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luwaRemi\Documents\DA\Project\"/>
    </mc:Choice>
  </mc:AlternateContent>
  <xr:revisionPtr revIDLastSave="0" documentId="13_ncr:1_{43F60E44-07D0-4064-80C6-78A9BAFAB1A2}" xr6:coauthVersionLast="47" xr6:coauthVersionMax="47" xr10:uidLastSave="{00000000-0000-0000-0000-000000000000}"/>
  <bookViews>
    <workbookView xWindow="-120" yWindow="-120" windowWidth="24240" windowHeight="13140" xr2:uid="{390588DA-B9A1-4B5F-9CB6-BC58910A3F61}"/>
  </bookViews>
  <sheets>
    <sheet name="Other Customers KPI" sheetId="24" r:id="rId1"/>
    <sheet name="Other Customers Dashboard" sheetId="23" r:id="rId2"/>
    <sheet name="Other Segment" sheetId="20" state="hidden" r:id="rId3"/>
    <sheet name="Growth Customers KPI" sheetId="22" r:id="rId4"/>
    <sheet name="Growth Customers Dashboard" sheetId="14" r:id="rId5"/>
    <sheet name="Loyalty Customers KPI" sheetId="21" r:id="rId6"/>
    <sheet name="Loyal Customers Dashboard" sheetId="12" r:id="rId7"/>
    <sheet name="Top Customers KPI" sheetId="7" r:id="rId8"/>
    <sheet name="Top Customers Dashboard" sheetId="5" r:id="rId9"/>
    <sheet name="Sheet2" sheetId="8" state="hidden" r:id="rId10"/>
    <sheet name="Analysed data" sheetId="3" r:id="rId11"/>
    <sheet name="Pivot Table" sheetId="4" r:id="rId12"/>
    <sheet name="Core Segment" sheetId="19" state="hidden" r:id="rId13"/>
    <sheet name="clean data" sheetId="2" r:id="rId14"/>
    <sheet name="raw data" sheetId="1" r:id="rId15"/>
  </sheets>
  <definedNames>
    <definedName name="_xlnm._FilterDatabase" localSheetId="10" hidden="1">'Analysed data'!$A$1:$S$2214</definedName>
    <definedName name="_xlnm._FilterDatabase" localSheetId="13" hidden="1">'clean data'!$A$1:$AJ$2214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2" i="2" l="1"/>
  <c r="Y155" i="2"/>
  <c r="Y641" i="2"/>
  <c r="Y967" i="2"/>
  <c r="Y1028" i="2"/>
  <c r="Y1231" i="2"/>
  <c r="Y1506" i="2"/>
  <c r="Y1635" i="2"/>
  <c r="Y1828" i="2"/>
  <c r="Y2108" i="2"/>
  <c r="V22" i="2"/>
  <c r="V155" i="2"/>
  <c r="V641" i="2"/>
  <c r="V967" i="2"/>
  <c r="V1028" i="2"/>
  <c r="V1231" i="2"/>
  <c r="V1506" i="2"/>
  <c r="V1635" i="2"/>
  <c r="V1828" i="2"/>
  <c r="V2108" i="2"/>
  <c r="T2214" i="2"/>
  <c r="T2213" i="2"/>
  <c r="T2212" i="2"/>
  <c r="T2211" i="2"/>
  <c r="T2210" i="2"/>
  <c r="T2209" i="2"/>
  <c r="T2208" i="2"/>
  <c r="T2207" i="2"/>
  <c r="T2206" i="2"/>
  <c r="T2205" i="2"/>
  <c r="T2204" i="2"/>
  <c r="T2203" i="2"/>
  <c r="T2202" i="2"/>
  <c r="T2201" i="2"/>
  <c r="T2200" i="2"/>
  <c r="T2199" i="2"/>
  <c r="T2198" i="2"/>
  <c r="T2197" i="2"/>
  <c r="T2196" i="2"/>
  <c r="T2195" i="2"/>
  <c r="T2194" i="2"/>
  <c r="T2193" i="2"/>
  <c r="T2192" i="2"/>
  <c r="T2191" i="2"/>
  <c r="T2190" i="2"/>
  <c r="T2189" i="2"/>
  <c r="T2188" i="2"/>
  <c r="T2187" i="2"/>
  <c r="T2186" i="2"/>
  <c r="T2185" i="2"/>
  <c r="T2184" i="2"/>
  <c r="T2183" i="2"/>
  <c r="T2182" i="2"/>
  <c r="T2181" i="2"/>
  <c r="T2180" i="2"/>
  <c r="T2179" i="2"/>
  <c r="T2178" i="2"/>
  <c r="T2177" i="2"/>
  <c r="T2176" i="2"/>
  <c r="T2175" i="2"/>
  <c r="T2174" i="2"/>
  <c r="T2173" i="2"/>
  <c r="T2172" i="2"/>
  <c r="T2171" i="2"/>
  <c r="T2170" i="2"/>
  <c r="T2169" i="2"/>
  <c r="T2168" i="2"/>
  <c r="T2167" i="2"/>
  <c r="T2166" i="2"/>
  <c r="T2165" i="2"/>
  <c r="T2164" i="2"/>
  <c r="T2163" i="2"/>
  <c r="T2162" i="2"/>
  <c r="T2161" i="2"/>
  <c r="T2160" i="2"/>
  <c r="T2159" i="2"/>
  <c r="T2158" i="2"/>
  <c r="T2157" i="2"/>
  <c r="T2156" i="2"/>
  <c r="T2155" i="2"/>
  <c r="T2154" i="2"/>
  <c r="T2153" i="2"/>
  <c r="T2152" i="2"/>
  <c r="T2151" i="2"/>
  <c r="T2150" i="2"/>
  <c r="T2149" i="2"/>
  <c r="T2148" i="2"/>
  <c r="T2147" i="2"/>
  <c r="T2146" i="2"/>
  <c r="T2145" i="2"/>
  <c r="T2144" i="2"/>
  <c r="T2143" i="2"/>
  <c r="T2142" i="2"/>
  <c r="T2141" i="2"/>
  <c r="T2140" i="2"/>
  <c r="T2139" i="2"/>
  <c r="T2138" i="2"/>
  <c r="T2137" i="2"/>
  <c r="T2136" i="2"/>
  <c r="T2135" i="2"/>
  <c r="T2134" i="2"/>
  <c r="T2133" i="2"/>
  <c r="T2132" i="2"/>
  <c r="T2131" i="2"/>
  <c r="T2130" i="2"/>
  <c r="T2129" i="2"/>
  <c r="T2128" i="2"/>
  <c r="T2127" i="2"/>
  <c r="T2126" i="2"/>
  <c r="T2125" i="2"/>
  <c r="T2124" i="2"/>
  <c r="T2123" i="2"/>
  <c r="T2122" i="2"/>
  <c r="T2121" i="2"/>
  <c r="T2120" i="2"/>
  <c r="T2119" i="2"/>
  <c r="T2118" i="2"/>
  <c r="T2117" i="2"/>
  <c r="T2116" i="2"/>
  <c r="T2115" i="2"/>
  <c r="T2114" i="2"/>
  <c r="T2113" i="2"/>
  <c r="T2112" i="2"/>
  <c r="T2111" i="2"/>
  <c r="T2110" i="2"/>
  <c r="T2109" i="2"/>
  <c r="T2108" i="2"/>
  <c r="T2107" i="2"/>
  <c r="T2106" i="2"/>
  <c r="T2105" i="2"/>
  <c r="T2104" i="2"/>
  <c r="T2103" i="2"/>
  <c r="T2102" i="2"/>
  <c r="T2101" i="2"/>
  <c r="T2100" i="2"/>
  <c r="T2099" i="2"/>
  <c r="T2098" i="2"/>
  <c r="T2097" i="2"/>
  <c r="T2096" i="2"/>
  <c r="T2095" i="2"/>
  <c r="T2094" i="2"/>
  <c r="T2093" i="2"/>
  <c r="T2092" i="2"/>
  <c r="T2091" i="2"/>
  <c r="T2090" i="2"/>
  <c r="T2089" i="2"/>
  <c r="T2088" i="2"/>
  <c r="T2087" i="2"/>
  <c r="T2086" i="2"/>
  <c r="T2085" i="2"/>
  <c r="T2084" i="2"/>
  <c r="T2083" i="2"/>
  <c r="T2082" i="2"/>
  <c r="T2081" i="2"/>
  <c r="T2080" i="2"/>
  <c r="T2079" i="2"/>
  <c r="T2078" i="2"/>
  <c r="T2077" i="2"/>
  <c r="T2076" i="2"/>
  <c r="T2075" i="2"/>
  <c r="T2074" i="2"/>
  <c r="T2073" i="2"/>
  <c r="T2072" i="2"/>
  <c r="T2071" i="2"/>
  <c r="T2070" i="2"/>
  <c r="T2069" i="2"/>
  <c r="T2068" i="2"/>
  <c r="T2067" i="2"/>
  <c r="T2066" i="2"/>
  <c r="T2065" i="2"/>
  <c r="T2064" i="2"/>
  <c r="T2063" i="2"/>
  <c r="T2062" i="2"/>
  <c r="T2061" i="2"/>
  <c r="T2060" i="2"/>
  <c r="T2059" i="2"/>
  <c r="T2058" i="2"/>
  <c r="T2057" i="2"/>
  <c r="T2056" i="2"/>
  <c r="T2055" i="2"/>
  <c r="T2054" i="2"/>
  <c r="T2053" i="2"/>
  <c r="T2052" i="2"/>
  <c r="T2051" i="2"/>
  <c r="T2050" i="2"/>
  <c r="T2049" i="2"/>
  <c r="T2048" i="2"/>
  <c r="T2047" i="2"/>
  <c r="T2046" i="2"/>
  <c r="T2045" i="2"/>
  <c r="T2044" i="2"/>
  <c r="T2043" i="2"/>
  <c r="T2042" i="2"/>
  <c r="T2041" i="2"/>
  <c r="T2040" i="2"/>
  <c r="T2039" i="2"/>
  <c r="T2038" i="2"/>
  <c r="T2037" i="2"/>
  <c r="T2036" i="2"/>
  <c r="T2035" i="2"/>
  <c r="T2034" i="2"/>
  <c r="T2033" i="2"/>
  <c r="T2032" i="2"/>
  <c r="T2031" i="2"/>
  <c r="T2030" i="2"/>
  <c r="T2029" i="2"/>
  <c r="T2028" i="2"/>
  <c r="T2027" i="2"/>
  <c r="T2026" i="2"/>
  <c r="T2025" i="2"/>
  <c r="T2024" i="2"/>
  <c r="T2023" i="2"/>
  <c r="T2022" i="2"/>
  <c r="T2021" i="2"/>
  <c r="T2020" i="2"/>
  <c r="T2019" i="2"/>
  <c r="T2018" i="2"/>
  <c r="T2017" i="2"/>
  <c r="T2016" i="2"/>
  <c r="T2015" i="2"/>
  <c r="T2014" i="2"/>
  <c r="T2013" i="2"/>
  <c r="T2012" i="2"/>
  <c r="T2011" i="2"/>
  <c r="T2010" i="2"/>
  <c r="T2009" i="2"/>
  <c r="T2008" i="2"/>
  <c r="T2007" i="2"/>
  <c r="T2006" i="2"/>
  <c r="T2005" i="2"/>
  <c r="T2004" i="2"/>
  <c r="T2003" i="2"/>
  <c r="T2002" i="2"/>
  <c r="T2001" i="2"/>
  <c r="T2000" i="2"/>
  <c r="T1999" i="2"/>
  <c r="T1998" i="2"/>
  <c r="T1997" i="2"/>
  <c r="T1996" i="2"/>
  <c r="T1995" i="2"/>
  <c r="T1994" i="2"/>
  <c r="T1993" i="2"/>
  <c r="T1992" i="2"/>
  <c r="T1991" i="2"/>
  <c r="T1990" i="2"/>
  <c r="T1989" i="2"/>
  <c r="T1988" i="2"/>
  <c r="T1987" i="2"/>
  <c r="T1986" i="2"/>
  <c r="T1985" i="2"/>
  <c r="T1984" i="2"/>
  <c r="T1983" i="2"/>
  <c r="T1982" i="2"/>
  <c r="T1981" i="2"/>
  <c r="T1980" i="2"/>
  <c r="T1979" i="2"/>
  <c r="T1978" i="2"/>
  <c r="T1977" i="2"/>
  <c r="T1976" i="2"/>
  <c r="T1975" i="2"/>
  <c r="T1974" i="2"/>
  <c r="T1973" i="2"/>
  <c r="T1972" i="2"/>
  <c r="T1971" i="2"/>
  <c r="T1970" i="2"/>
  <c r="T1969" i="2"/>
  <c r="T1968" i="2"/>
  <c r="T1967" i="2"/>
  <c r="T1966" i="2"/>
  <c r="T1965" i="2"/>
  <c r="T1964" i="2"/>
  <c r="T1963" i="2"/>
  <c r="T1962" i="2"/>
  <c r="T1961" i="2"/>
  <c r="T1960" i="2"/>
  <c r="T1959" i="2"/>
  <c r="T1958" i="2"/>
  <c r="T1957" i="2"/>
  <c r="T1956" i="2"/>
  <c r="T1955" i="2"/>
  <c r="T1954" i="2"/>
  <c r="T1953" i="2"/>
  <c r="T1952" i="2"/>
  <c r="T1951" i="2"/>
  <c r="T1950" i="2"/>
  <c r="T1949" i="2"/>
  <c r="T1948" i="2"/>
  <c r="T1947" i="2"/>
  <c r="T1946" i="2"/>
  <c r="T1945" i="2"/>
  <c r="T1944" i="2"/>
  <c r="T1943" i="2"/>
  <c r="T1942" i="2"/>
  <c r="T1941" i="2"/>
  <c r="T1940" i="2"/>
  <c r="T1939" i="2"/>
  <c r="T1938" i="2"/>
  <c r="T1937" i="2"/>
  <c r="T1936" i="2"/>
  <c r="T1935" i="2"/>
  <c r="T1934" i="2"/>
  <c r="T1933" i="2"/>
  <c r="T1932" i="2"/>
  <c r="T1931" i="2"/>
  <c r="T1930" i="2"/>
  <c r="T1929" i="2"/>
  <c r="T1928" i="2"/>
  <c r="T1927" i="2"/>
  <c r="T1926" i="2"/>
  <c r="T1925" i="2"/>
  <c r="T1924" i="2"/>
  <c r="T1923" i="2"/>
  <c r="T1922" i="2"/>
  <c r="T1921" i="2"/>
  <c r="T1920" i="2"/>
  <c r="T1919" i="2"/>
  <c r="T1918" i="2"/>
  <c r="T1917" i="2"/>
  <c r="T1916" i="2"/>
  <c r="T1915" i="2"/>
  <c r="T1914" i="2"/>
  <c r="T1913" i="2"/>
  <c r="T1912" i="2"/>
  <c r="T1911" i="2"/>
  <c r="T1910" i="2"/>
  <c r="T1909" i="2"/>
  <c r="T1908" i="2"/>
  <c r="T1907" i="2"/>
  <c r="T1906" i="2"/>
  <c r="T1905" i="2"/>
  <c r="T1904" i="2"/>
  <c r="T1903" i="2"/>
  <c r="T1902" i="2"/>
  <c r="T1901" i="2"/>
  <c r="T1900" i="2"/>
  <c r="T1899" i="2"/>
  <c r="T1898" i="2"/>
  <c r="T1897" i="2"/>
  <c r="T1896" i="2"/>
  <c r="T1895" i="2"/>
  <c r="T1894" i="2"/>
  <c r="T1893" i="2"/>
  <c r="T1892" i="2"/>
  <c r="T1891" i="2"/>
  <c r="T1890" i="2"/>
  <c r="T1889" i="2"/>
  <c r="T1888" i="2"/>
  <c r="T1887" i="2"/>
  <c r="T1886" i="2"/>
  <c r="T1885" i="2"/>
  <c r="T1884" i="2"/>
  <c r="T1883" i="2"/>
  <c r="T1882" i="2"/>
  <c r="T1881" i="2"/>
  <c r="T1880" i="2"/>
  <c r="T1879" i="2"/>
  <c r="T1878" i="2"/>
  <c r="T1877" i="2"/>
  <c r="T1876" i="2"/>
  <c r="T1875" i="2"/>
  <c r="T1874" i="2"/>
  <c r="T1873" i="2"/>
  <c r="T1872" i="2"/>
  <c r="T1871" i="2"/>
  <c r="T1870" i="2"/>
  <c r="T1869" i="2"/>
  <c r="T1868" i="2"/>
  <c r="T1867" i="2"/>
  <c r="T1866" i="2"/>
  <c r="T1865" i="2"/>
  <c r="T1864" i="2"/>
  <c r="T1863" i="2"/>
  <c r="T1862" i="2"/>
  <c r="T1861" i="2"/>
  <c r="T1860" i="2"/>
  <c r="T1859" i="2"/>
  <c r="T1858" i="2"/>
  <c r="T1857" i="2"/>
  <c r="T1856" i="2"/>
  <c r="T1855" i="2"/>
  <c r="T1854" i="2"/>
  <c r="T1853" i="2"/>
  <c r="T1852" i="2"/>
  <c r="T1851" i="2"/>
  <c r="T1850" i="2"/>
  <c r="T1849" i="2"/>
  <c r="T1848" i="2"/>
  <c r="T1847" i="2"/>
  <c r="T1846" i="2"/>
  <c r="T1845" i="2"/>
  <c r="T1844" i="2"/>
  <c r="T1843" i="2"/>
  <c r="T1842" i="2"/>
  <c r="T1841" i="2"/>
  <c r="T1840" i="2"/>
  <c r="T1839" i="2"/>
  <c r="T1838" i="2"/>
  <c r="T1837" i="2"/>
  <c r="T1836" i="2"/>
  <c r="T1835" i="2"/>
  <c r="T1834" i="2"/>
  <c r="T1833" i="2"/>
  <c r="T1832" i="2"/>
  <c r="T1831" i="2"/>
  <c r="T1830" i="2"/>
  <c r="T1829" i="2"/>
  <c r="T1828" i="2"/>
  <c r="T1827" i="2"/>
  <c r="T1826" i="2"/>
  <c r="T1825" i="2"/>
  <c r="T1824" i="2"/>
  <c r="T1823" i="2"/>
  <c r="T1822" i="2"/>
  <c r="T1821" i="2"/>
  <c r="T1820" i="2"/>
  <c r="T1819" i="2"/>
  <c r="T1818" i="2"/>
  <c r="T1817" i="2"/>
  <c r="T1816" i="2"/>
  <c r="T1815" i="2"/>
  <c r="T1814" i="2"/>
  <c r="T1813" i="2"/>
  <c r="T1812" i="2"/>
  <c r="T1811" i="2"/>
  <c r="T1810" i="2"/>
  <c r="T1809" i="2"/>
  <c r="T1808" i="2"/>
  <c r="T1807" i="2"/>
  <c r="T1806" i="2"/>
  <c r="T1805" i="2"/>
  <c r="T1804" i="2"/>
  <c r="T1803" i="2"/>
  <c r="T1802" i="2"/>
  <c r="T1801" i="2"/>
  <c r="T1800" i="2"/>
  <c r="T1799" i="2"/>
  <c r="T1798" i="2"/>
  <c r="T1797" i="2"/>
  <c r="T1796" i="2"/>
  <c r="T1795" i="2"/>
  <c r="T1794" i="2"/>
  <c r="T1793" i="2"/>
  <c r="T1792" i="2"/>
  <c r="T1791" i="2"/>
  <c r="T1790" i="2"/>
  <c r="T1789" i="2"/>
  <c r="T1788" i="2"/>
  <c r="T1787" i="2"/>
  <c r="T1786" i="2"/>
  <c r="T1785" i="2"/>
  <c r="T1784" i="2"/>
  <c r="T1783" i="2"/>
  <c r="T1782" i="2"/>
  <c r="T1781" i="2"/>
  <c r="T1780" i="2"/>
  <c r="T1779" i="2"/>
  <c r="T1778" i="2"/>
  <c r="T1777" i="2"/>
  <c r="T1776" i="2"/>
  <c r="T1775" i="2"/>
  <c r="T1774" i="2"/>
  <c r="T1773" i="2"/>
  <c r="T1772" i="2"/>
  <c r="T1771" i="2"/>
  <c r="T1770" i="2"/>
  <c r="T1769" i="2"/>
  <c r="T1768" i="2"/>
  <c r="T1767" i="2"/>
  <c r="T1766" i="2"/>
  <c r="T1765" i="2"/>
  <c r="T1764" i="2"/>
  <c r="T1763" i="2"/>
  <c r="T1762" i="2"/>
  <c r="T1761" i="2"/>
  <c r="T1760" i="2"/>
  <c r="T1759" i="2"/>
  <c r="T1758" i="2"/>
  <c r="T1757" i="2"/>
  <c r="T1756" i="2"/>
  <c r="T1755" i="2"/>
  <c r="T1754" i="2"/>
  <c r="T1753" i="2"/>
  <c r="T1752" i="2"/>
  <c r="T1751" i="2"/>
  <c r="T1750" i="2"/>
  <c r="T1749" i="2"/>
  <c r="T1748" i="2"/>
  <c r="T1747" i="2"/>
  <c r="T1746" i="2"/>
  <c r="T1745" i="2"/>
  <c r="T1744" i="2"/>
  <c r="T1743" i="2"/>
  <c r="T1742" i="2"/>
  <c r="T1741" i="2"/>
  <c r="T1740" i="2"/>
  <c r="T1739" i="2"/>
  <c r="T1738" i="2"/>
  <c r="T1737" i="2"/>
  <c r="T1736" i="2"/>
  <c r="T1735" i="2"/>
  <c r="T1734" i="2"/>
  <c r="T1733" i="2"/>
  <c r="T1732" i="2"/>
  <c r="T1731" i="2"/>
  <c r="T1730" i="2"/>
  <c r="T1729" i="2"/>
  <c r="T1728" i="2"/>
  <c r="T1727" i="2"/>
  <c r="T1726" i="2"/>
  <c r="T1725" i="2"/>
  <c r="T1724" i="2"/>
  <c r="T1723" i="2"/>
  <c r="T1722" i="2"/>
  <c r="T1721" i="2"/>
  <c r="T1720" i="2"/>
  <c r="T1719" i="2"/>
  <c r="T1718" i="2"/>
  <c r="T1717" i="2"/>
  <c r="T1716" i="2"/>
  <c r="T1715" i="2"/>
  <c r="T1714" i="2"/>
  <c r="T1713" i="2"/>
  <c r="T1712" i="2"/>
  <c r="T1711" i="2"/>
  <c r="T1710" i="2"/>
  <c r="T1709" i="2"/>
  <c r="T1708" i="2"/>
  <c r="T1707" i="2"/>
  <c r="T1706" i="2"/>
  <c r="T1705" i="2"/>
  <c r="T1704" i="2"/>
  <c r="T1703" i="2"/>
  <c r="T1702" i="2"/>
  <c r="T1701" i="2"/>
  <c r="T1700" i="2"/>
  <c r="T1699" i="2"/>
  <c r="T1698" i="2"/>
  <c r="T1697" i="2"/>
  <c r="T1696" i="2"/>
  <c r="T1695" i="2"/>
  <c r="T1694" i="2"/>
  <c r="T1693" i="2"/>
  <c r="T1692" i="2"/>
  <c r="T1691" i="2"/>
  <c r="T1690" i="2"/>
  <c r="T1689" i="2"/>
  <c r="T1688" i="2"/>
  <c r="T1687" i="2"/>
  <c r="T1686" i="2"/>
  <c r="T1685" i="2"/>
  <c r="T1684" i="2"/>
  <c r="T1683" i="2"/>
  <c r="T1682" i="2"/>
  <c r="T1681" i="2"/>
  <c r="T1680" i="2"/>
  <c r="T1679" i="2"/>
  <c r="T1678" i="2"/>
  <c r="T1677" i="2"/>
  <c r="T1676" i="2"/>
  <c r="T1675" i="2"/>
  <c r="T1674" i="2"/>
  <c r="T1673" i="2"/>
  <c r="T1672" i="2"/>
  <c r="T1671" i="2"/>
  <c r="T1670" i="2"/>
  <c r="T1669" i="2"/>
  <c r="T1668" i="2"/>
  <c r="T1667" i="2"/>
  <c r="T1666" i="2"/>
  <c r="T1665" i="2"/>
  <c r="T1664" i="2"/>
  <c r="T1663" i="2"/>
  <c r="T1662" i="2"/>
  <c r="T1661" i="2"/>
  <c r="T1660" i="2"/>
  <c r="T1659" i="2"/>
  <c r="T1658" i="2"/>
  <c r="T1657" i="2"/>
  <c r="T1656" i="2"/>
  <c r="T1655" i="2"/>
  <c r="T1654" i="2"/>
  <c r="T1653" i="2"/>
  <c r="T1652" i="2"/>
  <c r="T1651" i="2"/>
  <c r="T1650" i="2"/>
  <c r="T1649" i="2"/>
  <c r="T1648" i="2"/>
  <c r="T1647" i="2"/>
  <c r="T1646" i="2"/>
  <c r="T1645" i="2"/>
  <c r="T1644" i="2"/>
  <c r="T1643" i="2"/>
  <c r="T1642" i="2"/>
  <c r="T1641" i="2"/>
  <c r="T1640" i="2"/>
  <c r="T1639" i="2"/>
  <c r="T1638" i="2"/>
  <c r="T1637" i="2"/>
  <c r="T1636" i="2"/>
  <c r="T1635" i="2"/>
  <c r="T1634" i="2"/>
  <c r="T1633" i="2"/>
  <c r="T1632" i="2"/>
  <c r="T1631" i="2"/>
  <c r="T1630" i="2"/>
  <c r="T1629" i="2"/>
  <c r="T1628" i="2"/>
  <c r="T1627" i="2"/>
  <c r="T1626" i="2"/>
  <c r="T1625" i="2"/>
  <c r="T1624" i="2"/>
  <c r="T1623" i="2"/>
  <c r="T1622" i="2"/>
  <c r="T1621" i="2"/>
  <c r="T1620" i="2"/>
  <c r="T1619" i="2"/>
  <c r="T1618" i="2"/>
  <c r="T1617" i="2"/>
  <c r="T1616" i="2"/>
  <c r="T1615" i="2"/>
  <c r="T1614" i="2"/>
  <c r="T1613" i="2"/>
  <c r="T1612" i="2"/>
  <c r="T1611" i="2"/>
  <c r="T1610" i="2"/>
  <c r="T1609" i="2"/>
  <c r="T1608" i="2"/>
  <c r="T1607" i="2"/>
  <c r="T1606" i="2"/>
  <c r="T1605" i="2"/>
  <c r="T1604" i="2"/>
  <c r="T1603" i="2"/>
  <c r="T1602" i="2"/>
  <c r="T1601" i="2"/>
  <c r="T1600" i="2"/>
  <c r="T1599" i="2"/>
  <c r="T1598" i="2"/>
  <c r="T1597" i="2"/>
  <c r="T1596" i="2"/>
  <c r="T1595" i="2"/>
  <c r="T1594" i="2"/>
  <c r="T1593" i="2"/>
  <c r="T1592" i="2"/>
  <c r="T1591" i="2"/>
  <c r="T1590" i="2"/>
  <c r="T1589" i="2"/>
  <c r="T1588" i="2"/>
  <c r="T1587" i="2"/>
  <c r="T1586" i="2"/>
  <c r="T1585" i="2"/>
  <c r="T1584" i="2"/>
  <c r="T1583" i="2"/>
  <c r="T1582" i="2"/>
  <c r="T1581" i="2"/>
  <c r="T1580" i="2"/>
  <c r="T1579" i="2"/>
  <c r="T1578" i="2"/>
  <c r="T1577" i="2"/>
  <c r="T1576" i="2"/>
  <c r="T1575" i="2"/>
  <c r="T1574" i="2"/>
  <c r="T1573" i="2"/>
  <c r="T1572" i="2"/>
  <c r="T1571" i="2"/>
  <c r="T1570" i="2"/>
  <c r="T1569" i="2"/>
  <c r="T1568" i="2"/>
  <c r="T1567" i="2"/>
  <c r="T1566" i="2"/>
  <c r="T1565" i="2"/>
  <c r="T1564" i="2"/>
  <c r="T1563" i="2"/>
  <c r="T1562" i="2"/>
  <c r="T1561" i="2"/>
  <c r="T1560" i="2"/>
  <c r="T1559" i="2"/>
  <c r="T1558" i="2"/>
  <c r="T1557" i="2"/>
  <c r="T1556" i="2"/>
  <c r="T1555" i="2"/>
  <c r="T1554" i="2"/>
  <c r="T1553" i="2"/>
  <c r="T1552" i="2"/>
  <c r="T1551" i="2"/>
  <c r="T1550" i="2"/>
  <c r="T1549" i="2"/>
  <c r="T1548" i="2"/>
  <c r="T1547" i="2"/>
  <c r="T1546" i="2"/>
  <c r="T1545" i="2"/>
  <c r="T1544" i="2"/>
  <c r="T1543" i="2"/>
  <c r="T1542" i="2"/>
  <c r="T1541" i="2"/>
  <c r="T1540" i="2"/>
  <c r="T1539" i="2"/>
  <c r="T1538" i="2"/>
  <c r="T1537" i="2"/>
  <c r="T1536" i="2"/>
  <c r="T1535" i="2"/>
  <c r="T1534" i="2"/>
  <c r="T1533" i="2"/>
  <c r="T1532" i="2"/>
  <c r="T1531" i="2"/>
  <c r="T1530" i="2"/>
  <c r="T1529" i="2"/>
  <c r="T1528" i="2"/>
  <c r="T1527" i="2"/>
  <c r="T1526" i="2"/>
  <c r="T1525" i="2"/>
  <c r="T1524" i="2"/>
  <c r="T1523" i="2"/>
  <c r="T1522" i="2"/>
  <c r="T1521" i="2"/>
  <c r="T1520" i="2"/>
  <c r="T1519" i="2"/>
  <c r="T1518" i="2"/>
  <c r="T1517" i="2"/>
  <c r="T1516" i="2"/>
  <c r="T1515" i="2"/>
  <c r="T1514" i="2"/>
  <c r="T1513" i="2"/>
  <c r="T1512" i="2"/>
  <c r="T1511" i="2"/>
  <c r="T1510" i="2"/>
  <c r="T1509" i="2"/>
  <c r="T1508" i="2"/>
  <c r="T1507" i="2"/>
  <c r="T1506" i="2"/>
  <c r="T1505" i="2"/>
  <c r="T1504" i="2"/>
  <c r="T1503" i="2"/>
  <c r="T1502" i="2"/>
  <c r="T1501" i="2"/>
  <c r="T1500" i="2"/>
  <c r="T1499" i="2"/>
  <c r="T1498" i="2"/>
  <c r="T1497" i="2"/>
  <c r="T1496" i="2"/>
  <c r="T1495" i="2"/>
  <c r="T1494" i="2"/>
  <c r="T1493" i="2"/>
  <c r="T1492" i="2"/>
  <c r="T1491" i="2"/>
  <c r="T1490" i="2"/>
  <c r="T1489" i="2"/>
  <c r="T1488" i="2"/>
  <c r="T1487" i="2"/>
  <c r="T1486" i="2"/>
  <c r="T1485" i="2"/>
  <c r="T1484" i="2"/>
  <c r="T1483" i="2"/>
  <c r="T1482" i="2"/>
  <c r="T1481" i="2"/>
  <c r="T1480" i="2"/>
  <c r="T1479" i="2"/>
  <c r="T1478" i="2"/>
  <c r="T1477" i="2"/>
  <c r="T1476" i="2"/>
  <c r="T1475" i="2"/>
  <c r="T1474" i="2"/>
  <c r="T1473" i="2"/>
  <c r="T1472" i="2"/>
  <c r="T1471" i="2"/>
  <c r="T1470" i="2"/>
  <c r="T1469" i="2"/>
  <c r="T1468" i="2"/>
  <c r="T1467" i="2"/>
  <c r="T1466" i="2"/>
  <c r="T1465" i="2"/>
  <c r="T1464" i="2"/>
  <c r="T1463" i="2"/>
  <c r="T1462" i="2"/>
  <c r="T1461" i="2"/>
  <c r="T1460" i="2"/>
  <c r="T1459" i="2"/>
  <c r="T1458" i="2"/>
  <c r="T1457" i="2"/>
  <c r="T1456" i="2"/>
  <c r="T1455" i="2"/>
  <c r="T1454" i="2"/>
  <c r="T1453" i="2"/>
  <c r="T1452" i="2"/>
  <c r="T1451" i="2"/>
  <c r="T1450" i="2"/>
  <c r="T1449" i="2"/>
  <c r="T1448" i="2"/>
  <c r="T1447" i="2"/>
  <c r="T1446" i="2"/>
  <c r="T1445" i="2"/>
  <c r="T1444" i="2"/>
  <c r="T1443" i="2"/>
  <c r="T1442" i="2"/>
  <c r="T1441" i="2"/>
  <c r="T1440" i="2"/>
  <c r="T1439" i="2"/>
  <c r="T1438" i="2"/>
  <c r="T1437" i="2"/>
  <c r="T1436" i="2"/>
  <c r="T1435" i="2"/>
  <c r="T1434" i="2"/>
  <c r="T1433" i="2"/>
  <c r="T1432" i="2"/>
  <c r="T1431" i="2"/>
  <c r="T1430" i="2"/>
  <c r="T1429" i="2"/>
  <c r="T1428" i="2"/>
  <c r="T1427" i="2"/>
  <c r="T1426" i="2"/>
  <c r="T1425" i="2"/>
  <c r="T1424" i="2"/>
  <c r="T1423" i="2"/>
  <c r="T1422" i="2"/>
  <c r="T1421" i="2"/>
  <c r="T1420" i="2"/>
  <c r="T1419" i="2"/>
  <c r="T1418" i="2"/>
  <c r="T1417" i="2"/>
  <c r="T1416" i="2"/>
  <c r="T1415" i="2"/>
  <c r="T1414" i="2"/>
  <c r="T1413" i="2"/>
  <c r="T1412" i="2"/>
  <c r="T1411" i="2"/>
  <c r="T1410" i="2"/>
  <c r="T1409" i="2"/>
  <c r="T1408" i="2"/>
  <c r="T1407" i="2"/>
  <c r="T1406" i="2"/>
  <c r="T1405" i="2"/>
  <c r="T1404" i="2"/>
  <c r="T1403" i="2"/>
  <c r="T1402" i="2"/>
  <c r="T1401" i="2"/>
  <c r="T1400" i="2"/>
  <c r="T1399" i="2"/>
  <c r="T1398" i="2"/>
  <c r="T1397" i="2"/>
  <c r="T1396" i="2"/>
  <c r="T1395" i="2"/>
  <c r="T1394" i="2"/>
  <c r="T1393" i="2"/>
  <c r="T1392" i="2"/>
  <c r="T1391" i="2"/>
  <c r="T1390" i="2"/>
  <c r="T1389" i="2"/>
  <c r="T1388" i="2"/>
  <c r="T1387" i="2"/>
  <c r="T1386" i="2"/>
  <c r="T1385" i="2"/>
  <c r="T1384" i="2"/>
  <c r="T1383" i="2"/>
  <c r="T1382" i="2"/>
  <c r="T1381" i="2"/>
  <c r="T1380" i="2"/>
  <c r="T1379" i="2"/>
  <c r="T1378" i="2"/>
  <c r="T1377" i="2"/>
  <c r="T1376" i="2"/>
  <c r="T1375" i="2"/>
  <c r="T1374" i="2"/>
  <c r="T1373" i="2"/>
  <c r="T1372" i="2"/>
  <c r="T1371" i="2"/>
  <c r="T1370" i="2"/>
  <c r="T1369" i="2"/>
  <c r="T1368" i="2"/>
  <c r="T1367" i="2"/>
  <c r="T1366" i="2"/>
  <c r="T1365" i="2"/>
  <c r="T1364" i="2"/>
  <c r="T1363" i="2"/>
  <c r="T1362" i="2"/>
  <c r="T1361" i="2"/>
  <c r="T1360" i="2"/>
  <c r="T1359" i="2"/>
  <c r="T1358" i="2"/>
  <c r="T1357" i="2"/>
  <c r="T1356" i="2"/>
  <c r="T1355" i="2"/>
  <c r="T1354" i="2"/>
  <c r="T1353" i="2"/>
  <c r="T1352" i="2"/>
  <c r="T1351" i="2"/>
  <c r="T1350" i="2"/>
  <c r="T1349" i="2"/>
  <c r="T1348" i="2"/>
  <c r="T1347" i="2"/>
  <c r="T1346" i="2"/>
  <c r="T1345" i="2"/>
  <c r="T1344" i="2"/>
  <c r="T1343" i="2"/>
  <c r="T1342" i="2"/>
  <c r="T1341" i="2"/>
  <c r="T1340" i="2"/>
  <c r="T1339" i="2"/>
  <c r="T1338" i="2"/>
  <c r="T1337" i="2"/>
  <c r="T1336" i="2"/>
  <c r="T1335" i="2"/>
  <c r="T1334" i="2"/>
  <c r="T1333" i="2"/>
  <c r="T1332" i="2"/>
  <c r="T1331" i="2"/>
  <c r="T1330" i="2"/>
  <c r="T1329" i="2"/>
  <c r="T1328" i="2"/>
  <c r="T1327" i="2"/>
  <c r="T1326" i="2"/>
  <c r="T1325" i="2"/>
  <c r="T1324" i="2"/>
  <c r="T1323" i="2"/>
  <c r="T1322" i="2"/>
  <c r="T1321" i="2"/>
  <c r="T1320" i="2"/>
  <c r="T1319" i="2"/>
  <c r="T1318" i="2"/>
  <c r="T1317" i="2"/>
  <c r="T1316" i="2"/>
  <c r="T1315" i="2"/>
  <c r="T1314" i="2"/>
  <c r="T1313" i="2"/>
  <c r="T1312" i="2"/>
  <c r="T1311" i="2"/>
  <c r="T1310" i="2"/>
  <c r="T1309" i="2"/>
  <c r="T1308" i="2"/>
  <c r="T1307" i="2"/>
  <c r="T1306" i="2"/>
  <c r="T1305" i="2"/>
  <c r="T1304" i="2"/>
  <c r="T1303" i="2"/>
  <c r="T1302" i="2"/>
  <c r="T1301" i="2"/>
  <c r="T1300" i="2"/>
  <c r="T1299" i="2"/>
  <c r="T1298" i="2"/>
  <c r="T1297" i="2"/>
  <c r="T1296" i="2"/>
  <c r="T1295" i="2"/>
  <c r="T1294" i="2"/>
  <c r="T1293" i="2"/>
  <c r="T1292" i="2"/>
  <c r="T1291" i="2"/>
  <c r="T1290" i="2"/>
  <c r="T1289" i="2"/>
  <c r="T1288" i="2"/>
  <c r="T1287" i="2"/>
  <c r="T1286" i="2"/>
  <c r="T1285" i="2"/>
  <c r="T1284" i="2"/>
  <c r="T1283" i="2"/>
  <c r="T1282" i="2"/>
  <c r="T1281" i="2"/>
  <c r="T1280" i="2"/>
  <c r="T1279" i="2"/>
  <c r="T1278" i="2"/>
  <c r="T1277" i="2"/>
  <c r="T1276" i="2"/>
  <c r="T1275" i="2"/>
  <c r="T1274" i="2"/>
  <c r="T1273" i="2"/>
  <c r="T1272" i="2"/>
  <c r="T1271" i="2"/>
  <c r="T1270" i="2"/>
  <c r="T1269" i="2"/>
  <c r="T1268" i="2"/>
  <c r="T1267" i="2"/>
  <c r="T1266" i="2"/>
  <c r="T1265" i="2"/>
  <c r="T1264" i="2"/>
  <c r="T1263" i="2"/>
  <c r="T1262" i="2"/>
  <c r="T1261" i="2"/>
  <c r="T1260" i="2"/>
  <c r="T1259" i="2"/>
  <c r="T1258" i="2"/>
  <c r="T1257" i="2"/>
  <c r="T1256" i="2"/>
  <c r="T1255" i="2"/>
  <c r="T1254" i="2"/>
  <c r="T1253" i="2"/>
  <c r="T1252" i="2"/>
  <c r="T1251" i="2"/>
  <c r="T1250" i="2"/>
  <c r="T1249" i="2"/>
  <c r="T1248" i="2"/>
  <c r="T1247" i="2"/>
  <c r="T1246" i="2"/>
  <c r="T1245" i="2"/>
  <c r="T1244" i="2"/>
  <c r="T1243" i="2"/>
  <c r="T1242" i="2"/>
  <c r="T1241" i="2"/>
  <c r="T1240" i="2"/>
  <c r="T1239" i="2"/>
  <c r="T1238" i="2"/>
  <c r="T1237" i="2"/>
  <c r="T1236" i="2"/>
  <c r="T1235" i="2"/>
  <c r="T1234" i="2"/>
  <c r="T1233" i="2"/>
  <c r="T1232" i="2"/>
  <c r="T1231" i="2"/>
  <c r="T1230" i="2"/>
  <c r="T1229" i="2"/>
  <c r="T1228" i="2"/>
  <c r="T1227" i="2"/>
  <c r="T1226" i="2"/>
  <c r="T1225" i="2"/>
  <c r="T1224" i="2"/>
  <c r="T1223" i="2"/>
  <c r="T1222" i="2"/>
  <c r="T1221" i="2"/>
  <c r="T1220" i="2"/>
  <c r="T1219" i="2"/>
  <c r="T1218" i="2"/>
  <c r="T1217" i="2"/>
  <c r="T1216" i="2"/>
  <c r="T1215" i="2"/>
  <c r="T1214" i="2"/>
  <c r="T1213" i="2"/>
  <c r="T1212" i="2"/>
  <c r="T1211" i="2"/>
  <c r="T1210" i="2"/>
  <c r="T1209" i="2"/>
  <c r="T1208" i="2"/>
  <c r="T1207" i="2"/>
  <c r="T1206" i="2"/>
  <c r="T1205" i="2"/>
  <c r="T1204" i="2"/>
  <c r="T1203" i="2"/>
  <c r="T1202" i="2"/>
  <c r="T1201" i="2"/>
  <c r="T1200" i="2"/>
  <c r="T1199" i="2"/>
  <c r="T1198" i="2"/>
  <c r="T1197" i="2"/>
  <c r="T1196" i="2"/>
  <c r="T1195" i="2"/>
  <c r="T1194" i="2"/>
  <c r="T1193" i="2"/>
  <c r="T1192" i="2"/>
  <c r="T1191" i="2"/>
  <c r="T1190" i="2"/>
  <c r="T1189" i="2"/>
  <c r="T1188" i="2"/>
  <c r="T1187" i="2"/>
  <c r="T1186" i="2"/>
  <c r="T1185" i="2"/>
  <c r="T1184" i="2"/>
  <c r="T1183" i="2"/>
  <c r="T1182" i="2"/>
  <c r="T1181" i="2"/>
  <c r="T1180" i="2"/>
  <c r="T1179" i="2"/>
  <c r="T1178" i="2"/>
  <c r="T1177" i="2"/>
  <c r="T1176" i="2"/>
  <c r="T1175" i="2"/>
  <c r="T1174" i="2"/>
  <c r="T1173" i="2"/>
  <c r="T1172" i="2"/>
  <c r="T1171" i="2"/>
  <c r="T1170" i="2"/>
  <c r="T1169" i="2"/>
  <c r="T1168" i="2"/>
  <c r="T1167" i="2"/>
  <c r="T1166" i="2"/>
  <c r="T1165" i="2"/>
  <c r="T1164" i="2"/>
  <c r="T1163" i="2"/>
  <c r="T1162" i="2"/>
  <c r="T1161" i="2"/>
  <c r="T1160" i="2"/>
  <c r="T1159" i="2"/>
  <c r="T1158" i="2"/>
  <c r="T1157" i="2"/>
  <c r="T1156" i="2"/>
  <c r="T1155" i="2"/>
  <c r="T1154" i="2"/>
  <c r="T1153" i="2"/>
  <c r="T1152" i="2"/>
  <c r="T1151" i="2"/>
  <c r="T1150" i="2"/>
  <c r="T1149" i="2"/>
  <c r="T1148" i="2"/>
  <c r="T1147" i="2"/>
  <c r="T1146" i="2"/>
  <c r="T1145" i="2"/>
  <c r="T1144" i="2"/>
  <c r="T1143" i="2"/>
  <c r="T1142" i="2"/>
  <c r="T1141" i="2"/>
  <c r="T1140" i="2"/>
  <c r="T1139" i="2"/>
  <c r="T1138" i="2"/>
  <c r="T1137" i="2"/>
  <c r="T1136" i="2"/>
  <c r="T1135" i="2"/>
  <c r="T1134" i="2"/>
  <c r="T1133" i="2"/>
  <c r="T1132" i="2"/>
  <c r="T1131" i="2"/>
  <c r="T1130" i="2"/>
  <c r="T1129" i="2"/>
  <c r="T1128" i="2"/>
  <c r="T1127" i="2"/>
  <c r="T1126" i="2"/>
  <c r="T1125" i="2"/>
  <c r="T1124" i="2"/>
  <c r="T1123" i="2"/>
  <c r="T1122" i="2"/>
  <c r="T1121" i="2"/>
  <c r="T1120" i="2"/>
  <c r="T1119" i="2"/>
  <c r="T1118" i="2"/>
  <c r="T1117" i="2"/>
  <c r="T1116" i="2"/>
  <c r="T1115" i="2"/>
  <c r="T1114" i="2"/>
  <c r="T1113" i="2"/>
  <c r="T1112" i="2"/>
  <c r="T1111" i="2"/>
  <c r="T1110" i="2"/>
  <c r="T1109" i="2"/>
  <c r="T1108" i="2"/>
  <c r="T1107" i="2"/>
  <c r="T1106" i="2"/>
  <c r="T1105" i="2"/>
  <c r="T1104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088" i="2"/>
  <c r="T1087" i="2"/>
  <c r="T1086" i="2"/>
  <c r="T1085" i="2"/>
  <c r="T1084" i="2"/>
  <c r="T1083" i="2"/>
  <c r="T1082" i="2"/>
  <c r="T1081" i="2"/>
  <c r="T1080" i="2"/>
  <c r="T1079" i="2"/>
  <c r="T1078" i="2"/>
  <c r="T1077" i="2"/>
  <c r="T1076" i="2"/>
  <c r="T1075" i="2"/>
  <c r="T1074" i="2"/>
  <c r="T1073" i="2"/>
  <c r="T1072" i="2"/>
  <c r="T1071" i="2"/>
  <c r="T1070" i="2"/>
  <c r="T1069" i="2"/>
  <c r="T1068" i="2"/>
  <c r="T1067" i="2"/>
  <c r="T1066" i="2"/>
  <c r="T1065" i="2"/>
  <c r="T1064" i="2"/>
  <c r="T1063" i="2"/>
  <c r="T1062" i="2"/>
  <c r="T1061" i="2"/>
  <c r="T1060" i="2"/>
  <c r="T1059" i="2"/>
  <c r="T1058" i="2"/>
  <c r="T1057" i="2"/>
  <c r="T1056" i="2"/>
  <c r="T1055" i="2"/>
  <c r="T1054" i="2"/>
  <c r="T1053" i="2"/>
  <c r="T1052" i="2"/>
  <c r="T1051" i="2"/>
  <c r="T1050" i="2"/>
  <c r="T1049" i="2"/>
  <c r="T1048" i="2"/>
  <c r="T1047" i="2"/>
  <c r="T1046" i="2"/>
  <c r="T1045" i="2"/>
  <c r="T1044" i="2"/>
  <c r="T1043" i="2"/>
  <c r="T1042" i="2"/>
  <c r="T1041" i="2"/>
  <c r="T1040" i="2"/>
  <c r="T1039" i="2"/>
  <c r="T1038" i="2"/>
  <c r="T1037" i="2"/>
  <c r="T1036" i="2"/>
  <c r="T1035" i="2"/>
  <c r="T1034" i="2"/>
  <c r="T1033" i="2"/>
  <c r="T1032" i="2"/>
  <c r="T1031" i="2"/>
  <c r="T1030" i="2"/>
  <c r="T1029" i="2"/>
  <c r="T1028" i="2"/>
  <c r="T1027" i="2"/>
  <c r="T1026" i="2"/>
  <c r="T1025" i="2"/>
  <c r="T1024" i="2"/>
  <c r="T1023" i="2"/>
  <c r="T1022" i="2"/>
  <c r="T1021" i="2"/>
  <c r="T1020" i="2"/>
  <c r="T1019" i="2"/>
  <c r="T1018" i="2"/>
  <c r="T1017" i="2"/>
  <c r="T1016" i="2"/>
  <c r="T1015" i="2"/>
  <c r="T1014" i="2"/>
  <c r="T1013" i="2"/>
  <c r="T1012" i="2"/>
  <c r="T1011" i="2"/>
  <c r="T1010" i="2"/>
  <c r="T1009" i="2"/>
  <c r="T1008" i="2"/>
  <c r="T1007" i="2"/>
  <c r="T1006" i="2"/>
  <c r="T1005" i="2"/>
  <c r="T1004" i="2"/>
  <c r="T1003" i="2"/>
  <c r="T1002" i="2"/>
  <c r="T1001" i="2"/>
  <c r="T1000" i="2"/>
  <c r="T999" i="2"/>
  <c r="T998" i="2"/>
  <c r="T997" i="2"/>
  <c r="T996" i="2"/>
  <c r="T995" i="2"/>
  <c r="T994" i="2"/>
  <c r="T993" i="2"/>
  <c r="T992" i="2"/>
  <c r="T991" i="2"/>
  <c r="T990" i="2"/>
  <c r="T989" i="2"/>
  <c r="T988" i="2"/>
  <c r="T987" i="2"/>
  <c r="T986" i="2"/>
  <c r="T985" i="2"/>
  <c r="T984" i="2"/>
  <c r="T983" i="2"/>
  <c r="T982" i="2"/>
  <c r="T981" i="2"/>
  <c r="T980" i="2"/>
  <c r="T979" i="2"/>
  <c r="T978" i="2"/>
  <c r="T977" i="2"/>
  <c r="T976" i="2"/>
  <c r="T975" i="2"/>
  <c r="T974" i="2"/>
  <c r="T973" i="2"/>
  <c r="T972" i="2"/>
  <c r="T971" i="2"/>
  <c r="T970" i="2"/>
  <c r="T969" i="2"/>
  <c r="T968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1" i="2"/>
  <c r="T950" i="2"/>
  <c r="T949" i="2"/>
  <c r="T948" i="2"/>
  <c r="T947" i="2"/>
  <c r="T946" i="2"/>
  <c r="T945" i="2"/>
  <c r="T944" i="2"/>
  <c r="T943" i="2"/>
  <c r="T942" i="2"/>
  <c r="T941" i="2"/>
  <c r="T940" i="2"/>
  <c r="T939" i="2"/>
  <c r="T938" i="2"/>
  <c r="T937" i="2"/>
  <c r="T936" i="2"/>
  <c r="T935" i="2"/>
  <c r="T934" i="2"/>
  <c r="T933" i="2"/>
  <c r="T932" i="2"/>
  <c r="T931" i="2"/>
  <c r="T930" i="2"/>
  <c r="T929" i="2"/>
  <c r="T928" i="2"/>
  <c r="T927" i="2"/>
  <c r="T926" i="2"/>
  <c r="T925" i="2"/>
  <c r="T924" i="2"/>
  <c r="T923" i="2"/>
  <c r="T922" i="2"/>
  <c r="T921" i="2"/>
  <c r="T920" i="2"/>
  <c r="T919" i="2"/>
  <c r="T918" i="2"/>
  <c r="T917" i="2"/>
  <c r="T916" i="2"/>
  <c r="T915" i="2"/>
  <c r="T914" i="2"/>
  <c r="T913" i="2"/>
  <c r="T912" i="2"/>
  <c r="T911" i="2"/>
  <c r="T910" i="2"/>
  <c r="T909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896" i="2"/>
  <c r="T895" i="2"/>
  <c r="T894" i="2"/>
  <c r="T893" i="2"/>
  <c r="T892" i="2"/>
  <c r="T891" i="2"/>
  <c r="T890" i="2"/>
  <c r="T889" i="2"/>
  <c r="T888" i="2"/>
  <c r="T887" i="2"/>
  <c r="T886" i="2"/>
  <c r="T885" i="2"/>
  <c r="T884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861" i="2"/>
  <c r="T860" i="2"/>
  <c r="T859" i="2"/>
  <c r="T858" i="2"/>
  <c r="T857" i="2"/>
  <c r="T856" i="2"/>
  <c r="T855" i="2"/>
  <c r="T854" i="2"/>
  <c r="T853" i="2"/>
  <c r="T852" i="2"/>
  <c r="T851" i="2"/>
  <c r="T850" i="2"/>
  <c r="T849" i="2"/>
  <c r="T848" i="2"/>
  <c r="T847" i="2"/>
  <c r="T846" i="2"/>
  <c r="T845" i="2"/>
  <c r="T844" i="2"/>
  <c r="T843" i="2"/>
  <c r="T842" i="2"/>
  <c r="T841" i="2"/>
  <c r="T840" i="2"/>
  <c r="T839" i="2"/>
  <c r="T838" i="2"/>
  <c r="T837" i="2"/>
  <c r="T836" i="2"/>
  <c r="T835" i="2"/>
  <c r="T834" i="2"/>
  <c r="T833" i="2"/>
  <c r="T832" i="2"/>
  <c r="T831" i="2"/>
  <c r="T830" i="2"/>
  <c r="T829" i="2"/>
  <c r="T828" i="2"/>
  <c r="T827" i="2"/>
  <c r="T826" i="2"/>
  <c r="T825" i="2"/>
  <c r="T824" i="2"/>
  <c r="T823" i="2"/>
  <c r="T822" i="2"/>
  <c r="T821" i="2"/>
  <c r="T820" i="2"/>
  <c r="T819" i="2"/>
  <c r="T818" i="2"/>
  <c r="T817" i="2"/>
  <c r="T816" i="2"/>
  <c r="T815" i="2"/>
  <c r="T814" i="2"/>
  <c r="T813" i="2"/>
  <c r="T812" i="2"/>
  <c r="T811" i="2"/>
  <c r="T810" i="2"/>
  <c r="T809" i="2"/>
  <c r="T808" i="2"/>
  <c r="T807" i="2"/>
  <c r="T806" i="2"/>
  <c r="T805" i="2"/>
  <c r="T804" i="2"/>
  <c r="T803" i="2"/>
  <c r="T802" i="2"/>
  <c r="T801" i="2"/>
  <c r="T800" i="2"/>
  <c r="T799" i="2"/>
  <c r="T798" i="2"/>
  <c r="T797" i="2"/>
  <c r="T796" i="2"/>
  <c r="T795" i="2"/>
  <c r="T794" i="2"/>
  <c r="T793" i="2"/>
  <c r="T792" i="2"/>
  <c r="T791" i="2"/>
  <c r="T790" i="2"/>
  <c r="T789" i="2"/>
  <c r="T788" i="2"/>
  <c r="T787" i="2"/>
  <c r="T7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T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" i="2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" i="3"/>
  <c r="Q571" i="3" l="1"/>
  <c r="Q351" i="3"/>
  <c r="Q347" i="3"/>
  <c r="Q343" i="3"/>
  <c r="Q2211" i="3"/>
  <c r="Q2207" i="3"/>
  <c r="Q2203" i="3"/>
  <c r="Q2199" i="3"/>
  <c r="Q2195" i="3"/>
  <c r="Q2191" i="3"/>
  <c r="Q2187" i="3"/>
  <c r="Q2183" i="3"/>
  <c r="Q2179" i="3"/>
  <c r="Q2175" i="3"/>
  <c r="Q2171" i="3"/>
  <c r="Q2167" i="3"/>
  <c r="Q2163" i="3"/>
  <c r="Q2159" i="3"/>
  <c r="Q2155" i="3"/>
  <c r="Q2151" i="3"/>
  <c r="Q2147" i="3"/>
  <c r="Q2143" i="3"/>
  <c r="Q2139" i="3"/>
  <c r="Q2135" i="3"/>
  <c r="Q2131" i="3"/>
  <c r="Q2127" i="3"/>
  <c r="Q2123" i="3"/>
  <c r="Q2119" i="3"/>
  <c r="Q2115" i="3"/>
  <c r="Q2111" i="3"/>
  <c r="Q2107" i="3"/>
  <c r="Q2103" i="3"/>
  <c r="Q2099" i="3"/>
  <c r="Q2095" i="3"/>
  <c r="Q2091" i="3"/>
  <c r="Q2087" i="3"/>
  <c r="Q2083" i="3"/>
  <c r="Q2079" i="3"/>
  <c r="Q2075" i="3"/>
  <c r="Q2071" i="3"/>
  <c r="Q2067" i="3"/>
  <c r="Q2063" i="3"/>
  <c r="Q2059" i="3"/>
  <c r="Q2055" i="3"/>
  <c r="Q2051" i="3"/>
  <c r="Q2047" i="3"/>
  <c r="Q2043" i="3"/>
  <c r="Q2039" i="3"/>
  <c r="Q2035" i="3"/>
  <c r="Q2031" i="3"/>
  <c r="Q2027" i="3"/>
  <c r="Q2023" i="3"/>
  <c r="Q2019" i="3"/>
  <c r="Q2015" i="3"/>
  <c r="Q2011" i="3"/>
  <c r="Q2007" i="3"/>
  <c r="Q2003" i="3"/>
  <c r="Q1999" i="3"/>
  <c r="Q1995" i="3"/>
  <c r="Q1991" i="3"/>
  <c r="Q1987" i="3"/>
  <c r="Q1983" i="3"/>
  <c r="Q1979" i="3"/>
  <c r="Q1975" i="3"/>
  <c r="Q1971" i="3"/>
  <c r="Q1967" i="3"/>
  <c r="Q1963" i="3"/>
  <c r="Q1959" i="3"/>
  <c r="Q1955" i="3"/>
  <c r="Q1951" i="3"/>
  <c r="Q1947" i="3"/>
  <c r="Q1943" i="3"/>
  <c r="Q1939" i="3"/>
  <c r="Q1935" i="3"/>
  <c r="Q1931" i="3"/>
  <c r="Q458" i="3"/>
  <c r="Q114" i="3"/>
  <c r="Q229" i="3"/>
  <c r="Q193" i="3"/>
  <c r="Q117" i="3"/>
  <c r="Q77" i="3"/>
  <c r="Q2213" i="3"/>
  <c r="Q2209" i="3"/>
  <c r="Q2205" i="3"/>
  <c r="Q2201" i="3"/>
  <c r="Q2197" i="3"/>
  <c r="Q2193" i="3"/>
  <c r="Q2189" i="3"/>
  <c r="Q2185" i="3"/>
  <c r="Q2181" i="3"/>
  <c r="Q2177" i="3"/>
  <c r="Q2173" i="3"/>
  <c r="Q2169" i="3"/>
  <c r="Q2165" i="3"/>
  <c r="Q2161" i="3"/>
  <c r="Q2157" i="3"/>
  <c r="Q2153" i="3"/>
  <c r="Q2149" i="3"/>
  <c r="Q2145" i="3"/>
  <c r="Q2141" i="3"/>
  <c r="Q2137" i="3"/>
  <c r="Q2133" i="3"/>
  <c r="Q2129" i="3"/>
  <c r="Q2125" i="3"/>
  <c r="Q2121" i="3"/>
  <c r="Q2117" i="3"/>
  <c r="Q2113" i="3"/>
  <c r="Q2109" i="3"/>
  <c r="Q2105" i="3"/>
  <c r="Q2101" i="3"/>
  <c r="Q2097" i="3"/>
  <c r="Q2093" i="3"/>
  <c r="Q2089" i="3"/>
  <c r="Q2085" i="3"/>
  <c r="Q2081" i="3"/>
  <c r="Q2077" i="3"/>
  <c r="Q2073" i="3"/>
  <c r="Q2069" i="3"/>
  <c r="Q2065" i="3"/>
  <c r="Q2061" i="3"/>
  <c r="Q2057" i="3"/>
  <c r="Q2053" i="3"/>
  <c r="Q2049" i="3"/>
  <c r="Q2045" i="3"/>
  <c r="Q2041" i="3"/>
  <c r="Q2037" i="3"/>
  <c r="Q2033" i="3"/>
  <c r="Q2029" i="3"/>
  <c r="Q2025" i="3"/>
  <c r="Q2021" i="3"/>
  <c r="Q2017" i="3"/>
  <c r="Q2013" i="3"/>
  <c r="Q2009" i="3"/>
  <c r="Q2005" i="3"/>
  <c r="Q2001" i="3"/>
  <c r="Q1997" i="3"/>
  <c r="Q1993" i="3"/>
  <c r="Q1989" i="3"/>
  <c r="Q1985" i="3"/>
  <c r="Q1981" i="3"/>
  <c r="Q1977" i="3"/>
  <c r="Q1973" i="3"/>
  <c r="Q1969" i="3"/>
  <c r="Q1965" i="3"/>
  <c r="Q1961" i="3"/>
  <c r="Q1957" i="3"/>
  <c r="Q1953" i="3"/>
  <c r="Q1949" i="3"/>
  <c r="Q1945" i="3"/>
  <c r="Q1941" i="3"/>
  <c r="Q1937" i="3"/>
  <c r="Q1933" i="3"/>
  <c r="Q1929" i="3"/>
  <c r="Q1925" i="3"/>
  <c r="Q1921" i="3"/>
  <c r="Q1917" i="3"/>
  <c r="Q1913" i="3"/>
  <c r="Q1909" i="3"/>
  <c r="Q1905" i="3"/>
  <c r="Q1901" i="3"/>
  <c r="Q1897" i="3"/>
  <c r="Q1893" i="3"/>
  <c r="Q1889" i="3"/>
  <c r="Q1885" i="3"/>
  <c r="Q1881" i="3"/>
  <c r="Q1877" i="3"/>
  <c r="Q1873" i="3"/>
  <c r="Q1869" i="3"/>
  <c r="Q1865" i="3"/>
  <c r="Q1861" i="3"/>
  <c r="Q1857" i="3"/>
  <c r="Q1853" i="3"/>
  <c r="Q1849" i="3"/>
  <c r="Q1845" i="3"/>
  <c r="Q1841" i="3"/>
  <c r="Q1837" i="3"/>
  <c r="Q1833" i="3"/>
  <c r="Q1829" i="3"/>
  <c r="Q1825" i="3"/>
  <c r="Q1821" i="3"/>
  <c r="Q1817" i="3"/>
  <c r="Q1813" i="3"/>
  <c r="Q1809" i="3"/>
  <c r="Q1805" i="3"/>
  <c r="Q1801" i="3"/>
  <c r="Q1797" i="3"/>
  <c r="Q1793" i="3"/>
  <c r="Q2212" i="3"/>
  <c r="Q2208" i="3"/>
  <c r="Q2204" i="3"/>
  <c r="Q2200" i="3"/>
  <c r="Q2196" i="3"/>
  <c r="Q2192" i="3"/>
  <c r="Q2188" i="3"/>
  <c r="Q2184" i="3"/>
  <c r="Q2180" i="3"/>
  <c r="Q2176" i="3"/>
  <c r="Q2172" i="3"/>
  <c r="Q2168" i="3"/>
  <c r="Q2164" i="3"/>
  <c r="Q2160" i="3"/>
  <c r="Q2156" i="3"/>
  <c r="Q2152" i="3"/>
  <c r="Q2148" i="3"/>
  <c r="Q2144" i="3"/>
  <c r="Q2140" i="3"/>
  <c r="Q2136" i="3"/>
  <c r="Q2132" i="3"/>
  <c r="Q2128" i="3"/>
  <c r="Q2124" i="3"/>
  <c r="Q2120" i="3"/>
  <c r="Q2116" i="3"/>
  <c r="Q2112" i="3"/>
  <c r="Q2108" i="3"/>
  <c r="Q2104" i="3"/>
  <c r="Q2100" i="3"/>
  <c r="Q2096" i="3"/>
  <c r="Q2092" i="3"/>
  <c r="Q2088" i="3"/>
  <c r="Q2084" i="3"/>
  <c r="Q2080" i="3"/>
  <c r="Q2076" i="3"/>
  <c r="Q2072" i="3"/>
  <c r="Q2068" i="3"/>
  <c r="Q2064" i="3"/>
  <c r="Q2060" i="3"/>
  <c r="Q2056" i="3"/>
  <c r="Q2052" i="3"/>
  <c r="Q2048" i="3"/>
  <c r="Q2044" i="3"/>
  <c r="Q2040" i="3"/>
  <c r="Q2036" i="3"/>
  <c r="Q2032" i="3"/>
  <c r="Q2028" i="3"/>
  <c r="Q2024" i="3"/>
  <c r="Q2020" i="3"/>
  <c r="Q2016" i="3"/>
  <c r="Q2012" i="3"/>
  <c r="Q1927" i="3"/>
  <c r="Q1923" i="3"/>
  <c r="Q1919" i="3"/>
  <c r="Q1915" i="3"/>
  <c r="Q1911" i="3"/>
  <c r="Q1907" i="3"/>
  <c r="Q1903" i="3"/>
  <c r="Q1899" i="3"/>
  <c r="Q1895" i="3"/>
  <c r="Q1891" i="3"/>
  <c r="Q1887" i="3"/>
  <c r="Q1883" i="3"/>
  <c r="Q1879" i="3"/>
  <c r="Q1875" i="3"/>
  <c r="Q1871" i="3"/>
  <c r="Q1867" i="3"/>
  <c r="Q1863" i="3"/>
  <c r="Q1859" i="3"/>
  <c r="Q1855" i="3"/>
  <c r="Q1851" i="3"/>
  <c r="Q1847" i="3"/>
  <c r="Q1843" i="3"/>
  <c r="Q1839" i="3"/>
  <c r="Q1835" i="3"/>
  <c r="Q1831" i="3"/>
  <c r="Q1827" i="3"/>
  <c r="Q1823" i="3"/>
  <c r="Q1819" i="3"/>
  <c r="Q1815" i="3"/>
  <c r="Q1811" i="3"/>
  <c r="Q1807" i="3"/>
  <c r="Q1803" i="3"/>
  <c r="Q1799" i="3"/>
  <c r="Q1795" i="3"/>
  <c r="Q1791" i="3"/>
  <c r="Q1787" i="3"/>
  <c r="Q1783" i="3"/>
  <c r="Q1779" i="3"/>
  <c r="Q1775" i="3"/>
  <c r="Q1771" i="3"/>
  <c r="Q1767" i="3"/>
  <c r="Q1763" i="3"/>
  <c r="Q1759" i="3"/>
  <c r="Q1755" i="3"/>
  <c r="Q1751" i="3"/>
  <c r="Q1747" i="3"/>
  <c r="Q1743" i="3"/>
  <c r="Q1739" i="3"/>
  <c r="Q1735" i="3"/>
  <c r="Q1731" i="3"/>
  <c r="Q1727" i="3"/>
  <c r="Q1723" i="3"/>
  <c r="Q1719" i="3"/>
  <c r="Q1715" i="3"/>
  <c r="Q1711" i="3"/>
  <c r="Q1707" i="3"/>
  <c r="Q1703" i="3"/>
  <c r="Q1699" i="3"/>
  <c r="Q1695" i="3"/>
  <c r="Q1691" i="3"/>
  <c r="Q1687" i="3"/>
  <c r="Q1683" i="3"/>
  <c r="Q1679" i="3"/>
  <c r="Q1675" i="3"/>
  <c r="Q1671" i="3"/>
  <c r="Q1667" i="3"/>
  <c r="Q1663" i="3"/>
  <c r="Q1659" i="3"/>
  <c r="Q1655" i="3"/>
  <c r="Q1651" i="3"/>
  <c r="Q1647" i="3"/>
  <c r="Q1643" i="3"/>
  <c r="Q1639" i="3"/>
  <c r="Q1635" i="3"/>
  <c r="Q1631" i="3"/>
  <c r="Q1627" i="3"/>
  <c r="Q1623" i="3"/>
  <c r="Q1619" i="3"/>
  <c r="Q1615" i="3"/>
  <c r="Q1611" i="3"/>
  <c r="Q1607" i="3"/>
  <c r="Q1603" i="3"/>
  <c r="Q1599" i="3"/>
  <c r="Q1595" i="3"/>
  <c r="Q1591" i="3"/>
  <c r="Q1587" i="3"/>
  <c r="Q1583" i="3"/>
  <c r="Q1579" i="3"/>
  <c r="Q1575" i="3"/>
  <c r="Q1571" i="3"/>
  <c r="Q1567" i="3"/>
  <c r="Q1563" i="3"/>
  <c r="Q1559" i="3"/>
  <c r="Q1555" i="3"/>
  <c r="Q1551" i="3"/>
  <c r="Q1547" i="3"/>
  <c r="Q1543" i="3"/>
  <c r="Q1539" i="3"/>
  <c r="Q1535" i="3"/>
  <c r="Q1531" i="3"/>
  <c r="Q1527" i="3"/>
  <c r="Q1523" i="3"/>
  <c r="Q1519" i="3"/>
  <c r="Q1515" i="3"/>
  <c r="Q1511" i="3"/>
  <c r="Q1507" i="3"/>
  <c r="Q1503" i="3"/>
  <c r="Q1499" i="3"/>
  <c r="Q1495" i="3"/>
  <c r="Q1491" i="3"/>
  <c r="Q1487" i="3"/>
  <c r="Q1483" i="3"/>
  <c r="Q1479" i="3"/>
  <c r="Q1475" i="3"/>
  <c r="Q1471" i="3"/>
  <c r="Q1467" i="3"/>
  <c r="Q1463" i="3"/>
  <c r="Q1459" i="3"/>
  <c r="Q1455" i="3"/>
  <c r="Q1451" i="3"/>
  <c r="Q1447" i="3"/>
  <c r="Q1443" i="3"/>
  <c r="Q1439" i="3"/>
  <c r="Q1435" i="3"/>
  <c r="Q1431" i="3"/>
  <c r="Q1427" i="3"/>
  <c r="Q1423" i="3"/>
  <c r="Q1419" i="3"/>
  <c r="Q1415" i="3"/>
  <c r="Q1411" i="3"/>
  <c r="Q1407" i="3"/>
  <c r="Q1403" i="3"/>
  <c r="Q1399" i="3"/>
  <c r="Q1395" i="3"/>
  <c r="Q1391" i="3"/>
  <c r="Q1387" i="3"/>
  <c r="Q1383" i="3"/>
  <c r="Q1379" i="3"/>
  <c r="Q1375" i="3"/>
  <c r="Q1371" i="3"/>
  <c r="Q1367" i="3"/>
  <c r="Q1363" i="3"/>
  <c r="Q1359" i="3"/>
  <c r="Q1355" i="3"/>
  <c r="Q1351" i="3"/>
  <c r="Q1347" i="3"/>
  <c r="Q1343" i="3"/>
  <c r="Q1339" i="3"/>
  <c r="Q1335" i="3"/>
  <c r="Q1331" i="3"/>
  <c r="Q1327" i="3"/>
  <c r="Q1323" i="3"/>
  <c r="Q1319" i="3"/>
  <c r="Q1315" i="3"/>
  <c r="Q1311" i="3"/>
  <c r="Q1307" i="3"/>
  <c r="Q1303" i="3"/>
  <c r="Q1299" i="3"/>
  <c r="Q1295" i="3"/>
  <c r="Q1291" i="3"/>
  <c r="Q1287" i="3"/>
  <c r="Q1283" i="3"/>
  <c r="Q1279" i="3"/>
  <c r="Q1275" i="3"/>
  <c r="Q1271" i="3"/>
  <c r="Q1267" i="3"/>
  <c r="Q1263" i="3"/>
  <c r="Q1259" i="3"/>
  <c r="Q1255" i="3"/>
  <c r="Q1251" i="3"/>
  <c r="Q42" i="3"/>
  <c r="Q38" i="3"/>
  <c r="Q2214" i="3"/>
  <c r="Q2210" i="3"/>
  <c r="Q2206" i="3"/>
  <c r="Q2202" i="3"/>
  <c r="Q2198" i="3"/>
  <c r="Q2194" i="3"/>
  <c r="Q2190" i="3"/>
  <c r="Q2186" i="3"/>
  <c r="Q2182" i="3"/>
  <c r="Q2178" i="3"/>
  <c r="Q2174" i="3"/>
  <c r="Q2170" i="3"/>
  <c r="Q2166" i="3"/>
  <c r="Q2162" i="3"/>
  <c r="Q2158" i="3"/>
  <c r="Q2154" i="3"/>
  <c r="Q2150" i="3"/>
  <c r="Q2146" i="3"/>
  <c r="Q2142" i="3"/>
  <c r="Q2138" i="3"/>
  <c r="Q2134" i="3"/>
  <c r="Q2130" i="3"/>
  <c r="Q2126" i="3"/>
  <c r="Q2122" i="3"/>
  <c r="Q2118" i="3"/>
  <c r="Q2114" i="3"/>
  <c r="Q2110" i="3"/>
  <c r="Q2106" i="3"/>
  <c r="Q2102" i="3"/>
  <c r="Q2098" i="3"/>
  <c r="Q2094" i="3"/>
  <c r="Q2090" i="3"/>
  <c r="Q2086" i="3"/>
  <c r="Q2082" i="3"/>
  <c r="Q2078" i="3"/>
  <c r="Q2074" i="3"/>
  <c r="Q2070" i="3"/>
  <c r="Q2066" i="3"/>
  <c r="Q2062" i="3"/>
  <c r="Q2058" i="3"/>
  <c r="Q2054" i="3"/>
  <c r="Q2050" i="3"/>
  <c r="Q2046" i="3"/>
  <c r="Q2042" i="3"/>
  <c r="Q2038" i="3"/>
  <c r="Q2034" i="3"/>
  <c r="Q2030" i="3"/>
  <c r="Q2026" i="3"/>
  <c r="Q2022" i="3"/>
  <c r="Q2018" i="3"/>
  <c r="Q2014" i="3"/>
  <c r="Q2010" i="3"/>
  <c r="Q2006" i="3"/>
  <c r="Q2002" i="3"/>
  <c r="Q1998" i="3"/>
  <c r="Q1994" i="3"/>
  <c r="Q1990" i="3"/>
  <c r="Q1986" i="3"/>
  <c r="Q1982" i="3"/>
  <c r="Q1978" i="3"/>
  <c r="Q1974" i="3"/>
  <c r="Q1970" i="3"/>
  <c r="Q1966" i="3"/>
  <c r="Q1962" i="3"/>
  <c r="Q1958" i="3"/>
  <c r="Q1954" i="3"/>
  <c r="Q1950" i="3"/>
  <c r="Q1946" i="3"/>
  <c r="Q1942" i="3"/>
  <c r="Q1938" i="3"/>
  <c r="Q1934" i="3"/>
  <c r="Q1930" i="3"/>
  <c r="Q1926" i="3"/>
  <c r="Q1922" i="3"/>
  <c r="Q1918" i="3"/>
  <c r="Q1914" i="3"/>
  <c r="Q1910" i="3"/>
  <c r="Q1906" i="3"/>
  <c r="Q1902" i="3"/>
  <c r="Q1898" i="3"/>
  <c r="Q1894" i="3"/>
  <c r="Q1890" i="3"/>
  <c r="Q1886" i="3"/>
  <c r="Q1882" i="3"/>
  <c r="Q1878" i="3"/>
  <c r="Q1874" i="3"/>
  <c r="Q1870" i="3"/>
  <c r="Q1866" i="3"/>
  <c r="Q1862" i="3"/>
  <c r="Q1858" i="3"/>
  <c r="Q1854" i="3"/>
  <c r="Q1850" i="3"/>
  <c r="Q1846" i="3"/>
  <c r="Q1842" i="3"/>
  <c r="Q1838" i="3"/>
  <c r="Q1834" i="3"/>
  <c r="Q1830" i="3"/>
  <c r="Q1826" i="3"/>
  <c r="Q1822" i="3"/>
  <c r="Q1818" i="3"/>
  <c r="Q1814" i="3"/>
  <c r="Q1810" i="3"/>
  <c r="Q1806" i="3"/>
  <c r="Q1802" i="3"/>
  <c r="Q1798" i="3"/>
  <c r="Q1794" i="3"/>
  <c r="Q1790" i="3"/>
  <c r="Q1786" i="3"/>
  <c r="Q1782" i="3"/>
  <c r="Q1778" i="3"/>
  <c r="Q1774" i="3"/>
  <c r="Q1770" i="3"/>
  <c r="Q1766" i="3"/>
  <c r="Q1762" i="3"/>
  <c r="Q1758" i="3"/>
  <c r="Q1754" i="3"/>
  <c r="Q1750" i="3"/>
  <c r="Q1746" i="3"/>
  <c r="Q1742" i="3"/>
  <c r="Q1738" i="3"/>
  <c r="Q1734" i="3"/>
  <c r="Q1730" i="3"/>
  <c r="Q1726" i="3"/>
  <c r="Q1722" i="3"/>
  <c r="Q1718" i="3"/>
  <c r="Q1714" i="3"/>
  <c r="Q1710" i="3"/>
  <c r="Q1706" i="3"/>
  <c r="Q1702" i="3"/>
  <c r="Q1698" i="3"/>
  <c r="Q1694" i="3"/>
  <c r="Q1690" i="3"/>
  <c r="Q1686" i="3"/>
  <c r="Q1682" i="3"/>
  <c r="Q1678" i="3"/>
  <c r="Q1674" i="3"/>
  <c r="Q1670" i="3"/>
  <c r="Q1666" i="3"/>
  <c r="Q1662" i="3"/>
  <c r="Q1658" i="3"/>
  <c r="Q1654" i="3"/>
  <c r="Q1650" i="3"/>
  <c r="Q1646" i="3"/>
  <c r="Q1642" i="3"/>
  <c r="Q1638" i="3"/>
  <c r="Q1634" i="3"/>
  <c r="Q1630" i="3"/>
  <c r="Q1626" i="3"/>
  <c r="Q1622" i="3"/>
  <c r="Q1618" i="3"/>
  <c r="Q1614" i="3"/>
  <c r="Q1610" i="3"/>
  <c r="Q1606" i="3"/>
  <c r="Q1602" i="3"/>
  <c r="Q1598" i="3"/>
  <c r="Q1594" i="3"/>
  <c r="Q1590" i="3"/>
  <c r="Q1586" i="3"/>
  <c r="Q1582" i="3"/>
  <c r="Q1578" i="3"/>
  <c r="Q1574" i="3"/>
  <c r="Q1570" i="3"/>
  <c r="Q1566" i="3"/>
  <c r="Q1562" i="3"/>
  <c r="Q1558" i="3"/>
  <c r="Q1554" i="3"/>
  <c r="Q1550" i="3"/>
  <c r="Q1546" i="3"/>
  <c r="Q1542" i="3"/>
  <c r="Q1538" i="3"/>
  <c r="Q1534" i="3"/>
  <c r="Q1530" i="3"/>
  <c r="Q1526" i="3"/>
  <c r="Q1522" i="3"/>
  <c r="Q1518" i="3"/>
  <c r="Q1514" i="3"/>
  <c r="Q1510" i="3"/>
  <c r="Q1506" i="3"/>
  <c r="Q1502" i="3"/>
  <c r="Q1498" i="3"/>
  <c r="Q1494" i="3"/>
  <c r="Q1490" i="3"/>
  <c r="Q1486" i="3"/>
  <c r="Q1482" i="3"/>
  <c r="Q1478" i="3"/>
  <c r="Q1474" i="3"/>
  <c r="Q1470" i="3"/>
  <c r="Q1466" i="3"/>
  <c r="Q1462" i="3"/>
  <c r="Q1458" i="3"/>
  <c r="Q1454" i="3"/>
  <c r="Q1450" i="3"/>
  <c r="Q1446" i="3"/>
  <c r="Q1442" i="3"/>
  <c r="Q1438" i="3"/>
  <c r="Q1434" i="3"/>
  <c r="Q1430" i="3"/>
  <c r="Q1426" i="3"/>
  <c r="Q1422" i="3"/>
  <c r="Q1418" i="3"/>
  <c r="Q1414" i="3"/>
  <c r="Q1410" i="3"/>
  <c r="Q1406" i="3"/>
  <c r="Q1402" i="3"/>
  <c r="Q1398" i="3"/>
  <c r="Q1394" i="3"/>
  <c r="Q1390" i="3"/>
  <c r="Q1386" i="3"/>
  <c r="Q1382" i="3"/>
  <c r="Q1378" i="3"/>
  <c r="Q1374" i="3"/>
  <c r="Q1370" i="3"/>
  <c r="Q1366" i="3"/>
  <c r="Q1362" i="3"/>
  <c r="Q1358" i="3"/>
  <c r="Q1354" i="3"/>
  <c r="Q1350" i="3"/>
  <c r="Q1346" i="3"/>
  <c r="Q1342" i="3"/>
  <c r="Q1338" i="3"/>
  <c r="Q1334" i="3"/>
  <c r="Q1330" i="3"/>
  <c r="Q1326" i="3"/>
  <c r="Q1322" i="3"/>
  <c r="Q1318" i="3"/>
  <c r="Q1314" i="3"/>
  <c r="Q1310" i="3"/>
  <c r="Q1306" i="3"/>
  <c r="Q1302" i="3"/>
  <c r="Q1298" i="3"/>
  <c r="Q1294" i="3"/>
  <c r="Q1290" i="3"/>
  <c r="Q1286" i="3"/>
  <c r="Q1282" i="3"/>
  <c r="Q1278" i="3"/>
  <c r="Q1274" i="3"/>
  <c r="Q1270" i="3"/>
  <c r="Q1266" i="3"/>
  <c r="Q1262" i="3"/>
  <c r="Q1258" i="3"/>
  <c r="Q1254" i="3"/>
  <c r="Q1250" i="3"/>
  <c r="Q1246" i="3"/>
  <c r="Q1242" i="3"/>
  <c r="Q1238" i="3"/>
  <c r="Q1234" i="3"/>
  <c r="Q1230" i="3"/>
  <c r="Q1226" i="3"/>
  <c r="Q1222" i="3"/>
  <c r="Q1218" i="3"/>
  <c r="Q1214" i="3"/>
  <c r="Q1210" i="3"/>
  <c r="Q1206" i="3"/>
  <c r="Q1202" i="3"/>
  <c r="Q1198" i="3"/>
  <c r="Q1789" i="3"/>
  <c r="Q1785" i="3"/>
  <c r="Q1781" i="3"/>
  <c r="Q1777" i="3"/>
  <c r="Q1773" i="3"/>
  <c r="Q1769" i="3"/>
  <c r="Q1765" i="3"/>
  <c r="Q1761" i="3"/>
  <c r="Q1757" i="3"/>
  <c r="Q1753" i="3"/>
  <c r="Q1749" i="3"/>
  <c r="Q1745" i="3"/>
  <c r="Q1741" i="3"/>
  <c r="Q1737" i="3"/>
  <c r="Q1733" i="3"/>
  <c r="Q1729" i="3"/>
  <c r="Q1725" i="3"/>
  <c r="Q1721" i="3"/>
  <c r="Q1717" i="3"/>
  <c r="Q1713" i="3"/>
  <c r="Q1709" i="3"/>
  <c r="Q1705" i="3"/>
  <c r="Q1701" i="3"/>
  <c r="Q1697" i="3"/>
  <c r="Q1693" i="3"/>
  <c r="Q1689" i="3"/>
  <c r="Q1685" i="3"/>
  <c r="Q1681" i="3"/>
  <c r="Q1677" i="3"/>
  <c r="Q1673" i="3"/>
  <c r="Q1669" i="3"/>
  <c r="Q1665" i="3"/>
  <c r="Q1661" i="3"/>
  <c r="Q1657" i="3"/>
  <c r="Q1653" i="3"/>
  <c r="Q1649" i="3"/>
  <c r="Q1645" i="3"/>
  <c r="Q1641" i="3"/>
  <c r="Q1637" i="3"/>
  <c r="Q1633" i="3"/>
  <c r="Q1629" i="3"/>
  <c r="Q1625" i="3"/>
  <c r="Q1621" i="3"/>
  <c r="Q1617" i="3"/>
  <c r="Q1613" i="3"/>
  <c r="Q1609" i="3"/>
  <c r="Q1605" i="3"/>
  <c r="Q1601" i="3"/>
  <c r="Q1597" i="3"/>
  <c r="Q1593" i="3"/>
  <c r="Q1589" i="3"/>
  <c r="Q1585" i="3"/>
  <c r="Q1581" i="3"/>
  <c r="Q1577" i="3"/>
  <c r="Q1573" i="3"/>
  <c r="Q1569" i="3"/>
  <c r="Q1565" i="3"/>
  <c r="Q1561" i="3"/>
  <c r="Q1557" i="3"/>
  <c r="Q1553" i="3"/>
  <c r="Q1549" i="3"/>
  <c r="Q1545" i="3"/>
  <c r="Q1541" i="3"/>
  <c r="Q1537" i="3"/>
  <c r="Q1533" i="3"/>
  <c r="Q1529" i="3"/>
  <c r="Q1525" i="3"/>
  <c r="Q1521" i="3"/>
  <c r="Q1517" i="3"/>
  <c r="Q1513" i="3"/>
  <c r="Q1509" i="3"/>
  <c r="Q1505" i="3"/>
  <c r="Q1501" i="3"/>
  <c r="Q1497" i="3"/>
  <c r="Q1493" i="3"/>
  <c r="Q1489" i="3"/>
  <c r="Q1485" i="3"/>
  <c r="Q1481" i="3"/>
  <c r="Q1477" i="3"/>
  <c r="Q1473" i="3"/>
  <c r="Q1469" i="3"/>
  <c r="Q1465" i="3"/>
  <c r="Q1461" i="3"/>
  <c r="Q1457" i="3"/>
  <c r="Q1453" i="3"/>
  <c r="Q1449" i="3"/>
  <c r="Q1445" i="3"/>
  <c r="Q1441" i="3"/>
  <c r="Q1437" i="3"/>
  <c r="Q1433" i="3"/>
  <c r="Q1429" i="3"/>
  <c r="Q1425" i="3"/>
  <c r="Q1421" i="3"/>
  <c r="Q1417" i="3"/>
  <c r="Q1413" i="3"/>
  <c r="Q1409" i="3"/>
  <c r="Q1405" i="3"/>
  <c r="Q1401" i="3"/>
  <c r="Q1397" i="3"/>
  <c r="Q1393" i="3"/>
  <c r="Q1389" i="3"/>
  <c r="Q1385" i="3"/>
  <c r="Q1381" i="3"/>
  <c r="Q1377" i="3"/>
  <c r="Q1373" i="3"/>
  <c r="Q1369" i="3"/>
  <c r="Q1365" i="3"/>
  <c r="Q1361" i="3"/>
  <c r="Q1357" i="3"/>
  <c r="Q1353" i="3"/>
  <c r="Q1349" i="3"/>
  <c r="Q1345" i="3"/>
  <c r="Q1341" i="3"/>
  <c r="Q1337" i="3"/>
  <c r="Q1333" i="3"/>
  <c r="Q1329" i="3"/>
  <c r="Q1325" i="3"/>
  <c r="Q1321" i="3"/>
  <c r="Q1317" i="3"/>
  <c r="Q1313" i="3"/>
  <c r="Q1309" i="3"/>
  <c r="Q1305" i="3"/>
  <c r="Q1301" i="3"/>
  <c r="Q1297" i="3"/>
  <c r="Q1293" i="3"/>
  <c r="Q1289" i="3"/>
  <c r="Q1285" i="3"/>
  <c r="Q1281" i="3"/>
  <c r="Q1277" i="3"/>
  <c r="Q1273" i="3"/>
  <c r="Q1269" i="3"/>
  <c r="Q1265" i="3"/>
  <c r="Q1261" i="3"/>
  <c r="Q1257" i="3"/>
  <c r="Q1253" i="3"/>
  <c r="Q1249" i="3"/>
  <c r="Q1245" i="3"/>
  <c r="Q1241" i="3"/>
  <c r="Q1237" i="3"/>
  <c r="Q1233" i="3"/>
  <c r="Q1229" i="3"/>
  <c r="Q1225" i="3"/>
  <c r="Q1221" i="3"/>
  <c r="Q1217" i="3"/>
  <c r="Q1213" i="3"/>
  <c r="Q1209" i="3"/>
  <c r="Q1205" i="3"/>
  <c r="Q1201" i="3"/>
  <c r="Q1197" i="3"/>
  <c r="Q1193" i="3"/>
  <c r="Q1189" i="3"/>
  <c r="Q1185" i="3"/>
  <c r="Q1181" i="3"/>
  <c r="Q1177" i="3"/>
  <c r="Q1173" i="3"/>
  <c r="Q1169" i="3"/>
  <c r="Q1165" i="3"/>
  <c r="Q1161" i="3"/>
  <c r="Q1157" i="3"/>
  <c r="Q1153" i="3"/>
  <c r="Q1149" i="3"/>
  <c r="Q1145" i="3"/>
  <c r="Q1141" i="3"/>
  <c r="Q1137" i="3"/>
  <c r="Q1133" i="3"/>
  <c r="Q1129" i="3"/>
  <c r="Q1125" i="3"/>
  <c r="Q1121" i="3"/>
  <c r="Q1117" i="3"/>
  <c r="Q1113" i="3"/>
  <c r="Q1109" i="3"/>
  <c r="Q1105" i="3"/>
  <c r="Q1101" i="3"/>
  <c r="Q1097" i="3"/>
  <c r="Q1093" i="3"/>
  <c r="Q1089" i="3"/>
  <c r="Q1085" i="3"/>
  <c r="Q1081" i="3"/>
  <c r="Q1077" i="3"/>
  <c r="Q1073" i="3"/>
  <c r="Q1069" i="3"/>
  <c r="Q1065" i="3"/>
  <c r="Q1061" i="3"/>
  <c r="Q1057" i="3"/>
  <c r="Q1053" i="3"/>
  <c r="Q1049" i="3"/>
  <c r="Q1045" i="3"/>
  <c r="Q1041" i="3"/>
  <c r="Q1037" i="3"/>
  <c r="Q1033" i="3"/>
  <c r="Q1029" i="3"/>
  <c r="Q1025" i="3"/>
  <c r="Q1021" i="3"/>
  <c r="Q1017" i="3"/>
  <c r="Q1013" i="3"/>
  <c r="Q1009" i="3"/>
  <c r="Q1005" i="3"/>
  <c r="Q1001" i="3"/>
  <c r="Q997" i="3"/>
  <c r="Q993" i="3"/>
  <c r="Q989" i="3"/>
  <c r="Q985" i="3"/>
  <c r="Q981" i="3"/>
  <c r="Q977" i="3"/>
  <c r="Q973" i="3"/>
  <c r="Q969" i="3"/>
  <c r="Q965" i="3"/>
  <c r="Q961" i="3"/>
  <c r="Q957" i="3"/>
  <c r="Q953" i="3"/>
  <c r="Q949" i="3"/>
  <c r="Q945" i="3"/>
  <c r="Q941" i="3"/>
  <c r="Q937" i="3"/>
  <c r="Q933" i="3"/>
  <c r="Q929" i="3"/>
  <c r="Q925" i="3"/>
  <c r="Q921" i="3"/>
  <c r="Q917" i="3"/>
  <c r="Q913" i="3"/>
  <c r="Q909" i="3"/>
  <c r="Q905" i="3"/>
  <c r="Q901" i="3"/>
  <c r="Q897" i="3"/>
  <c r="Q893" i="3"/>
  <c r="Q889" i="3"/>
  <c r="Q885" i="3"/>
  <c r="Q881" i="3"/>
  <c r="Q877" i="3"/>
  <c r="Q873" i="3"/>
  <c r="Q869" i="3"/>
  <c r="Q865" i="3"/>
  <c r="Q861" i="3"/>
  <c r="Q857" i="3"/>
  <c r="Q853" i="3"/>
  <c r="Q849" i="3"/>
  <c r="Q845" i="3"/>
  <c r="Q841" i="3"/>
  <c r="Q837" i="3"/>
  <c r="Q833" i="3"/>
  <c r="Q829" i="3"/>
  <c r="Q825" i="3"/>
  <c r="Q821" i="3"/>
  <c r="Q817" i="3"/>
  <c r="Q813" i="3"/>
  <c r="Q809" i="3"/>
  <c r="Q805" i="3"/>
  <c r="Q801" i="3"/>
  <c r="Q797" i="3"/>
  <c r="Q793" i="3"/>
  <c r="Q789" i="3"/>
  <c r="Q785" i="3"/>
  <c r="Q781" i="3"/>
  <c r="Q777" i="3"/>
  <c r="Q773" i="3"/>
  <c r="Q769" i="3"/>
  <c r="Q765" i="3"/>
  <c r="Q761" i="3"/>
  <c r="Q757" i="3"/>
  <c r="Q753" i="3"/>
  <c r="Q749" i="3"/>
  <c r="Q745" i="3"/>
  <c r="Q741" i="3"/>
  <c r="Q737" i="3"/>
  <c r="Q733" i="3"/>
  <c r="Q729" i="3"/>
  <c r="Q725" i="3"/>
  <c r="Q721" i="3"/>
  <c r="Q717" i="3"/>
  <c r="Q713" i="3"/>
  <c r="Q709" i="3"/>
  <c r="Q705" i="3"/>
  <c r="Q701" i="3"/>
  <c r="Q2008" i="3"/>
  <c r="Q2004" i="3"/>
  <c r="Q2000" i="3"/>
  <c r="Q1996" i="3"/>
  <c r="Q1992" i="3"/>
  <c r="Q1988" i="3"/>
  <c r="Q1984" i="3"/>
  <c r="Q1980" i="3"/>
  <c r="Q1976" i="3"/>
  <c r="Q1972" i="3"/>
  <c r="Q1968" i="3"/>
  <c r="Q1964" i="3"/>
  <c r="Q1960" i="3"/>
  <c r="Q1956" i="3"/>
  <c r="Q1952" i="3"/>
  <c r="Q1948" i="3"/>
  <c r="Q1944" i="3"/>
  <c r="Q1940" i="3"/>
  <c r="Q1936" i="3"/>
  <c r="Q1932" i="3"/>
  <c r="Q1928" i="3"/>
  <c r="Q1924" i="3"/>
  <c r="Q1920" i="3"/>
  <c r="Q1916" i="3"/>
  <c r="Q1912" i="3"/>
  <c r="Q1908" i="3"/>
  <c r="Q1904" i="3"/>
  <c r="Q1900" i="3"/>
  <c r="Q1896" i="3"/>
  <c r="Q1892" i="3"/>
  <c r="Q1888" i="3"/>
  <c r="Q1884" i="3"/>
  <c r="Q1880" i="3"/>
  <c r="Q1876" i="3"/>
  <c r="Q1872" i="3"/>
  <c r="Q1868" i="3"/>
  <c r="Q1864" i="3"/>
  <c r="Q1860" i="3"/>
  <c r="Q1856" i="3"/>
  <c r="Q1852" i="3"/>
  <c r="Q1848" i="3"/>
  <c r="Q1844" i="3"/>
  <c r="Q1840" i="3"/>
  <c r="Q1836" i="3"/>
  <c r="Q1832" i="3"/>
  <c r="Q1828" i="3"/>
  <c r="Q1824" i="3"/>
  <c r="Q1820" i="3"/>
  <c r="Q1816" i="3"/>
  <c r="Q1812" i="3"/>
  <c r="Q1808" i="3"/>
  <c r="Q1804" i="3"/>
  <c r="Q1800" i="3"/>
  <c r="Q1796" i="3"/>
  <c r="Q1792" i="3"/>
  <c r="Q1788" i="3"/>
  <c r="Q1784" i="3"/>
  <c r="Q1780" i="3"/>
  <c r="Q1776" i="3"/>
  <c r="Q1772" i="3"/>
  <c r="Q1768" i="3"/>
  <c r="Q1764" i="3"/>
  <c r="Q1760" i="3"/>
  <c r="Q1756" i="3"/>
  <c r="Q1752" i="3"/>
  <c r="Q1748" i="3"/>
  <c r="Q1744" i="3"/>
  <c r="Q1740" i="3"/>
  <c r="Q1736" i="3"/>
  <c r="Q1732" i="3"/>
  <c r="Q1728" i="3"/>
  <c r="Q1724" i="3"/>
  <c r="Q1720" i="3"/>
  <c r="Q1716" i="3"/>
  <c r="Q1712" i="3"/>
  <c r="Q1708" i="3"/>
  <c r="Q1704" i="3"/>
  <c r="Q1700" i="3"/>
  <c r="Q1696" i="3"/>
  <c r="Q1692" i="3"/>
  <c r="Q1688" i="3"/>
  <c r="Q1684" i="3"/>
  <c r="Q1680" i="3"/>
  <c r="Q1676" i="3"/>
  <c r="Q1672" i="3"/>
  <c r="Q1668" i="3"/>
  <c r="Q1664" i="3"/>
  <c r="Q1660" i="3"/>
  <c r="Q1656" i="3"/>
  <c r="Q1652" i="3"/>
  <c r="Q1648" i="3"/>
  <c r="Q1644" i="3"/>
  <c r="Q1640" i="3"/>
  <c r="Q1636" i="3"/>
  <c r="Q1632" i="3"/>
  <c r="Q1628" i="3"/>
  <c r="Q1624" i="3"/>
  <c r="Q1620" i="3"/>
  <c r="Q1616" i="3"/>
  <c r="Q1612" i="3"/>
  <c r="Q1608" i="3"/>
  <c r="Q1604" i="3"/>
  <c r="Q1600" i="3"/>
  <c r="Q1596" i="3"/>
  <c r="Q1592" i="3"/>
  <c r="Q1588" i="3"/>
  <c r="Q1584" i="3"/>
  <c r="Q1580" i="3"/>
  <c r="Q1576" i="3"/>
  <c r="Q1572" i="3"/>
  <c r="Q1568" i="3"/>
  <c r="Q1564" i="3"/>
  <c r="Q1560" i="3"/>
  <c r="Q1556" i="3"/>
  <c r="Q1552" i="3"/>
  <c r="Q1548" i="3"/>
  <c r="Q1544" i="3"/>
  <c r="Q1540" i="3"/>
  <c r="Q1536" i="3"/>
  <c r="Q1532" i="3"/>
  <c r="Q1528" i="3"/>
  <c r="Q1524" i="3"/>
  <c r="Q1520" i="3"/>
  <c r="Q1516" i="3"/>
  <c r="Q1512" i="3"/>
  <c r="Q1508" i="3"/>
  <c r="Q1504" i="3"/>
  <c r="Q1500" i="3"/>
  <c r="Q1496" i="3"/>
  <c r="Q1492" i="3"/>
  <c r="Q1488" i="3"/>
  <c r="Q1484" i="3"/>
  <c r="Q1480" i="3"/>
  <c r="Q1476" i="3"/>
  <c r="Q1472" i="3"/>
  <c r="Q1468" i="3"/>
  <c r="Q1464" i="3"/>
  <c r="Q1460" i="3"/>
  <c r="Q1456" i="3"/>
  <c r="Q1452" i="3"/>
  <c r="Q1448" i="3"/>
  <c r="Q1444" i="3"/>
  <c r="Q1440" i="3"/>
  <c r="Q1436" i="3"/>
  <c r="Q1432" i="3"/>
  <c r="Q1428" i="3"/>
  <c r="Q1424" i="3"/>
  <c r="Q1420" i="3"/>
  <c r="Q1416" i="3"/>
  <c r="Q1412" i="3"/>
  <c r="Q1408" i="3"/>
  <c r="Q1404" i="3"/>
  <c r="Q1400" i="3"/>
  <c r="Q1396" i="3"/>
  <c r="Q1392" i="3"/>
  <c r="Q1388" i="3"/>
  <c r="Q1384" i="3"/>
  <c r="Q1380" i="3"/>
  <c r="Q1376" i="3"/>
  <c r="Q1372" i="3"/>
  <c r="Q1368" i="3"/>
  <c r="Q1364" i="3"/>
  <c r="Q1360" i="3"/>
  <c r="Q1356" i="3"/>
  <c r="Q1352" i="3"/>
  <c r="Q1348" i="3"/>
  <c r="Q1344" i="3"/>
  <c r="Q1340" i="3"/>
  <c r="Q1336" i="3"/>
  <c r="Q1332" i="3"/>
  <c r="Q1328" i="3"/>
  <c r="Q1324" i="3"/>
  <c r="Q1320" i="3"/>
  <c r="Q1316" i="3"/>
  <c r="Q1312" i="3"/>
  <c r="Q1308" i="3"/>
  <c r="Q1304" i="3"/>
  <c r="Q1300" i="3"/>
  <c r="Q1296" i="3"/>
  <c r="Q1292" i="3"/>
  <c r="Q1288" i="3"/>
  <c r="Q1284" i="3"/>
  <c r="Q1280" i="3"/>
  <c r="Q1276" i="3"/>
  <c r="Q1272" i="3"/>
  <c r="Q1268" i="3"/>
  <c r="Q1264" i="3"/>
  <c r="Q1260" i="3"/>
  <c r="Q1256" i="3"/>
  <c r="Q1252" i="3"/>
  <c r="Q1248" i="3"/>
  <c r="Q1244" i="3"/>
  <c r="Q1240" i="3"/>
  <c r="Q1236" i="3"/>
  <c r="Q1232" i="3"/>
  <c r="Q1228" i="3"/>
  <c r="Q1224" i="3"/>
  <c r="Q1220" i="3"/>
  <c r="Q1216" i="3"/>
  <c r="Q1212" i="3"/>
  <c r="Q1208" i="3"/>
  <c r="Q1204" i="3"/>
  <c r="Q1200" i="3"/>
  <c r="Q1196" i="3"/>
  <c r="Q1192" i="3"/>
  <c r="Q1188" i="3"/>
  <c r="Q1184" i="3"/>
  <c r="Q1180" i="3"/>
  <c r="Q1176" i="3"/>
  <c r="Q1172" i="3"/>
  <c r="Q1168" i="3"/>
  <c r="Q1164" i="3"/>
  <c r="Q1160" i="3"/>
  <c r="Q1156" i="3"/>
  <c r="Q1152" i="3"/>
  <c r="Q1148" i="3"/>
  <c r="Q1144" i="3"/>
  <c r="Q1140" i="3"/>
  <c r="Q1136" i="3"/>
  <c r="Q1132" i="3"/>
  <c r="Q1128" i="3"/>
  <c r="Q1124" i="3"/>
  <c r="Q1120" i="3"/>
  <c r="Q1116" i="3"/>
  <c r="Q1112" i="3"/>
  <c r="Q1108" i="3"/>
  <c r="Q1104" i="3"/>
  <c r="Q1100" i="3"/>
  <c r="Q1096" i="3"/>
  <c r="Q1092" i="3"/>
  <c r="Q1088" i="3"/>
  <c r="Q1084" i="3"/>
  <c r="Q1080" i="3"/>
  <c r="Q1076" i="3"/>
  <c r="Q1072" i="3"/>
  <c r="Q1068" i="3"/>
  <c r="Q1064" i="3"/>
  <c r="Q1060" i="3"/>
  <c r="Q1056" i="3"/>
  <c r="Q1052" i="3"/>
  <c r="Q1048" i="3"/>
  <c r="Q1044" i="3"/>
  <c r="Q1040" i="3"/>
  <c r="Q1036" i="3"/>
  <c r="Q1032" i="3"/>
  <c r="Q1028" i="3"/>
  <c r="Q1024" i="3"/>
  <c r="Q1020" i="3"/>
  <c r="Q1016" i="3"/>
  <c r="Q1012" i="3"/>
  <c r="Q1247" i="3"/>
  <c r="Q1243" i="3"/>
  <c r="Q1239" i="3"/>
  <c r="Q1235" i="3"/>
  <c r="Q1231" i="3"/>
  <c r="Q1227" i="3"/>
  <c r="Q1223" i="3"/>
  <c r="Q1219" i="3"/>
  <c r="Q1215" i="3"/>
  <c r="Q1211" i="3"/>
  <c r="Q1207" i="3"/>
  <c r="Q1203" i="3"/>
  <c r="Q1199" i="3"/>
  <c r="Q1195" i="3"/>
  <c r="Q1191" i="3"/>
  <c r="Q1187" i="3"/>
  <c r="Q1183" i="3"/>
  <c r="Q1179" i="3"/>
  <c r="Q1175" i="3"/>
  <c r="Q1171" i="3"/>
  <c r="Q1167" i="3"/>
  <c r="Q1163" i="3"/>
  <c r="Q1159" i="3"/>
  <c r="Q1155" i="3"/>
  <c r="Q1151" i="3"/>
  <c r="Q1147" i="3"/>
  <c r="Q1143" i="3"/>
  <c r="Q1139" i="3"/>
  <c r="Q1135" i="3"/>
  <c r="Q1131" i="3"/>
  <c r="Q1127" i="3"/>
  <c r="Q1123" i="3"/>
  <c r="Q1119" i="3"/>
  <c r="Q1115" i="3"/>
  <c r="Q1111" i="3"/>
  <c r="Q1107" i="3"/>
  <c r="Q1103" i="3"/>
  <c r="Q1099" i="3"/>
  <c r="Q1095" i="3"/>
  <c r="Q1091" i="3"/>
  <c r="Q1087" i="3"/>
  <c r="Q1083" i="3"/>
  <c r="Q1079" i="3"/>
  <c r="Q1075" i="3"/>
  <c r="Q1071" i="3"/>
  <c r="Q1067" i="3"/>
  <c r="Q1063" i="3"/>
  <c r="Q1059" i="3"/>
  <c r="Q1055" i="3"/>
  <c r="Q1051" i="3"/>
  <c r="Q1047" i="3"/>
  <c r="Q1043" i="3"/>
  <c r="Q1039" i="3"/>
  <c r="Q1035" i="3"/>
  <c r="Q1031" i="3"/>
  <c r="Q1027" i="3"/>
  <c r="Q1023" i="3"/>
  <c r="Q1019" i="3"/>
  <c r="Q1015" i="3"/>
  <c r="Q1011" i="3"/>
  <c r="Q1007" i="3"/>
  <c r="Q1003" i="3"/>
  <c r="Q999" i="3"/>
  <c r="Q995" i="3"/>
  <c r="Q991" i="3"/>
  <c r="Q987" i="3"/>
  <c r="Q983" i="3"/>
  <c r="Q979" i="3"/>
  <c r="Q975" i="3"/>
  <c r="Q971" i="3"/>
  <c r="Q967" i="3"/>
  <c r="Q963" i="3"/>
  <c r="Q959" i="3"/>
  <c r="Q955" i="3"/>
  <c r="Q951" i="3"/>
  <c r="Q947" i="3"/>
  <c r="Q943" i="3"/>
  <c r="Q939" i="3"/>
  <c r="Q935" i="3"/>
  <c r="Q931" i="3"/>
  <c r="Q927" i="3"/>
  <c r="Q923" i="3"/>
  <c r="Q919" i="3"/>
  <c r="Q915" i="3"/>
  <c r="Q911" i="3"/>
  <c r="Q907" i="3"/>
  <c r="Q903" i="3"/>
  <c r="Q899" i="3"/>
  <c r="Q895" i="3"/>
  <c r="Q891" i="3"/>
  <c r="Q887" i="3"/>
  <c r="Q883" i="3"/>
  <c r="Q879" i="3"/>
  <c r="Q875" i="3"/>
  <c r="Q871" i="3"/>
  <c r="Q867" i="3"/>
  <c r="Q863" i="3"/>
  <c r="Q859" i="3"/>
  <c r="Q855" i="3"/>
  <c r="Q851" i="3"/>
  <c r="Q847" i="3"/>
  <c r="Q843" i="3"/>
  <c r="Q839" i="3"/>
  <c r="Q835" i="3"/>
  <c r="Q831" i="3"/>
  <c r="Q827" i="3"/>
  <c r="Q823" i="3"/>
  <c r="Q819" i="3"/>
  <c r="Q815" i="3"/>
  <c r="Q811" i="3"/>
  <c r="Q807" i="3"/>
  <c r="Q803" i="3"/>
  <c r="Q799" i="3"/>
  <c r="Q795" i="3"/>
  <c r="Q791" i="3"/>
  <c r="Q787" i="3"/>
  <c r="Q783" i="3"/>
  <c r="Q779" i="3"/>
  <c r="Q775" i="3"/>
  <c r="Q771" i="3"/>
  <c r="Q767" i="3"/>
  <c r="Q763" i="3"/>
  <c r="Q759" i="3"/>
  <c r="Q755" i="3"/>
  <c r="Q751" i="3"/>
  <c r="Q747" i="3"/>
  <c r="Q743" i="3"/>
  <c r="Q739" i="3"/>
  <c r="Q735" i="3"/>
  <c r="Q731" i="3"/>
  <c r="Q727" i="3"/>
  <c r="Q723" i="3"/>
  <c r="Q719" i="3"/>
  <c r="Q715" i="3"/>
  <c r="Q711" i="3"/>
  <c r="Q707" i="3"/>
  <c r="Q703" i="3"/>
  <c r="Q699" i="3"/>
  <c r="Q695" i="3"/>
  <c r="Q691" i="3"/>
  <c r="Q687" i="3"/>
  <c r="Q683" i="3"/>
  <c r="Q679" i="3"/>
  <c r="Q675" i="3"/>
  <c r="Q671" i="3"/>
  <c r="Q667" i="3"/>
  <c r="Q663" i="3"/>
  <c r="Q659" i="3"/>
  <c r="Q655" i="3"/>
  <c r="Q651" i="3"/>
  <c r="Q647" i="3"/>
  <c r="Q599" i="3"/>
  <c r="Q543" i="3"/>
  <c r="Q1194" i="3"/>
  <c r="Q1190" i="3"/>
  <c r="Q1186" i="3"/>
  <c r="Q1182" i="3"/>
  <c r="Q1178" i="3"/>
  <c r="Q1174" i="3"/>
  <c r="Q1170" i="3"/>
  <c r="Q1166" i="3"/>
  <c r="Q1162" i="3"/>
  <c r="Q1158" i="3"/>
  <c r="Q1154" i="3"/>
  <c r="Q1150" i="3"/>
  <c r="Q1146" i="3"/>
  <c r="Q1142" i="3"/>
  <c r="Q1138" i="3"/>
  <c r="Q1134" i="3"/>
  <c r="Q1130" i="3"/>
  <c r="Q1126" i="3"/>
  <c r="Q1122" i="3"/>
  <c r="Q1118" i="3"/>
  <c r="Q1114" i="3"/>
  <c r="Q1110" i="3"/>
  <c r="Q1106" i="3"/>
  <c r="Q1102" i="3"/>
  <c r="Q1098" i="3"/>
  <c r="Q1094" i="3"/>
  <c r="Q1090" i="3"/>
  <c r="Q1086" i="3"/>
  <c r="Q1082" i="3"/>
  <c r="Q1078" i="3"/>
  <c r="Q1074" i="3"/>
  <c r="Q1070" i="3"/>
  <c r="Q1066" i="3"/>
  <c r="Q1062" i="3"/>
  <c r="Q1058" i="3"/>
  <c r="Q1054" i="3"/>
  <c r="Q1050" i="3"/>
  <c r="Q1046" i="3"/>
  <c r="Q1042" i="3"/>
  <c r="Q1038" i="3"/>
  <c r="Q1034" i="3"/>
  <c r="Q1030" i="3"/>
  <c r="Q1026" i="3"/>
  <c r="Q1022" i="3"/>
  <c r="Q1018" i="3"/>
  <c r="Q1014" i="3"/>
  <c r="Q1010" i="3"/>
  <c r="Q1006" i="3"/>
  <c r="Q1002" i="3"/>
  <c r="Q998" i="3"/>
  <c r="Q994" i="3"/>
  <c r="Q990" i="3"/>
  <c r="Q986" i="3"/>
  <c r="Q982" i="3"/>
  <c r="Q978" i="3"/>
  <c r="Q974" i="3"/>
  <c r="Q970" i="3"/>
  <c r="Q966" i="3"/>
  <c r="Q962" i="3"/>
  <c r="Q958" i="3"/>
  <c r="Q954" i="3"/>
  <c r="Q950" i="3"/>
  <c r="Q946" i="3"/>
  <c r="Q942" i="3"/>
  <c r="Q938" i="3"/>
  <c r="Q934" i="3"/>
  <c r="Q930" i="3"/>
  <c r="Q926" i="3"/>
  <c r="Q922" i="3"/>
  <c r="Q918" i="3"/>
  <c r="Q914" i="3"/>
  <c r="Q910" i="3"/>
  <c r="Q906" i="3"/>
  <c r="Q902" i="3"/>
  <c r="Q898" i="3"/>
  <c r="Q894" i="3"/>
  <c r="Q890" i="3"/>
  <c r="Q886" i="3"/>
  <c r="Q882" i="3"/>
  <c r="Q878" i="3"/>
  <c r="Q874" i="3"/>
  <c r="Q870" i="3"/>
  <c r="Q866" i="3"/>
  <c r="Q862" i="3"/>
  <c r="Q858" i="3"/>
  <c r="Q854" i="3"/>
  <c r="Q850" i="3"/>
  <c r="Q846" i="3"/>
  <c r="Q842" i="3"/>
  <c r="Q838" i="3"/>
  <c r="Q834" i="3"/>
  <c r="Q830" i="3"/>
  <c r="Q826" i="3"/>
  <c r="Q822" i="3"/>
  <c r="Q818" i="3"/>
  <c r="Q814" i="3"/>
  <c r="Q810" i="3"/>
  <c r="Q806" i="3"/>
  <c r="Q802" i="3"/>
  <c r="Q798" i="3"/>
  <c r="Q794" i="3"/>
  <c r="Q790" i="3"/>
  <c r="Q786" i="3"/>
  <c r="Q782" i="3"/>
  <c r="Q778" i="3"/>
  <c r="Q774" i="3"/>
  <c r="Q770" i="3"/>
  <c r="Q766" i="3"/>
  <c r="Q762" i="3"/>
  <c r="Q758" i="3"/>
  <c r="Q754" i="3"/>
  <c r="Q750" i="3"/>
  <c r="Q746" i="3"/>
  <c r="Q742" i="3"/>
  <c r="Q738" i="3"/>
  <c r="Q734" i="3"/>
  <c r="Q730" i="3"/>
  <c r="Q726" i="3"/>
  <c r="Q722" i="3"/>
  <c r="Q718" i="3"/>
  <c r="Q714" i="3"/>
  <c r="Q710" i="3"/>
  <c r="Q706" i="3"/>
  <c r="Q702" i="3"/>
  <c r="Q698" i="3"/>
  <c r="Q694" i="3"/>
  <c r="Q690" i="3"/>
  <c r="Q686" i="3"/>
  <c r="Q682" i="3"/>
  <c r="Q678" i="3"/>
  <c r="Q674" i="3"/>
  <c r="Q670" i="3"/>
  <c r="Q666" i="3"/>
  <c r="Q662" i="3"/>
  <c r="Q658" i="3"/>
  <c r="Q654" i="3"/>
  <c r="Q650" i="3"/>
  <c r="Q646" i="3"/>
  <c r="Q642" i="3"/>
  <c r="Q638" i="3"/>
  <c r="Q634" i="3"/>
  <c r="Q630" i="3"/>
  <c r="Q626" i="3"/>
  <c r="Q622" i="3"/>
  <c r="Q618" i="3"/>
  <c r="Q614" i="3"/>
  <c r="Q610" i="3"/>
  <c r="Q606" i="3"/>
  <c r="Q602" i="3"/>
  <c r="Q598" i="3"/>
  <c r="Q594" i="3"/>
  <c r="Q590" i="3"/>
  <c r="Q586" i="3"/>
  <c r="Q582" i="3"/>
  <c r="Q578" i="3"/>
  <c r="Q574" i="3"/>
  <c r="Q570" i="3"/>
  <c r="Q566" i="3"/>
  <c r="Q562" i="3"/>
  <c r="Q558" i="3"/>
  <c r="Q554" i="3"/>
  <c r="Q550" i="3"/>
  <c r="Q546" i="3"/>
  <c r="Q542" i="3"/>
  <c r="Q538" i="3"/>
  <c r="Q534" i="3"/>
  <c r="Q514" i="3"/>
  <c r="Q486" i="3"/>
  <c r="Q306" i="3"/>
  <c r="Q230" i="3"/>
  <c r="Q697" i="3"/>
  <c r="Q693" i="3"/>
  <c r="Q689" i="3"/>
  <c r="Q685" i="3"/>
  <c r="Q681" i="3"/>
  <c r="Q677" i="3"/>
  <c r="Q673" i="3"/>
  <c r="Q669" i="3"/>
  <c r="Q665" i="3"/>
  <c r="Q661" i="3"/>
  <c r="Q657" i="3"/>
  <c r="Q653" i="3"/>
  <c r="Q649" i="3"/>
  <c r="Q645" i="3"/>
  <c r="Q641" i="3"/>
  <c r="Q637" i="3"/>
  <c r="Q633" i="3"/>
  <c r="Q629" i="3"/>
  <c r="Q625" i="3"/>
  <c r="Q621" i="3"/>
  <c r="Q617" i="3"/>
  <c r="Q613" i="3"/>
  <c r="Q609" i="3"/>
  <c r="Q605" i="3"/>
  <c r="Q601" i="3"/>
  <c r="Q597" i="3"/>
  <c r="Q593" i="3"/>
  <c r="Q589" i="3"/>
  <c r="Q585" i="3"/>
  <c r="Q581" i="3"/>
  <c r="Q577" i="3"/>
  <c r="Q573" i="3"/>
  <c r="Q569" i="3"/>
  <c r="Q565" i="3"/>
  <c r="Q561" i="3"/>
  <c r="Q557" i="3"/>
  <c r="Q553" i="3"/>
  <c r="Q549" i="3"/>
  <c r="Q545" i="3"/>
  <c r="Q541" i="3"/>
  <c r="Q537" i="3"/>
  <c r="Q533" i="3"/>
  <c r="Q529" i="3"/>
  <c r="Q525" i="3"/>
  <c r="Q521" i="3"/>
  <c r="Q517" i="3"/>
  <c r="Q513" i="3"/>
  <c r="Q509" i="3"/>
  <c r="Q505" i="3"/>
  <c r="Q501" i="3"/>
  <c r="Q497" i="3"/>
  <c r="Q493" i="3"/>
  <c r="Q489" i="3"/>
  <c r="Q485" i="3"/>
  <c r="Q481" i="3"/>
  <c r="Q477" i="3"/>
  <c r="Q473" i="3"/>
  <c r="Q469" i="3"/>
  <c r="Q465" i="3"/>
  <c r="Q461" i="3"/>
  <c r="Q457" i="3"/>
  <c r="Q453" i="3"/>
  <c r="Q449" i="3"/>
  <c r="Q445" i="3"/>
  <c r="Q441" i="3"/>
  <c r="Q437" i="3"/>
  <c r="Q433" i="3"/>
  <c r="Q429" i="3"/>
  <c r="Q425" i="3"/>
  <c r="Q421" i="3"/>
  <c r="Q417" i="3"/>
  <c r="Q413" i="3"/>
  <c r="Q409" i="3"/>
  <c r="Q405" i="3"/>
  <c r="Q401" i="3"/>
  <c r="Q397" i="3"/>
  <c r="Q393" i="3"/>
  <c r="Q389" i="3"/>
  <c r="Q385" i="3"/>
  <c r="Q381" i="3"/>
  <c r="Q377" i="3"/>
  <c r="Q373" i="3"/>
  <c r="Q369" i="3"/>
  <c r="Q365" i="3"/>
  <c r="Q361" i="3"/>
  <c r="Q357" i="3"/>
  <c r="Q353" i="3"/>
  <c r="Q349" i="3"/>
  <c r="Q345" i="3"/>
  <c r="Q341" i="3"/>
  <c r="Q337" i="3"/>
  <c r="Q333" i="3"/>
  <c r="Q329" i="3"/>
  <c r="Q325" i="3"/>
  <c r="Q321" i="3"/>
  <c r="Q317" i="3"/>
  <c r="Q313" i="3"/>
  <c r="Q269" i="3"/>
  <c r="Q1008" i="3"/>
  <c r="Q1004" i="3"/>
  <c r="Q1000" i="3"/>
  <c r="Q996" i="3"/>
  <c r="Q992" i="3"/>
  <c r="Q988" i="3"/>
  <c r="Q984" i="3"/>
  <c r="Q980" i="3"/>
  <c r="Q976" i="3"/>
  <c r="Q972" i="3"/>
  <c r="Q968" i="3"/>
  <c r="Q964" i="3"/>
  <c r="Q960" i="3"/>
  <c r="Q956" i="3"/>
  <c r="Q952" i="3"/>
  <c r="Q948" i="3"/>
  <c r="Q944" i="3"/>
  <c r="Q940" i="3"/>
  <c r="Q936" i="3"/>
  <c r="Q932" i="3"/>
  <c r="Q928" i="3"/>
  <c r="Q924" i="3"/>
  <c r="Q920" i="3"/>
  <c r="Q916" i="3"/>
  <c r="Q912" i="3"/>
  <c r="Q908" i="3"/>
  <c r="Q904" i="3"/>
  <c r="Q900" i="3"/>
  <c r="Q896" i="3"/>
  <c r="Q892" i="3"/>
  <c r="Q888" i="3"/>
  <c r="Q884" i="3"/>
  <c r="Q880" i="3"/>
  <c r="Q876" i="3"/>
  <c r="Q872" i="3"/>
  <c r="Q868" i="3"/>
  <c r="Q864" i="3"/>
  <c r="Q860" i="3"/>
  <c r="Q856" i="3"/>
  <c r="Q852" i="3"/>
  <c r="Q848" i="3"/>
  <c r="Q844" i="3"/>
  <c r="Q840" i="3"/>
  <c r="Q836" i="3"/>
  <c r="Q832" i="3"/>
  <c r="Q828" i="3"/>
  <c r="Q824" i="3"/>
  <c r="Q820" i="3"/>
  <c r="Q816" i="3"/>
  <c r="Q812" i="3"/>
  <c r="Q808" i="3"/>
  <c r="Q804" i="3"/>
  <c r="Q800" i="3"/>
  <c r="Q796" i="3"/>
  <c r="Q792" i="3"/>
  <c r="Q788" i="3"/>
  <c r="Q784" i="3"/>
  <c r="Q780" i="3"/>
  <c r="Q776" i="3"/>
  <c r="Q772" i="3"/>
  <c r="Q768" i="3"/>
  <c r="Q764" i="3"/>
  <c r="Q760" i="3"/>
  <c r="Q756" i="3"/>
  <c r="Q752" i="3"/>
  <c r="Q748" i="3"/>
  <c r="Q744" i="3"/>
  <c r="Q740" i="3"/>
  <c r="Q736" i="3"/>
  <c r="Q732" i="3"/>
  <c r="Q728" i="3"/>
  <c r="Q724" i="3"/>
  <c r="Q720" i="3"/>
  <c r="Q716" i="3"/>
  <c r="Q712" i="3"/>
  <c r="Q708" i="3"/>
  <c r="Q704" i="3"/>
  <c r="Q700" i="3"/>
  <c r="Q696" i="3"/>
  <c r="Q692" i="3"/>
  <c r="Q688" i="3"/>
  <c r="Q684" i="3"/>
  <c r="Q680" i="3"/>
  <c r="Q676" i="3"/>
  <c r="Q672" i="3"/>
  <c r="Q668" i="3"/>
  <c r="Q664" i="3"/>
  <c r="Q660" i="3"/>
  <c r="Q656" i="3"/>
  <c r="Q652" i="3"/>
  <c r="Q648" i="3"/>
  <c r="Q644" i="3"/>
  <c r="Q640" i="3"/>
  <c r="Q636" i="3"/>
  <c r="Q632" i="3"/>
  <c r="Q628" i="3"/>
  <c r="Q624" i="3"/>
  <c r="Q620" i="3"/>
  <c r="Q616" i="3"/>
  <c r="Q612" i="3"/>
  <c r="Q608" i="3"/>
  <c r="Q604" i="3"/>
  <c r="Q600" i="3"/>
  <c r="Q596" i="3"/>
  <c r="Q592" i="3"/>
  <c r="Q588" i="3"/>
  <c r="Q584" i="3"/>
  <c r="Q580" i="3"/>
  <c r="Q576" i="3"/>
  <c r="Q572" i="3"/>
  <c r="Q568" i="3"/>
  <c r="Q564" i="3"/>
  <c r="Q560" i="3"/>
  <c r="Q556" i="3"/>
  <c r="Q552" i="3"/>
  <c r="Q548" i="3"/>
  <c r="Q544" i="3"/>
  <c r="Q540" i="3"/>
  <c r="Q536" i="3"/>
  <c r="Q532" i="3"/>
  <c r="Q528" i="3"/>
  <c r="Q524" i="3"/>
  <c r="Q520" i="3"/>
  <c r="Q516" i="3"/>
  <c r="Q512" i="3"/>
  <c r="Q508" i="3"/>
  <c r="Q504" i="3"/>
  <c r="Q500" i="3"/>
  <c r="Q496" i="3"/>
  <c r="Q492" i="3"/>
  <c r="Q488" i="3"/>
  <c r="Q484" i="3"/>
  <c r="Q480" i="3"/>
  <c r="Q476" i="3"/>
  <c r="Q472" i="3"/>
  <c r="Q468" i="3"/>
  <c r="Q464" i="3"/>
  <c r="Q460" i="3"/>
  <c r="Q456" i="3"/>
  <c r="Q452" i="3"/>
  <c r="Q448" i="3"/>
  <c r="Q444" i="3"/>
  <c r="Q440" i="3"/>
  <c r="Q436" i="3"/>
  <c r="Q432" i="3"/>
  <c r="Q428" i="3"/>
  <c r="Q424" i="3"/>
  <c r="Q420" i="3"/>
  <c r="Q416" i="3"/>
  <c r="Q412" i="3"/>
  <c r="Q408" i="3"/>
  <c r="Q404" i="3"/>
  <c r="Q400" i="3"/>
  <c r="Q396" i="3"/>
  <c r="Q392" i="3"/>
  <c r="Q388" i="3"/>
  <c r="Q384" i="3"/>
  <c r="Q380" i="3"/>
  <c r="Q376" i="3"/>
  <c r="Q372" i="3"/>
  <c r="Q368" i="3"/>
  <c r="Q364" i="3"/>
  <c r="Q360" i="3"/>
  <c r="Q356" i="3"/>
  <c r="Q352" i="3"/>
  <c r="Q348" i="3"/>
  <c r="Q344" i="3"/>
  <c r="Q340" i="3"/>
  <c r="Q156" i="3"/>
  <c r="Q80" i="3"/>
  <c r="Q309" i="3"/>
  <c r="Q305" i="3"/>
  <c r="Q301" i="3"/>
  <c r="Q297" i="3"/>
  <c r="Q293" i="3"/>
  <c r="Q289" i="3"/>
  <c r="Q285" i="3"/>
  <c r="Q281" i="3"/>
  <c r="Q277" i="3"/>
  <c r="Q273" i="3"/>
  <c r="Q265" i="3"/>
  <c r="Q261" i="3"/>
  <c r="Q257" i="3"/>
  <c r="Q253" i="3"/>
  <c r="Q249" i="3"/>
  <c r="Q245" i="3"/>
  <c r="Q241" i="3"/>
  <c r="Q213" i="3"/>
  <c r="Q209" i="3"/>
  <c r="Q173" i="3"/>
  <c r="Q21" i="3"/>
  <c r="Q336" i="3"/>
  <c r="Q332" i="3"/>
  <c r="Q328" i="3"/>
  <c r="Q324" i="3"/>
  <c r="Q320" i="3"/>
  <c r="Q316" i="3"/>
  <c r="Q312" i="3"/>
  <c r="Q308" i="3"/>
  <c r="Q304" i="3"/>
  <c r="Q300" i="3"/>
  <c r="Q296" i="3"/>
  <c r="Q292" i="3"/>
  <c r="Q288" i="3"/>
  <c r="Q284" i="3"/>
  <c r="Q280" i="3"/>
  <c r="Q276" i="3"/>
  <c r="Q272" i="3"/>
  <c r="Q268" i="3"/>
  <c r="Q264" i="3"/>
  <c r="Q260" i="3"/>
  <c r="Q256" i="3"/>
  <c r="Q252" i="3"/>
  <c r="Q248" i="3"/>
  <c r="Q244" i="3"/>
  <c r="Q240" i="3"/>
  <c r="Q236" i="3"/>
  <c r="Q232" i="3"/>
  <c r="Q228" i="3"/>
  <c r="Q224" i="3"/>
  <c r="Q220" i="3"/>
  <c r="Q216" i="3"/>
  <c r="Q212" i="3"/>
  <c r="Q208" i="3"/>
  <c r="Q204" i="3"/>
  <c r="Q200" i="3"/>
  <c r="Q196" i="3"/>
  <c r="Q192" i="3"/>
  <c r="Q188" i="3"/>
  <c r="Q184" i="3"/>
  <c r="Q180" i="3"/>
  <c r="Q176" i="3"/>
  <c r="Q172" i="3"/>
  <c r="Q168" i="3"/>
  <c r="Q164" i="3"/>
  <c r="Q160" i="3"/>
  <c r="Q152" i="3"/>
  <c r="Q148" i="3"/>
  <c r="Q144" i="3"/>
  <c r="Q140" i="3"/>
  <c r="Q136" i="3"/>
  <c r="Q132" i="3"/>
  <c r="Q128" i="3"/>
  <c r="Q124" i="3"/>
  <c r="Q120" i="3"/>
  <c r="Q116" i="3"/>
  <c r="Q112" i="3"/>
  <c r="Q108" i="3"/>
  <c r="Q104" i="3"/>
  <c r="Q100" i="3"/>
  <c r="Q96" i="3"/>
  <c r="Q92" i="3"/>
  <c r="Q88" i="3"/>
  <c r="Q84" i="3"/>
  <c r="Q76" i="3"/>
  <c r="Q72" i="3"/>
  <c r="Q68" i="3"/>
  <c r="Q64" i="3"/>
  <c r="Q60" i="3"/>
  <c r="Q56" i="3"/>
  <c r="Q52" i="3"/>
  <c r="Q48" i="3"/>
  <c r="Q44" i="3"/>
  <c r="Q40" i="3"/>
  <c r="Q36" i="3"/>
  <c r="Q32" i="3"/>
  <c r="Q28" i="3"/>
  <c r="Q24" i="3"/>
  <c r="Q20" i="3"/>
  <c r="Q16" i="3"/>
  <c r="Q12" i="3"/>
  <c r="Q8" i="3"/>
  <c r="Q4" i="3"/>
  <c r="Q2" i="3"/>
  <c r="Q643" i="3"/>
  <c r="Q639" i="3"/>
  <c r="Q635" i="3"/>
  <c r="Q631" i="3"/>
  <c r="Q627" i="3"/>
  <c r="Q623" i="3"/>
  <c r="Q619" i="3"/>
  <c r="Q615" i="3"/>
  <c r="Q611" i="3"/>
  <c r="Q607" i="3"/>
  <c r="Q603" i="3"/>
  <c r="Q595" i="3"/>
  <c r="Q591" i="3"/>
  <c r="Q587" i="3"/>
  <c r="Q583" i="3"/>
  <c r="Q579" i="3"/>
  <c r="Q575" i="3"/>
  <c r="Q567" i="3"/>
  <c r="Q563" i="3"/>
  <c r="Q559" i="3"/>
  <c r="Q555" i="3"/>
  <c r="Q551" i="3"/>
  <c r="Q547" i="3"/>
  <c r="Q539" i="3"/>
  <c r="Q535" i="3"/>
  <c r="Q531" i="3"/>
  <c r="Q527" i="3"/>
  <c r="Q523" i="3"/>
  <c r="Q519" i="3"/>
  <c r="Q515" i="3"/>
  <c r="Q511" i="3"/>
  <c r="Q507" i="3"/>
  <c r="Q503" i="3"/>
  <c r="Q499" i="3"/>
  <c r="Q495" i="3"/>
  <c r="Q491" i="3"/>
  <c r="Q487" i="3"/>
  <c r="Q483" i="3"/>
  <c r="Q479" i="3"/>
  <c r="Q475" i="3"/>
  <c r="Q471" i="3"/>
  <c r="Q467" i="3"/>
  <c r="Q463" i="3"/>
  <c r="Q459" i="3"/>
  <c r="Q455" i="3"/>
  <c r="Q451" i="3"/>
  <c r="Q447" i="3"/>
  <c r="Q443" i="3"/>
  <c r="Q439" i="3"/>
  <c r="Q435" i="3"/>
  <c r="Q431" i="3"/>
  <c r="Q427" i="3"/>
  <c r="Q423" i="3"/>
  <c r="Q419" i="3"/>
  <c r="Q415" i="3"/>
  <c r="Q411" i="3"/>
  <c r="Q407" i="3"/>
  <c r="Q403" i="3"/>
  <c r="Q399" i="3"/>
  <c r="Q395" i="3"/>
  <c r="Q391" i="3"/>
  <c r="Q387" i="3"/>
  <c r="Q383" i="3"/>
  <c r="Q379" i="3"/>
  <c r="Q375" i="3"/>
  <c r="Q371" i="3"/>
  <c r="Q367" i="3"/>
  <c r="Q363" i="3"/>
  <c r="Q359" i="3"/>
  <c r="Q355" i="3"/>
  <c r="Q530" i="3"/>
  <c r="Q526" i="3"/>
  <c r="Q522" i="3"/>
  <c r="Q518" i="3"/>
  <c r="Q510" i="3"/>
  <c r="Q506" i="3"/>
  <c r="Q502" i="3"/>
  <c r="Q498" i="3"/>
  <c r="Q494" i="3"/>
  <c r="Q490" i="3"/>
  <c r="Q482" i="3"/>
  <c r="Q478" i="3"/>
  <c r="Q474" i="3"/>
  <c r="Q470" i="3"/>
  <c r="Q466" i="3"/>
  <c r="Q462" i="3"/>
  <c r="Q454" i="3"/>
  <c r="Q450" i="3"/>
  <c r="Q446" i="3"/>
  <c r="Q442" i="3"/>
  <c r="Q438" i="3"/>
  <c r="Q434" i="3"/>
  <c r="Q430" i="3"/>
  <c r="Q426" i="3"/>
  <c r="Q422" i="3"/>
  <c r="Q418" i="3"/>
  <c r="Q414" i="3"/>
  <c r="Q410" i="3"/>
  <c r="Q406" i="3"/>
  <c r="Q402" i="3"/>
  <c r="Q398" i="3"/>
  <c r="Q394" i="3"/>
  <c r="Q390" i="3"/>
  <c r="Q386" i="3"/>
  <c r="Q382" i="3"/>
  <c r="Q378" i="3"/>
  <c r="Q374" i="3"/>
  <c r="Q370" i="3"/>
  <c r="Q366" i="3"/>
  <c r="Q362" i="3"/>
  <c r="Q358" i="3"/>
  <c r="Q354" i="3"/>
  <c r="Q350" i="3"/>
  <c r="Q346" i="3"/>
  <c r="Q342" i="3"/>
  <c r="Q338" i="3"/>
  <c r="Q334" i="3"/>
  <c r="Q330" i="3"/>
  <c r="Q326" i="3"/>
  <c r="Q322" i="3"/>
  <c r="Q318" i="3"/>
  <c r="Q314" i="3"/>
  <c r="Q310" i="3"/>
  <c r="Q302" i="3"/>
  <c r="Q298" i="3"/>
  <c r="Q294" i="3"/>
  <c r="Q290" i="3"/>
  <c r="Q286" i="3"/>
  <c r="Q282" i="3"/>
  <c r="Q278" i="3"/>
  <c r="Q274" i="3"/>
  <c r="Q270" i="3"/>
  <c r="Q266" i="3"/>
  <c r="Q262" i="3"/>
  <c r="Q258" i="3"/>
  <c r="Q254" i="3"/>
  <c r="Q250" i="3"/>
  <c r="Q246" i="3"/>
  <c r="Q242" i="3"/>
  <c r="Q238" i="3"/>
  <c r="Q234" i="3"/>
  <c r="Q226" i="3"/>
  <c r="Q222" i="3"/>
  <c r="Q218" i="3"/>
  <c r="Q214" i="3"/>
  <c r="Q134" i="3"/>
  <c r="Q98" i="3"/>
  <c r="Q58" i="3"/>
  <c r="Q22" i="3"/>
  <c r="Q210" i="3"/>
  <c r="Q206" i="3"/>
  <c r="Q202" i="3"/>
  <c r="Q198" i="3"/>
  <c r="Q194" i="3"/>
  <c r="Q190" i="3"/>
  <c r="Q186" i="3"/>
  <c r="Q182" i="3"/>
  <c r="Q178" i="3"/>
  <c r="Q174" i="3"/>
  <c r="Q170" i="3"/>
  <c r="Q166" i="3"/>
  <c r="Q162" i="3"/>
  <c r="Q158" i="3"/>
  <c r="Q154" i="3"/>
  <c r="Q150" i="3"/>
  <c r="Q146" i="3"/>
  <c r="Q142" i="3"/>
  <c r="Q138" i="3"/>
  <c r="Q130" i="3"/>
  <c r="Q126" i="3"/>
  <c r="Q122" i="3"/>
  <c r="Q118" i="3"/>
  <c r="Q110" i="3"/>
  <c r="Q106" i="3"/>
  <c r="Q102" i="3"/>
  <c r="Q94" i="3"/>
  <c r="Q90" i="3"/>
  <c r="Q86" i="3"/>
  <c r="Q82" i="3"/>
  <c r="Q78" i="3"/>
  <c r="Q74" i="3"/>
  <c r="Q70" i="3"/>
  <c r="Q66" i="3"/>
  <c r="Q62" i="3"/>
  <c r="Q54" i="3"/>
  <c r="Q50" i="3"/>
  <c r="Q46" i="3"/>
  <c r="Q34" i="3"/>
  <c r="Q30" i="3"/>
  <c r="Q26" i="3"/>
  <c r="Q18" i="3"/>
  <c r="Q14" i="3"/>
  <c r="Q10" i="3"/>
  <c r="Q6" i="3"/>
  <c r="Q237" i="3"/>
  <c r="Q233" i="3"/>
  <c r="Q225" i="3"/>
  <c r="Q221" i="3"/>
  <c r="Q217" i="3"/>
  <c r="Q205" i="3"/>
  <c r="Q201" i="3"/>
  <c r="Q197" i="3"/>
  <c r="Q189" i="3"/>
  <c r="Q185" i="3"/>
  <c r="Q181" i="3"/>
  <c r="Q177" i="3"/>
  <c r="Q169" i="3"/>
  <c r="Q165" i="3"/>
  <c r="Q161" i="3"/>
  <c r="Q157" i="3"/>
  <c r="Q153" i="3"/>
  <c r="Q149" i="3"/>
  <c r="Q145" i="3"/>
  <c r="Q141" i="3"/>
  <c r="Q137" i="3"/>
  <c r="Q133" i="3"/>
  <c r="Q129" i="3"/>
  <c r="Q125" i="3"/>
  <c r="Q121" i="3"/>
  <c r="Q113" i="3"/>
  <c r="Q109" i="3"/>
  <c r="Q105" i="3"/>
  <c r="Q101" i="3"/>
  <c r="Q97" i="3"/>
  <c r="Q93" i="3"/>
  <c r="Q89" i="3"/>
  <c r="Q85" i="3"/>
  <c r="Q81" i="3"/>
  <c r="Q73" i="3"/>
  <c r="Q69" i="3"/>
  <c r="Q65" i="3"/>
  <c r="Q61" i="3"/>
  <c r="Q57" i="3"/>
  <c r="Q53" i="3"/>
  <c r="Q49" i="3"/>
  <c r="Q45" i="3"/>
  <c r="Q41" i="3"/>
  <c r="Q37" i="3"/>
  <c r="Q33" i="3"/>
  <c r="Q29" i="3"/>
  <c r="Q25" i="3"/>
  <c r="Q17" i="3"/>
  <c r="Q13" i="3"/>
  <c r="Q9" i="3"/>
  <c r="Q5" i="3"/>
  <c r="Q339" i="3"/>
  <c r="Q335" i="3"/>
  <c r="Q331" i="3"/>
  <c r="Q327" i="3"/>
  <c r="Q323" i="3"/>
  <c r="Q319" i="3"/>
  <c r="Q315" i="3"/>
  <c r="Q311" i="3"/>
  <c r="Q307" i="3"/>
  <c r="Q303" i="3"/>
  <c r="Q299" i="3"/>
  <c r="Q295" i="3"/>
  <c r="Q291" i="3"/>
  <c r="Q287" i="3"/>
  <c r="Q283" i="3"/>
  <c r="Q279" i="3"/>
  <c r="Q275" i="3"/>
  <c r="Q271" i="3"/>
  <c r="Q267" i="3"/>
  <c r="Q263" i="3"/>
  <c r="Q259" i="3"/>
  <c r="Q255" i="3"/>
  <c r="Q251" i="3"/>
  <c r="Q247" i="3"/>
  <c r="Q243" i="3"/>
  <c r="Q239" i="3"/>
  <c r="Q235" i="3"/>
  <c r="Q231" i="3"/>
  <c r="Q227" i="3"/>
  <c r="Q223" i="3"/>
  <c r="Q219" i="3"/>
  <c r="Q215" i="3"/>
  <c r="Q211" i="3"/>
  <c r="Q207" i="3"/>
  <c r="Q203" i="3"/>
  <c r="Q199" i="3"/>
  <c r="Q195" i="3"/>
  <c r="Q191" i="3"/>
  <c r="Q187" i="3"/>
  <c r="Q183" i="3"/>
  <c r="Q179" i="3"/>
  <c r="Q175" i="3"/>
  <c r="Q171" i="3"/>
  <c r="Q167" i="3"/>
  <c r="Q163" i="3"/>
  <c r="Q159" i="3"/>
  <c r="Q155" i="3"/>
  <c r="Q151" i="3"/>
  <c r="Q147" i="3"/>
  <c r="Q143" i="3"/>
  <c r="Q139" i="3"/>
  <c r="Q135" i="3"/>
  <c r="Q131" i="3"/>
  <c r="Q127" i="3"/>
  <c r="Q123" i="3"/>
  <c r="Q119" i="3"/>
  <c r="Q115" i="3"/>
  <c r="Q111" i="3"/>
  <c r="Q107" i="3"/>
  <c r="Q103" i="3"/>
  <c r="Q99" i="3"/>
  <c r="Q95" i="3"/>
  <c r="Q91" i="3"/>
  <c r="Q87" i="3"/>
  <c r="Q83" i="3"/>
  <c r="Q79" i="3"/>
  <c r="Q75" i="3"/>
  <c r="Q71" i="3"/>
  <c r="Q67" i="3"/>
  <c r="Q63" i="3"/>
  <c r="Q59" i="3"/>
  <c r="Q55" i="3"/>
  <c r="Q51" i="3"/>
  <c r="Q47" i="3"/>
  <c r="Q43" i="3"/>
  <c r="Q39" i="3"/>
  <c r="Q35" i="3"/>
  <c r="Q31" i="3"/>
  <c r="Q27" i="3"/>
  <c r="Q23" i="3"/>
  <c r="Q19" i="3"/>
  <c r="Q15" i="3"/>
  <c r="Q11" i="3"/>
  <c r="Q7" i="3"/>
  <c r="Q3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" i="2"/>
  <c r="I4" i="2"/>
  <c r="I2" i="2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V1949" i="2" l="1"/>
  <c r="Y1949" i="2"/>
  <c r="V1941" i="2"/>
  <c r="Y1941" i="2"/>
  <c r="V1929" i="2"/>
  <c r="Y1929" i="2"/>
  <c r="V1913" i="2"/>
  <c r="Y1913" i="2"/>
  <c r="V1905" i="2"/>
  <c r="Y1905" i="2"/>
  <c r="V1897" i="2"/>
  <c r="Y1897" i="2"/>
  <c r="V1885" i="2"/>
  <c r="Y1885" i="2"/>
  <c r="V1869" i="2"/>
  <c r="Y1869" i="2"/>
  <c r="V1857" i="2"/>
  <c r="Y1857" i="2"/>
  <c r="V1853" i="2"/>
  <c r="Y1853" i="2"/>
  <c r="V1837" i="2"/>
  <c r="Y1837" i="2"/>
  <c r="V1825" i="2"/>
  <c r="Y1825" i="2"/>
  <c r="V1813" i="2"/>
  <c r="Y1813" i="2"/>
  <c r="V1801" i="2"/>
  <c r="Y1801" i="2"/>
  <c r="V1793" i="2"/>
  <c r="Y1793" i="2"/>
  <c r="V1777" i="2"/>
  <c r="Y1777" i="2"/>
  <c r="V1765" i="2"/>
  <c r="Y1765" i="2"/>
  <c r="V1753" i="2"/>
  <c r="Y1753" i="2"/>
  <c r="V1741" i="2"/>
  <c r="Y1741" i="2"/>
  <c r="V1729" i="2"/>
  <c r="Y1729" i="2"/>
  <c r="V1717" i="2"/>
  <c r="Y1717" i="2"/>
  <c r="V1705" i="2"/>
  <c r="Y1705" i="2"/>
  <c r="V1693" i="2"/>
  <c r="Y1693" i="2"/>
  <c r="V1677" i="2"/>
  <c r="Y1677" i="2"/>
  <c r="V1665" i="2"/>
  <c r="Y1665" i="2"/>
  <c r="V1657" i="2"/>
  <c r="Y1657" i="2"/>
  <c r="V1645" i="2"/>
  <c r="Y1645" i="2"/>
  <c r="V1633" i="2"/>
  <c r="Y1633" i="2"/>
  <c r="V1621" i="2"/>
  <c r="Y1621" i="2"/>
  <c r="V1609" i="2"/>
  <c r="Y1609" i="2"/>
  <c r="V1601" i="2"/>
  <c r="Y1601" i="2"/>
  <c r="V1589" i="2"/>
  <c r="Y1589" i="2"/>
  <c r="V1581" i="2"/>
  <c r="Y1581" i="2"/>
  <c r="V1569" i="2"/>
  <c r="Y1569" i="2"/>
  <c r="V1561" i="2"/>
  <c r="Y1561" i="2"/>
  <c r="V1549" i="2"/>
  <c r="Y1549" i="2"/>
  <c r="V1537" i="2"/>
  <c r="Y1537" i="2"/>
  <c r="V1525" i="2"/>
  <c r="Y1525" i="2"/>
  <c r="V1513" i="2"/>
  <c r="Y1513" i="2"/>
  <c r="V1501" i="2"/>
  <c r="Y1501" i="2"/>
  <c r="V1489" i="2"/>
  <c r="Y1489" i="2"/>
  <c r="V1477" i="2"/>
  <c r="Y1477" i="2"/>
  <c r="V1465" i="2"/>
  <c r="Y1465" i="2"/>
  <c r="V1461" i="2"/>
  <c r="Y1461" i="2"/>
  <c r="V1449" i="2"/>
  <c r="Y1449" i="2"/>
  <c r="V1437" i="2"/>
  <c r="Y1437" i="2"/>
  <c r="V1425" i="2"/>
  <c r="Y1425" i="2"/>
  <c r="V1413" i="2"/>
  <c r="Y1413" i="2"/>
  <c r="V1401" i="2"/>
  <c r="Y1401" i="2"/>
  <c r="V1389" i="2"/>
  <c r="Y1389" i="2"/>
  <c r="V1381" i="2"/>
  <c r="Y1381" i="2"/>
  <c r="V1369" i="2"/>
  <c r="Y1369" i="2"/>
  <c r="V1357" i="2"/>
  <c r="Y1357" i="2"/>
  <c r="V1345" i="2"/>
  <c r="Y1345" i="2"/>
  <c r="V1333" i="2"/>
  <c r="Y1333" i="2"/>
  <c r="V1321" i="2"/>
  <c r="Y1321" i="2"/>
  <c r="V1309" i="2"/>
  <c r="Y1309" i="2"/>
  <c r="V1297" i="2"/>
  <c r="Y1297" i="2"/>
  <c r="V1289" i="2"/>
  <c r="Y1289" i="2"/>
  <c r="V1277" i="2"/>
  <c r="Y1277" i="2"/>
  <c r="V1265" i="2"/>
  <c r="Y1265" i="2"/>
  <c r="V1253" i="2"/>
  <c r="Y1253" i="2"/>
  <c r="V1241" i="2"/>
  <c r="Y1241" i="2"/>
  <c r="V1233" i="2"/>
  <c r="Y1233" i="2"/>
  <c r="V1221" i="2"/>
  <c r="Y1221" i="2"/>
  <c r="V1209" i="2"/>
  <c r="Y1209" i="2"/>
  <c r="V1197" i="2"/>
  <c r="Y1197" i="2"/>
  <c r="V1185" i="2"/>
  <c r="Y1185" i="2"/>
  <c r="V1173" i="2"/>
  <c r="Y1173" i="2"/>
  <c r="V1165" i="2"/>
  <c r="Y1165" i="2"/>
  <c r="V1153" i="2"/>
  <c r="Y1153" i="2"/>
  <c r="V1141" i="2"/>
  <c r="Y1141" i="2"/>
  <c r="V1129" i="2"/>
  <c r="Y1129" i="2"/>
  <c r="V1117" i="2"/>
  <c r="Y1117" i="2"/>
  <c r="V1101" i="2"/>
  <c r="Y1101" i="2"/>
  <c r="V1089" i="2"/>
  <c r="Y1089" i="2"/>
  <c r="V1081" i="2"/>
  <c r="Y1081" i="2"/>
  <c r="V1073" i="2"/>
  <c r="Y1073" i="2"/>
  <c r="V1061" i="2"/>
  <c r="Y1061" i="2"/>
  <c r="V1049" i="2"/>
  <c r="Y1049" i="2"/>
  <c r="V1041" i="2"/>
  <c r="Y1041" i="2"/>
  <c r="V1029" i="2"/>
  <c r="Y1029" i="2"/>
  <c r="V1017" i="2"/>
  <c r="Y1017" i="2"/>
  <c r="V1005" i="2"/>
  <c r="Y1005" i="2"/>
  <c r="V993" i="2"/>
  <c r="Y993" i="2"/>
  <c r="V977" i="2"/>
  <c r="Y977" i="2"/>
  <c r="V965" i="2"/>
  <c r="Y965" i="2"/>
  <c r="V953" i="2"/>
  <c r="Y953" i="2"/>
  <c r="V941" i="2"/>
  <c r="Y941" i="2"/>
  <c r="V933" i="2"/>
  <c r="Y933" i="2"/>
  <c r="V917" i="2"/>
  <c r="Y917" i="2"/>
  <c r="V905" i="2"/>
  <c r="Y905" i="2"/>
  <c r="V893" i="2"/>
  <c r="Y893" i="2"/>
  <c r="V881" i="2"/>
  <c r="Y881" i="2"/>
  <c r="V873" i="2"/>
  <c r="Y873" i="2"/>
  <c r="V861" i="2"/>
  <c r="Y861" i="2"/>
  <c r="V849" i="2"/>
  <c r="Y849" i="2"/>
  <c r="V841" i="2"/>
  <c r="Y841" i="2"/>
  <c r="V829" i="2"/>
  <c r="Y829" i="2"/>
  <c r="V817" i="2"/>
  <c r="Y817" i="2"/>
  <c r="V809" i="2"/>
  <c r="Y809" i="2"/>
  <c r="V797" i="2"/>
  <c r="Y797" i="2"/>
  <c r="V785" i="2"/>
  <c r="Y785" i="2"/>
  <c r="V773" i="2"/>
  <c r="Y773" i="2"/>
  <c r="V757" i="2"/>
  <c r="Y757" i="2"/>
  <c r="V745" i="2"/>
  <c r="Y745" i="2"/>
  <c r="V733" i="2"/>
  <c r="Y733" i="2"/>
  <c r="V725" i="2"/>
  <c r="Y725" i="2"/>
  <c r="V713" i="2"/>
  <c r="Y713" i="2"/>
  <c r="V705" i="2"/>
  <c r="Y705" i="2"/>
  <c r="V693" i="2"/>
  <c r="Y693" i="2"/>
  <c r="V681" i="2"/>
  <c r="Y681" i="2"/>
  <c r="V669" i="2"/>
  <c r="Y669" i="2"/>
  <c r="V661" i="2"/>
  <c r="Y661" i="2"/>
  <c r="V649" i="2"/>
  <c r="Y649" i="2"/>
  <c r="V633" i="2"/>
  <c r="Y633" i="2"/>
  <c r="V625" i="2"/>
  <c r="Y625" i="2"/>
  <c r="V617" i="2"/>
  <c r="Y617" i="2"/>
  <c r="V605" i="2"/>
  <c r="Y605" i="2"/>
  <c r="V597" i="2"/>
  <c r="Y597" i="2"/>
  <c r="V589" i="2"/>
  <c r="Y589" i="2"/>
  <c r="V581" i="2"/>
  <c r="Y581" i="2"/>
  <c r="V577" i="2"/>
  <c r="Y577" i="2"/>
  <c r="V569" i="2"/>
  <c r="Y569" i="2"/>
  <c r="V561" i="2"/>
  <c r="Y561" i="2"/>
  <c r="V553" i="2"/>
  <c r="Y553" i="2"/>
  <c r="V545" i="2"/>
  <c r="Y545" i="2"/>
  <c r="V537" i="2"/>
  <c r="Y537" i="2"/>
  <c r="V529" i="2"/>
  <c r="Y529" i="2"/>
  <c r="V521" i="2"/>
  <c r="Y521" i="2"/>
  <c r="V513" i="2"/>
  <c r="Y513" i="2"/>
  <c r="V505" i="2"/>
  <c r="Y505" i="2"/>
  <c r="V497" i="2"/>
  <c r="Y497" i="2"/>
  <c r="V489" i="2"/>
  <c r="Y489" i="2"/>
  <c r="V481" i="2"/>
  <c r="Y481" i="2"/>
  <c r="V473" i="2"/>
  <c r="Y473" i="2"/>
  <c r="V465" i="2"/>
  <c r="Y465" i="2"/>
  <c r="V457" i="2"/>
  <c r="Y457" i="2"/>
  <c r="V449" i="2"/>
  <c r="Y449" i="2"/>
  <c r="V441" i="2"/>
  <c r="Y441" i="2"/>
  <c r="V429" i="2"/>
  <c r="Y429" i="2"/>
  <c r="V421" i="2"/>
  <c r="Y421" i="2"/>
  <c r="V413" i="2"/>
  <c r="Y413" i="2"/>
  <c r="V405" i="2"/>
  <c r="Y405" i="2"/>
  <c r="V397" i="2"/>
  <c r="Y397" i="2"/>
  <c r="V389" i="2"/>
  <c r="Y389" i="2"/>
  <c r="V377" i="2"/>
  <c r="Y377" i="2"/>
  <c r="V369" i="2"/>
  <c r="Y369" i="2"/>
  <c r="V361" i="2"/>
  <c r="Y361" i="2"/>
  <c r="V349" i="2"/>
  <c r="Y349" i="2"/>
  <c r="V341" i="2"/>
  <c r="Y341" i="2"/>
  <c r="V333" i="2"/>
  <c r="Y333" i="2"/>
  <c r="V325" i="2"/>
  <c r="Y325" i="2"/>
  <c r="V317" i="2"/>
  <c r="Y317" i="2"/>
  <c r="V309" i="2"/>
  <c r="Y309" i="2"/>
  <c r="V301" i="2"/>
  <c r="Y301" i="2"/>
  <c r="V293" i="2"/>
  <c r="Y293" i="2"/>
  <c r="V285" i="2"/>
  <c r="Y285" i="2"/>
  <c r="V277" i="2"/>
  <c r="Y277" i="2"/>
  <c r="V269" i="2"/>
  <c r="Y269" i="2"/>
  <c r="V261" i="2"/>
  <c r="Y261" i="2"/>
  <c r="V253" i="2"/>
  <c r="Y253" i="2"/>
  <c r="V249" i="2"/>
  <c r="Y249" i="2"/>
  <c r="V237" i="2"/>
  <c r="Y237" i="2"/>
  <c r="V229" i="2"/>
  <c r="Y229" i="2"/>
  <c r="V221" i="2"/>
  <c r="Y221" i="2"/>
  <c r="V213" i="2"/>
  <c r="Y213" i="2"/>
  <c r="V205" i="2"/>
  <c r="Y205" i="2"/>
  <c r="V197" i="2"/>
  <c r="Y197" i="2"/>
  <c r="V189" i="2"/>
  <c r="Y189" i="2"/>
  <c r="V181" i="2"/>
  <c r="Y181" i="2"/>
  <c r="V173" i="2"/>
  <c r="Y173" i="2"/>
  <c r="V165" i="2"/>
  <c r="Y165" i="2"/>
  <c r="V157" i="2"/>
  <c r="Y157" i="2"/>
  <c r="V149" i="2"/>
  <c r="Y149" i="2"/>
  <c r="V141" i="2"/>
  <c r="Y141" i="2"/>
  <c r="V133" i="2"/>
  <c r="Y133" i="2"/>
  <c r="V125" i="2"/>
  <c r="Y125" i="2"/>
  <c r="V117" i="2"/>
  <c r="Y117" i="2"/>
  <c r="V109" i="2"/>
  <c r="Y109" i="2"/>
  <c r="V101" i="2"/>
  <c r="Y101" i="2"/>
  <c r="V93" i="2"/>
  <c r="Y93" i="2"/>
  <c r="V89" i="2"/>
  <c r="Y89" i="2"/>
  <c r="V81" i="2"/>
  <c r="Y81" i="2"/>
  <c r="V77" i="2"/>
  <c r="Y77" i="2"/>
  <c r="V73" i="2"/>
  <c r="Y73" i="2"/>
  <c r="V69" i="2"/>
  <c r="Y69" i="2"/>
  <c r="V65" i="2"/>
  <c r="Y65" i="2"/>
  <c r="V61" i="2"/>
  <c r="Y61" i="2"/>
  <c r="V57" i="2"/>
  <c r="Y57" i="2"/>
  <c r="V53" i="2"/>
  <c r="Y53" i="2"/>
  <c r="V49" i="2"/>
  <c r="Y49" i="2"/>
  <c r="V45" i="2"/>
  <c r="Y45" i="2"/>
  <c r="V41" i="2"/>
  <c r="Y41" i="2"/>
  <c r="V37" i="2"/>
  <c r="Y37" i="2"/>
  <c r="V33" i="2"/>
  <c r="Y33" i="2"/>
  <c r="V29" i="2"/>
  <c r="Y29" i="2"/>
  <c r="V25" i="2"/>
  <c r="Y25" i="2"/>
  <c r="V21" i="2"/>
  <c r="Y21" i="2"/>
  <c r="V17" i="2"/>
  <c r="Y17" i="2"/>
  <c r="V13" i="2"/>
  <c r="Y13" i="2"/>
  <c r="V5" i="2"/>
  <c r="Y5" i="2"/>
  <c r="V2212" i="2"/>
  <c r="Y2212" i="2"/>
  <c r="V2208" i="2"/>
  <c r="Y2208" i="2"/>
  <c r="V2204" i="2"/>
  <c r="Y2204" i="2"/>
  <c r="V2200" i="2"/>
  <c r="Y2200" i="2"/>
  <c r="V2196" i="2"/>
  <c r="Y2196" i="2"/>
  <c r="V2192" i="2"/>
  <c r="Y2192" i="2"/>
  <c r="V2188" i="2"/>
  <c r="Y2188" i="2"/>
  <c r="V2184" i="2"/>
  <c r="Y2184" i="2"/>
  <c r="V2180" i="2"/>
  <c r="Y2180" i="2"/>
  <c r="V2176" i="2"/>
  <c r="Y2176" i="2"/>
  <c r="V2172" i="2"/>
  <c r="Y2172" i="2"/>
  <c r="V2168" i="2"/>
  <c r="Y2168" i="2"/>
  <c r="V2164" i="2"/>
  <c r="Y2164" i="2"/>
  <c r="V2160" i="2"/>
  <c r="Y2160" i="2"/>
  <c r="V2156" i="2"/>
  <c r="Y2156" i="2"/>
  <c r="V2152" i="2"/>
  <c r="Y2152" i="2"/>
  <c r="V2148" i="2"/>
  <c r="Y2148" i="2"/>
  <c r="V2144" i="2"/>
  <c r="Y2144" i="2"/>
  <c r="V2140" i="2"/>
  <c r="Y2140" i="2"/>
  <c r="V2136" i="2"/>
  <c r="Y2136" i="2"/>
  <c r="V2132" i="2"/>
  <c r="Y2132" i="2"/>
  <c r="V2128" i="2"/>
  <c r="Y2128" i="2"/>
  <c r="V2124" i="2"/>
  <c r="Y2124" i="2"/>
  <c r="V2120" i="2"/>
  <c r="Y2120" i="2"/>
  <c r="V2116" i="2"/>
  <c r="Y2116" i="2"/>
  <c r="V2112" i="2"/>
  <c r="Y2112" i="2"/>
  <c r="V2104" i="2"/>
  <c r="Y2104" i="2"/>
  <c r="V2100" i="2"/>
  <c r="Y2100" i="2"/>
  <c r="V2096" i="2"/>
  <c r="Y2096" i="2"/>
  <c r="V2092" i="2"/>
  <c r="Y2092" i="2"/>
  <c r="V2088" i="2"/>
  <c r="Y2088" i="2"/>
  <c r="V2084" i="2"/>
  <c r="Y2084" i="2"/>
  <c r="V2080" i="2"/>
  <c r="Y2080" i="2"/>
  <c r="V2076" i="2"/>
  <c r="Y2076" i="2"/>
  <c r="V2072" i="2"/>
  <c r="Y2072" i="2"/>
  <c r="V2068" i="2"/>
  <c r="Y2068" i="2"/>
  <c r="V2064" i="2"/>
  <c r="Y2064" i="2"/>
  <c r="V2060" i="2"/>
  <c r="Y2060" i="2"/>
  <c r="V2056" i="2"/>
  <c r="Y2056" i="2"/>
  <c r="V2052" i="2"/>
  <c r="Y2052" i="2"/>
  <c r="V2048" i="2"/>
  <c r="Y2048" i="2"/>
  <c r="V2044" i="2"/>
  <c r="Y2044" i="2"/>
  <c r="V2040" i="2"/>
  <c r="Y2040" i="2"/>
  <c r="V2036" i="2"/>
  <c r="Y2036" i="2"/>
  <c r="V2032" i="2"/>
  <c r="Y2032" i="2"/>
  <c r="V2028" i="2"/>
  <c r="Y2028" i="2"/>
  <c r="V2024" i="2"/>
  <c r="Y2024" i="2"/>
  <c r="V2020" i="2"/>
  <c r="Y2020" i="2"/>
  <c r="V2016" i="2"/>
  <c r="Y2016" i="2"/>
  <c r="V2012" i="2"/>
  <c r="Y2012" i="2"/>
  <c r="V2008" i="2"/>
  <c r="Y2008" i="2"/>
  <c r="V2004" i="2"/>
  <c r="Y2004" i="2"/>
  <c r="V2000" i="2"/>
  <c r="Y2000" i="2"/>
  <c r="V1996" i="2"/>
  <c r="Y1996" i="2"/>
  <c r="V1992" i="2"/>
  <c r="Y1992" i="2"/>
  <c r="V1988" i="2"/>
  <c r="Y1988" i="2"/>
  <c r="V1984" i="2"/>
  <c r="Y1984" i="2"/>
  <c r="V1980" i="2"/>
  <c r="Y1980" i="2"/>
  <c r="V1976" i="2"/>
  <c r="Y1976" i="2"/>
  <c r="V1972" i="2"/>
  <c r="Y1972" i="2"/>
  <c r="V1968" i="2"/>
  <c r="Y1968" i="2"/>
  <c r="V1964" i="2"/>
  <c r="Y1964" i="2"/>
  <c r="V1960" i="2"/>
  <c r="Y1960" i="2"/>
  <c r="V1956" i="2"/>
  <c r="Y1956" i="2"/>
  <c r="V1952" i="2"/>
  <c r="Y1952" i="2"/>
  <c r="V1948" i="2"/>
  <c r="Y1948" i="2"/>
  <c r="V1944" i="2"/>
  <c r="Y1944" i="2"/>
  <c r="V1940" i="2"/>
  <c r="Y1940" i="2"/>
  <c r="V1936" i="2"/>
  <c r="Y1936" i="2"/>
  <c r="V1932" i="2"/>
  <c r="Y1932" i="2"/>
  <c r="V1928" i="2"/>
  <c r="Y1928" i="2"/>
  <c r="V1924" i="2"/>
  <c r="Y1924" i="2"/>
  <c r="V1920" i="2"/>
  <c r="Y1920" i="2"/>
  <c r="V1916" i="2"/>
  <c r="Y1916" i="2"/>
  <c r="V1912" i="2"/>
  <c r="Y1912" i="2"/>
  <c r="V1908" i="2"/>
  <c r="Y1908" i="2"/>
  <c r="V1904" i="2"/>
  <c r="Y1904" i="2"/>
  <c r="V1900" i="2"/>
  <c r="Y1900" i="2"/>
  <c r="V1896" i="2"/>
  <c r="Y1896" i="2"/>
  <c r="V1892" i="2"/>
  <c r="Y1892" i="2"/>
  <c r="V1888" i="2"/>
  <c r="Y1888" i="2"/>
  <c r="V1884" i="2"/>
  <c r="Y1884" i="2"/>
  <c r="V1880" i="2"/>
  <c r="Y1880" i="2"/>
  <c r="V1876" i="2"/>
  <c r="Y1876" i="2"/>
  <c r="V1872" i="2"/>
  <c r="Y1872" i="2"/>
  <c r="V1868" i="2"/>
  <c r="Y1868" i="2"/>
  <c r="V1864" i="2"/>
  <c r="Y1864" i="2"/>
  <c r="V1860" i="2"/>
  <c r="Y1860" i="2"/>
  <c r="V1856" i="2"/>
  <c r="Y1856" i="2"/>
  <c r="V1852" i="2"/>
  <c r="Y1852" i="2"/>
  <c r="V1848" i="2"/>
  <c r="Y1848" i="2"/>
  <c r="V1844" i="2"/>
  <c r="Y1844" i="2"/>
  <c r="V1840" i="2"/>
  <c r="Y1840" i="2"/>
  <c r="V1836" i="2"/>
  <c r="Y1836" i="2"/>
  <c r="V1832" i="2"/>
  <c r="Y1832" i="2"/>
  <c r="V1824" i="2"/>
  <c r="Y1824" i="2"/>
  <c r="V1820" i="2"/>
  <c r="Y1820" i="2"/>
  <c r="V1816" i="2"/>
  <c r="Y1816" i="2"/>
  <c r="V1812" i="2"/>
  <c r="Y1812" i="2"/>
  <c r="V1808" i="2"/>
  <c r="Y1808" i="2"/>
  <c r="V1804" i="2"/>
  <c r="Y1804" i="2"/>
  <c r="V1800" i="2"/>
  <c r="Y1800" i="2"/>
  <c r="V1796" i="2"/>
  <c r="Y1796" i="2"/>
  <c r="V1792" i="2"/>
  <c r="Y1792" i="2"/>
  <c r="V1788" i="2"/>
  <c r="Y1788" i="2"/>
  <c r="V1784" i="2"/>
  <c r="Y1784" i="2"/>
  <c r="V1780" i="2"/>
  <c r="Y1780" i="2"/>
  <c r="V1776" i="2"/>
  <c r="Y1776" i="2"/>
  <c r="V1772" i="2"/>
  <c r="Y1772" i="2"/>
  <c r="V1768" i="2"/>
  <c r="Y1768" i="2"/>
  <c r="V1764" i="2"/>
  <c r="Y1764" i="2"/>
  <c r="V1760" i="2"/>
  <c r="Y1760" i="2"/>
  <c r="V1756" i="2"/>
  <c r="Y1756" i="2"/>
  <c r="V1752" i="2"/>
  <c r="Y1752" i="2"/>
  <c r="V1748" i="2"/>
  <c r="Y1748" i="2"/>
  <c r="V1744" i="2"/>
  <c r="Y1744" i="2"/>
  <c r="V1740" i="2"/>
  <c r="Y1740" i="2"/>
  <c r="V1736" i="2"/>
  <c r="Y1736" i="2"/>
  <c r="V1732" i="2"/>
  <c r="Y1732" i="2"/>
  <c r="V1728" i="2"/>
  <c r="Y1728" i="2"/>
  <c r="V1724" i="2"/>
  <c r="Y1724" i="2"/>
  <c r="V1720" i="2"/>
  <c r="Y1720" i="2"/>
  <c r="V1716" i="2"/>
  <c r="Y1716" i="2"/>
  <c r="V1712" i="2"/>
  <c r="Y1712" i="2"/>
  <c r="V1708" i="2"/>
  <c r="Y1708" i="2"/>
  <c r="V1704" i="2"/>
  <c r="Y1704" i="2"/>
  <c r="V1700" i="2"/>
  <c r="Y1700" i="2"/>
  <c r="V1696" i="2"/>
  <c r="Y1696" i="2"/>
  <c r="V1692" i="2"/>
  <c r="Y1692" i="2"/>
  <c r="V1688" i="2"/>
  <c r="Y1688" i="2"/>
  <c r="V1684" i="2"/>
  <c r="Y1684" i="2"/>
  <c r="V1680" i="2"/>
  <c r="Y1680" i="2"/>
  <c r="V1676" i="2"/>
  <c r="Y1676" i="2"/>
  <c r="V1672" i="2"/>
  <c r="Y1672" i="2"/>
  <c r="V1668" i="2"/>
  <c r="Y1668" i="2"/>
  <c r="V1664" i="2"/>
  <c r="Y1664" i="2"/>
  <c r="V1660" i="2"/>
  <c r="Y1660" i="2"/>
  <c r="V1656" i="2"/>
  <c r="Y1656" i="2"/>
  <c r="V1652" i="2"/>
  <c r="Y1652" i="2"/>
  <c r="V1648" i="2"/>
  <c r="Y1648" i="2"/>
  <c r="V1644" i="2"/>
  <c r="Y1644" i="2"/>
  <c r="V1640" i="2"/>
  <c r="Y1640" i="2"/>
  <c r="V1636" i="2"/>
  <c r="Y1636" i="2"/>
  <c r="V1632" i="2"/>
  <c r="Y1632" i="2"/>
  <c r="V1628" i="2"/>
  <c r="Y1628" i="2"/>
  <c r="V1624" i="2"/>
  <c r="Y1624" i="2"/>
  <c r="V1620" i="2"/>
  <c r="Y1620" i="2"/>
  <c r="V1616" i="2"/>
  <c r="Y1616" i="2"/>
  <c r="V1612" i="2"/>
  <c r="Y1612" i="2"/>
  <c r="V1608" i="2"/>
  <c r="Y1608" i="2"/>
  <c r="V1604" i="2"/>
  <c r="Y1604" i="2"/>
  <c r="V1600" i="2"/>
  <c r="Y1600" i="2"/>
  <c r="V1596" i="2"/>
  <c r="Y1596" i="2"/>
  <c r="V1592" i="2"/>
  <c r="Y1592" i="2"/>
  <c r="V1588" i="2"/>
  <c r="Y1588" i="2"/>
  <c r="V1584" i="2"/>
  <c r="Y1584" i="2"/>
  <c r="V1580" i="2"/>
  <c r="Y1580" i="2"/>
  <c r="V1576" i="2"/>
  <c r="Y1576" i="2"/>
  <c r="V1572" i="2"/>
  <c r="Y1572" i="2"/>
  <c r="V1568" i="2"/>
  <c r="Y1568" i="2"/>
  <c r="V1564" i="2"/>
  <c r="Y1564" i="2"/>
  <c r="V1560" i="2"/>
  <c r="Y1560" i="2"/>
  <c r="V1556" i="2"/>
  <c r="Y1556" i="2"/>
  <c r="V1552" i="2"/>
  <c r="Y1552" i="2"/>
  <c r="V1548" i="2"/>
  <c r="Y1548" i="2"/>
  <c r="V1544" i="2"/>
  <c r="Y1544" i="2"/>
  <c r="V1540" i="2"/>
  <c r="Y1540" i="2"/>
  <c r="V1536" i="2"/>
  <c r="Y1536" i="2"/>
  <c r="V1532" i="2"/>
  <c r="Y1532" i="2"/>
  <c r="V1528" i="2"/>
  <c r="Y1528" i="2"/>
  <c r="V1524" i="2"/>
  <c r="Y1524" i="2"/>
  <c r="V1520" i="2"/>
  <c r="Y1520" i="2"/>
  <c r="V1516" i="2"/>
  <c r="Y1516" i="2"/>
  <c r="V1512" i="2"/>
  <c r="Y1512" i="2"/>
  <c r="V1508" i="2"/>
  <c r="Y1508" i="2"/>
  <c r="V1504" i="2"/>
  <c r="Y1504" i="2"/>
  <c r="V1500" i="2"/>
  <c r="Y1500" i="2"/>
  <c r="V1496" i="2"/>
  <c r="Y1496" i="2"/>
  <c r="V1492" i="2"/>
  <c r="Y1492" i="2"/>
  <c r="V1488" i="2"/>
  <c r="Y1488" i="2"/>
  <c r="V1484" i="2"/>
  <c r="Y1484" i="2"/>
  <c r="V1480" i="2"/>
  <c r="Y1480" i="2"/>
  <c r="V1476" i="2"/>
  <c r="Y1476" i="2"/>
  <c r="V1472" i="2"/>
  <c r="Y1472" i="2"/>
  <c r="V1468" i="2"/>
  <c r="Y1468" i="2"/>
  <c r="V1464" i="2"/>
  <c r="Y1464" i="2"/>
  <c r="V1460" i="2"/>
  <c r="Y1460" i="2"/>
  <c r="V1456" i="2"/>
  <c r="Y1456" i="2"/>
  <c r="V1452" i="2"/>
  <c r="Y1452" i="2"/>
  <c r="V1448" i="2"/>
  <c r="Y1448" i="2"/>
  <c r="V1444" i="2"/>
  <c r="Y1444" i="2"/>
  <c r="V1440" i="2"/>
  <c r="Y1440" i="2"/>
  <c r="V1436" i="2"/>
  <c r="Y1436" i="2"/>
  <c r="V1432" i="2"/>
  <c r="Y1432" i="2"/>
  <c r="V1428" i="2"/>
  <c r="Y1428" i="2"/>
  <c r="V1424" i="2"/>
  <c r="Y1424" i="2"/>
  <c r="V1420" i="2"/>
  <c r="Y1420" i="2"/>
  <c r="V1416" i="2"/>
  <c r="Y1416" i="2"/>
  <c r="V1412" i="2"/>
  <c r="Y1412" i="2"/>
  <c r="V1408" i="2"/>
  <c r="Y1408" i="2"/>
  <c r="V1404" i="2"/>
  <c r="Y1404" i="2"/>
  <c r="V1400" i="2"/>
  <c r="Y1400" i="2"/>
  <c r="V1396" i="2"/>
  <c r="Y1396" i="2"/>
  <c r="V1392" i="2"/>
  <c r="Y1392" i="2"/>
  <c r="V1388" i="2"/>
  <c r="Y1388" i="2"/>
  <c r="V1384" i="2"/>
  <c r="Y1384" i="2"/>
  <c r="V1380" i="2"/>
  <c r="Y1380" i="2"/>
  <c r="V1376" i="2"/>
  <c r="Y1376" i="2"/>
  <c r="V1372" i="2"/>
  <c r="Y1372" i="2"/>
  <c r="V1368" i="2"/>
  <c r="Y1368" i="2"/>
  <c r="V1364" i="2"/>
  <c r="Y1364" i="2"/>
  <c r="V1360" i="2"/>
  <c r="Y1360" i="2"/>
  <c r="V1356" i="2"/>
  <c r="Y1356" i="2"/>
  <c r="V1352" i="2"/>
  <c r="Y1352" i="2"/>
  <c r="V1348" i="2"/>
  <c r="Y1348" i="2"/>
  <c r="V1344" i="2"/>
  <c r="Y1344" i="2"/>
  <c r="V1340" i="2"/>
  <c r="Y1340" i="2"/>
  <c r="V1336" i="2"/>
  <c r="Y1336" i="2"/>
  <c r="V1332" i="2"/>
  <c r="Y1332" i="2"/>
  <c r="V1328" i="2"/>
  <c r="Y1328" i="2"/>
  <c r="V1324" i="2"/>
  <c r="Y1324" i="2"/>
  <c r="V1320" i="2"/>
  <c r="Y1320" i="2"/>
  <c r="V1316" i="2"/>
  <c r="Y1316" i="2"/>
  <c r="V1312" i="2"/>
  <c r="Y1312" i="2"/>
  <c r="V1308" i="2"/>
  <c r="Y1308" i="2"/>
  <c r="V1304" i="2"/>
  <c r="Y1304" i="2"/>
  <c r="V1300" i="2"/>
  <c r="Y1300" i="2"/>
  <c r="V1296" i="2"/>
  <c r="Y1296" i="2"/>
  <c r="V1292" i="2"/>
  <c r="Y1292" i="2"/>
  <c r="V1288" i="2"/>
  <c r="Y1288" i="2"/>
  <c r="V1284" i="2"/>
  <c r="Y1284" i="2"/>
  <c r="V1280" i="2"/>
  <c r="Y1280" i="2"/>
  <c r="V1276" i="2"/>
  <c r="Y1276" i="2"/>
  <c r="V1272" i="2"/>
  <c r="Y1272" i="2"/>
  <c r="V1268" i="2"/>
  <c r="Y1268" i="2"/>
  <c r="V1264" i="2"/>
  <c r="Y1264" i="2"/>
  <c r="V1260" i="2"/>
  <c r="Y1260" i="2"/>
  <c r="V1256" i="2"/>
  <c r="Y1256" i="2"/>
  <c r="V1252" i="2"/>
  <c r="Y1252" i="2"/>
  <c r="V1248" i="2"/>
  <c r="Y1248" i="2"/>
  <c r="V1244" i="2"/>
  <c r="Y1244" i="2"/>
  <c r="V1240" i="2"/>
  <c r="Y1240" i="2"/>
  <c r="V1236" i="2"/>
  <c r="Y1236" i="2"/>
  <c r="V1232" i="2"/>
  <c r="Y1232" i="2"/>
  <c r="V1228" i="2"/>
  <c r="Y1228" i="2"/>
  <c r="V1224" i="2"/>
  <c r="Y1224" i="2"/>
  <c r="V1220" i="2"/>
  <c r="Y1220" i="2"/>
  <c r="V1216" i="2"/>
  <c r="Y1216" i="2"/>
  <c r="V1212" i="2"/>
  <c r="Y1212" i="2"/>
  <c r="V1208" i="2"/>
  <c r="Y1208" i="2"/>
  <c r="V1204" i="2"/>
  <c r="Y1204" i="2"/>
  <c r="V1200" i="2"/>
  <c r="Y1200" i="2"/>
  <c r="V1196" i="2"/>
  <c r="Y1196" i="2"/>
  <c r="V1192" i="2"/>
  <c r="Y1192" i="2"/>
  <c r="V1188" i="2"/>
  <c r="Y1188" i="2"/>
  <c r="V1184" i="2"/>
  <c r="Y1184" i="2"/>
  <c r="V1180" i="2"/>
  <c r="Y1180" i="2"/>
  <c r="V1176" i="2"/>
  <c r="Y1176" i="2"/>
  <c r="V1172" i="2"/>
  <c r="Y1172" i="2"/>
  <c r="V1168" i="2"/>
  <c r="Y1168" i="2"/>
  <c r="V1164" i="2"/>
  <c r="Y1164" i="2"/>
  <c r="V1160" i="2"/>
  <c r="Y1160" i="2"/>
  <c r="V1156" i="2"/>
  <c r="Y1156" i="2"/>
  <c r="V1152" i="2"/>
  <c r="Y1152" i="2"/>
  <c r="V1148" i="2"/>
  <c r="Y1148" i="2"/>
  <c r="V1144" i="2"/>
  <c r="Y1144" i="2"/>
  <c r="V1140" i="2"/>
  <c r="Y1140" i="2"/>
  <c r="V1136" i="2"/>
  <c r="Y1136" i="2"/>
  <c r="V1132" i="2"/>
  <c r="Y1132" i="2"/>
  <c r="V1128" i="2"/>
  <c r="Y1128" i="2"/>
  <c r="V1124" i="2"/>
  <c r="Y1124" i="2"/>
  <c r="V1120" i="2"/>
  <c r="Y1120" i="2"/>
  <c r="V1116" i="2"/>
  <c r="Y1116" i="2"/>
  <c r="V1112" i="2"/>
  <c r="Y1112" i="2"/>
  <c r="V1108" i="2"/>
  <c r="Y1108" i="2"/>
  <c r="V1104" i="2"/>
  <c r="Y1104" i="2"/>
  <c r="V1100" i="2"/>
  <c r="Y1100" i="2"/>
  <c r="V1096" i="2"/>
  <c r="Y1096" i="2"/>
  <c r="V1092" i="2"/>
  <c r="Y1092" i="2"/>
  <c r="V1088" i="2"/>
  <c r="Y1088" i="2"/>
  <c r="V1084" i="2"/>
  <c r="Y1084" i="2"/>
  <c r="V1080" i="2"/>
  <c r="Y1080" i="2"/>
  <c r="V1076" i="2"/>
  <c r="Y1076" i="2"/>
  <c r="V1072" i="2"/>
  <c r="Y1072" i="2"/>
  <c r="V1068" i="2"/>
  <c r="Y1068" i="2"/>
  <c r="V1064" i="2"/>
  <c r="Y1064" i="2"/>
  <c r="V1060" i="2"/>
  <c r="Y1060" i="2"/>
  <c r="V1056" i="2"/>
  <c r="Y1056" i="2"/>
  <c r="V1052" i="2"/>
  <c r="Y1052" i="2"/>
  <c r="V1048" i="2"/>
  <c r="Y1048" i="2"/>
  <c r="V1044" i="2"/>
  <c r="Y1044" i="2"/>
  <c r="V1040" i="2"/>
  <c r="Y1040" i="2"/>
  <c r="V1036" i="2"/>
  <c r="Y1036" i="2"/>
  <c r="V1032" i="2"/>
  <c r="Y1032" i="2"/>
  <c r="V1024" i="2"/>
  <c r="Y1024" i="2"/>
  <c r="V1020" i="2"/>
  <c r="Y1020" i="2"/>
  <c r="V1016" i="2"/>
  <c r="Y1016" i="2"/>
  <c r="V1012" i="2"/>
  <c r="Y1012" i="2"/>
  <c r="V1008" i="2"/>
  <c r="Y1008" i="2"/>
  <c r="V1004" i="2"/>
  <c r="Y1004" i="2"/>
  <c r="V1000" i="2"/>
  <c r="Y1000" i="2"/>
  <c r="V996" i="2"/>
  <c r="Y996" i="2"/>
  <c r="V992" i="2"/>
  <c r="Y992" i="2"/>
  <c r="V988" i="2"/>
  <c r="Y988" i="2"/>
  <c r="V984" i="2"/>
  <c r="Y984" i="2"/>
  <c r="V980" i="2"/>
  <c r="Y980" i="2"/>
  <c r="V976" i="2"/>
  <c r="Y976" i="2"/>
  <c r="V972" i="2"/>
  <c r="Y972" i="2"/>
  <c r="V968" i="2"/>
  <c r="Y968" i="2"/>
  <c r="V964" i="2"/>
  <c r="Y964" i="2"/>
  <c r="V960" i="2"/>
  <c r="Y960" i="2"/>
  <c r="V956" i="2"/>
  <c r="Y956" i="2"/>
  <c r="V952" i="2"/>
  <c r="Y952" i="2"/>
  <c r="V948" i="2"/>
  <c r="Y948" i="2"/>
  <c r="V944" i="2"/>
  <c r="Y944" i="2"/>
  <c r="V940" i="2"/>
  <c r="Y940" i="2"/>
  <c r="V936" i="2"/>
  <c r="Y936" i="2"/>
  <c r="V932" i="2"/>
  <c r="Y932" i="2"/>
  <c r="V928" i="2"/>
  <c r="Y928" i="2"/>
  <c r="V924" i="2"/>
  <c r="Y924" i="2"/>
  <c r="V920" i="2"/>
  <c r="Y920" i="2"/>
  <c r="V916" i="2"/>
  <c r="Y916" i="2"/>
  <c r="V912" i="2"/>
  <c r="Y912" i="2"/>
  <c r="V908" i="2"/>
  <c r="Y908" i="2"/>
  <c r="V904" i="2"/>
  <c r="Y904" i="2"/>
  <c r="V900" i="2"/>
  <c r="Y900" i="2"/>
  <c r="V896" i="2"/>
  <c r="Y896" i="2"/>
  <c r="V892" i="2"/>
  <c r="Y892" i="2"/>
  <c r="V888" i="2"/>
  <c r="Y888" i="2"/>
  <c r="V884" i="2"/>
  <c r="Y884" i="2"/>
  <c r="V880" i="2"/>
  <c r="Y880" i="2"/>
  <c r="V876" i="2"/>
  <c r="Y876" i="2"/>
  <c r="V872" i="2"/>
  <c r="Y872" i="2"/>
  <c r="V868" i="2"/>
  <c r="Y868" i="2"/>
  <c r="V864" i="2"/>
  <c r="Y864" i="2"/>
  <c r="V860" i="2"/>
  <c r="Y860" i="2"/>
  <c r="V856" i="2"/>
  <c r="Y856" i="2"/>
  <c r="V852" i="2"/>
  <c r="Y852" i="2"/>
  <c r="V848" i="2"/>
  <c r="Y848" i="2"/>
  <c r="V844" i="2"/>
  <c r="Y844" i="2"/>
  <c r="V840" i="2"/>
  <c r="Y840" i="2"/>
  <c r="V836" i="2"/>
  <c r="Y836" i="2"/>
  <c r="V832" i="2"/>
  <c r="Y832" i="2"/>
  <c r="V828" i="2"/>
  <c r="Y828" i="2"/>
  <c r="V824" i="2"/>
  <c r="Y824" i="2"/>
  <c r="V820" i="2"/>
  <c r="Y820" i="2"/>
  <c r="V816" i="2"/>
  <c r="Y816" i="2"/>
  <c r="V812" i="2"/>
  <c r="Y812" i="2"/>
  <c r="V808" i="2"/>
  <c r="Y808" i="2"/>
  <c r="V804" i="2"/>
  <c r="Y804" i="2"/>
  <c r="V800" i="2"/>
  <c r="Y800" i="2"/>
  <c r="V796" i="2"/>
  <c r="Y796" i="2"/>
  <c r="V792" i="2"/>
  <c r="Y792" i="2"/>
  <c r="V788" i="2"/>
  <c r="Y788" i="2"/>
  <c r="V784" i="2"/>
  <c r="Y784" i="2"/>
  <c r="V780" i="2"/>
  <c r="Y780" i="2"/>
  <c r="V776" i="2"/>
  <c r="Y776" i="2"/>
  <c r="V772" i="2"/>
  <c r="Y772" i="2"/>
  <c r="V768" i="2"/>
  <c r="Y768" i="2"/>
  <c r="V764" i="2"/>
  <c r="Y764" i="2"/>
  <c r="V760" i="2"/>
  <c r="Y760" i="2"/>
  <c r="V756" i="2"/>
  <c r="Y756" i="2"/>
  <c r="V752" i="2"/>
  <c r="Y752" i="2"/>
  <c r="V748" i="2"/>
  <c r="Y748" i="2"/>
  <c r="V744" i="2"/>
  <c r="Y744" i="2"/>
  <c r="V740" i="2"/>
  <c r="Y740" i="2"/>
  <c r="V736" i="2"/>
  <c r="Y736" i="2"/>
  <c r="V732" i="2"/>
  <c r="Y732" i="2"/>
  <c r="V728" i="2"/>
  <c r="Y728" i="2"/>
  <c r="V724" i="2"/>
  <c r="Y724" i="2"/>
  <c r="V720" i="2"/>
  <c r="Y720" i="2"/>
  <c r="V716" i="2"/>
  <c r="Y716" i="2"/>
  <c r="V712" i="2"/>
  <c r="Y712" i="2"/>
  <c r="V708" i="2"/>
  <c r="Y708" i="2"/>
  <c r="V704" i="2"/>
  <c r="Y704" i="2"/>
  <c r="V700" i="2"/>
  <c r="Y700" i="2"/>
  <c r="V696" i="2"/>
  <c r="Y696" i="2"/>
  <c r="V692" i="2"/>
  <c r="Y692" i="2"/>
  <c r="V688" i="2"/>
  <c r="Y688" i="2"/>
  <c r="V684" i="2"/>
  <c r="Y684" i="2"/>
  <c r="V680" i="2"/>
  <c r="Y680" i="2"/>
  <c r="V676" i="2"/>
  <c r="Y676" i="2"/>
  <c r="V672" i="2"/>
  <c r="Y672" i="2"/>
  <c r="V668" i="2"/>
  <c r="Y668" i="2"/>
  <c r="V664" i="2"/>
  <c r="Y664" i="2"/>
  <c r="V660" i="2"/>
  <c r="Y660" i="2"/>
  <c r="V656" i="2"/>
  <c r="Y656" i="2"/>
  <c r="V652" i="2"/>
  <c r="Y652" i="2"/>
  <c r="V648" i="2"/>
  <c r="Y648" i="2"/>
  <c r="V644" i="2"/>
  <c r="Y644" i="2"/>
  <c r="V640" i="2"/>
  <c r="Y640" i="2"/>
  <c r="V636" i="2"/>
  <c r="Y636" i="2"/>
  <c r="V632" i="2"/>
  <c r="Y632" i="2"/>
  <c r="V628" i="2"/>
  <c r="Y628" i="2"/>
  <c r="V624" i="2"/>
  <c r="Y624" i="2"/>
  <c r="V620" i="2"/>
  <c r="Y620" i="2"/>
  <c r="V616" i="2"/>
  <c r="Y616" i="2"/>
  <c r="V612" i="2"/>
  <c r="Y612" i="2"/>
  <c r="V608" i="2"/>
  <c r="Y608" i="2"/>
  <c r="V604" i="2"/>
  <c r="Y604" i="2"/>
  <c r="V600" i="2"/>
  <c r="Y600" i="2"/>
  <c r="V596" i="2"/>
  <c r="Y596" i="2"/>
  <c r="V592" i="2"/>
  <c r="Y592" i="2"/>
  <c r="V588" i="2"/>
  <c r="Y588" i="2"/>
  <c r="V584" i="2"/>
  <c r="Y584" i="2"/>
  <c r="V580" i="2"/>
  <c r="Y580" i="2"/>
  <c r="V576" i="2"/>
  <c r="Y576" i="2"/>
  <c r="V572" i="2"/>
  <c r="Y572" i="2"/>
  <c r="V568" i="2"/>
  <c r="Y568" i="2"/>
  <c r="V564" i="2"/>
  <c r="Y564" i="2"/>
  <c r="V560" i="2"/>
  <c r="Y560" i="2"/>
  <c r="V556" i="2"/>
  <c r="Y556" i="2"/>
  <c r="V552" i="2"/>
  <c r="Y552" i="2"/>
  <c r="V548" i="2"/>
  <c r="Y548" i="2"/>
  <c r="V544" i="2"/>
  <c r="Y544" i="2"/>
  <c r="V540" i="2"/>
  <c r="Y540" i="2"/>
  <c r="V536" i="2"/>
  <c r="Y536" i="2"/>
  <c r="V532" i="2"/>
  <c r="Y532" i="2"/>
  <c r="V528" i="2"/>
  <c r="Y528" i="2"/>
  <c r="V524" i="2"/>
  <c r="Y524" i="2"/>
  <c r="V520" i="2"/>
  <c r="Y520" i="2"/>
  <c r="V516" i="2"/>
  <c r="Y516" i="2"/>
  <c r="V512" i="2"/>
  <c r="Y512" i="2"/>
  <c r="V508" i="2"/>
  <c r="Y508" i="2"/>
  <c r="V504" i="2"/>
  <c r="Y504" i="2"/>
  <c r="V500" i="2"/>
  <c r="Y500" i="2"/>
  <c r="V496" i="2"/>
  <c r="Y496" i="2"/>
  <c r="V492" i="2"/>
  <c r="Y492" i="2"/>
  <c r="V488" i="2"/>
  <c r="Y488" i="2"/>
  <c r="V484" i="2"/>
  <c r="Y484" i="2"/>
  <c r="V480" i="2"/>
  <c r="Y480" i="2"/>
  <c r="V476" i="2"/>
  <c r="Y476" i="2"/>
  <c r="V472" i="2"/>
  <c r="Y472" i="2"/>
  <c r="V468" i="2"/>
  <c r="Y468" i="2"/>
  <c r="V464" i="2"/>
  <c r="Y464" i="2"/>
  <c r="V460" i="2"/>
  <c r="Y460" i="2"/>
  <c r="V456" i="2"/>
  <c r="Y456" i="2"/>
  <c r="V452" i="2"/>
  <c r="Y452" i="2"/>
  <c r="V448" i="2"/>
  <c r="Y448" i="2"/>
  <c r="V444" i="2"/>
  <c r="Y444" i="2"/>
  <c r="V440" i="2"/>
  <c r="Y440" i="2"/>
  <c r="V436" i="2"/>
  <c r="Y436" i="2"/>
  <c r="V432" i="2"/>
  <c r="Y432" i="2"/>
  <c r="V428" i="2"/>
  <c r="Y428" i="2"/>
  <c r="V424" i="2"/>
  <c r="Y424" i="2"/>
  <c r="V420" i="2"/>
  <c r="Y420" i="2"/>
  <c r="V416" i="2"/>
  <c r="Y416" i="2"/>
  <c r="V412" i="2"/>
  <c r="Y412" i="2"/>
  <c r="V408" i="2"/>
  <c r="Y408" i="2"/>
  <c r="V404" i="2"/>
  <c r="Y404" i="2"/>
  <c r="V400" i="2"/>
  <c r="Y400" i="2"/>
  <c r="V396" i="2"/>
  <c r="Y396" i="2"/>
  <c r="V392" i="2"/>
  <c r="Y392" i="2"/>
  <c r="V388" i="2"/>
  <c r="Y388" i="2"/>
  <c r="V384" i="2"/>
  <c r="Y384" i="2"/>
  <c r="V380" i="2"/>
  <c r="Y380" i="2"/>
  <c r="V376" i="2"/>
  <c r="Y376" i="2"/>
  <c r="V372" i="2"/>
  <c r="Y372" i="2"/>
  <c r="V368" i="2"/>
  <c r="Y368" i="2"/>
  <c r="V364" i="2"/>
  <c r="Y364" i="2"/>
  <c r="V360" i="2"/>
  <c r="Y360" i="2"/>
  <c r="V356" i="2"/>
  <c r="Y356" i="2"/>
  <c r="V352" i="2"/>
  <c r="Y352" i="2"/>
  <c r="V348" i="2"/>
  <c r="Y348" i="2"/>
  <c r="V344" i="2"/>
  <c r="Y344" i="2"/>
  <c r="V340" i="2"/>
  <c r="Y340" i="2"/>
  <c r="V336" i="2"/>
  <c r="Y336" i="2"/>
  <c r="V332" i="2"/>
  <c r="Y332" i="2"/>
  <c r="V328" i="2"/>
  <c r="Y328" i="2"/>
  <c r="V324" i="2"/>
  <c r="Y324" i="2"/>
  <c r="V320" i="2"/>
  <c r="Y320" i="2"/>
  <c r="V316" i="2"/>
  <c r="Y316" i="2"/>
  <c r="V312" i="2"/>
  <c r="Y312" i="2"/>
  <c r="V308" i="2"/>
  <c r="Y308" i="2"/>
  <c r="V304" i="2"/>
  <c r="Y304" i="2"/>
  <c r="V300" i="2"/>
  <c r="Y300" i="2"/>
  <c r="V296" i="2"/>
  <c r="Y296" i="2"/>
  <c r="V292" i="2"/>
  <c r="Y292" i="2"/>
  <c r="V288" i="2"/>
  <c r="Y288" i="2"/>
  <c r="V284" i="2"/>
  <c r="Y284" i="2"/>
  <c r="V280" i="2"/>
  <c r="Y280" i="2"/>
  <c r="V276" i="2"/>
  <c r="Y276" i="2"/>
  <c r="V272" i="2"/>
  <c r="Y272" i="2"/>
  <c r="V268" i="2"/>
  <c r="Y268" i="2"/>
  <c r="V264" i="2"/>
  <c r="Y264" i="2"/>
  <c r="V260" i="2"/>
  <c r="Y260" i="2"/>
  <c r="V256" i="2"/>
  <c r="Y256" i="2"/>
  <c r="V252" i="2"/>
  <c r="Y252" i="2"/>
  <c r="V248" i="2"/>
  <c r="Y248" i="2"/>
  <c r="V244" i="2"/>
  <c r="Y244" i="2"/>
  <c r="V240" i="2"/>
  <c r="Y240" i="2"/>
  <c r="V236" i="2"/>
  <c r="Y236" i="2"/>
  <c r="V232" i="2"/>
  <c r="Y232" i="2"/>
  <c r="V228" i="2"/>
  <c r="Y228" i="2"/>
  <c r="V224" i="2"/>
  <c r="Y224" i="2"/>
  <c r="V220" i="2"/>
  <c r="Y220" i="2"/>
  <c r="V216" i="2"/>
  <c r="Y216" i="2"/>
  <c r="V212" i="2"/>
  <c r="Y212" i="2"/>
  <c r="V208" i="2"/>
  <c r="Y208" i="2"/>
  <c r="V204" i="2"/>
  <c r="Y204" i="2"/>
  <c r="V200" i="2"/>
  <c r="Y200" i="2"/>
  <c r="V196" i="2"/>
  <c r="Y196" i="2"/>
  <c r="V192" i="2"/>
  <c r="Y192" i="2"/>
  <c r="V188" i="2"/>
  <c r="Y188" i="2"/>
  <c r="V184" i="2"/>
  <c r="Y184" i="2"/>
  <c r="V180" i="2"/>
  <c r="Y180" i="2"/>
  <c r="V176" i="2"/>
  <c r="Y176" i="2"/>
  <c r="V172" i="2"/>
  <c r="Y172" i="2"/>
  <c r="V168" i="2"/>
  <c r="Y168" i="2"/>
  <c r="V164" i="2"/>
  <c r="Y164" i="2"/>
  <c r="V160" i="2"/>
  <c r="Y160" i="2"/>
  <c r="V156" i="2"/>
  <c r="Y156" i="2"/>
  <c r="V152" i="2"/>
  <c r="Y152" i="2"/>
  <c r="V148" i="2"/>
  <c r="Y148" i="2"/>
  <c r="V144" i="2"/>
  <c r="Y144" i="2"/>
  <c r="V140" i="2"/>
  <c r="Y140" i="2"/>
  <c r="V136" i="2"/>
  <c r="Y136" i="2"/>
  <c r="V132" i="2"/>
  <c r="Y132" i="2"/>
  <c r="V128" i="2"/>
  <c r="Y128" i="2"/>
  <c r="V124" i="2"/>
  <c r="Y124" i="2"/>
  <c r="V120" i="2"/>
  <c r="Y120" i="2"/>
  <c r="V116" i="2"/>
  <c r="Y116" i="2"/>
  <c r="V112" i="2"/>
  <c r="Y112" i="2"/>
  <c r="V108" i="2"/>
  <c r="Y108" i="2"/>
  <c r="V104" i="2"/>
  <c r="Y104" i="2"/>
  <c r="V100" i="2"/>
  <c r="Y100" i="2"/>
  <c r="V96" i="2"/>
  <c r="Y96" i="2"/>
  <c r="V92" i="2"/>
  <c r="Y92" i="2"/>
  <c r="V88" i="2"/>
  <c r="Y88" i="2"/>
  <c r="V84" i="2"/>
  <c r="Y84" i="2"/>
  <c r="V80" i="2"/>
  <c r="Y80" i="2"/>
  <c r="V76" i="2"/>
  <c r="Y76" i="2"/>
  <c r="V72" i="2"/>
  <c r="Y72" i="2"/>
  <c r="V68" i="2"/>
  <c r="Y68" i="2"/>
  <c r="V64" i="2"/>
  <c r="Y64" i="2"/>
  <c r="V60" i="2"/>
  <c r="Y60" i="2"/>
  <c r="V56" i="2"/>
  <c r="Y56" i="2"/>
  <c r="V52" i="2"/>
  <c r="Y52" i="2"/>
  <c r="V48" i="2"/>
  <c r="Y48" i="2"/>
  <c r="V44" i="2"/>
  <c r="Y44" i="2"/>
  <c r="V40" i="2"/>
  <c r="Y40" i="2"/>
  <c r="V36" i="2"/>
  <c r="Y36" i="2"/>
  <c r="V32" i="2"/>
  <c r="Y32" i="2"/>
  <c r="V28" i="2"/>
  <c r="Y28" i="2"/>
  <c r="V24" i="2"/>
  <c r="Y24" i="2"/>
  <c r="V20" i="2"/>
  <c r="Y20" i="2"/>
  <c r="V16" i="2"/>
  <c r="Y16" i="2"/>
  <c r="V12" i="2"/>
  <c r="Y12" i="2"/>
  <c r="V8" i="2"/>
  <c r="Y8" i="2"/>
  <c r="V4" i="2"/>
  <c r="Y4" i="2"/>
  <c r="V2209" i="2"/>
  <c r="Y2209" i="2"/>
  <c r="V2201" i="2"/>
  <c r="Y2201" i="2"/>
  <c r="V2189" i="2"/>
  <c r="Y2189" i="2"/>
  <c r="V2181" i="2"/>
  <c r="Y2181" i="2"/>
  <c r="V2173" i="2"/>
  <c r="Y2173" i="2"/>
  <c r="V2165" i="2"/>
  <c r="Y2165" i="2"/>
  <c r="V2153" i="2"/>
  <c r="Y2153" i="2"/>
  <c r="V2145" i="2"/>
  <c r="Y2145" i="2"/>
  <c r="V2137" i="2"/>
  <c r="Y2137" i="2"/>
  <c r="V2129" i="2"/>
  <c r="Y2129" i="2"/>
  <c r="V2117" i="2"/>
  <c r="Y2117" i="2"/>
  <c r="V2109" i="2"/>
  <c r="Y2109" i="2"/>
  <c r="V2097" i="2"/>
  <c r="Y2097" i="2"/>
  <c r="V2089" i="2"/>
  <c r="Y2089" i="2"/>
  <c r="V2081" i="2"/>
  <c r="Y2081" i="2"/>
  <c r="V2073" i="2"/>
  <c r="Y2073" i="2"/>
  <c r="V2061" i="2"/>
  <c r="Y2061" i="2"/>
  <c r="V2049" i="2"/>
  <c r="Y2049" i="2"/>
  <c r="V2041" i="2"/>
  <c r="Y2041" i="2"/>
  <c r="V2033" i="2"/>
  <c r="Y2033" i="2"/>
  <c r="V2021" i="2"/>
  <c r="Y2021" i="2"/>
  <c r="V2013" i="2"/>
  <c r="Y2013" i="2"/>
  <c r="V2005" i="2"/>
  <c r="Y2005" i="2"/>
  <c r="V1997" i="2"/>
  <c r="Y1997" i="2"/>
  <c r="V1985" i="2"/>
  <c r="Y1985" i="2"/>
  <c r="V1977" i="2"/>
  <c r="Y1977" i="2"/>
  <c r="V1969" i="2"/>
  <c r="Y1969" i="2"/>
  <c r="V1957" i="2"/>
  <c r="Y1957" i="2"/>
  <c r="V1945" i="2"/>
  <c r="Y1945" i="2"/>
  <c r="V1933" i="2"/>
  <c r="Y1933" i="2"/>
  <c r="V1921" i="2"/>
  <c r="Y1921" i="2"/>
  <c r="V1901" i="2"/>
  <c r="Y1901" i="2"/>
  <c r="V1889" i="2"/>
  <c r="Y1889" i="2"/>
  <c r="V1877" i="2"/>
  <c r="Y1877" i="2"/>
  <c r="V1865" i="2"/>
  <c r="Y1865" i="2"/>
  <c r="V1845" i="2"/>
  <c r="Y1845" i="2"/>
  <c r="V1833" i="2"/>
  <c r="Y1833" i="2"/>
  <c r="V1821" i="2"/>
  <c r="Y1821" i="2"/>
  <c r="V1809" i="2"/>
  <c r="Y1809" i="2"/>
  <c r="V1797" i="2"/>
  <c r="Y1797" i="2"/>
  <c r="V1785" i="2"/>
  <c r="Y1785" i="2"/>
  <c r="V1773" i="2"/>
  <c r="Y1773" i="2"/>
  <c r="V1761" i="2"/>
  <c r="Y1761" i="2"/>
  <c r="V1745" i="2"/>
  <c r="Y1745" i="2"/>
  <c r="V1733" i="2"/>
  <c r="Y1733" i="2"/>
  <c r="V1721" i="2"/>
  <c r="Y1721" i="2"/>
  <c r="V1709" i="2"/>
  <c r="Y1709" i="2"/>
  <c r="V1697" i="2"/>
  <c r="Y1697" i="2"/>
  <c r="V1685" i="2"/>
  <c r="Y1685" i="2"/>
  <c r="V1669" i="2"/>
  <c r="Y1669" i="2"/>
  <c r="V1653" i="2"/>
  <c r="Y1653" i="2"/>
  <c r="V1637" i="2"/>
  <c r="Y1637" i="2"/>
  <c r="V1625" i="2"/>
  <c r="Y1625" i="2"/>
  <c r="V1613" i="2"/>
  <c r="Y1613" i="2"/>
  <c r="V1605" i="2"/>
  <c r="Y1605" i="2"/>
  <c r="V1593" i="2"/>
  <c r="Y1593" i="2"/>
  <c r="V1577" i="2"/>
  <c r="Y1577" i="2"/>
  <c r="V1565" i="2"/>
  <c r="Y1565" i="2"/>
  <c r="V1553" i="2"/>
  <c r="Y1553" i="2"/>
  <c r="V1541" i="2"/>
  <c r="Y1541" i="2"/>
  <c r="V1521" i="2"/>
  <c r="Y1521" i="2"/>
  <c r="V1509" i="2"/>
  <c r="Y1509" i="2"/>
  <c r="V1497" i="2"/>
  <c r="Y1497" i="2"/>
  <c r="V1485" i="2"/>
  <c r="Y1485" i="2"/>
  <c r="V1469" i="2"/>
  <c r="Y1469" i="2"/>
  <c r="V1453" i="2"/>
  <c r="Y1453" i="2"/>
  <c r="V1441" i="2"/>
  <c r="Y1441" i="2"/>
  <c r="V1429" i="2"/>
  <c r="Y1429" i="2"/>
  <c r="V1417" i="2"/>
  <c r="Y1417" i="2"/>
  <c r="V1405" i="2"/>
  <c r="Y1405" i="2"/>
  <c r="V1393" i="2"/>
  <c r="Y1393" i="2"/>
  <c r="V1377" i="2"/>
  <c r="Y1377" i="2"/>
  <c r="V1365" i="2"/>
  <c r="Y1365" i="2"/>
  <c r="V1353" i="2"/>
  <c r="Y1353" i="2"/>
  <c r="V1341" i="2"/>
  <c r="Y1341" i="2"/>
  <c r="V1329" i="2"/>
  <c r="Y1329" i="2"/>
  <c r="V1317" i="2"/>
  <c r="Y1317" i="2"/>
  <c r="V1301" i="2"/>
  <c r="Y1301" i="2"/>
  <c r="V1285" i="2"/>
  <c r="Y1285" i="2"/>
  <c r="V1269" i="2"/>
  <c r="Y1269" i="2"/>
  <c r="V1257" i="2"/>
  <c r="Y1257" i="2"/>
  <c r="V1245" i="2"/>
  <c r="Y1245" i="2"/>
  <c r="V1225" i="2"/>
  <c r="Y1225" i="2"/>
  <c r="V1213" i="2"/>
  <c r="Y1213" i="2"/>
  <c r="V1201" i="2"/>
  <c r="Y1201" i="2"/>
  <c r="V1189" i="2"/>
  <c r="Y1189" i="2"/>
  <c r="V1177" i="2"/>
  <c r="Y1177" i="2"/>
  <c r="V1161" i="2"/>
  <c r="Y1161" i="2"/>
  <c r="V1145" i="2"/>
  <c r="Y1145" i="2"/>
  <c r="V1133" i="2"/>
  <c r="Y1133" i="2"/>
  <c r="V1121" i="2"/>
  <c r="Y1121" i="2"/>
  <c r="V1109" i="2"/>
  <c r="Y1109" i="2"/>
  <c r="V1097" i="2"/>
  <c r="Y1097" i="2"/>
  <c r="V1077" i="2"/>
  <c r="Y1077" i="2"/>
  <c r="V1065" i="2"/>
  <c r="Y1065" i="2"/>
  <c r="V1053" i="2"/>
  <c r="Y1053" i="2"/>
  <c r="V1033" i="2"/>
  <c r="Y1033" i="2"/>
  <c r="V1021" i="2"/>
  <c r="Y1021" i="2"/>
  <c r="V1009" i="2"/>
  <c r="Y1009" i="2"/>
  <c r="V997" i="2"/>
  <c r="Y997" i="2"/>
  <c r="V985" i="2"/>
  <c r="Y985" i="2"/>
  <c r="V973" i="2"/>
  <c r="Y973" i="2"/>
  <c r="V961" i="2"/>
  <c r="Y961" i="2"/>
  <c r="V949" i="2"/>
  <c r="Y949" i="2"/>
  <c r="V937" i="2"/>
  <c r="Y937" i="2"/>
  <c r="V925" i="2"/>
  <c r="Y925" i="2"/>
  <c r="V913" i="2"/>
  <c r="Y913" i="2"/>
  <c r="V901" i="2"/>
  <c r="Y901" i="2"/>
  <c r="V885" i="2"/>
  <c r="Y885" i="2"/>
  <c r="V869" i="2"/>
  <c r="Y869" i="2"/>
  <c r="V857" i="2"/>
  <c r="Y857" i="2"/>
  <c r="V845" i="2"/>
  <c r="Y845" i="2"/>
  <c r="V833" i="2"/>
  <c r="Y833" i="2"/>
  <c r="V821" i="2"/>
  <c r="Y821" i="2"/>
  <c r="V801" i="2"/>
  <c r="Y801" i="2"/>
  <c r="V789" i="2"/>
  <c r="Y789" i="2"/>
  <c r="V777" i="2"/>
  <c r="Y777" i="2"/>
  <c r="V765" i="2"/>
  <c r="Y765" i="2"/>
  <c r="V753" i="2"/>
  <c r="Y753" i="2"/>
  <c r="V741" i="2"/>
  <c r="Y741" i="2"/>
  <c r="V729" i="2"/>
  <c r="Y729" i="2"/>
  <c r="V717" i="2"/>
  <c r="Y717" i="2"/>
  <c r="V701" i="2"/>
  <c r="Y701" i="2"/>
  <c r="V685" i="2"/>
  <c r="Y685" i="2"/>
  <c r="V673" i="2"/>
  <c r="Y673" i="2"/>
  <c r="V657" i="2"/>
  <c r="Y657" i="2"/>
  <c r="V613" i="2"/>
  <c r="Y613" i="2"/>
  <c r="V357" i="2"/>
  <c r="Y357" i="2"/>
  <c r="V2" i="2"/>
  <c r="Y2" i="2"/>
  <c r="V2211" i="2"/>
  <c r="Y2211" i="2"/>
  <c r="V2207" i="2"/>
  <c r="Y2207" i="2"/>
  <c r="V2203" i="2"/>
  <c r="Y2203" i="2"/>
  <c r="V2199" i="2"/>
  <c r="Y2199" i="2"/>
  <c r="V2195" i="2"/>
  <c r="Y2195" i="2"/>
  <c r="V2191" i="2"/>
  <c r="Y2191" i="2"/>
  <c r="V2187" i="2"/>
  <c r="Y2187" i="2"/>
  <c r="V2183" i="2"/>
  <c r="Y2183" i="2"/>
  <c r="V2179" i="2"/>
  <c r="Y2179" i="2"/>
  <c r="V2175" i="2"/>
  <c r="Y2175" i="2"/>
  <c r="V2171" i="2"/>
  <c r="Y2171" i="2"/>
  <c r="V2167" i="2"/>
  <c r="Y2167" i="2"/>
  <c r="V2163" i="2"/>
  <c r="Y2163" i="2"/>
  <c r="V2159" i="2"/>
  <c r="Y2159" i="2"/>
  <c r="V2155" i="2"/>
  <c r="Y2155" i="2"/>
  <c r="V2151" i="2"/>
  <c r="Y2151" i="2"/>
  <c r="V2147" i="2"/>
  <c r="Y2147" i="2"/>
  <c r="V2143" i="2"/>
  <c r="Y2143" i="2"/>
  <c r="V2139" i="2"/>
  <c r="Y2139" i="2"/>
  <c r="V2135" i="2"/>
  <c r="Y2135" i="2"/>
  <c r="V2131" i="2"/>
  <c r="Y2131" i="2"/>
  <c r="V2127" i="2"/>
  <c r="Y2127" i="2"/>
  <c r="V2123" i="2"/>
  <c r="Y2123" i="2"/>
  <c r="V2119" i="2"/>
  <c r="Y2119" i="2"/>
  <c r="V2115" i="2"/>
  <c r="Y2115" i="2"/>
  <c r="V2111" i="2"/>
  <c r="Y2111" i="2"/>
  <c r="V2107" i="2"/>
  <c r="Y2107" i="2"/>
  <c r="V2103" i="2"/>
  <c r="Y2103" i="2"/>
  <c r="V2099" i="2"/>
  <c r="Y2099" i="2"/>
  <c r="V2095" i="2"/>
  <c r="Y2095" i="2"/>
  <c r="V2091" i="2"/>
  <c r="Y2091" i="2"/>
  <c r="V2087" i="2"/>
  <c r="Y2087" i="2"/>
  <c r="V2083" i="2"/>
  <c r="Y2083" i="2"/>
  <c r="V2079" i="2"/>
  <c r="Y2079" i="2"/>
  <c r="V2075" i="2"/>
  <c r="Y2075" i="2"/>
  <c r="V2071" i="2"/>
  <c r="Y2071" i="2"/>
  <c r="V2067" i="2"/>
  <c r="Y2067" i="2"/>
  <c r="V2063" i="2"/>
  <c r="Y2063" i="2"/>
  <c r="V2059" i="2"/>
  <c r="Y2059" i="2"/>
  <c r="V2055" i="2"/>
  <c r="Y2055" i="2"/>
  <c r="V2051" i="2"/>
  <c r="Y2051" i="2"/>
  <c r="V2047" i="2"/>
  <c r="Y2047" i="2"/>
  <c r="V2043" i="2"/>
  <c r="Y2043" i="2"/>
  <c r="V2039" i="2"/>
  <c r="Y2039" i="2"/>
  <c r="V2035" i="2"/>
  <c r="Y2035" i="2"/>
  <c r="V2031" i="2"/>
  <c r="Y2031" i="2"/>
  <c r="V2027" i="2"/>
  <c r="Y2027" i="2"/>
  <c r="V2023" i="2"/>
  <c r="Y2023" i="2"/>
  <c r="V2019" i="2"/>
  <c r="Y2019" i="2"/>
  <c r="V2015" i="2"/>
  <c r="Y2015" i="2"/>
  <c r="V2011" i="2"/>
  <c r="Y2011" i="2"/>
  <c r="V2007" i="2"/>
  <c r="Y2007" i="2"/>
  <c r="V2003" i="2"/>
  <c r="Y2003" i="2"/>
  <c r="V1999" i="2"/>
  <c r="Y1999" i="2"/>
  <c r="V1995" i="2"/>
  <c r="Y1995" i="2"/>
  <c r="V1991" i="2"/>
  <c r="Y1991" i="2"/>
  <c r="V1987" i="2"/>
  <c r="Y1987" i="2"/>
  <c r="V1983" i="2"/>
  <c r="Y1983" i="2"/>
  <c r="V1979" i="2"/>
  <c r="Y1979" i="2"/>
  <c r="V1975" i="2"/>
  <c r="Y1975" i="2"/>
  <c r="V1971" i="2"/>
  <c r="Y1971" i="2"/>
  <c r="V1967" i="2"/>
  <c r="Y1967" i="2"/>
  <c r="V1963" i="2"/>
  <c r="Y1963" i="2"/>
  <c r="V1959" i="2"/>
  <c r="Y1959" i="2"/>
  <c r="V1955" i="2"/>
  <c r="Y1955" i="2"/>
  <c r="V1951" i="2"/>
  <c r="Y1951" i="2"/>
  <c r="V1947" i="2"/>
  <c r="Y1947" i="2"/>
  <c r="V1943" i="2"/>
  <c r="Y1943" i="2"/>
  <c r="V1939" i="2"/>
  <c r="Y1939" i="2"/>
  <c r="V1935" i="2"/>
  <c r="Y1935" i="2"/>
  <c r="V1931" i="2"/>
  <c r="Y1931" i="2"/>
  <c r="V1927" i="2"/>
  <c r="Y1927" i="2"/>
  <c r="V1923" i="2"/>
  <c r="Y1923" i="2"/>
  <c r="V1919" i="2"/>
  <c r="Y1919" i="2"/>
  <c r="V1915" i="2"/>
  <c r="Y1915" i="2"/>
  <c r="V1911" i="2"/>
  <c r="Y1911" i="2"/>
  <c r="V1907" i="2"/>
  <c r="Y1907" i="2"/>
  <c r="V1903" i="2"/>
  <c r="Y1903" i="2"/>
  <c r="V1899" i="2"/>
  <c r="Y1899" i="2"/>
  <c r="V1895" i="2"/>
  <c r="Y1895" i="2"/>
  <c r="V1891" i="2"/>
  <c r="Y1891" i="2"/>
  <c r="V1887" i="2"/>
  <c r="Y1887" i="2"/>
  <c r="V1883" i="2"/>
  <c r="Y1883" i="2"/>
  <c r="V1879" i="2"/>
  <c r="Y1879" i="2"/>
  <c r="V1875" i="2"/>
  <c r="Y1875" i="2"/>
  <c r="V1871" i="2"/>
  <c r="Y1871" i="2"/>
  <c r="V1867" i="2"/>
  <c r="Y1867" i="2"/>
  <c r="V1863" i="2"/>
  <c r="Y1863" i="2"/>
  <c r="V1859" i="2"/>
  <c r="Y1859" i="2"/>
  <c r="V1855" i="2"/>
  <c r="Y1855" i="2"/>
  <c r="V1851" i="2"/>
  <c r="Y1851" i="2"/>
  <c r="V1847" i="2"/>
  <c r="Y1847" i="2"/>
  <c r="V1843" i="2"/>
  <c r="Y1843" i="2"/>
  <c r="V1839" i="2"/>
  <c r="Y1839" i="2"/>
  <c r="V1835" i="2"/>
  <c r="Y1835" i="2"/>
  <c r="V1831" i="2"/>
  <c r="Y1831" i="2"/>
  <c r="V1827" i="2"/>
  <c r="Y1827" i="2"/>
  <c r="V1823" i="2"/>
  <c r="Y1823" i="2"/>
  <c r="V1819" i="2"/>
  <c r="Y1819" i="2"/>
  <c r="V1815" i="2"/>
  <c r="Y1815" i="2"/>
  <c r="V1811" i="2"/>
  <c r="Y1811" i="2"/>
  <c r="V1807" i="2"/>
  <c r="Y1807" i="2"/>
  <c r="V1803" i="2"/>
  <c r="Y1803" i="2"/>
  <c r="V1799" i="2"/>
  <c r="Y1799" i="2"/>
  <c r="V1795" i="2"/>
  <c r="Y1795" i="2"/>
  <c r="V1791" i="2"/>
  <c r="Y1791" i="2"/>
  <c r="V1787" i="2"/>
  <c r="Y1787" i="2"/>
  <c r="V1783" i="2"/>
  <c r="Y1783" i="2"/>
  <c r="V1779" i="2"/>
  <c r="Y1779" i="2"/>
  <c r="V1775" i="2"/>
  <c r="Y1775" i="2"/>
  <c r="V1771" i="2"/>
  <c r="Y1771" i="2"/>
  <c r="V1767" i="2"/>
  <c r="Y1767" i="2"/>
  <c r="V1763" i="2"/>
  <c r="Y1763" i="2"/>
  <c r="V1759" i="2"/>
  <c r="Y1759" i="2"/>
  <c r="V1755" i="2"/>
  <c r="Y1755" i="2"/>
  <c r="V1751" i="2"/>
  <c r="Y1751" i="2"/>
  <c r="V1747" i="2"/>
  <c r="Y1747" i="2"/>
  <c r="V1743" i="2"/>
  <c r="Y1743" i="2"/>
  <c r="V1739" i="2"/>
  <c r="Y1739" i="2"/>
  <c r="V1735" i="2"/>
  <c r="Y1735" i="2"/>
  <c r="V1731" i="2"/>
  <c r="Y1731" i="2"/>
  <c r="V1727" i="2"/>
  <c r="Y1727" i="2"/>
  <c r="V1723" i="2"/>
  <c r="Y1723" i="2"/>
  <c r="V1719" i="2"/>
  <c r="Y1719" i="2"/>
  <c r="V1715" i="2"/>
  <c r="Y1715" i="2"/>
  <c r="V1711" i="2"/>
  <c r="Y1711" i="2"/>
  <c r="V1707" i="2"/>
  <c r="Y1707" i="2"/>
  <c r="V1703" i="2"/>
  <c r="Y1703" i="2"/>
  <c r="V1699" i="2"/>
  <c r="Y1699" i="2"/>
  <c r="V1695" i="2"/>
  <c r="Y1695" i="2"/>
  <c r="V1691" i="2"/>
  <c r="Y1691" i="2"/>
  <c r="V1687" i="2"/>
  <c r="Y1687" i="2"/>
  <c r="V1683" i="2"/>
  <c r="Y1683" i="2"/>
  <c r="V1679" i="2"/>
  <c r="Y1679" i="2"/>
  <c r="V1675" i="2"/>
  <c r="Y1675" i="2"/>
  <c r="V1671" i="2"/>
  <c r="Y1671" i="2"/>
  <c r="V1667" i="2"/>
  <c r="Y1667" i="2"/>
  <c r="V1663" i="2"/>
  <c r="Y1663" i="2"/>
  <c r="V1659" i="2"/>
  <c r="Y1659" i="2"/>
  <c r="V1655" i="2"/>
  <c r="Y1655" i="2"/>
  <c r="V1651" i="2"/>
  <c r="Y1651" i="2"/>
  <c r="V1647" i="2"/>
  <c r="Y1647" i="2"/>
  <c r="V1643" i="2"/>
  <c r="Y1643" i="2"/>
  <c r="V1639" i="2"/>
  <c r="Y1639" i="2"/>
  <c r="V1631" i="2"/>
  <c r="Y1631" i="2"/>
  <c r="V1627" i="2"/>
  <c r="Y1627" i="2"/>
  <c r="V1623" i="2"/>
  <c r="Y1623" i="2"/>
  <c r="V1619" i="2"/>
  <c r="Y1619" i="2"/>
  <c r="V1615" i="2"/>
  <c r="Y1615" i="2"/>
  <c r="V1611" i="2"/>
  <c r="Y1611" i="2"/>
  <c r="V1607" i="2"/>
  <c r="Y1607" i="2"/>
  <c r="V1603" i="2"/>
  <c r="Y1603" i="2"/>
  <c r="V1599" i="2"/>
  <c r="Y1599" i="2"/>
  <c r="V1595" i="2"/>
  <c r="Y1595" i="2"/>
  <c r="V1591" i="2"/>
  <c r="Y1591" i="2"/>
  <c r="V1587" i="2"/>
  <c r="Y1587" i="2"/>
  <c r="V1583" i="2"/>
  <c r="Y1583" i="2"/>
  <c r="V1579" i="2"/>
  <c r="Y1579" i="2"/>
  <c r="V1575" i="2"/>
  <c r="Y1575" i="2"/>
  <c r="V1571" i="2"/>
  <c r="Y1571" i="2"/>
  <c r="V1567" i="2"/>
  <c r="Y1567" i="2"/>
  <c r="V1563" i="2"/>
  <c r="Y1563" i="2"/>
  <c r="V1559" i="2"/>
  <c r="Y1559" i="2"/>
  <c r="V1555" i="2"/>
  <c r="Y1555" i="2"/>
  <c r="V1551" i="2"/>
  <c r="Y1551" i="2"/>
  <c r="V1547" i="2"/>
  <c r="Y1547" i="2"/>
  <c r="V1543" i="2"/>
  <c r="Y1543" i="2"/>
  <c r="V1539" i="2"/>
  <c r="Y1539" i="2"/>
  <c r="V1535" i="2"/>
  <c r="Y1535" i="2"/>
  <c r="V1531" i="2"/>
  <c r="Y1531" i="2"/>
  <c r="V1527" i="2"/>
  <c r="Y1527" i="2"/>
  <c r="V1523" i="2"/>
  <c r="Y1523" i="2"/>
  <c r="V1519" i="2"/>
  <c r="Y1519" i="2"/>
  <c r="V1515" i="2"/>
  <c r="Y1515" i="2"/>
  <c r="V1511" i="2"/>
  <c r="Y1511" i="2"/>
  <c r="V1507" i="2"/>
  <c r="Y1507" i="2"/>
  <c r="V1503" i="2"/>
  <c r="Y1503" i="2"/>
  <c r="V1499" i="2"/>
  <c r="Y1499" i="2"/>
  <c r="V1495" i="2"/>
  <c r="Y1495" i="2"/>
  <c r="V1491" i="2"/>
  <c r="Y1491" i="2"/>
  <c r="V1487" i="2"/>
  <c r="Y1487" i="2"/>
  <c r="V1483" i="2"/>
  <c r="Y1483" i="2"/>
  <c r="V1479" i="2"/>
  <c r="Y1479" i="2"/>
  <c r="V1475" i="2"/>
  <c r="Y1475" i="2"/>
  <c r="V1471" i="2"/>
  <c r="Y1471" i="2"/>
  <c r="V1467" i="2"/>
  <c r="Y1467" i="2"/>
  <c r="V1463" i="2"/>
  <c r="Y1463" i="2"/>
  <c r="V1459" i="2"/>
  <c r="Y1459" i="2"/>
  <c r="V1455" i="2"/>
  <c r="Y1455" i="2"/>
  <c r="V1451" i="2"/>
  <c r="Y1451" i="2"/>
  <c r="V1447" i="2"/>
  <c r="Y1447" i="2"/>
  <c r="V1443" i="2"/>
  <c r="Y1443" i="2"/>
  <c r="V1439" i="2"/>
  <c r="Y1439" i="2"/>
  <c r="V1435" i="2"/>
  <c r="Y1435" i="2"/>
  <c r="V1431" i="2"/>
  <c r="Y1431" i="2"/>
  <c r="V1427" i="2"/>
  <c r="Y1427" i="2"/>
  <c r="V1423" i="2"/>
  <c r="Y1423" i="2"/>
  <c r="V1419" i="2"/>
  <c r="Y1419" i="2"/>
  <c r="V1415" i="2"/>
  <c r="Y1415" i="2"/>
  <c r="V1411" i="2"/>
  <c r="Y1411" i="2"/>
  <c r="V1407" i="2"/>
  <c r="Y1407" i="2"/>
  <c r="V1403" i="2"/>
  <c r="Y1403" i="2"/>
  <c r="V1399" i="2"/>
  <c r="Y1399" i="2"/>
  <c r="V1395" i="2"/>
  <c r="Y1395" i="2"/>
  <c r="V1391" i="2"/>
  <c r="Y1391" i="2"/>
  <c r="V1387" i="2"/>
  <c r="Y1387" i="2"/>
  <c r="V1383" i="2"/>
  <c r="Y1383" i="2"/>
  <c r="V1379" i="2"/>
  <c r="Y1379" i="2"/>
  <c r="V1375" i="2"/>
  <c r="Y1375" i="2"/>
  <c r="V1371" i="2"/>
  <c r="Y1371" i="2"/>
  <c r="V1367" i="2"/>
  <c r="Y1367" i="2"/>
  <c r="V1363" i="2"/>
  <c r="Y1363" i="2"/>
  <c r="V1359" i="2"/>
  <c r="Y1359" i="2"/>
  <c r="V1355" i="2"/>
  <c r="Y1355" i="2"/>
  <c r="V1351" i="2"/>
  <c r="Y1351" i="2"/>
  <c r="V1347" i="2"/>
  <c r="Y1347" i="2"/>
  <c r="V1343" i="2"/>
  <c r="Y1343" i="2"/>
  <c r="V1339" i="2"/>
  <c r="Y1339" i="2"/>
  <c r="V1335" i="2"/>
  <c r="Y1335" i="2"/>
  <c r="V1331" i="2"/>
  <c r="Y1331" i="2"/>
  <c r="V1327" i="2"/>
  <c r="Y1327" i="2"/>
  <c r="V1323" i="2"/>
  <c r="Y1323" i="2"/>
  <c r="V1319" i="2"/>
  <c r="Y1319" i="2"/>
  <c r="V1315" i="2"/>
  <c r="Y1315" i="2"/>
  <c r="V1311" i="2"/>
  <c r="Y1311" i="2"/>
  <c r="V1307" i="2"/>
  <c r="Y1307" i="2"/>
  <c r="V1303" i="2"/>
  <c r="Y1303" i="2"/>
  <c r="V1299" i="2"/>
  <c r="Y1299" i="2"/>
  <c r="V1295" i="2"/>
  <c r="Y1295" i="2"/>
  <c r="V1291" i="2"/>
  <c r="Y1291" i="2"/>
  <c r="V1287" i="2"/>
  <c r="Y1287" i="2"/>
  <c r="V1283" i="2"/>
  <c r="Y1283" i="2"/>
  <c r="V1279" i="2"/>
  <c r="Y1279" i="2"/>
  <c r="V1275" i="2"/>
  <c r="Y1275" i="2"/>
  <c r="V1271" i="2"/>
  <c r="Y1271" i="2"/>
  <c r="V1267" i="2"/>
  <c r="Y1267" i="2"/>
  <c r="V1263" i="2"/>
  <c r="Y1263" i="2"/>
  <c r="V1259" i="2"/>
  <c r="Y1259" i="2"/>
  <c r="V1255" i="2"/>
  <c r="Y1255" i="2"/>
  <c r="V1251" i="2"/>
  <c r="Y1251" i="2"/>
  <c r="V1247" i="2"/>
  <c r="Y1247" i="2"/>
  <c r="V1243" i="2"/>
  <c r="Y1243" i="2"/>
  <c r="V1239" i="2"/>
  <c r="Y1239" i="2"/>
  <c r="V1235" i="2"/>
  <c r="Y1235" i="2"/>
  <c r="V1227" i="2"/>
  <c r="Y1227" i="2"/>
  <c r="V1223" i="2"/>
  <c r="Y1223" i="2"/>
  <c r="V1219" i="2"/>
  <c r="Y1219" i="2"/>
  <c r="V1215" i="2"/>
  <c r="Y1215" i="2"/>
  <c r="V1211" i="2"/>
  <c r="Y1211" i="2"/>
  <c r="V1207" i="2"/>
  <c r="Y1207" i="2"/>
  <c r="V1203" i="2"/>
  <c r="Y1203" i="2"/>
  <c r="V1199" i="2"/>
  <c r="Y1199" i="2"/>
  <c r="V1195" i="2"/>
  <c r="Y1195" i="2"/>
  <c r="V1191" i="2"/>
  <c r="Y1191" i="2"/>
  <c r="V1187" i="2"/>
  <c r="Y1187" i="2"/>
  <c r="V1183" i="2"/>
  <c r="Y1183" i="2"/>
  <c r="V1179" i="2"/>
  <c r="Y1179" i="2"/>
  <c r="V1175" i="2"/>
  <c r="Y1175" i="2"/>
  <c r="V1171" i="2"/>
  <c r="Y1171" i="2"/>
  <c r="V1167" i="2"/>
  <c r="Y1167" i="2"/>
  <c r="V1163" i="2"/>
  <c r="Y1163" i="2"/>
  <c r="V1159" i="2"/>
  <c r="Y1159" i="2"/>
  <c r="V1155" i="2"/>
  <c r="Y1155" i="2"/>
  <c r="V1151" i="2"/>
  <c r="Y1151" i="2"/>
  <c r="V1147" i="2"/>
  <c r="Y1147" i="2"/>
  <c r="V1143" i="2"/>
  <c r="Y1143" i="2"/>
  <c r="V1139" i="2"/>
  <c r="Y1139" i="2"/>
  <c r="V1135" i="2"/>
  <c r="Y1135" i="2"/>
  <c r="V1131" i="2"/>
  <c r="Y1131" i="2"/>
  <c r="V1127" i="2"/>
  <c r="Y1127" i="2"/>
  <c r="V1123" i="2"/>
  <c r="Y1123" i="2"/>
  <c r="V1119" i="2"/>
  <c r="Y1119" i="2"/>
  <c r="V1115" i="2"/>
  <c r="Y1115" i="2"/>
  <c r="V1111" i="2"/>
  <c r="Y1111" i="2"/>
  <c r="V1107" i="2"/>
  <c r="Y1107" i="2"/>
  <c r="V1103" i="2"/>
  <c r="Y1103" i="2"/>
  <c r="V1099" i="2"/>
  <c r="Y1099" i="2"/>
  <c r="V1095" i="2"/>
  <c r="Y1095" i="2"/>
  <c r="V1091" i="2"/>
  <c r="Y1091" i="2"/>
  <c r="V1087" i="2"/>
  <c r="Y1087" i="2"/>
  <c r="V1083" i="2"/>
  <c r="Y1083" i="2"/>
  <c r="V1079" i="2"/>
  <c r="Y1079" i="2"/>
  <c r="V1075" i="2"/>
  <c r="Y1075" i="2"/>
  <c r="V1071" i="2"/>
  <c r="Y1071" i="2"/>
  <c r="V1067" i="2"/>
  <c r="Y1067" i="2"/>
  <c r="V1063" i="2"/>
  <c r="Y1063" i="2"/>
  <c r="V1059" i="2"/>
  <c r="Y1059" i="2"/>
  <c r="V1055" i="2"/>
  <c r="Y1055" i="2"/>
  <c r="V1051" i="2"/>
  <c r="Y1051" i="2"/>
  <c r="V1047" i="2"/>
  <c r="Y1047" i="2"/>
  <c r="V1043" i="2"/>
  <c r="Y1043" i="2"/>
  <c r="V1039" i="2"/>
  <c r="Y1039" i="2"/>
  <c r="V1035" i="2"/>
  <c r="Y1035" i="2"/>
  <c r="V1031" i="2"/>
  <c r="Y1031" i="2"/>
  <c r="V1027" i="2"/>
  <c r="Y1027" i="2"/>
  <c r="V1023" i="2"/>
  <c r="Y1023" i="2"/>
  <c r="V1019" i="2"/>
  <c r="Y1019" i="2"/>
  <c r="V1015" i="2"/>
  <c r="Y1015" i="2"/>
  <c r="V1011" i="2"/>
  <c r="Y1011" i="2"/>
  <c r="V1007" i="2"/>
  <c r="Y1007" i="2"/>
  <c r="V1003" i="2"/>
  <c r="Y1003" i="2"/>
  <c r="V999" i="2"/>
  <c r="Y999" i="2"/>
  <c r="V995" i="2"/>
  <c r="Y995" i="2"/>
  <c r="V991" i="2"/>
  <c r="Y991" i="2"/>
  <c r="V987" i="2"/>
  <c r="Y987" i="2"/>
  <c r="V983" i="2"/>
  <c r="Y983" i="2"/>
  <c r="V979" i="2"/>
  <c r="Y979" i="2"/>
  <c r="V975" i="2"/>
  <c r="Y975" i="2"/>
  <c r="V971" i="2"/>
  <c r="Y971" i="2"/>
  <c r="V963" i="2"/>
  <c r="Y963" i="2"/>
  <c r="V959" i="2"/>
  <c r="Y959" i="2"/>
  <c r="V955" i="2"/>
  <c r="Y955" i="2"/>
  <c r="V951" i="2"/>
  <c r="Y951" i="2"/>
  <c r="V947" i="2"/>
  <c r="Y947" i="2"/>
  <c r="V943" i="2"/>
  <c r="Y943" i="2"/>
  <c r="V939" i="2"/>
  <c r="Y939" i="2"/>
  <c r="V935" i="2"/>
  <c r="Y935" i="2"/>
  <c r="V931" i="2"/>
  <c r="Y931" i="2"/>
  <c r="V927" i="2"/>
  <c r="Y927" i="2"/>
  <c r="V923" i="2"/>
  <c r="Y923" i="2"/>
  <c r="V919" i="2"/>
  <c r="Y919" i="2"/>
  <c r="V915" i="2"/>
  <c r="Y915" i="2"/>
  <c r="V911" i="2"/>
  <c r="Y911" i="2"/>
  <c r="V907" i="2"/>
  <c r="Y907" i="2"/>
  <c r="V903" i="2"/>
  <c r="Y903" i="2"/>
  <c r="V899" i="2"/>
  <c r="Y899" i="2"/>
  <c r="V895" i="2"/>
  <c r="Y895" i="2"/>
  <c r="V891" i="2"/>
  <c r="Y891" i="2"/>
  <c r="V887" i="2"/>
  <c r="Y887" i="2"/>
  <c r="V883" i="2"/>
  <c r="Y883" i="2"/>
  <c r="V879" i="2"/>
  <c r="Y879" i="2"/>
  <c r="V875" i="2"/>
  <c r="Y875" i="2"/>
  <c r="V871" i="2"/>
  <c r="Y871" i="2"/>
  <c r="V867" i="2"/>
  <c r="Y867" i="2"/>
  <c r="V863" i="2"/>
  <c r="Y863" i="2"/>
  <c r="V859" i="2"/>
  <c r="Y859" i="2"/>
  <c r="V855" i="2"/>
  <c r="Y855" i="2"/>
  <c r="V851" i="2"/>
  <c r="Y851" i="2"/>
  <c r="V847" i="2"/>
  <c r="Y847" i="2"/>
  <c r="V843" i="2"/>
  <c r="Y843" i="2"/>
  <c r="V839" i="2"/>
  <c r="Y839" i="2"/>
  <c r="V835" i="2"/>
  <c r="Y835" i="2"/>
  <c r="V831" i="2"/>
  <c r="Y831" i="2"/>
  <c r="V827" i="2"/>
  <c r="Y827" i="2"/>
  <c r="V823" i="2"/>
  <c r="Y823" i="2"/>
  <c r="V819" i="2"/>
  <c r="Y819" i="2"/>
  <c r="V815" i="2"/>
  <c r="Y815" i="2"/>
  <c r="V811" i="2"/>
  <c r="Y811" i="2"/>
  <c r="V807" i="2"/>
  <c r="Y807" i="2"/>
  <c r="V803" i="2"/>
  <c r="Y803" i="2"/>
  <c r="V799" i="2"/>
  <c r="Y799" i="2"/>
  <c r="V795" i="2"/>
  <c r="Y795" i="2"/>
  <c r="V791" i="2"/>
  <c r="Y791" i="2"/>
  <c r="V787" i="2"/>
  <c r="Y787" i="2"/>
  <c r="V783" i="2"/>
  <c r="Y783" i="2"/>
  <c r="V779" i="2"/>
  <c r="Y779" i="2"/>
  <c r="V775" i="2"/>
  <c r="Y775" i="2"/>
  <c r="V771" i="2"/>
  <c r="Y771" i="2"/>
  <c r="V767" i="2"/>
  <c r="Y767" i="2"/>
  <c r="V763" i="2"/>
  <c r="Y763" i="2"/>
  <c r="V759" i="2"/>
  <c r="Y759" i="2"/>
  <c r="V755" i="2"/>
  <c r="Y755" i="2"/>
  <c r="V751" i="2"/>
  <c r="Y751" i="2"/>
  <c r="V747" i="2"/>
  <c r="Y747" i="2"/>
  <c r="V743" i="2"/>
  <c r="Y743" i="2"/>
  <c r="V739" i="2"/>
  <c r="Y739" i="2"/>
  <c r="V735" i="2"/>
  <c r="Y735" i="2"/>
  <c r="V731" i="2"/>
  <c r="Y731" i="2"/>
  <c r="V727" i="2"/>
  <c r="Y727" i="2"/>
  <c r="V723" i="2"/>
  <c r="Y723" i="2"/>
  <c r="V719" i="2"/>
  <c r="Y719" i="2"/>
  <c r="V715" i="2"/>
  <c r="Y715" i="2"/>
  <c r="V711" i="2"/>
  <c r="Y711" i="2"/>
  <c r="V707" i="2"/>
  <c r="Y707" i="2"/>
  <c r="V703" i="2"/>
  <c r="Y703" i="2"/>
  <c r="V699" i="2"/>
  <c r="Y699" i="2"/>
  <c r="V695" i="2"/>
  <c r="Y695" i="2"/>
  <c r="V691" i="2"/>
  <c r="Y691" i="2"/>
  <c r="V687" i="2"/>
  <c r="Y687" i="2"/>
  <c r="V683" i="2"/>
  <c r="Y683" i="2"/>
  <c r="V679" i="2"/>
  <c r="Y679" i="2"/>
  <c r="V675" i="2"/>
  <c r="Y675" i="2"/>
  <c r="V671" i="2"/>
  <c r="Y671" i="2"/>
  <c r="V667" i="2"/>
  <c r="Y667" i="2"/>
  <c r="V663" i="2"/>
  <c r="Y663" i="2"/>
  <c r="V659" i="2"/>
  <c r="Y659" i="2"/>
  <c r="V655" i="2"/>
  <c r="Y655" i="2"/>
  <c r="V651" i="2"/>
  <c r="Y651" i="2"/>
  <c r="V647" i="2"/>
  <c r="Y647" i="2"/>
  <c r="V643" i="2"/>
  <c r="Y643" i="2"/>
  <c r="V639" i="2"/>
  <c r="Y639" i="2"/>
  <c r="V635" i="2"/>
  <c r="Y635" i="2"/>
  <c r="V631" i="2"/>
  <c r="Y631" i="2"/>
  <c r="V627" i="2"/>
  <c r="Y627" i="2"/>
  <c r="V623" i="2"/>
  <c r="Y623" i="2"/>
  <c r="V619" i="2"/>
  <c r="Y619" i="2"/>
  <c r="V615" i="2"/>
  <c r="Y615" i="2"/>
  <c r="V611" i="2"/>
  <c r="Y611" i="2"/>
  <c r="V607" i="2"/>
  <c r="Y607" i="2"/>
  <c r="V603" i="2"/>
  <c r="Y603" i="2"/>
  <c r="V599" i="2"/>
  <c r="Y599" i="2"/>
  <c r="V595" i="2"/>
  <c r="Y595" i="2"/>
  <c r="V591" i="2"/>
  <c r="Y591" i="2"/>
  <c r="V587" i="2"/>
  <c r="Y587" i="2"/>
  <c r="V583" i="2"/>
  <c r="Y583" i="2"/>
  <c r="V579" i="2"/>
  <c r="Y579" i="2"/>
  <c r="V575" i="2"/>
  <c r="Y575" i="2"/>
  <c r="V571" i="2"/>
  <c r="Y571" i="2"/>
  <c r="V567" i="2"/>
  <c r="Y567" i="2"/>
  <c r="V563" i="2"/>
  <c r="Y563" i="2"/>
  <c r="V559" i="2"/>
  <c r="Y559" i="2"/>
  <c r="V555" i="2"/>
  <c r="Y555" i="2"/>
  <c r="V551" i="2"/>
  <c r="Y551" i="2"/>
  <c r="V547" i="2"/>
  <c r="Y547" i="2"/>
  <c r="V543" i="2"/>
  <c r="Y543" i="2"/>
  <c r="V539" i="2"/>
  <c r="Y539" i="2"/>
  <c r="V535" i="2"/>
  <c r="Y535" i="2"/>
  <c r="V531" i="2"/>
  <c r="Y531" i="2"/>
  <c r="V527" i="2"/>
  <c r="Y527" i="2"/>
  <c r="V523" i="2"/>
  <c r="Y523" i="2"/>
  <c r="V519" i="2"/>
  <c r="Y519" i="2"/>
  <c r="V515" i="2"/>
  <c r="Y515" i="2"/>
  <c r="V511" i="2"/>
  <c r="Y511" i="2"/>
  <c r="V507" i="2"/>
  <c r="Y507" i="2"/>
  <c r="V503" i="2"/>
  <c r="Y503" i="2"/>
  <c r="V499" i="2"/>
  <c r="Y499" i="2"/>
  <c r="V495" i="2"/>
  <c r="Y495" i="2"/>
  <c r="V491" i="2"/>
  <c r="Y491" i="2"/>
  <c r="V487" i="2"/>
  <c r="Y487" i="2"/>
  <c r="V483" i="2"/>
  <c r="Y483" i="2"/>
  <c r="V479" i="2"/>
  <c r="Y479" i="2"/>
  <c r="V475" i="2"/>
  <c r="Y475" i="2"/>
  <c r="V471" i="2"/>
  <c r="Y471" i="2"/>
  <c r="V467" i="2"/>
  <c r="Y467" i="2"/>
  <c r="V463" i="2"/>
  <c r="Y463" i="2"/>
  <c r="V459" i="2"/>
  <c r="Y459" i="2"/>
  <c r="V455" i="2"/>
  <c r="Y455" i="2"/>
  <c r="V451" i="2"/>
  <c r="Y451" i="2"/>
  <c r="V447" i="2"/>
  <c r="Y447" i="2"/>
  <c r="V443" i="2"/>
  <c r="Y443" i="2"/>
  <c r="V439" i="2"/>
  <c r="Y439" i="2"/>
  <c r="V435" i="2"/>
  <c r="Y435" i="2"/>
  <c r="V431" i="2"/>
  <c r="Y431" i="2"/>
  <c r="V427" i="2"/>
  <c r="Y427" i="2"/>
  <c r="V423" i="2"/>
  <c r="Y423" i="2"/>
  <c r="V419" i="2"/>
  <c r="Y419" i="2"/>
  <c r="V415" i="2"/>
  <c r="Y415" i="2"/>
  <c r="V411" i="2"/>
  <c r="Y411" i="2"/>
  <c r="V407" i="2"/>
  <c r="Y407" i="2"/>
  <c r="V403" i="2"/>
  <c r="Y403" i="2"/>
  <c r="V399" i="2"/>
  <c r="Y399" i="2"/>
  <c r="V395" i="2"/>
  <c r="Y395" i="2"/>
  <c r="V391" i="2"/>
  <c r="Y391" i="2"/>
  <c r="V387" i="2"/>
  <c r="Y387" i="2"/>
  <c r="V383" i="2"/>
  <c r="Y383" i="2"/>
  <c r="V379" i="2"/>
  <c r="Y379" i="2"/>
  <c r="V375" i="2"/>
  <c r="Y375" i="2"/>
  <c r="V371" i="2"/>
  <c r="Y371" i="2"/>
  <c r="V367" i="2"/>
  <c r="Y367" i="2"/>
  <c r="V363" i="2"/>
  <c r="Y363" i="2"/>
  <c r="V359" i="2"/>
  <c r="Y359" i="2"/>
  <c r="V355" i="2"/>
  <c r="Y355" i="2"/>
  <c r="V351" i="2"/>
  <c r="Y351" i="2"/>
  <c r="V347" i="2"/>
  <c r="Y347" i="2"/>
  <c r="V343" i="2"/>
  <c r="Y343" i="2"/>
  <c r="V339" i="2"/>
  <c r="Y339" i="2"/>
  <c r="V335" i="2"/>
  <c r="Y335" i="2"/>
  <c r="V331" i="2"/>
  <c r="Y331" i="2"/>
  <c r="V327" i="2"/>
  <c r="Y327" i="2"/>
  <c r="V323" i="2"/>
  <c r="Y323" i="2"/>
  <c r="V319" i="2"/>
  <c r="Y319" i="2"/>
  <c r="V315" i="2"/>
  <c r="Y315" i="2"/>
  <c r="V311" i="2"/>
  <c r="Y311" i="2"/>
  <c r="V307" i="2"/>
  <c r="Y307" i="2"/>
  <c r="V303" i="2"/>
  <c r="Y303" i="2"/>
  <c r="V299" i="2"/>
  <c r="Y299" i="2"/>
  <c r="V295" i="2"/>
  <c r="Y295" i="2"/>
  <c r="V291" i="2"/>
  <c r="Y291" i="2"/>
  <c r="V287" i="2"/>
  <c r="Y287" i="2"/>
  <c r="V283" i="2"/>
  <c r="Y283" i="2"/>
  <c r="V279" i="2"/>
  <c r="Y279" i="2"/>
  <c r="V275" i="2"/>
  <c r="Y275" i="2"/>
  <c r="V271" i="2"/>
  <c r="Y271" i="2"/>
  <c r="V267" i="2"/>
  <c r="Y267" i="2"/>
  <c r="V263" i="2"/>
  <c r="Y263" i="2"/>
  <c r="V259" i="2"/>
  <c r="Y259" i="2"/>
  <c r="V255" i="2"/>
  <c r="Y255" i="2"/>
  <c r="V251" i="2"/>
  <c r="Y251" i="2"/>
  <c r="V247" i="2"/>
  <c r="Y247" i="2"/>
  <c r="V243" i="2"/>
  <c r="Y243" i="2"/>
  <c r="V239" i="2"/>
  <c r="Y239" i="2"/>
  <c r="V235" i="2"/>
  <c r="Y235" i="2"/>
  <c r="V231" i="2"/>
  <c r="Y231" i="2"/>
  <c r="V227" i="2"/>
  <c r="Y227" i="2"/>
  <c r="V223" i="2"/>
  <c r="Y223" i="2"/>
  <c r="V219" i="2"/>
  <c r="Y219" i="2"/>
  <c r="V215" i="2"/>
  <c r="Y215" i="2"/>
  <c r="V211" i="2"/>
  <c r="Y211" i="2"/>
  <c r="V207" i="2"/>
  <c r="Y207" i="2"/>
  <c r="V203" i="2"/>
  <c r="Y203" i="2"/>
  <c r="V199" i="2"/>
  <c r="Y199" i="2"/>
  <c r="V195" i="2"/>
  <c r="Y195" i="2"/>
  <c r="V191" i="2"/>
  <c r="Y191" i="2"/>
  <c r="V187" i="2"/>
  <c r="Y187" i="2"/>
  <c r="V183" i="2"/>
  <c r="Y183" i="2"/>
  <c r="V179" i="2"/>
  <c r="Y179" i="2"/>
  <c r="V175" i="2"/>
  <c r="Y175" i="2"/>
  <c r="V171" i="2"/>
  <c r="Y171" i="2"/>
  <c r="V167" i="2"/>
  <c r="Y167" i="2"/>
  <c r="V163" i="2"/>
  <c r="Y163" i="2"/>
  <c r="V159" i="2"/>
  <c r="Y159" i="2"/>
  <c r="V151" i="2"/>
  <c r="Y151" i="2"/>
  <c r="V147" i="2"/>
  <c r="Y147" i="2"/>
  <c r="V143" i="2"/>
  <c r="Y143" i="2"/>
  <c r="V139" i="2"/>
  <c r="Y139" i="2"/>
  <c r="V135" i="2"/>
  <c r="Y135" i="2"/>
  <c r="V131" i="2"/>
  <c r="Y131" i="2"/>
  <c r="V127" i="2"/>
  <c r="Y127" i="2"/>
  <c r="V123" i="2"/>
  <c r="Y123" i="2"/>
  <c r="V119" i="2"/>
  <c r="Y119" i="2"/>
  <c r="V115" i="2"/>
  <c r="Y115" i="2"/>
  <c r="V111" i="2"/>
  <c r="Y111" i="2"/>
  <c r="V107" i="2"/>
  <c r="Y107" i="2"/>
  <c r="V103" i="2"/>
  <c r="Y103" i="2"/>
  <c r="V99" i="2"/>
  <c r="Y99" i="2"/>
  <c r="V95" i="2"/>
  <c r="Y95" i="2"/>
  <c r="V91" i="2"/>
  <c r="Y91" i="2"/>
  <c r="V87" i="2"/>
  <c r="Y87" i="2"/>
  <c r="V83" i="2"/>
  <c r="Y83" i="2"/>
  <c r="V79" i="2"/>
  <c r="Y79" i="2"/>
  <c r="V75" i="2"/>
  <c r="Y75" i="2"/>
  <c r="V71" i="2"/>
  <c r="Y71" i="2"/>
  <c r="V67" i="2"/>
  <c r="Y67" i="2"/>
  <c r="V63" i="2"/>
  <c r="Y63" i="2"/>
  <c r="V59" i="2"/>
  <c r="Y59" i="2"/>
  <c r="V55" i="2"/>
  <c r="Y55" i="2"/>
  <c r="V51" i="2"/>
  <c r="Y51" i="2"/>
  <c r="V47" i="2"/>
  <c r="Y47" i="2"/>
  <c r="V43" i="2"/>
  <c r="Y43" i="2"/>
  <c r="V39" i="2"/>
  <c r="Y39" i="2"/>
  <c r="V35" i="2"/>
  <c r="Y35" i="2"/>
  <c r="V31" i="2"/>
  <c r="Y31" i="2"/>
  <c r="V27" i="2"/>
  <c r="Y27" i="2"/>
  <c r="V23" i="2"/>
  <c r="Y23" i="2"/>
  <c r="V19" i="2"/>
  <c r="Y19" i="2"/>
  <c r="V15" i="2"/>
  <c r="Y15" i="2"/>
  <c r="V11" i="2"/>
  <c r="Y11" i="2"/>
  <c r="V7" i="2"/>
  <c r="Y7" i="2"/>
  <c r="V3" i="2"/>
  <c r="Y3" i="2"/>
  <c r="V2213" i="2"/>
  <c r="Y2213" i="2"/>
  <c r="V2205" i="2"/>
  <c r="Y2205" i="2"/>
  <c r="V2197" i="2"/>
  <c r="Y2197" i="2"/>
  <c r="V2193" i="2"/>
  <c r="Y2193" i="2"/>
  <c r="V2185" i="2"/>
  <c r="Y2185" i="2"/>
  <c r="V2177" i="2"/>
  <c r="Y2177" i="2"/>
  <c r="V2169" i="2"/>
  <c r="Y2169" i="2"/>
  <c r="V2161" i="2"/>
  <c r="Y2161" i="2"/>
  <c r="V2157" i="2"/>
  <c r="Y2157" i="2"/>
  <c r="V2149" i="2"/>
  <c r="Y2149" i="2"/>
  <c r="V2141" i="2"/>
  <c r="Y2141" i="2"/>
  <c r="V2133" i="2"/>
  <c r="Y2133" i="2"/>
  <c r="V2125" i="2"/>
  <c r="Y2125" i="2"/>
  <c r="V2121" i="2"/>
  <c r="Y2121" i="2"/>
  <c r="V2113" i="2"/>
  <c r="Y2113" i="2"/>
  <c r="V2105" i="2"/>
  <c r="Y2105" i="2"/>
  <c r="V2101" i="2"/>
  <c r="Y2101" i="2"/>
  <c r="V2093" i="2"/>
  <c r="Y2093" i="2"/>
  <c r="V2085" i="2"/>
  <c r="Y2085" i="2"/>
  <c r="V2077" i="2"/>
  <c r="Y2077" i="2"/>
  <c r="V2069" i="2"/>
  <c r="Y2069" i="2"/>
  <c r="V2065" i="2"/>
  <c r="Y2065" i="2"/>
  <c r="V2057" i="2"/>
  <c r="Y2057" i="2"/>
  <c r="V2053" i="2"/>
  <c r="Y2053" i="2"/>
  <c r="V2045" i="2"/>
  <c r="Y2045" i="2"/>
  <c r="V2037" i="2"/>
  <c r="Y2037" i="2"/>
  <c r="V2029" i="2"/>
  <c r="Y2029" i="2"/>
  <c r="V2025" i="2"/>
  <c r="Y2025" i="2"/>
  <c r="V2017" i="2"/>
  <c r="Y2017" i="2"/>
  <c r="V2009" i="2"/>
  <c r="Y2009" i="2"/>
  <c r="V2001" i="2"/>
  <c r="Y2001" i="2"/>
  <c r="V1993" i="2"/>
  <c r="Y1993" i="2"/>
  <c r="V1989" i="2"/>
  <c r="Y1989" i="2"/>
  <c r="V1981" i="2"/>
  <c r="Y1981" i="2"/>
  <c r="V1973" i="2"/>
  <c r="Y1973" i="2"/>
  <c r="V1965" i="2"/>
  <c r="Y1965" i="2"/>
  <c r="V1961" i="2"/>
  <c r="Y1961" i="2"/>
  <c r="V1953" i="2"/>
  <c r="Y1953" i="2"/>
  <c r="V1937" i="2"/>
  <c r="Y1937" i="2"/>
  <c r="V1925" i="2"/>
  <c r="Y1925" i="2"/>
  <c r="V1917" i="2"/>
  <c r="Y1917" i="2"/>
  <c r="V1909" i="2"/>
  <c r="Y1909" i="2"/>
  <c r="V1893" i="2"/>
  <c r="Y1893" i="2"/>
  <c r="V1881" i="2"/>
  <c r="Y1881" i="2"/>
  <c r="V1873" i="2"/>
  <c r="Y1873" i="2"/>
  <c r="V1861" i="2"/>
  <c r="Y1861" i="2"/>
  <c r="V1849" i="2"/>
  <c r="Y1849" i="2"/>
  <c r="V1841" i="2"/>
  <c r="Y1841" i="2"/>
  <c r="V1829" i="2"/>
  <c r="Y1829" i="2"/>
  <c r="V1817" i="2"/>
  <c r="Y1817" i="2"/>
  <c r="V1805" i="2"/>
  <c r="Y1805" i="2"/>
  <c r="V1789" i="2"/>
  <c r="Y1789" i="2"/>
  <c r="V1781" i="2"/>
  <c r="Y1781" i="2"/>
  <c r="V1769" i="2"/>
  <c r="Y1769" i="2"/>
  <c r="V1757" i="2"/>
  <c r="Y1757" i="2"/>
  <c r="V1749" i="2"/>
  <c r="Y1749" i="2"/>
  <c r="V1737" i="2"/>
  <c r="Y1737" i="2"/>
  <c r="V1725" i="2"/>
  <c r="Y1725" i="2"/>
  <c r="V1713" i="2"/>
  <c r="Y1713" i="2"/>
  <c r="V1701" i="2"/>
  <c r="Y1701" i="2"/>
  <c r="V1689" i="2"/>
  <c r="Y1689" i="2"/>
  <c r="V1681" i="2"/>
  <c r="Y1681" i="2"/>
  <c r="V1673" i="2"/>
  <c r="Y1673" i="2"/>
  <c r="V1661" i="2"/>
  <c r="Y1661" i="2"/>
  <c r="V1649" i="2"/>
  <c r="Y1649" i="2"/>
  <c r="V1641" i="2"/>
  <c r="Y1641" i="2"/>
  <c r="V1629" i="2"/>
  <c r="Y1629" i="2"/>
  <c r="V1617" i="2"/>
  <c r="Y1617" i="2"/>
  <c r="V1597" i="2"/>
  <c r="Y1597" i="2"/>
  <c r="V1585" i="2"/>
  <c r="Y1585" i="2"/>
  <c r="V1573" i="2"/>
  <c r="Y1573" i="2"/>
  <c r="V1557" i="2"/>
  <c r="Y1557" i="2"/>
  <c r="V1545" i="2"/>
  <c r="Y1545" i="2"/>
  <c r="V1533" i="2"/>
  <c r="Y1533" i="2"/>
  <c r="V1529" i="2"/>
  <c r="Y1529" i="2"/>
  <c r="V1517" i="2"/>
  <c r="Y1517" i="2"/>
  <c r="V1505" i="2"/>
  <c r="Y1505" i="2"/>
  <c r="V1493" i="2"/>
  <c r="Y1493" i="2"/>
  <c r="V1481" i="2"/>
  <c r="Y1481" i="2"/>
  <c r="V1473" i="2"/>
  <c r="Y1473" i="2"/>
  <c r="V1457" i="2"/>
  <c r="Y1457" i="2"/>
  <c r="V1445" i="2"/>
  <c r="Y1445" i="2"/>
  <c r="V1433" i="2"/>
  <c r="Y1433" i="2"/>
  <c r="V1421" i="2"/>
  <c r="Y1421" i="2"/>
  <c r="V1409" i="2"/>
  <c r="Y1409" i="2"/>
  <c r="V1397" i="2"/>
  <c r="Y1397" i="2"/>
  <c r="V1385" i="2"/>
  <c r="Y1385" i="2"/>
  <c r="V1373" i="2"/>
  <c r="Y1373" i="2"/>
  <c r="V1361" i="2"/>
  <c r="Y1361" i="2"/>
  <c r="V1349" i="2"/>
  <c r="Y1349" i="2"/>
  <c r="V1337" i="2"/>
  <c r="Y1337" i="2"/>
  <c r="V1325" i="2"/>
  <c r="Y1325" i="2"/>
  <c r="V1313" i="2"/>
  <c r="Y1313" i="2"/>
  <c r="V1305" i="2"/>
  <c r="Y1305" i="2"/>
  <c r="V1293" i="2"/>
  <c r="Y1293" i="2"/>
  <c r="V1281" i="2"/>
  <c r="Y1281" i="2"/>
  <c r="V1273" i="2"/>
  <c r="Y1273" i="2"/>
  <c r="V1261" i="2"/>
  <c r="Y1261" i="2"/>
  <c r="V1249" i="2"/>
  <c r="Y1249" i="2"/>
  <c r="V1237" i="2"/>
  <c r="Y1237" i="2"/>
  <c r="V1229" i="2"/>
  <c r="Y1229" i="2"/>
  <c r="V1217" i="2"/>
  <c r="Y1217" i="2"/>
  <c r="V1205" i="2"/>
  <c r="Y1205" i="2"/>
  <c r="V1193" i="2"/>
  <c r="Y1193" i="2"/>
  <c r="V1181" i="2"/>
  <c r="Y1181" i="2"/>
  <c r="V1169" i="2"/>
  <c r="Y1169" i="2"/>
  <c r="V1157" i="2"/>
  <c r="Y1157" i="2"/>
  <c r="V1149" i="2"/>
  <c r="Y1149" i="2"/>
  <c r="V1137" i="2"/>
  <c r="Y1137" i="2"/>
  <c r="V1125" i="2"/>
  <c r="Y1125" i="2"/>
  <c r="V1113" i="2"/>
  <c r="Y1113" i="2"/>
  <c r="V1105" i="2"/>
  <c r="Y1105" i="2"/>
  <c r="V1093" i="2"/>
  <c r="Y1093" i="2"/>
  <c r="V1085" i="2"/>
  <c r="Y1085" i="2"/>
  <c r="V1069" i="2"/>
  <c r="Y1069" i="2"/>
  <c r="V1057" i="2"/>
  <c r="Y1057" i="2"/>
  <c r="V1045" i="2"/>
  <c r="Y1045" i="2"/>
  <c r="V1037" i="2"/>
  <c r="Y1037" i="2"/>
  <c r="V1025" i="2"/>
  <c r="Y1025" i="2"/>
  <c r="V1013" i="2"/>
  <c r="Y1013" i="2"/>
  <c r="V1001" i="2"/>
  <c r="Y1001" i="2"/>
  <c r="V989" i="2"/>
  <c r="Y989" i="2"/>
  <c r="V981" i="2"/>
  <c r="Y981" i="2"/>
  <c r="V969" i="2"/>
  <c r="Y969" i="2"/>
  <c r="V957" i="2"/>
  <c r="Y957" i="2"/>
  <c r="V945" i="2"/>
  <c r="Y945" i="2"/>
  <c r="V929" i="2"/>
  <c r="Y929" i="2"/>
  <c r="V921" i="2"/>
  <c r="Y921" i="2"/>
  <c r="V909" i="2"/>
  <c r="Y909" i="2"/>
  <c r="V897" i="2"/>
  <c r="Y897" i="2"/>
  <c r="V889" i="2"/>
  <c r="Y889" i="2"/>
  <c r="V877" i="2"/>
  <c r="Y877" i="2"/>
  <c r="V865" i="2"/>
  <c r="Y865" i="2"/>
  <c r="V853" i="2"/>
  <c r="Y853" i="2"/>
  <c r="V837" i="2"/>
  <c r="Y837" i="2"/>
  <c r="V825" i="2"/>
  <c r="Y825" i="2"/>
  <c r="V813" i="2"/>
  <c r="Y813" i="2"/>
  <c r="V805" i="2"/>
  <c r="Y805" i="2"/>
  <c r="V793" i="2"/>
  <c r="Y793" i="2"/>
  <c r="V781" i="2"/>
  <c r="Y781" i="2"/>
  <c r="V769" i="2"/>
  <c r="Y769" i="2"/>
  <c r="V761" i="2"/>
  <c r="Y761" i="2"/>
  <c r="V749" i="2"/>
  <c r="Y749" i="2"/>
  <c r="V737" i="2"/>
  <c r="Y737" i="2"/>
  <c r="V721" i="2"/>
  <c r="Y721" i="2"/>
  <c r="V709" i="2"/>
  <c r="Y709" i="2"/>
  <c r="V697" i="2"/>
  <c r="Y697" i="2"/>
  <c r="V689" i="2"/>
  <c r="Y689" i="2"/>
  <c r="V677" i="2"/>
  <c r="Y677" i="2"/>
  <c r="V665" i="2"/>
  <c r="Y665" i="2"/>
  <c r="V653" i="2"/>
  <c r="Y653" i="2"/>
  <c r="V645" i="2"/>
  <c r="Y645" i="2"/>
  <c r="V637" i="2"/>
  <c r="Y637" i="2"/>
  <c r="V629" i="2"/>
  <c r="Y629" i="2"/>
  <c r="V621" i="2"/>
  <c r="Y621" i="2"/>
  <c r="V609" i="2"/>
  <c r="Y609" i="2"/>
  <c r="V601" i="2"/>
  <c r="Y601" i="2"/>
  <c r="V593" i="2"/>
  <c r="Y593" i="2"/>
  <c r="V585" i="2"/>
  <c r="Y585" i="2"/>
  <c r="V573" i="2"/>
  <c r="Y573" i="2"/>
  <c r="V565" i="2"/>
  <c r="Y565" i="2"/>
  <c r="V557" i="2"/>
  <c r="Y557" i="2"/>
  <c r="V549" i="2"/>
  <c r="Y549" i="2"/>
  <c r="V541" i="2"/>
  <c r="Y541" i="2"/>
  <c r="V533" i="2"/>
  <c r="Y533" i="2"/>
  <c r="V525" i="2"/>
  <c r="Y525" i="2"/>
  <c r="V517" i="2"/>
  <c r="Y517" i="2"/>
  <c r="V509" i="2"/>
  <c r="Y509" i="2"/>
  <c r="V501" i="2"/>
  <c r="Y501" i="2"/>
  <c r="V493" i="2"/>
  <c r="Y493" i="2"/>
  <c r="V485" i="2"/>
  <c r="Y485" i="2"/>
  <c r="V477" i="2"/>
  <c r="Y477" i="2"/>
  <c r="V469" i="2"/>
  <c r="Y469" i="2"/>
  <c r="V461" i="2"/>
  <c r="Y461" i="2"/>
  <c r="V453" i="2"/>
  <c r="Y453" i="2"/>
  <c r="V445" i="2"/>
  <c r="Y445" i="2"/>
  <c r="V437" i="2"/>
  <c r="Y437" i="2"/>
  <c r="V433" i="2"/>
  <c r="Y433" i="2"/>
  <c r="V425" i="2"/>
  <c r="Y425" i="2"/>
  <c r="V417" i="2"/>
  <c r="Y417" i="2"/>
  <c r="V409" i="2"/>
  <c r="Y409" i="2"/>
  <c r="V401" i="2"/>
  <c r="Y401" i="2"/>
  <c r="V393" i="2"/>
  <c r="Y393" i="2"/>
  <c r="V385" i="2"/>
  <c r="Y385" i="2"/>
  <c r="V381" i="2"/>
  <c r="Y381" i="2"/>
  <c r="V373" i="2"/>
  <c r="Y373" i="2"/>
  <c r="V365" i="2"/>
  <c r="Y365" i="2"/>
  <c r="V353" i="2"/>
  <c r="Y353" i="2"/>
  <c r="V345" i="2"/>
  <c r="Y345" i="2"/>
  <c r="V337" i="2"/>
  <c r="Y337" i="2"/>
  <c r="V329" i="2"/>
  <c r="Y329" i="2"/>
  <c r="V321" i="2"/>
  <c r="Y321" i="2"/>
  <c r="V313" i="2"/>
  <c r="Y313" i="2"/>
  <c r="V305" i="2"/>
  <c r="Y305" i="2"/>
  <c r="V297" i="2"/>
  <c r="Y297" i="2"/>
  <c r="V289" i="2"/>
  <c r="Y289" i="2"/>
  <c r="V281" i="2"/>
  <c r="Y281" i="2"/>
  <c r="V273" i="2"/>
  <c r="Y273" i="2"/>
  <c r="V265" i="2"/>
  <c r="Y265" i="2"/>
  <c r="V257" i="2"/>
  <c r="Y257" i="2"/>
  <c r="V245" i="2"/>
  <c r="Y245" i="2"/>
  <c r="V241" i="2"/>
  <c r="Y241" i="2"/>
  <c r="V233" i="2"/>
  <c r="Y233" i="2"/>
  <c r="V225" i="2"/>
  <c r="Y225" i="2"/>
  <c r="V217" i="2"/>
  <c r="Y217" i="2"/>
  <c r="V209" i="2"/>
  <c r="Y209" i="2"/>
  <c r="V201" i="2"/>
  <c r="Y201" i="2"/>
  <c r="V193" i="2"/>
  <c r="Y193" i="2"/>
  <c r="V185" i="2"/>
  <c r="Y185" i="2"/>
  <c r="V177" i="2"/>
  <c r="Y177" i="2"/>
  <c r="V169" i="2"/>
  <c r="Y169" i="2"/>
  <c r="V161" i="2"/>
  <c r="Y161" i="2"/>
  <c r="V153" i="2"/>
  <c r="Y153" i="2"/>
  <c r="V145" i="2"/>
  <c r="Y145" i="2"/>
  <c r="V137" i="2"/>
  <c r="Y137" i="2"/>
  <c r="V129" i="2"/>
  <c r="Y129" i="2"/>
  <c r="V121" i="2"/>
  <c r="Y121" i="2"/>
  <c r="V113" i="2"/>
  <c r="Y113" i="2"/>
  <c r="V105" i="2"/>
  <c r="Y105" i="2"/>
  <c r="V97" i="2"/>
  <c r="Y97" i="2"/>
  <c r="V85" i="2"/>
  <c r="Y85" i="2"/>
  <c r="V9" i="2"/>
  <c r="Y9" i="2"/>
  <c r="V2214" i="2"/>
  <c r="Y2214" i="2"/>
  <c r="V2210" i="2"/>
  <c r="Y2210" i="2"/>
  <c r="V2206" i="2"/>
  <c r="Y2206" i="2"/>
  <c r="V2202" i="2"/>
  <c r="Y2202" i="2"/>
  <c r="V2198" i="2"/>
  <c r="Y2198" i="2"/>
  <c r="V2194" i="2"/>
  <c r="Y2194" i="2"/>
  <c r="V2190" i="2"/>
  <c r="Y2190" i="2"/>
  <c r="V2186" i="2"/>
  <c r="Y2186" i="2"/>
  <c r="V2182" i="2"/>
  <c r="Y2182" i="2"/>
  <c r="V2178" i="2"/>
  <c r="Y2178" i="2"/>
  <c r="V2174" i="2"/>
  <c r="Y2174" i="2"/>
  <c r="V2170" i="2"/>
  <c r="Y2170" i="2"/>
  <c r="V2166" i="2"/>
  <c r="Y2166" i="2"/>
  <c r="V2162" i="2"/>
  <c r="Y2162" i="2"/>
  <c r="V2158" i="2"/>
  <c r="Y2158" i="2"/>
  <c r="V2154" i="2"/>
  <c r="Y2154" i="2"/>
  <c r="V2150" i="2"/>
  <c r="Y2150" i="2"/>
  <c r="V2146" i="2"/>
  <c r="Y2146" i="2"/>
  <c r="V2142" i="2"/>
  <c r="Y2142" i="2"/>
  <c r="V2138" i="2"/>
  <c r="Y2138" i="2"/>
  <c r="V2134" i="2"/>
  <c r="Y2134" i="2"/>
  <c r="V2130" i="2"/>
  <c r="Y2130" i="2"/>
  <c r="V2126" i="2"/>
  <c r="Y2126" i="2"/>
  <c r="V2122" i="2"/>
  <c r="Y2122" i="2"/>
  <c r="V2118" i="2"/>
  <c r="Y2118" i="2"/>
  <c r="V2114" i="2"/>
  <c r="Y2114" i="2"/>
  <c r="V2110" i="2"/>
  <c r="Y2110" i="2"/>
  <c r="V2106" i="2"/>
  <c r="Y2106" i="2"/>
  <c r="V2102" i="2"/>
  <c r="Y2102" i="2"/>
  <c r="V2098" i="2"/>
  <c r="Y2098" i="2"/>
  <c r="V2094" i="2"/>
  <c r="Y2094" i="2"/>
  <c r="V2090" i="2"/>
  <c r="Y2090" i="2"/>
  <c r="V2086" i="2"/>
  <c r="Y2086" i="2"/>
  <c r="V2082" i="2"/>
  <c r="Y2082" i="2"/>
  <c r="V2078" i="2"/>
  <c r="Y2078" i="2"/>
  <c r="V2074" i="2"/>
  <c r="Y2074" i="2"/>
  <c r="V2070" i="2"/>
  <c r="Y2070" i="2"/>
  <c r="V2066" i="2"/>
  <c r="Y2066" i="2"/>
  <c r="V2062" i="2"/>
  <c r="Y2062" i="2"/>
  <c r="V2058" i="2"/>
  <c r="Y2058" i="2"/>
  <c r="V2054" i="2"/>
  <c r="Y2054" i="2"/>
  <c r="V2050" i="2"/>
  <c r="Y2050" i="2"/>
  <c r="V2046" i="2"/>
  <c r="Y2046" i="2"/>
  <c r="V2042" i="2"/>
  <c r="Y2042" i="2"/>
  <c r="V2038" i="2"/>
  <c r="Y2038" i="2"/>
  <c r="V2034" i="2"/>
  <c r="Y2034" i="2"/>
  <c r="V2030" i="2"/>
  <c r="Y2030" i="2"/>
  <c r="V2026" i="2"/>
  <c r="Y2026" i="2"/>
  <c r="V2022" i="2"/>
  <c r="Y2022" i="2"/>
  <c r="V2018" i="2"/>
  <c r="Y2018" i="2"/>
  <c r="V2014" i="2"/>
  <c r="Y2014" i="2"/>
  <c r="V2010" i="2"/>
  <c r="Y2010" i="2"/>
  <c r="V2006" i="2"/>
  <c r="Y2006" i="2"/>
  <c r="V2002" i="2"/>
  <c r="Y2002" i="2"/>
  <c r="V1998" i="2"/>
  <c r="Y1998" i="2"/>
  <c r="V1994" i="2"/>
  <c r="Y1994" i="2"/>
  <c r="V1990" i="2"/>
  <c r="Y1990" i="2"/>
  <c r="V1986" i="2"/>
  <c r="Y1986" i="2"/>
  <c r="V1982" i="2"/>
  <c r="Y1982" i="2"/>
  <c r="V1978" i="2"/>
  <c r="Y1978" i="2"/>
  <c r="V1974" i="2"/>
  <c r="Y1974" i="2"/>
  <c r="V1970" i="2"/>
  <c r="Y1970" i="2"/>
  <c r="V1966" i="2"/>
  <c r="Y1966" i="2"/>
  <c r="V1962" i="2"/>
  <c r="Y1962" i="2"/>
  <c r="V1958" i="2"/>
  <c r="Y1958" i="2"/>
  <c r="V1954" i="2"/>
  <c r="Y1954" i="2"/>
  <c r="V1950" i="2"/>
  <c r="Y1950" i="2"/>
  <c r="V1946" i="2"/>
  <c r="Y1946" i="2"/>
  <c r="V1942" i="2"/>
  <c r="Y1942" i="2"/>
  <c r="V1938" i="2"/>
  <c r="Y1938" i="2"/>
  <c r="V1934" i="2"/>
  <c r="Y1934" i="2"/>
  <c r="V1930" i="2"/>
  <c r="Y1930" i="2"/>
  <c r="V1926" i="2"/>
  <c r="Y1926" i="2"/>
  <c r="V1922" i="2"/>
  <c r="Y1922" i="2"/>
  <c r="V1918" i="2"/>
  <c r="Y1918" i="2"/>
  <c r="V1914" i="2"/>
  <c r="Y1914" i="2"/>
  <c r="V1910" i="2"/>
  <c r="Y1910" i="2"/>
  <c r="V1906" i="2"/>
  <c r="Y1906" i="2"/>
  <c r="V1902" i="2"/>
  <c r="Y1902" i="2"/>
  <c r="V1898" i="2"/>
  <c r="Y1898" i="2"/>
  <c r="V1894" i="2"/>
  <c r="Y1894" i="2"/>
  <c r="V1890" i="2"/>
  <c r="Y1890" i="2"/>
  <c r="V1886" i="2"/>
  <c r="Y1886" i="2"/>
  <c r="V1882" i="2"/>
  <c r="Y1882" i="2"/>
  <c r="V1878" i="2"/>
  <c r="Y1878" i="2"/>
  <c r="V1874" i="2"/>
  <c r="Y1874" i="2"/>
  <c r="V1870" i="2"/>
  <c r="Y1870" i="2"/>
  <c r="V1866" i="2"/>
  <c r="Y1866" i="2"/>
  <c r="V1862" i="2"/>
  <c r="Y1862" i="2"/>
  <c r="V1858" i="2"/>
  <c r="Y1858" i="2"/>
  <c r="V1854" i="2"/>
  <c r="Y1854" i="2"/>
  <c r="V1850" i="2"/>
  <c r="Y1850" i="2"/>
  <c r="V1846" i="2"/>
  <c r="Y1846" i="2"/>
  <c r="V1842" i="2"/>
  <c r="Y1842" i="2"/>
  <c r="V1838" i="2"/>
  <c r="Y1838" i="2"/>
  <c r="V1834" i="2"/>
  <c r="Y1834" i="2"/>
  <c r="V1830" i="2"/>
  <c r="Y1830" i="2"/>
  <c r="V1826" i="2"/>
  <c r="Y1826" i="2"/>
  <c r="V1822" i="2"/>
  <c r="Y1822" i="2"/>
  <c r="V1818" i="2"/>
  <c r="Y1818" i="2"/>
  <c r="V1814" i="2"/>
  <c r="Y1814" i="2"/>
  <c r="V1810" i="2"/>
  <c r="Y1810" i="2"/>
  <c r="V1806" i="2"/>
  <c r="Y1806" i="2"/>
  <c r="V1802" i="2"/>
  <c r="Y1802" i="2"/>
  <c r="V1798" i="2"/>
  <c r="Y1798" i="2"/>
  <c r="V1794" i="2"/>
  <c r="Y1794" i="2"/>
  <c r="V1790" i="2"/>
  <c r="Y1790" i="2"/>
  <c r="V1786" i="2"/>
  <c r="Y1786" i="2"/>
  <c r="V1782" i="2"/>
  <c r="Y1782" i="2"/>
  <c r="V1778" i="2"/>
  <c r="Y1778" i="2"/>
  <c r="V1774" i="2"/>
  <c r="Y1774" i="2"/>
  <c r="V1770" i="2"/>
  <c r="Y1770" i="2"/>
  <c r="V1766" i="2"/>
  <c r="Y1766" i="2"/>
  <c r="V1762" i="2"/>
  <c r="Y1762" i="2"/>
  <c r="V1758" i="2"/>
  <c r="Y1758" i="2"/>
  <c r="V1754" i="2"/>
  <c r="Y1754" i="2"/>
  <c r="V1750" i="2"/>
  <c r="Y1750" i="2"/>
  <c r="V1746" i="2"/>
  <c r="Y1746" i="2"/>
  <c r="V1742" i="2"/>
  <c r="Y1742" i="2"/>
  <c r="V1738" i="2"/>
  <c r="Y1738" i="2"/>
  <c r="V1734" i="2"/>
  <c r="Y1734" i="2"/>
  <c r="V1730" i="2"/>
  <c r="Y1730" i="2"/>
  <c r="V1726" i="2"/>
  <c r="Y1726" i="2"/>
  <c r="V1722" i="2"/>
  <c r="Y1722" i="2"/>
  <c r="V1718" i="2"/>
  <c r="Y1718" i="2"/>
  <c r="V1714" i="2"/>
  <c r="Y1714" i="2"/>
  <c r="V1710" i="2"/>
  <c r="Y1710" i="2"/>
  <c r="V1706" i="2"/>
  <c r="Y1706" i="2"/>
  <c r="V1702" i="2"/>
  <c r="Y1702" i="2"/>
  <c r="V1698" i="2"/>
  <c r="Y1698" i="2"/>
  <c r="V1694" i="2"/>
  <c r="Y1694" i="2"/>
  <c r="V1690" i="2"/>
  <c r="Y1690" i="2"/>
  <c r="V1686" i="2"/>
  <c r="Y1686" i="2"/>
  <c r="V1682" i="2"/>
  <c r="Y1682" i="2"/>
  <c r="V1678" i="2"/>
  <c r="Y1678" i="2"/>
  <c r="V1674" i="2"/>
  <c r="Y1674" i="2"/>
  <c r="V1670" i="2"/>
  <c r="Y1670" i="2"/>
  <c r="V1666" i="2"/>
  <c r="Y1666" i="2"/>
  <c r="V1662" i="2"/>
  <c r="Y1662" i="2"/>
  <c r="V1658" i="2"/>
  <c r="Y1658" i="2"/>
  <c r="V1654" i="2"/>
  <c r="Y1654" i="2"/>
  <c r="V1650" i="2"/>
  <c r="Y1650" i="2"/>
  <c r="V1646" i="2"/>
  <c r="Y1646" i="2"/>
  <c r="V1642" i="2"/>
  <c r="Y1642" i="2"/>
  <c r="V1638" i="2"/>
  <c r="Y1638" i="2"/>
  <c r="V1634" i="2"/>
  <c r="Y1634" i="2"/>
  <c r="V1630" i="2"/>
  <c r="Y1630" i="2"/>
  <c r="V1626" i="2"/>
  <c r="Y1626" i="2"/>
  <c r="V1622" i="2"/>
  <c r="Y1622" i="2"/>
  <c r="V1618" i="2"/>
  <c r="Y1618" i="2"/>
  <c r="V1614" i="2"/>
  <c r="Y1614" i="2"/>
  <c r="V1610" i="2"/>
  <c r="Y1610" i="2"/>
  <c r="V1606" i="2"/>
  <c r="Y1606" i="2"/>
  <c r="V1602" i="2"/>
  <c r="Y1602" i="2"/>
  <c r="V1598" i="2"/>
  <c r="Y1598" i="2"/>
  <c r="V1594" i="2"/>
  <c r="Y1594" i="2"/>
  <c r="V1590" i="2"/>
  <c r="Y1590" i="2"/>
  <c r="V1586" i="2"/>
  <c r="Y1586" i="2"/>
  <c r="V1582" i="2"/>
  <c r="Y1582" i="2"/>
  <c r="V1578" i="2"/>
  <c r="Y1578" i="2"/>
  <c r="V1574" i="2"/>
  <c r="Y1574" i="2"/>
  <c r="V1570" i="2"/>
  <c r="Y1570" i="2"/>
  <c r="V1566" i="2"/>
  <c r="Y1566" i="2"/>
  <c r="V1562" i="2"/>
  <c r="Y1562" i="2"/>
  <c r="V1558" i="2"/>
  <c r="Y1558" i="2"/>
  <c r="V1554" i="2"/>
  <c r="Y1554" i="2"/>
  <c r="V1550" i="2"/>
  <c r="Y1550" i="2"/>
  <c r="V1546" i="2"/>
  <c r="Y1546" i="2"/>
  <c r="V1542" i="2"/>
  <c r="Y1542" i="2"/>
  <c r="V1538" i="2"/>
  <c r="Y1538" i="2"/>
  <c r="V1534" i="2"/>
  <c r="Y1534" i="2"/>
  <c r="V1530" i="2"/>
  <c r="Y1530" i="2"/>
  <c r="V1526" i="2"/>
  <c r="Y1526" i="2"/>
  <c r="V1522" i="2"/>
  <c r="Y1522" i="2"/>
  <c r="V1518" i="2"/>
  <c r="Y1518" i="2"/>
  <c r="V1514" i="2"/>
  <c r="Y1514" i="2"/>
  <c r="V1510" i="2"/>
  <c r="Y1510" i="2"/>
  <c r="V1502" i="2"/>
  <c r="Y1502" i="2"/>
  <c r="V1498" i="2"/>
  <c r="Y1498" i="2"/>
  <c r="V1494" i="2"/>
  <c r="Y1494" i="2"/>
  <c r="V1490" i="2"/>
  <c r="Y1490" i="2"/>
  <c r="V1486" i="2"/>
  <c r="Y1486" i="2"/>
  <c r="V1482" i="2"/>
  <c r="Y1482" i="2"/>
  <c r="V1478" i="2"/>
  <c r="Y1478" i="2"/>
  <c r="V1474" i="2"/>
  <c r="Y1474" i="2"/>
  <c r="V1470" i="2"/>
  <c r="Y1470" i="2"/>
  <c r="V1466" i="2"/>
  <c r="Y1466" i="2"/>
  <c r="V1462" i="2"/>
  <c r="Y1462" i="2"/>
  <c r="V1458" i="2"/>
  <c r="Y1458" i="2"/>
  <c r="V1454" i="2"/>
  <c r="Y1454" i="2"/>
  <c r="V1450" i="2"/>
  <c r="Y1450" i="2"/>
  <c r="V1446" i="2"/>
  <c r="Y1446" i="2"/>
  <c r="V1442" i="2"/>
  <c r="Y1442" i="2"/>
  <c r="V1438" i="2"/>
  <c r="Y1438" i="2"/>
  <c r="V1434" i="2"/>
  <c r="Y1434" i="2"/>
  <c r="V1430" i="2"/>
  <c r="Y1430" i="2"/>
  <c r="V1426" i="2"/>
  <c r="Y1426" i="2"/>
  <c r="V1422" i="2"/>
  <c r="Y1422" i="2"/>
  <c r="V1418" i="2"/>
  <c r="Y1418" i="2"/>
  <c r="V1414" i="2"/>
  <c r="Y1414" i="2"/>
  <c r="V1410" i="2"/>
  <c r="Y1410" i="2"/>
  <c r="V1406" i="2"/>
  <c r="Y1406" i="2"/>
  <c r="V1402" i="2"/>
  <c r="Y1402" i="2"/>
  <c r="V1398" i="2"/>
  <c r="Y1398" i="2"/>
  <c r="V1394" i="2"/>
  <c r="Y1394" i="2"/>
  <c r="V1390" i="2"/>
  <c r="Y1390" i="2"/>
  <c r="V1386" i="2"/>
  <c r="Y1386" i="2"/>
  <c r="V1382" i="2"/>
  <c r="Y1382" i="2"/>
  <c r="V1378" i="2"/>
  <c r="Y1378" i="2"/>
  <c r="V1374" i="2"/>
  <c r="Y1374" i="2"/>
  <c r="V1370" i="2"/>
  <c r="Y1370" i="2"/>
  <c r="V1366" i="2"/>
  <c r="Y1366" i="2"/>
  <c r="V1362" i="2"/>
  <c r="Y1362" i="2"/>
  <c r="V1358" i="2"/>
  <c r="Y1358" i="2"/>
  <c r="V1354" i="2"/>
  <c r="Y1354" i="2"/>
  <c r="V1350" i="2"/>
  <c r="Y1350" i="2"/>
  <c r="V1346" i="2"/>
  <c r="Y1346" i="2"/>
  <c r="V1342" i="2"/>
  <c r="Y1342" i="2"/>
  <c r="V1338" i="2"/>
  <c r="Y1338" i="2"/>
  <c r="V1334" i="2"/>
  <c r="Y1334" i="2"/>
  <c r="V1330" i="2"/>
  <c r="Y1330" i="2"/>
  <c r="V1326" i="2"/>
  <c r="Y1326" i="2"/>
  <c r="V1322" i="2"/>
  <c r="Y1322" i="2"/>
  <c r="V1318" i="2"/>
  <c r="Y1318" i="2"/>
  <c r="V1314" i="2"/>
  <c r="Y1314" i="2"/>
  <c r="V1310" i="2"/>
  <c r="Y1310" i="2"/>
  <c r="V1306" i="2"/>
  <c r="Y1306" i="2"/>
  <c r="V1302" i="2"/>
  <c r="Y1302" i="2"/>
  <c r="V1298" i="2"/>
  <c r="Y1298" i="2"/>
  <c r="V1294" i="2"/>
  <c r="Y1294" i="2"/>
  <c r="V1290" i="2"/>
  <c r="Y1290" i="2"/>
  <c r="V1286" i="2"/>
  <c r="Y1286" i="2"/>
  <c r="V1282" i="2"/>
  <c r="Y1282" i="2"/>
  <c r="V1278" i="2"/>
  <c r="Y1278" i="2"/>
  <c r="V1274" i="2"/>
  <c r="Y1274" i="2"/>
  <c r="V1270" i="2"/>
  <c r="Y1270" i="2"/>
  <c r="V1266" i="2"/>
  <c r="Y1266" i="2"/>
  <c r="V1262" i="2"/>
  <c r="Y1262" i="2"/>
  <c r="V1258" i="2"/>
  <c r="Y1258" i="2"/>
  <c r="V1254" i="2"/>
  <c r="Y1254" i="2"/>
  <c r="V1250" i="2"/>
  <c r="Y1250" i="2"/>
  <c r="V1246" i="2"/>
  <c r="Y1246" i="2"/>
  <c r="V1242" i="2"/>
  <c r="Y1242" i="2"/>
  <c r="V1238" i="2"/>
  <c r="Y1238" i="2"/>
  <c r="V1234" i="2"/>
  <c r="Y1234" i="2"/>
  <c r="V1230" i="2"/>
  <c r="Y1230" i="2"/>
  <c r="V1226" i="2"/>
  <c r="Y1226" i="2"/>
  <c r="V1222" i="2"/>
  <c r="Y1222" i="2"/>
  <c r="V1218" i="2"/>
  <c r="Y1218" i="2"/>
  <c r="V1214" i="2"/>
  <c r="Y1214" i="2"/>
  <c r="V1210" i="2"/>
  <c r="Y1210" i="2"/>
  <c r="V1206" i="2"/>
  <c r="Y1206" i="2"/>
  <c r="V1202" i="2"/>
  <c r="Y1202" i="2"/>
  <c r="V1198" i="2"/>
  <c r="Y1198" i="2"/>
  <c r="V1194" i="2"/>
  <c r="Y1194" i="2"/>
  <c r="V1190" i="2"/>
  <c r="Y1190" i="2"/>
  <c r="V1186" i="2"/>
  <c r="Y1186" i="2"/>
  <c r="V1182" i="2"/>
  <c r="Y1182" i="2"/>
  <c r="V1178" i="2"/>
  <c r="Y1178" i="2"/>
  <c r="V1174" i="2"/>
  <c r="Y1174" i="2"/>
  <c r="V1170" i="2"/>
  <c r="Y1170" i="2"/>
  <c r="V1166" i="2"/>
  <c r="Y1166" i="2"/>
  <c r="V1162" i="2"/>
  <c r="Y1162" i="2"/>
  <c r="V1158" i="2"/>
  <c r="Y1158" i="2"/>
  <c r="V1154" i="2"/>
  <c r="Y1154" i="2"/>
  <c r="V1150" i="2"/>
  <c r="Y1150" i="2"/>
  <c r="V1146" i="2"/>
  <c r="Y1146" i="2"/>
  <c r="V1142" i="2"/>
  <c r="Y1142" i="2"/>
  <c r="V1138" i="2"/>
  <c r="Y1138" i="2"/>
  <c r="V1134" i="2"/>
  <c r="Y1134" i="2"/>
  <c r="V1130" i="2"/>
  <c r="Y1130" i="2"/>
  <c r="V1126" i="2"/>
  <c r="Y1126" i="2"/>
  <c r="V1122" i="2"/>
  <c r="Y1122" i="2"/>
  <c r="V1118" i="2"/>
  <c r="Y1118" i="2"/>
  <c r="V1114" i="2"/>
  <c r="Y1114" i="2"/>
  <c r="V1110" i="2"/>
  <c r="Y1110" i="2"/>
  <c r="V1106" i="2"/>
  <c r="Y1106" i="2"/>
  <c r="V1102" i="2"/>
  <c r="Y1102" i="2"/>
  <c r="V1098" i="2"/>
  <c r="Y1098" i="2"/>
  <c r="V1094" i="2"/>
  <c r="Y1094" i="2"/>
  <c r="V1090" i="2"/>
  <c r="Y1090" i="2"/>
  <c r="V1086" i="2"/>
  <c r="Y1086" i="2"/>
  <c r="V1082" i="2"/>
  <c r="Y1082" i="2"/>
  <c r="V1078" i="2"/>
  <c r="Y1078" i="2"/>
  <c r="V1074" i="2"/>
  <c r="Y1074" i="2"/>
  <c r="V1070" i="2"/>
  <c r="Y1070" i="2"/>
  <c r="V1066" i="2"/>
  <c r="Y1066" i="2"/>
  <c r="V1062" i="2"/>
  <c r="Y1062" i="2"/>
  <c r="V1058" i="2"/>
  <c r="Y1058" i="2"/>
  <c r="V1054" i="2"/>
  <c r="Y1054" i="2"/>
  <c r="V1050" i="2"/>
  <c r="Y1050" i="2"/>
  <c r="V1046" i="2"/>
  <c r="Y1046" i="2"/>
  <c r="V1042" i="2"/>
  <c r="Y1042" i="2"/>
  <c r="V1038" i="2"/>
  <c r="Y1038" i="2"/>
  <c r="V1034" i="2"/>
  <c r="Y1034" i="2"/>
  <c r="V1030" i="2"/>
  <c r="Y1030" i="2"/>
  <c r="V1026" i="2"/>
  <c r="Y1026" i="2"/>
  <c r="V1022" i="2"/>
  <c r="Y1022" i="2"/>
  <c r="V1018" i="2"/>
  <c r="Y1018" i="2"/>
  <c r="V1014" i="2"/>
  <c r="Y1014" i="2"/>
  <c r="V1010" i="2"/>
  <c r="Y1010" i="2"/>
  <c r="V1006" i="2"/>
  <c r="Y1006" i="2"/>
  <c r="V1002" i="2"/>
  <c r="Y1002" i="2"/>
  <c r="V998" i="2"/>
  <c r="Y998" i="2"/>
  <c r="V994" i="2"/>
  <c r="Y994" i="2"/>
  <c r="V990" i="2"/>
  <c r="Y990" i="2"/>
  <c r="V986" i="2"/>
  <c r="Y986" i="2"/>
  <c r="V982" i="2"/>
  <c r="Y982" i="2"/>
  <c r="V978" i="2"/>
  <c r="Y978" i="2"/>
  <c r="V974" i="2"/>
  <c r="Y974" i="2"/>
  <c r="V970" i="2"/>
  <c r="Y970" i="2"/>
  <c r="V966" i="2"/>
  <c r="Y966" i="2"/>
  <c r="V962" i="2"/>
  <c r="Y962" i="2"/>
  <c r="V958" i="2"/>
  <c r="Y958" i="2"/>
  <c r="V954" i="2"/>
  <c r="Y954" i="2"/>
  <c r="V950" i="2"/>
  <c r="Y950" i="2"/>
  <c r="V946" i="2"/>
  <c r="Y946" i="2"/>
  <c r="V942" i="2"/>
  <c r="Y942" i="2"/>
  <c r="V938" i="2"/>
  <c r="Y938" i="2"/>
  <c r="V934" i="2"/>
  <c r="Y934" i="2"/>
  <c r="V930" i="2"/>
  <c r="Y930" i="2"/>
  <c r="V926" i="2"/>
  <c r="Y926" i="2"/>
  <c r="V922" i="2"/>
  <c r="Y922" i="2"/>
  <c r="V918" i="2"/>
  <c r="Y918" i="2"/>
  <c r="V914" i="2"/>
  <c r="Y914" i="2"/>
  <c r="V910" i="2"/>
  <c r="Y910" i="2"/>
  <c r="V906" i="2"/>
  <c r="Y906" i="2"/>
  <c r="V902" i="2"/>
  <c r="Y902" i="2"/>
  <c r="V898" i="2"/>
  <c r="Y898" i="2"/>
  <c r="V894" i="2"/>
  <c r="Y894" i="2"/>
  <c r="V890" i="2"/>
  <c r="Y890" i="2"/>
  <c r="V886" i="2"/>
  <c r="Y886" i="2"/>
  <c r="V882" i="2"/>
  <c r="Y882" i="2"/>
  <c r="V878" i="2"/>
  <c r="Y878" i="2"/>
  <c r="V874" i="2"/>
  <c r="Y874" i="2"/>
  <c r="V870" i="2"/>
  <c r="Y870" i="2"/>
  <c r="V866" i="2"/>
  <c r="Y866" i="2"/>
  <c r="V862" i="2"/>
  <c r="Y862" i="2"/>
  <c r="V858" i="2"/>
  <c r="Y858" i="2"/>
  <c r="V854" i="2"/>
  <c r="Y854" i="2"/>
  <c r="V850" i="2"/>
  <c r="Y850" i="2"/>
  <c r="V846" i="2"/>
  <c r="Y846" i="2"/>
  <c r="V842" i="2"/>
  <c r="Y842" i="2"/>
  <c r="V838" i="2"/>
  <c r="Y838" i="2"/>
  <c r="V834" i="2"/>
  <c r="Y834" i="2"/>
  <c r="V830" i="2"/>
  <c r="Y830" i="2"/>
  <c r="V826" i="2"/>
  <c r="Y826" i="2"/>
  <c r="V822" i="2"/>
  <c r="Y822" i="2"/>
  <c r="V818" i="2"/>
  <c r="Y818" i="2"/>
  <c r="V814" i="2"/>
  <c r="Y814" i="2"/>
  <c r="V810" i="2"/>
  <c r="Y810" i="2"/>
  <c r="V806" i="2"/>
  <c r="Y806" i="2"/>
  <c r="V802" i="2"/>
  <c r="Y802" i="2"/>
  <c r="V798" i="2"/>
  <c r="Y798" i="2"/>
  <c r="V794" i="2"/>
  <c r="Y794" i="2"/>
  <c r="V790" i="2"/>
  <c r="Y790" i="2"/>
  <c r="V786" i="2"/>
  <c r="Y786" i="2"/>
  <c r="V782" i="2"/>
  <c r="Y782" i="2"/>
  <c r="V778" i="2"/>
  <c r="Y778" i="2"/>
  <c r="V774" i="2"/>
  <c r="Y774" i="2"/>
  <c r="V770" i="2"/>
  <c r="Y770" i="2"/>
  <c r="V766" i="2"/>
  <c r="Y766" i="2"/>
  <c r="V762" i="2"/>
  <c r="Y762" i="2"/>
  <c r="V758" i="2"/>
  <c r="Y758" i="2"/>
  <c r="V754" i="2"/>
  <c r="Y754" i="2"/>
  <c r="V750" i="2"/>
  <c r="Y750" i="2"/>
  <c r="V746" i="2"/>
  <c r="Y746" i="2"/>
  <c r="V742" i="2"/>
  <c r="Y742" i="2"/>
  <c r="V738" i="2"/>
  <c r="Y738" i="2"/>
  <c r="V734" i="2"/>
  <c r="Y734" i="2"/>
  <c r="V730" i="2"/>
  <c r="Y730" i="2"/>
  <c r="V726" i="2"/>
  <c r="Y726" i="2"/>
  <c r="V722" i="2"/>
  <c r="Y722" i="2"/>
  <c r="V718" i="2"/>
  <c r="Y718" i="2"/>
  <c r="V714" i="2"/>
  <c r="Y714" i="2"/>
  <c r="V710" i="2"/>
  <c r="Y710" i="2"/>
  <c r="V706" i="2"/>
  <c r="Y706" i="2"/>
  <c r="V702" i="2"/>
  <c r="Y702" i="2"/>
  <c r="V698" i="2"/>
  <c r="Y698" i="2"/>
  <c r="V694" i="2"/>
  <c r="Y694" i="2"/>
  <c r="V690" i="2"/>
  <c r="Y690" i="2"/>
  <c r="V686" i="2"/>
  <c r="Y686" i="2"/>
  <c r="V682" i="2"/>
  <c r="Y682" i="2"/>
  <c r="V678" i="2"/>
  <c r="Y678" i="2"/>
  <c r="V674" i="2"/>
  <c r="Y674" i="2"/>
  <c r="V670" i="2"/>
  <c r="Y670" i="2"/>
  <c r="V666" i="2"/>
  <c r="Y666" i="2"/>
  <c r="V662" i="2"/>
  <c r="Y662" i="2"/>
  <c r="V658" i="2"/>
  <c r="Y658" i="2"/>
  <c r="V654" i="2"/>
  <c r="Y654" i="2"/>
  <c r="V650" i="2"/>
  <c r="Y650" i="2"/>
  <c r="V646" i="2"/>
  <c r="Y646" i="2"/>
  <c r="V642" i="2"/>
  <c r="Y642" i="2"/>
  <c r="V638" i="2"/>
  <c r="Y638" i="2"/>
  <c r="V634" i="2"/>
  <c r="Y634" i="2"/>
  <c r="V630" i="2"/>
  <c r="Y630" i="2"/>
  <c r="V626" i="2"/>
  <c r="Y626" i="2"/>
  <c r="V622" i="2"/>
  <c r="Y622" i="2"/>
  <c r="V618" i="2"/>
  <c r="Y618" i="2"/>
  <c r="V614" i="2"/>
  <c r="Y614" i="2"/>
  <c r="V610" i="2"/>
  <c r="Y610" i="2"/>
  <c r="V606" i="2"/>
  <c r="Y606" i="2"/>
  <c r="V602" i="2"/>
  <c r="Y602" i="2"/>
  <c r="V598" i="2"/>
  <c r="Y598" i="2"/>
  <c r="V594" i="2"/>
  <c r="Y594" i="2"/>
  <c r="V590" i="2"/>
  <c r="Y590" i="2"/>
  <c r="V586" i="2"/>
  <c r="Y586" i="2"/>
  <c r="V582" i="2"/>
  <c r="Y582" i="2"/>
  <c r="V578" i="2"/>
  <c r="Y578" i="2"/>
  <c r="V574" i="2"/>
  <c r="Y574" i="2"/>
  <c r="V570" i="2"/>
  <c r="Y570" i="2"/>
  <c r="V566" i="2"/>
  <c r="Y566" i="2"/>
  <c r="V562" i="2"/>
  <c r="Y562" i="2"/>
  <c r="V558" i="2"/>
  <c r="Y558" i="2"/>
  <c r="V554" i="2"/>
  <c r="Y554" i="2"/>
  <c r="V550" i="2"/>
  <c r="Y550" i="2"/>
  <c r="V546" i="2"/>
  <c r="Y546" i="2"/>
  <c r="V542" i="2"/>
  <c r="Y542" i="2"/>
  <c r="V538" i="2"/>
  <c r="Y538" i="2"/>
  <c r="V534" i="2"/>
  <c r="Y534" i="2"/>
  <c r="V530" i="2"/>
  <c r="Y530" i="2"/>
  <c r="V526" i="2"/>
  <c r="Y526" i="2"/>
  <c r="V522" i="2"/>
  <c r="Y522" i="2"/>
  <c r="V518" i="2"/>
  <c r="Y518" i="2"/>
  <c r="V514" i="2"/>
  <c r="Y514" i="2"/>
  <c r="V510" i="2"/>
  <c r="Y510" i="2"/>
  <c r="V506" i="2"/>
  <c r="Y506" i="2"/>
  <c r="V502" i="2"/>
  <c r="Y502" i="2"/>
  <c r="V498" i="2"/>
  <c r="Y498" i="2"/>
  <c r="V494" i="2"/>
  <c r="Y494" i="2"/>
  <c r="V490" i="2"/>
  <c r="Y490" i="2"/>
  <c r="V486" i="2"/>
  <c r="Y486" i="2"/>
  <c r="V482" i="2"/>
  <c r="Y482" i="2"/>
  <c r="V478" i="2"/>
  <c r="Y478" i="2"/>
  <c r="V474" i="2"/>
  <c r="Y474" i="2"/>
  <c r="V470" i="2"/>
  <c r="Y470" i="2"/>
  <c r="V466" i="2"/>
  <c r="Y466" i="2"/>
  <c r="V462" i="2"/>
  <c r="Y462" i="2"/>
  <c r="V458" i="2"/>
  <c r="Y458" i="2"/>
  <c r="V454" i="2"/>
  <c r="Y454" i="2"/>
  <c r="V450" i="2"/>
  <c r="Y450" i="2"/>
  <c r="V446" i="2"/>
  <c r="Y446" i="2"/>
  <c r="V442" i="2"/>
  <c r="Y442" i="2"/>
  <c r="V438" i="2"/>
  <c r="Y438" i="2"/>
  <c r="V434" i="2"/>
  <c r="Y434" i="2"/>
  <c r="V430" i="2"/>
  <c r="Y430" i="2"/>
  <c r="V426" i="2"/>
  <c r="Y426" i="2"/>
  <c r="V422" i="2"/>
  <c r="Y422" i="2"/>
  <c r="V418" i="2"/>
  <c r="Y418" i="2"/>
  <c r="V414" i="2"/>
  <c r="Y414" i="2"/>
  <c r="V410" i="2"/>
  <c r="Y410" i="2"/>
  <c r="V406" i="2"/>
  <c r="Y406" i="2"/>
  <c r="V402" i="2"/>
  <c r="Y402" i="2"/>
  <c r="V398" i="2"/>
  <c r="Y398" i="2"/>
  <c r="V394" i="2"/>
  <c r="Y394" i="2"/>
  <c r="V390" i="2"/>
  <c r="Y390" i="2"/>
  <c r="V386" i="2"/>
  <c r="Y386" i="2"/>
  <c r="V382" i="2"/>
  <c r="Y382" i="2"/>
  <c r="V378" i="2"/>
  <c r="Y378" i="2"/>
  <c r="V374" i="2"/>
  <c r="Y374" i="2"/>
  <c r="V370" i="2"/>
  <c r="Y370" i="2"/>
  <c r="V366" i="2"/>
  <c r="Y366" i="2"/>
  <c r="V362" i="2"/>
  <c r="Y362" i="2"/>
  <c r="V358" i="2"/>
  <c r="Y358" i="2"/>
  <c r="V354" i="2"/>
  <c r="Y354" i="2"/>
  <c r="V350" i="2"/>
  <c r="Y350" i="2"/>
  <c r="V346" i="2"/>
  <c r="Y346" i="2"/>
  <c r="V342" i="2"/>
  <c r="Y342" i="2"/>
  <c r="V338" i="2"/>
  <c r="Y338" i="2"/>
  <c r="V334" i="2"/>
  <c r="Y334" i="2"/>
  <c r="V330" i="2"/>
  <c r="Y330" i="2"/>
  <c r="V326" i="2"/>
  <c r="Y326" i="2"/>
  <c r="V322" i="2"/>
  <c r="Y322" i="2"/>
  <c r="V318" i="2"/>
  <c r="Y318" i="2"/>
  <c r="V314" i="2"/>
  <c r="Y314" i="2"/>
  <c r="V310" i="2"/>
  <c r="Y310" i="2"/>
  <c r="V306" i="2"/>
  <c r="Y306" i="2"/>
  <c r="V302" i="2"/>
  <c r="Y302" i="2"/>
  <c r="V298" i="2"/>
  <c r="Y298" i="2"/>
  <c r="V294" i="2"/>
  <c r="Y294" i="2"/>
  <c r="V290" i="2"/>
  <c r="Y290" i="2"/>
  <c r="V286" i="2"/>
  <c r="Y286" i="2"/>
  <c r="V282" i="2"/>
  <c r="Y282" i="2"/>
  <c r="V278" i="2"/>
  <c r="Y278" i="2"/>
  <c r="V274" i="2"/>
  <c r="Y274" i="2"/>
  <c r="V270" i="2"/>
  <c r="Y270" i="2"/>
  <c r="V266" i="2"/>
  <c r="Y266" i="2"/>
  <c r="V262" i="2"/>
  <c r="Y262" i="2"/>
  <c r="V258" i="2"/>
  <c r="Y258" i="2"/>
  <c r="V254" i="2"/>
  <c r="Y254" i="2"/>
  <c r="V250" i="2"/>
  <c r="Y250" i="2"/>
  <c r="V246" i="2"/>
  <c r="Y246" i="2"/>
  <c r="V242" i="2"/>
  <c r="Y242" i="2"/>
  <c r="V238" i="2"/>
  <c r="Y238" i="2"/>
  <c r="V234" i="2"/>
  <c r="Y234" i="2"/>
  <c r="V230" i="2"/>
  <c r="Y230" i="2"/>
  <c r="V226" i="2"/>
  <c r="Y226" i="2"/>
  <c r="V222" i="2"/>
  <c r="Y222" i="2"/>
  <c r="V218" i="2"/>
  <c r="Y218" i="2"/>
  <c r="V214" i="2"/>
  <c r="Y214" i="2"/>
  <c r="V210" i="2"/>
  <c r="Y210" i="2"/>
  <c r="V206" i="2"/>
  <c r="Y206" i="2"/>
  <c r="V202" i="2"/>
  <c r="Y202" i="2"/>
  <c r="V198" i="2"/>
  <c r="Y198" i="2"/>
  <c r="V194" i="2"/>
  <c r="Y194" i="2"/>
  <c r="V190" i="2"/>
  <c r="Y190" i="2"/>
  <c r="V186" i="2"/>
  <c r="Y186" i="2"/>
  <c r="V182" i="2"/>
  <c r="Y182" i="2"/>
  <c r="V178" i="2"/>
  <c r="Y178" i="2"/>
  <c r="V174" i="2"/>
  <c r="Y174" i="2"/>
  <c r="V170" i="2"/>
  <c r="Y170" i="2"/>
  <c r="V166" i="2"/>
  <c r="Y166" i="2"/>
  <c r="V162" i="2"/>
  <c r="Y162" i="2"/>
  <c r="V158" i="2"/>
  <c r="Y158" i="2"/>
  <c r="V154" i="2"/>
  <c r="Y154" i="2"/>
  <c r="V150" i="2"/>
  <c r="Y150" i="2"/>
  <c r="V146" i="2"/>
  <c r="Y146" i="2"/>
  <c r="V142" i="2"/>
  <c r="Y142" i="2"/>
  <c r="V138" i="2"/>
  <c r="Y138" i="2"/>
  <c r="V134" i="2"/>
  <c r="Y134" i="2"/>
  <c r="V130" i="2"/>
  <c r="Y130" i="2"/>
  <c r="V126" i="2"/>
  <c r="Y126" i="2"/>
  <c r="V122" i="2"/>
  <c r="Y122" i="2"/>
  <c r="V118" i="2"/>
  <c r="Y118" i="2"/>
  <c r="V114" i="2"/>
  <c r="Y114" i="2"/>
  <c r="V110" i="2"/>
  <c r="Y110" i="2"/>
  <c r="V106" i="2"/>
  <c r="Y106" i="2"/>
  <c r="V102" i="2"/>
  <c r="Y102" i="2"/>
  <c r="V98" i="2"/>
  <c r="Y98" i="2"/>
  <c r="V94" i="2"/>
  <c r="Y94" i="2"/>
  <c r="V90" i="2"/>
  <c r="Y90" i="2"/>
  <c r="V86" i="2"/>
  <c r="Y86" i="2"/>
  <c r="V82" i="2"/>
  <c r="Y82" i="2"/>
  <c r="V78" i="2"/>
  <c r="Y78" i="2"/>
  <c r="V74" i="2"/>
  <c r="Y74" i="2"/>
  <c r="V70" i="2"/>
  <c r="Y70" i="2"/>
  <c r="V66" i="2"/>
  <c r="Y66" i="2"/>
  <c r="V62" i="2"/>
  <c r="Y62" i="2"/>
  <c r="V58" i="2"/>
  <c r="Y58" i="2"/>
  <c r="V54" i="2"/>
  <c r="Y54" i="2"/>
  <c r="V50" i="2"/>
  <c r="Y50" i="2"/>
  <c r="V46" i="2"/>
  <c r="Y46" i="2"/>
  <c r="V42" i="2"/>
  <c r="Y42" i="2"/>
  <c r="V38" i="2"/>
  <c r="Y38" i="2"/>
  <c r="V34" i="2"/>
  <c r="Y34" i="2"/>
  <c r="V30" i="2"/>
  <c r="Y30" i="2"/>
  <c r="V26" i="2"/>
  <c r="Y26" i="2"/>
  <c r="V18" i="2"/>
  <c r="Y18" i="2"/>
  <c r="V14" i="2"/>
  <c r="Y14" i="2"/>
  <c r="V10" i="2"/>
  <c r="Y10" i="2"/>
  <c r="V6" i="2"/>
  <c r="Y6" i="2"/>
  <c r="R1389" i="3"/>
  <c r="R665" i="3"/>
  <c r="R1988" i="3"/>
  <c r="R921" i="3"/>
  <c r="R2116" i="3"/>
  <c r="R1048" i="3"/>
  <c r="R1261" i="3"/>
  <c r="R1512" i="3"/>
  <c r="R1681" i="3"/>
  <c r="R1645" i="3"/>
  <c r="R1133" i="3"/>
  <c r="R1849" i="3"/>
  <c r="R1517" i="3"/>
  <c r="R1165" i="3"/>
  <c r="R1176" i="3"/>
  <c r="R1304" i="3"/>
  <c r="R1432" i="3"/>
  <c r="R1576" i="3"/>
  <c r="R1640" i="3"/>
  <c r="R729" i="3"/>
  <c r="R793" i="3"/>
  <c r="R857" i="3"/>
  <c r="R985" i="3"/>
  <c r="R1049" i="3"/>
  <c r="R1809" i="3"/>
  <c r="R1956" i="3"/>
  <c r="R2084" i="3"/>
  <c r="R2212" i="3"/>
  <c r="R1549" i="3"/>
  <c r="R1421" i="3"/>
  <c r="R1293" i="3"/>
  <c r="R615" i="3"/>
  <c r="R936" i="3"/>
  <c r="R1016" i="3"/>
  <c r="R1112" i="3"/>
  <c r="R1144" i="3"/>
  <c r="R1240" i="3"/>
  <c r="R1272" i="3"/>
  <c r="R1368" i="3"/>
  <c r="R1400" i="3"/>
  <c r="R1480" i="3"/>
  <c r="R1496" i="3"/>
  <c r="R1544" i="3"/>
  <c r="R1560" i="3"/>
  <c r="R1608" i="3"/>
  <c r="R1624" i="3"/>
  <c r="R1672" i="3"/>
  <c r="R713" i="3"/>
  <c r="R761" i="3"/>
  <c r="R777" i="3"/>
  <c r="R825" i="3"/>
  <c r="R841" i="3"/>
  <c r="R889" i="3"/>
  <c r="R905" i="3"/>
  <c r="R953" i="3"/>
  <c r="R969" i="3"/>
  <c r="R1017" i="3"/>
  <c r="R1033" i="3"/>
  <c r="R1081" i="3"/>
  <c r="R1113" i="3"/>
  <c r="R1721" i="3"/>
  <c r="R1897" i="3"/>
  <c r="R2020" i="3"/>
  <c r="R2148" i="3"/>
  <c r="R1613" i="3"/>
  <c r="R1485" i="3"/>
  <c r="R1357" i="3"/>
  <c r="R1229" i="3"/>
  <c r="R1093" i="3"/>
  <c r="R583" i="3"/>
  <c r="R800" i="3"/>
  <c r="R1769" i="3"/>
  <c r="R1936" i="3"/>
  <c r="R2052" i="3"/>
  <c r="R2180" i="3"/>
  <c r="R1581" i="3"/>
  <c r="R1453" i="3"/>
  <c r="R1325" i="3"/>
  <c r="R1197" i="3"/>
  <c r="R1713" i="3"/>
  <c r="R1753" i="3"/>
  <c r="R1801" i="3"/>
  <c r="R1841" i="3"/>
  <c r="R1881" i="3"/>
  <c r="R1929" i="3"/>
  <c r="R1952" i="3"/>
  <c r="R1980" i="3"/>
  <c r="R2012" i="3"/>
  <c r="R2044" i="3"/>
  <c r="R2076" i="3"/>
  <c r="R2108" i="3"/>
  <c r="R2140" i="3"/>
  <c r="R2172" i="3"/>
  <c r="R2204" i="3"/>
  <c r="R1653" i="3"/>
  <c r="R1621" i="3"/>
  <c r="R1589" i="3"/>
  <c r="R1557" i="3"/>
  <c r="R1525" i="3"/>
  <c r="R1493" i="3"/>
  <c r="R1461" i="3"/>
  <c r="R1429" i="3"/>
  <c r="R1397" i="3"/>
  <c r="R1365" i="3"/>
  <c r="R1333" i="3"/>
  <c r="R1301" i="3"/>
  <c r="R1269" i="3"/>
  <c r="R1237" i="3"/>
  <c r="R1205" i="3"/>
  <c r="R1173" i="3"/>
  <c r="R1141" i="3"/>
  <c r="R1105" i="3"/>
  <c r="R1061" i="3"/>
  <c r="R1001" i="3"/>
  <c r="R937" i="3"/>
  <c r="R873" i="3"/>
  <c r="R809" i="3"/>
  <c r="R745" i="3"/>
  <c r="R681" i="3"/>
  <c r="R1656" i="3"/>
  <c r="R1592" i="3"/>
  <c r="R1528" i="3"/>
  <c r="R1464" i="3"/>
  <c r="R1336" i="3"/>
  <c r="R1208" i="3"/>
  <c r="R1080" i="3"/>
  <c r="R526" i="3"/>
  <c r="R559" i="3"/>
  <c r="R1643" i="3"/>
  <c r="R632" i="3"/>
  <c r="R760" i="3"/>
  <c r="R948" i="3"/>
  <c r="R968" i="3"/>
  <c r="R992" i="3"/>
  <c r="R1008" i="3"/>
  <c r="R1024" i="3"/>
  <c r="R1040" i="3"/>
  <c r="R1056" i="3"/>
  <c r="R1072" i="3"/>
  <c r="R1088" i="3"/>
  <c r="R1104" i="3"/>
  <c r="R1120" i="3"/>
  <c r="R1136" i="3"/>
  <c r="R1152" i="3"/>
  <c r="R1168" i="3"/>
  <c r="R1184" i="3"/>
  <c r="R1200" i="3"/>
  <c r="R1216" i="3"/>
  <c r="R1232" i="3"/>
  <c r="R1248" i="3"/>
  <c r="R1264" i="3"/>
  <c r="R1280" i="3"/>
  <c r="R1296" i="3"/>
  <c r="R1312" i="3"/>
  <c r="R1328" i="3"/>
  <c r="R1344" i="3"/>
  <c r="R1360" i="3"/>
  <c r="R1376" i="3"/>
  <c r="R1392" i="3"/>
  <c r="R1408" i="3"/>
  <c r="R1424" i="3"/>
  <c r="R1440" i="3"/>
  <c r="R1456" i="3"/>
  <c r="R478" i="3"/>
  <c r="R1723" i="3"/>
  <c r="R656" i="3"/>
  <c r="R776" i="3"/>
  <c r="R928" i="3"/>
  <c r="R952" i="3"/>
  <c r="R976" i="3"/>
  <c r="R996" i="3"/>
  <c r="R1012" i="3"/>
  <c r="R1028" i="3"/>
  <c r="R1044" i="3"/>
  <c r="R1060" i="3"/>
  <c r="R1076" i="3"/>
  <c r="R1092" i="3"/>
  <c r="R1108" i="3"/>
  <c r="R1124" i="3"/>
  <c r="R1140" i="3"/>
  <c r="R1156" i="3"/>
  <c r="R1172" i="3"/>
  <c r="R1188" i="3"/>
  <c r="R1204" i="3"/>
  <c r="R1220" i="3"/>
  <c r="R1236" i="3"/>
  <c r="R1252" i="3"/>
  <c r="R1268" i="3"/>
  <c r="R1284" i="3"/>
  <c r="R1300" i="3"/>
  <c r="R1316" i="3"/>
  <c r="R1332" i="3"/>
  <c r="R1348" i="3"/>
  <c r="R1364" i="3"/>
  <c r="R1380" i="3"/>
  <c r="R1396" i="3"/>
  <c r="R1412" i="3"/>
  <c r="R1428" i="3"/>
  <c r="R1444" i="3"/>
  <c r="R1460" i="3"/>
  <c r="R1476" i="3"/>
  <c r="R1492" i="3"/>
  <c r="R1508" i="3"/>
  <c r="R1524" i="3"/>
  <c r="R1540" i="3"/>
  <c r="R1556" i="3"/>
  <c r="R1572" i="3"/>
  <c r="R1588" i="3"/>
  <c r="R1604" i="3"/>
  <c r="R1620" i="3"/>
  <c r="R1636" i="3"/>
  <c r="R1652" i="3"/>
  <c r="R1668" i="3"/>
  <c r="R543" i="3"/>
  <c r="R575" i="3"/>
  <c r="R607" i="3"/>
  <c r="R629" i="3"/>
  <c r="R645" i="3"/>
  <c r="R661" i="3"/>
  <c r="R677" i="3"/>
  <c r="R693" i="3"/>
  <c r="R709" i="3"/>
  <c r="R725" i="3"/>
  <c r="R741" i="3"/>
  <c r="R757" i="3"/>
  <c r="R773" i="3"/>
  <c r="R789" i="3"/>
  <c r="R805" i="3"/>
  <c r="R821" i="3"/>
  <c r="R837" i="3"/>
  <c r="R853" i="3"/>
  <c r="R869" i="3"/>
  <c r="R885" i="3"/>
  <c r="R901" i="3"/>
  <c r="R917" i="3"/>
  <c r="R933" i="3"/>
  <c r="R949" i="3"/>
  <c r="R965" i="3"/>
  <c r="R981" i="3"/>
  <c r="R997" i="3"/>
  <c r="R1013" i="3"/>
  <c r="R1029" i="3"/>
  <c r="R1045" i="3"/>
  <c r="R1467" i="3"/>
  <c r="R816" i="3"/>
  <c r="R904" i="3"/>
  <c r="R944" i="3"/>
  <c r="R964" i="3"/>
  <c r="R984" i="3"/>
  <c r="R1020" i="3"/>
  <c r="R1036" i="3"/>
  <c r="R1052" i="3"/>
  <c r="R1068" i="3"/>
  <c r="R1084" i="3"/>
  <c r="R1100" i="3"/>
  <c r="R1116" i="3"/>
  <c r="R1132" i="3"/>
  <c r="R1148" i="3"/>
  <c r="R1164" i="3"/>
  <c r="R1180" i="3"/>
  <c r="R1196" i="3"/>
  <c r="R1212" i="3"/>
  <c r="R1228" i="3"/>
  <c r="R1244" i="3"/>
  <c r="R1260" i="3"/>
  <c r="R1276" i="3"/>
  <c r="R1292" i="3"/>
  <c r="R1308" i="3"/>
  <c r="R1324" i="3"/>
  <c r="R1340" i="3"/>
  <c r="R1356" i="3"/>
  <c r="R1372" i="3"/>
  <c r="R1388" i="3"/>
  <c r="R1404" i="3"/>
  <c r="R1420" i="3"/>
  <c r="R1436" i="3"/>
  <c r="R1452" i="3"/>
  <c r="R1468" i="3"/>
  <c r="R1484" i="3"/>
  <c r="R1500" i="3"/>
  <c r="R1516" i="3"/>
  <c r="R1532" i="3"/>
  <c r="R1548" i="3"/>
  <c r="R1564" i="3"/>
  <c r="R1580" i="3"/>
  <c r="R1596" i="3"/>
  <c r="R1612" i="3"/>
  <c r="R1628" i="3"/>
  <c r="R1644" i="3"/>
  <c r="R1660" i="3"/>
  <c r="R527" i="3"/>
  <c r="R591" i="3"/>
  <c r="R701" i="3"/>
  <c r="R717" i="3"/>
  <c r="R733" i="3"/>
  <c r="R749" i="3"/>
  <c r="R765" i="3"/>
  <c r="R781" i="3"/>
  <c r="R797" i="3"/>
  <c r="R813" i="3"/>
  <c r="R829" i="3"/>
  <c r="R845" i="3"/>
  <c r="R861" i="3"/>
  <c r="R877" i="3"/>
  <c r="R893" i="3"/>
  <c r="R909" i="3"/>
  <c r="R925" i="3"/>
  <c r="R941" i="3"/>
  <c r="R957" i="3"/>
  <c r="R973" i="3"/>
  <c r="R989" i="3"/>
  <c r="R1005" i="3"/>
  <c r="R1021" i="3"/>
  <c r="R1037" i="3"/>
  <c r="R1053" i="3"/>
  <c r="R1069" i="3"/>
  <c r="R1085" i="3"/>
  <c r="R1101" i="3"/>
  <c r="R1117" i="3"/>
  <c r="R731" i="3"/>
  <c r="R888" i="3"/>
  <c r="R1000" i="3"/>
  <c r="R1488" i="3"/>
  <c r="R1520" i="3"/>
  <c r="R1552" i="3"/>
  <c r="R1584" i="3"/>
  <c r="R1616" i="3"/>
  <c r="R1648" i="3"/>
  <c r="R535" i="3"/>
  <c r="R599" i="3"/>
  <c r="R641" i="3"/>
  <c r="R673" i="3"/>
  <c r="R705" i="3"/>
  <c r="R737" i="3"/>
  <c r="R769" i="3"/>
  <c r="R801" i="3"/>
  <c r="R833" i="3"/>
  <c r="R865" i="3"/>
  <c r="R897" i="3"/>
  <c r="R929" i="3"/>
  <c r="R961" i="3"/>
  <c r="R993" i="3"/>
  <c r="R1025" i="3"/>
  <c r="R1057" i="3"/>
  <c r="R1077" i="3"/>
  <c r="R1121" i="3"/>
  <c r="R1137" i="3"/>
  <c r="R1153" i="3"/>
  <c r="R1169" i="3"/>
  <c r="R1185" i="3"/>
  <c r="R1201" i="3"/>
  <c r="R1217" i="3"/>
  <c r="R1233" i="3"/>
  <c r="R1249" i="3"/>
  <c r="R1265" i="3"/>
  <c r="R1281" i="3"/>
  <c r="R1297" i="3"/>
  <c r="R1313" i="3"/>
  <c r="R1329" i="3"/>
  <c r="R1345" i="3"/>
  <c r="R1361" i="3"/>
  <c r="R1377" i="3"/>
  <c r="R1393" i="3"/>
  <c r="R1409" i="3"/>
  <c r="R1425" i="3"/>
  <c r="R1441" i="3"/>
  <c r="R1457" i="3"/>
  <c r="R1473" i="3"/>
  <c r="R1489" i="3"/>
  <c r="R1505" i="3"/>
  <c r="R1521" i="3"/>
  <c r="R1537" i="3"/>
  <c r="R1553" i="3"/>
  <c r="R1569" i="3"/>
  <c r="R1585" i="3"/>
  <c r="R1601" i="3"/>
  <c r="R1617" i="3"/>
  <c r="R1633" i="3"/>
  <c r="R1649" i="3"/>
  <c r="R1665" i="3"/>
  <c r="R2208" i="3"/>
  <c r="R2192" i="3"/>
  <c r="R2176" i="3"/>
  <c r="R2160" i="3"/>
  <c r="R2144" i="3"/>
  <c r="R2128" i="3"/>
  <c r="R2112" i="3"/>
  <c r="R2096" i="3"/>
  <c r="R2080" i="3"/>
  <c r="R2064" i="3"/>
  <c r="R2048" i="3"/>
  <c r="R2032" i="3"/>
  <c r="R2016" i="3"/>
  <c r="R2000" i="3"/>
  <c r="R1984" i="3"/>
  <c r="R1968" i="3"/>
  <c r="R960" i="3"/>
  <c r="R1472" i="3"/>
  <c r="R1504" i="3"/>
  <c r="R1536" i="3"/>
  <c r="R1568" i="3"/>
  <c r="R1600" i="3"/>
  <c r="R1632" i="3"/>
  <c r="R1664" i="3"/>
  <c r="R567" i="3"/>
  <c r="R625" i="3"/>
  <c r="R657" i="3"/>
  <c r="R689" i="3"/>
  <c r="R721" i="3"/>
  <c r="R753" i="3"/>
  <c r="R785" i="3"/>
  <c r="R817" i="3"/>
  <c r="R849" i="3"/>
  <c r="R881" i="3"/>
  <c r="R913" i="3"/>
  <c r="R945" i="3"/>
  <c r="R977" i="3"/>
  <c r="R1009" i="3"/>
  <c r="R1041" i="3"/>
  <c r="R1089" i="3"/>
  <c r="R1109" i="3"/>
  <c r="R2200" i="3"/>
  <c r="R2184" i="3"/>
  <c r="R2168" i="3"/>
  <c r="R2152" i="3"/>
  <c r="R2136" i="3"/>
  <c r="R2120" i="3"/>
  <c r="R2104" i="3"/>
  <c r="R2088" i="3"/>
  <c r="R2072" i="3"/>
  <c r="R2056" i="3"/>
  <c r="R2040" i="3"/>
  <c r="R2024" i="3"/>
  <c r="R1921" i="3"/>
  <c r="R1889" i="3"/>
  <c r="R1857" i="3"/>
  <c r="R1825" i="3"/>
  <c r="R1793" i="3"/>
  <c r="R1761" i="3"/>
  <c r="R1729" i="3"/>
  <c r="R1697" i="3"/>
  <c r="R716" i="3"/>
  <c r="R732" i="3"/>
  <c r="R844" i="3"/>
  <c r="R860" i="3"/>
  <c r="R924" i="3"/>
  <c r="R1004" i="3"/>
  <c r="R621" i="3"/>
  <c r="R637" i="3"/>
  <c r="R653" i="3"/>
  <c r="R669" i="3"/>
  <c r="R685" i="3"/>
  <c r="R1032" i="3"/>
  <c r="R1064" i="3"/>
  <c r="R1096" i="3"/>
  <c r="R1128" i="3"/>
  <c r="R1160" i="3"/>
  <c r="R1192" i="3"/>
  <c r="R1224" i="3"/>
  <c r="R1256" i="3"/>
  <c r="R1288" i="3"/>
  <c r="R1320" i="3"/>
  <c r="R1352" i="3"/>
  <c r="R1384" i="3"/>
  <c r="R1416" i="3"/>
  <c r="R1448" i="3"/>
  <c r="R1944" i="3"/>
  <c r="R1960" i="3"/>
  <c r="R1976" i="3"/>
  <c r="R1992" i="3"/>
  <c r="R2008" i="3"/>
  <c r="R1065" i="3"/>
  <c r="R1097" i="3"/>
  <c r="R1129" i="3"/>
  <c r="R1145" i="3"/>
  <c r="R1161" i="3"/>
  <c r="R1177" i="3"/>
  <c r="R1193" i="3"/>
  <c r="R1209" i="3"/>
  <c r="R1225" i="3"/>
  <c r="R1241" i="3"/>
  <c r="R1257" i="3"/>
  <c r="R1273" i="3"/>
  <c r="R1289" i="3"/>
  <c r="R1305" i="3"/>
  <c r="R1321" i="3"/>
  <c r="R1337" i="3"/>
  <c r="R1353" i="3"/>
  <c r="R1369" i="3"/>
  <c r="R1385" i="3"/>
  <c r="R1401" i="3"/>
  <c r="R1417" i="3"/>
  <c r="R1433" i="3"/>
  <c r="R1449" i="3"/>
  <c r="R1465" i="3"/>
  <c r="R1481" i="3"/>
  <c r="R1497" i="3"/>
  <c r="R1513" i="3"/>
  <c r="R1529" i="3"/>
  <c r="R1545" i="3"/>
  <c r="R1561" i="3"/>
  <c r="R1577" i="3"/>
  <c r="R1593" i="3"/>
  <c r="R1609" i="3"/>
  <c r="R1625" i="3"/>
  <c r="R1641" i="3"/>
  <c r="R1657" i="3"/>
  <c r="R1673" i="3"/>
  <c r="R1689" i="3"/>
  <c r="R1737" i="3"/>
  <c r="R1777" i="3"/>
  <c r="R1817" i="3"/>
  <c r="R1865" i="3"/>
  <c r="R1905" i="3"/>
  <c r="R1940" i="3"/>
  <c r="R1964" i="3"/>
  <c r="R1996" i="3"/>
  <c r="R2028" i="3"/>
  <c r="R2060" i="3"/>
  <c r="R2092" i="3"/>
  <c r="R2124" i="3"/>
  <c r="R2156" i="3"/>
  <c r="R2188" i="3"/>
  <c r="R1669" i="3"/>
  <c r="R1637" i="3"/>
  <c r="R1605" i="3"/>
  <c r="R1573" i="3"/>
  <c r="R1541" i="3"/>
  <c r="R1509" i="3"/>
  <c r="R1477" i="3"/>
  <c r="R1445" i="3"/>
  <c r="R1413" i="3"/>
  <c r="R1381" i="3"/>
  <c r="R1349" i="3"/>
  <c r="R1317" i="3"/>
  <c r="R1285" i="3"/>
  <c r="R1253" i="3"/>
  <c r="R1221" i="3"/>
  <c r="R1189" i="3"/>
  <c r="R1157" i="3"/>
  <c r="R1125" i="3"/>
  <c r="R649" i="3"/>
  <c r="R551" i="3"/>
  <c r="R1899" i="3"/>
  <c r="R1705" i="3"/>
  <c r="R1745" i="3"/>
  <c r="R1785" i="3"/>
  <c r="R1833" i="3"/>
  <c r="R1873" i="3"/>
  <c r="R1913" i="3"/>
  <c r="R1948" i="3"/>
  <c r="R1972" i="3"/>
  <c r="R2004" i="3"/>
  <c r="R2036" i="3"/>
  <c r="R2068" i="3"/>
  <c r="R2100" i="3"/>
  <c r="R2132" i="3"/>
  <c r="R2164" i="3"/>
  <c r="R2196" i="3"/>
  <c r="R1661" i="3"/>
  <c r="R1629" i="3"/>
  <c r="R1597" i="3"/>
  <c r="R1565" i="3"/>
  <c r="R1533" i="3"/>
  <c r="R1501" i="3"/>
  <c r="R1469" i="3"/>
  <c r="R1437" i="3"/>
  <c r="R1405" i="3"/>
  <c r="R1373" i="3"/>
  <c r="R1341" i="3"/>
  <c r="R1309" i="3"/>
  <c r="R1277" i="3"/>
  <c r="R1245" i="3"/>
  <c r="R1213" i="3"/>
  <c r="R1181" i="3"/>
  <c r="R1149" i="3"/>
  <c r="R1073" i="3"/>
  <c r="R697" i="3"/>
  <c r="R633" i="3"/>
  <c r="R980" i="3"/>
  <c r="R1355" i="3"/>
  <c r="R1259" i="3"/>
  <c r="R908" i="3"/>
  <c r="R864" i="3"/>
  <c r="R824" i="3"/>
  <c r="R780" i="3"/>
  <c r="R736" i="3"/>
  <c r="R672" i="3"/>
  <c r="R558" i="3"/>
  <c r="R1771" i="3"/>
  <c r="R1515" i="3"/>
  <c r="R1051" i="3"/>
  <c r="R880" i="3"/>
  <c r="R840" i="3"/>
  <c r="R796" i="3"/>
  <c r="R752" i="3"/>
  <c r="R700" i="3"/>
  <c r="R614" i="3"/>
  <c r="R1851" i="3"/>
  <c r="R1595" i="3"/>
  <c r="R686" i="3"/>
  <c r="R988" i="3"/>
  <c r="R972" i="3"/>
  <c r="R956" i="3"/>
  <c r="R940" i="3"/>
  <c r="R920" i="3"/>
  <c r="R896" i="3"/>
  <c r="R876" i="3"/>
  <c r="R856" i="3"/>
  <c r="R832" i="3"/>
  <c r="R812" i="3"/>
  <c r="R792" i="3"/>
  <c r="R768" i="3"/>
  <c r="R748" i="3"/>
  <c r="R728" i="3"/>
  <c r="R696" i="3"/>
  <c r="R652" i="3"/>
  <c r="R598" i="3"/>
  <c r="R1931" i="3"/>
  <c r="R1835" i="3"/>
  <c r="R1707" i="3"/>
  <c r="R1579" i="3"/>
  <c r="R1451" i="3"/>
  <c r="R1227" i="3"/>
  <c r="R579" i="3"/>
  <c r="R912" i="3"/>
  <c r="R892" i="3"/>
  <c r="R872" i="3"/>
  <c r="R848" i="3"/>
  <c r="R828" i="3"/>
  <c r="R808" i="3"/>
  <c r="R784" i="3"/>
  <c r="R764" i="3"/>
  <c r="R744" i="3"/>
  <c r="R720" i="3"/>
  <c r="R680" i="3"/>
  <c r="R636" i="3"/>
  <c r="R566" i="3"/>
  <c r="R1915" i="3"/>
  <c r="R1787" i="3"/>
  <c r="R1659" i="3"/>
  <c r="R1531" i="3"/>
  <c r="R1387" i="3"/>
  <c r="R1115" i="3"/>
  <c r="R87" i="3"/>
  <c r="R1710" i="3"/>
  <c r="R704" i="3"/>
  <c r="R684" i="3"/>
  <c r="R664" i="3"/>
  <c r="R640" i="3"/>
  <c r="R620" i="3"/>
  <c r="R582" i="3"/>
  <c r="R534" i="3"/>
  <c r="R1919" i="3"/>
  <c r="R1867" i="3"/>
  <c r="R1803" i="3"/>
  <c r="R1739" i="3"/>
  <c r="R1675" i="3"/>
  <c r="R1611" i="3"/>
  <c r="R1547" i="3"/>
  <c r="R1483" i="3"/>
  <c r="R1419" i="3"/>
  <c r="R1291" i="3"/>
  <c r="R1163" i="3"/>
  <c r="R859" i="3"/>
  <c r="R1198" i="3"/>
  <c r="R712" i="3"/>
  <c r="R688" i="3"/>
  <c r="R668" i="3"/>
  <c r="R648" i="3"/>
  <c r="R624" i="3"/>
  <c r="R590" i="3"/>
  <c r="R550" i="3"/>
  <c r="R1923" i="3"/>
  <c r="R1883" i="3"/>
  <c r="R1819" i="3"/>
  <c r="R1755" i="3"/>
  <c r="R1691" i="3"/>
  <c r="R1627" i="3"/>
  <c r="R1563" i="3"/>
  <c r="R1499" i="3"/>
  <c r="R1435" i="3"/>
  <c r="R1323" i="3"/>
  <c r="R1195" i="3"/>
  <c r="R987" i="3"/>
  <c r="R310" i="3"/>
  <c r="R1403" i="3"/>
  <c r="R1339" i="3"/>
  <c r="R1275" i="3"/>
  <c r="R1211" i="3"/>
  <c r="R1147" i="3"/>
  <c r="R1019" i="3"/>
  <c r="R827" i="3"/>
  <c r="R1902" i="3"/>
  <c r="R1390" i="3"/>
  <c r="R878" i="3"/>
  <c r="R315" i="3"/>
  <c r="R187" i="3"/>
  <c r="R251" i="3"/>
  <c r="R1371" i="3"/>
  <c r="R1307" i="3"/>
  <c r="R1243" i="3"/>
  <c r="R1179" i="3"/>
  <c r="R1083" i="3"/>
  <c r="R955" i="3"/>
  <c r="R699" i="3"/>
  <c r="R1646" i="3"/>
  <c r="R1134" i="3"/>
  <c r="R622" i="3"/>
  <c r="R1454" i="3"/>
  <c r="R942" i="3"/>
  <c r="R379" i="3"/>
  <c r="R891" i="3"/>
  <c r="R763" i="3"/>
  <c r="R635" i="3"/>
  <c r="R1774" i="3"/>
  <c r="R1518" i="3"/>
  <c r="R1262" i="3"/>
  <c r="R1006" i="3"/>
  <c r="R750" i="3"/>
  <c r="R443" i="3"/>
  <c r="R923" i="3"/>
  <c r="R795" i="3"/>
  <c r="R667" i="3"/>
  <c r="R1838" i="3"/>
  <c r="R1582" i="3"/>
  <c r="R1326" i="3"/>
  <c r="R1070" i="3"/>
  <c r="R814" i="3"/>
  <c r="R507" i="3"/>
  <c r="R1893" i="3"/>
  <c r="R54" i="3"/>
  <c r="R373" i="3"/>
  <c r="R476" i="3"/>
  <c r="R246" i="3"/>
  <c r="R932" i="3"/>
  <c r="R916" i="3"/>
  <c r="R900" i="3"/>
  <c r="R884" i="3"/>
  <c r="R868" i="3"/>
  <c r="R852" i="3"/>
  <c r="R836" i="3"/>
  <c r="R820" i="3"/>
  <c r="R804" i="3"/>
  <c r="R788" i="3"/>
  <c r="R772" i="3"/>
  <c r="R756" i="3"/>
  <c r="R740" i="3"/>
  <c r="R724" i="3"/>
  <c r="R708" i="3"/>
  <c r="R692" i="3"/>
  <c r="R676" i="3"/>
  <c r="R660" i="3"/>
  <c r="R644" i="3"/>
  <c r="R628" i="3"/>
  <c r="R606" i="3"/>
  <c r="R574" i="3"/>
  <c r="R542" i="3"/>
  <c r="R1927" i="3"/>
  <c r="R1911" i="3"/>
  <c r="R1895" i="3"/>
  <c r="R1879" i="3"/>
  <c r="R1863" i="3"/>
  <c r="R1847" i="3"/>
  <c r="R1831" i="3"/>
  <c r="R1815" i="3"/>
  <c r="R1799" i="3"/>
  <c r="R1783" i="3"/>
  <c r="R1767" i="3"/>
  <c r="R1751" i="3"/>
  <c r="R1735" i="3"/>
  <c r="R1719" i="3"/>
  <c r="R1703" i="3"/>
  <c r="R1687" i="3"/>
  <c r="R1671" i="3"/>
  <c r="R1655" i="3"/>
  <c r="R1639" i="3"/>
  <c r="R1623" i="3"/>
  <c r="R1607" i="3"/>
  <c r="R1591" i="3"/>
  <c r="R1575" i="3"/>
  <c r="R1559" i="3"/>
  <c r="R1543" i="3"/>
  <c r="R1527" i="3"/>
  <c r="R1511" i="3"/>
  <c r="R1495" i="3"/>
  <c r="R1479" i="3"/>
  <c r="R1463" i="3"/>
  <c r="R1447" i="3"/>
  <c r="R1431" i="3"/>
  <c r="R1415" i="3"/>
  <c r="R1399" i="3"/>
  <c r="R1383" i="3"/>
  <c r="R1367" i="3"/>
  <c r="R1351" i="3"/>
  <c r="R1335" i="3"/>
  <c r="R1319" i="3"/>
  <c r="R1303" i="3"/>
  <c r="R1287" i="3"/>
  <c r="R1271" i="3"/>
  <c r="R1255" i="3"/>
  <c r="R1239" i="3"/>
  <c r="R1223" i="3"/>
  <c r="R1207" i="3"/>
  <c r="R1191" i="3"/>
  <c r="R1175" i="3"/>
  <c r="R1159" i="3"/>
  <c r="R1143" i="3"/>
  <c r="R1111" i="3"/>
  <c r="R1079" i="3"/>
  <c r="R1047" i="3"/>
  <c r="R1015" i="3"/>
  <c r="R983" i="3"/>
  <c r="R951" i="3"/>
  <c r="R919" i="3"/>
  <c r="R887" i="3"/>
  <c r="R855" i="3"/>
  <c r="R823" i="3"/>
  <c r="R791" i="3"/>
  <c r="R759" i="3"/>
  <c r="R727" i="3"/>
  <c r="R695" i="3"/>
  <c r="R663" i="3"/>
  <c r="R631" i="3"/>
  <c r="R547" i="3"/>
  <c r="R1886" i="3"/>
  <c r="R1822" i="3"/>
  <c r="R1758" i="3"/>
  <c r="R1694" i="3"/>
  <c r="R1630" i="3"/>
  <c r="R1566" i="3"/>
  <c r="R1502" i="3"/>
  <c r="R1438" i="3"/>
  <c r="R1374" i="3"/>
  <c r="R1310" i="3"/>
  <c r="R1246" i="3"/>
  <c r="R1182" i="3"/>
  <c r="R1118" i="3"/>
  <c r="R1054" i="3"/>
  <c r="R990" i="3"/>
  <c r="R926" i="3"/>
  <c r="R862" i="3"/>
  <c r="R798" i="3"/>
  <c r="R734" i="3"/>
  <c r="R670" i="3"/>
  <c r="R594" i="3"/>
  <c r="R491" i="3"/>
  <c r="R427" i="3"/>
  <c r="R363" i="3"/>
  <c r="R299" i="3"/>
  <c r="R235" i="3"/>
  <c r="R167" i="3"/>
  <c r="R55" i="3"/>
  <c r="R446" i="3"/>
  <c r="R605" i="3"/>
  <c r="R245" i="3"/>
  <c r="R348" i="3"/>
  <c r="R1907" i="3"/>
  <c r="R1891" i="3"/>
  <c r="R1875" i="3"/>
  <c r="R1859" i="3"/>
  <c r="R1843" i="3"/>
  <c r="R1827" i="3"/>
  <c r="R1811" i="3"/>
  <c r="R1795" i="3"/>
  <c r="R1779" i="3"/>
  <c r="R1763" i="3"/>
  <c r="R1747" i="3"/>
  <c r="R1731" i="3"/>
  <c r="R1715" i="3"/>
  <c r="R1699" i="3"/>
  <c r="R1683" i="3"/>
  <c r="R1667" i="3"/>
  <c r="R1651" i="3"/>
  <c r="R1635" i="3"/>
  <c r="R1619" i="3"/>
  <c r="R1603" i="3"/>
  <c r="R1587" i="3"/>
  <c r="R1571" i="3"/>
  <c r="R1555" i="3"/>
  <c r="R1539" i="3"/>
  <c r="R1523" i="3"/>
  <c r="R1507" i="3"/>
  <c r="R1491" i="3"/>
  <c r="R1475" i="3"/>
  <c r="R1459" i="3"/>
  <c r="R1443" i="3"/>
  <c r="R1427" i="3"/>
  <c r="R1411" i="3"/>
  <c r="R1395" i="3"/>
  <c r="R1379" i="3"/>
  <c r="R1363" i="3"/>
  <c r="R1347" i="3"/>
  <c r="R1331" i="3"/>
  <c r="R1315" i="3"/>
  <c r="R1299" i="3"/>
  <c r="R1283" i="3"/>
  <c r="R1267" i="3"/>
  <c r="R1251" i="3"/>
  <c r="R1235" i="3"/>
  <c r="R1219" i="3"/>
  <c r="R1203" i="3"/>
  <c r="R1187" i="3"/>
  <c r="R1171" i="3"/>
  <c r="R1155" i="3"/>
  <c r="R1131" i="3"/>
  <c r="R1099" i="3"/>
  <c r="R1067" i="3"/>
  <c r="R1035" i="3"/>
  <c r="R1003" i="3"/>
  <c r="R971" i="3"/>
  <c r="R939" i="3"/>
  <c r="R907" i="3"/>
  <c r="R875" i="3"/>
  <c r="R843" i="3"/>
  <c r="R811" i="3"/>
  <c r="R779" i="3"/>
  <c r="R747" i="3"/>
  <c r="R715" i="3"/>
  <c r="R683" i="3"/>
  <c r="R651" i="3"/>
  <c r="R619" i="3"/>
  <c r="R1934" i="3"/>
  <c r="R1870" i="3"/>
  <c r="R1806" i="3"/>
  <c r="R1742" i="3"/>
  <c r="R1678" i="3"/>
  <c r="R1614" i="3"/>
  <c r="R1550" i="3"/>
  <c r="R1486" i="3"/>
  <c r="R1422" i="3"/>
  <c r="R1358" i="3"/>
  <c r="R1294" i="3"/>
  <c r="R1230" i="3"/>
  <c r="R1166" i="3"/>
  <c r="R1102" i="3"/>
  <c r="R1038" i="3"/>
  <c r="R974" i="3"/>
  <c r="R910" i="3"/>
  <c r="R846" i="3"/>
  <c r="R782" i="3"/>
  <c r="R718" i="3"/>
  <c r="R654" i="3"/>
  <c r="R562" i="3"/>
  <c r="R475" i="3"/>
  <c r="R411" i="3"/>
  <c r="R347" i="3"/>
  <c r="R283" i="3"/>
  <c r="R219" i="3"/>
  <c r="R143" i="3"/>
  <c r="R23" i="3"/>
  <c r="R414" i="3"/>
  <c r="R182" i="3"/>
  <c r="R541" i="3"/>
  <c r="R117" i="3"/>
  <c r="R1692" i="3"/>
  <c r="R1903" i="3"/>
  <c r="R1887" i="3"/>
  <c r="R1871" i="3"/>
  <c r="R1855" i="3"/>
  <c r="R1839" i="3"/>
  <c r="R1823" i="3"/>
  <c r="R1807" i="3"/>
  <c r="R1791" i="3"/>
  <c r="R1775" i="3"/>
  <c r="R1759" i="3"/>
  <c r="R1743" i="3"/>
  <c r="R1727" i="3"/>
  <c r="R1711" i="3"/>
  <c r="R1695" i="3"/>
  <c r="R1679" i="3"/>
  <c r="R1663" i="3"/>
  <c r="R1647" i="3"/>
  <c r="R1631" i="3"/>
  <c r="R1615" i="3"/>
  <c r="R1599" i="3"/>
  <c r="R1583" i="3"/>
  <c r="R1567" i="3"/>
  <c r="R1551" i="3"/>
  <c r="R1535" i="3"/>
  <c r="R1519" i="3"/>
  <c r="R1503" i="3"/>
  <c r="R1487" i="3"/>
  <c r="R1471" i="3"/>
  <c r="R1455" i="3"/>
  <c r="R1439" i="3"/>
  <c r="R1423" i="3"/>
  <c r="R1407" i="3"/>
  <c r="R1391" i="3"/>
  <c r="R1375" i="3"/>
  <c r="R1359" i="3"/>
  <c r="R1343" i="3"/>
  <c r="R1327" i="3"/>
  <c r="R1311" i="3"/>
  <c r="R1295" i="3"/>
  <c r="R1279" i="3"/>
  <c r="R1263" i="3"/>
  <c r="R1247" i="3"/>
  <c r="R1231" i="3"/>
  <c r="R1215" i="3"/>
  <c r="R1199" i="3"/>
  <c r="R1183" i="3"/>
  <c r="R1167" i="3"/>
  <c r="R1151" i="3"/>
  <c r="R1127" i="3"/>
  <c r="R1095" i="3"/>
  <c r="R1063" i="3"/>
  <c r="R1031" i="3"/>
  <c r="R999" i="3"/>
  <c r="R967" i="3"/>
  <c r="R935" i="3"/>
  <c r="R903" i="3"/>
  <c r="R871" i="3"/>
  <c r="R839" i="3"/>
  <c r="R807" i="3"/>
  <c r="R775" i="3"/>
  <c r="R743" i="3"/>
  <c r="R711" i="3"/>
  <c r="R679" i="3"/>
  <c r="R647" i="3"/>
  <c r="R611" i="3"/>
  <c r="R1918" i="3"/>
  <c r="R1854" i="3"/>
  <c r="R1790" i="3"/>
  <c r="R1726" i="3"/>
  <c r="R1662" i="3"/>
  <c r="R1598" i="3"/>
  <c r="R1534" i="3"/>
  <c r="R1470" i="3"/>
  <c r="R1406" i="3"/>
  <c r="R1342" i="3"/>
  <c r="R1278" i="3"/>
  <c r="R1214" i="3"/>
  <c r="R1150" i="3"/>
  <c r="R1086" i="3"/>
  <c r="R1022" i="3"/>
  <c r="R958" i="3"/>
  <c r="R894" i="3"/>
  <c r="R830" i="3"/>
  <c r="R766" i="3"/>
  <c r="R702" i="3"/>
  <c r="R638" i="3"/>
  <c r="R530" i="3"/>
  <c r="R459" i="3"/>
  <c r="R395" i="3"/>
  <c r="R331" i="3"/>
  <c r="R267" i="3"/>
  <c r="R203" i="3"/>
  <c r="R119" i="3"/>
  <c r="R510" i="3"/>
  <c r="R374" i="3"/>
  <c r="R118" i="3"/>
  <c r="R465" i="3"/>
  <c r="R604" i="3"/>
  <c r="R2211" i="3"/>
  <c r="R2" i="3"/>
  <c r="R2151" i="3"/>
  <c r="R2119" i="3"/>
  <c r="R2087" i="3"/>
  <c r="R2055" i="3"/>
  <c r="R2023" i="3"/>
  <c r="R1991" i="3"/>
  <c r="R1959" i="3"/>
  <c r="R1736" i="3"/>
  <c r="R1704" i="3"/>
  <c r="R2214" i="3"/>
  <c r="R2198" i="3"/>
  <c r="R2182" i="3"/>
  <c r="R2166" i="3"/>
  <c r="R2150" i="3"/>
  <c r="R2134" i="3"/>
  <c r="R2118" i="3"/>
  <c r="R2102" i="3"/>
  <c r="R2086" i="3"/>
  <c r="R2070" i="3"/>
  <c r="R2054" i="3"/>
  <c r="R2038" i="3"/>
  <c r="R2022" i="3"/>
  <c r="R2006" i="3"/>
  <c r="R1990" i="3"/>
  <c r="R1974" i="3"/>
  <c r="R1958" i="3"/>
  <c r="R1942" i="3"/>
  <c r="R1917" i="3"/>
  <c r="R1885" i="3"/>
  <c r="R1853" i="3"/>
  <c r="R1821" i="3"/>
  <c r="R1789" i="3"/>
  <c r="R1757" i="3"/>
  <c r="R1725" i="3"/>
  <c r="R1693" i="3"/>
  <c r="R2209" i="3"/>
  <c r="R2193" i="3"/>
  <c r="R2177" i="3"/>
  <c r="R2161" i="3"/>
  <c r="R2145" i="3"/>
  <c r="R2129" i="3"/>
  <c r="R2113" i="3"/>
  <c r="R2097" i="3"/>
  <c r="R2081" i="3"/>
  <c r="R2065" i="3"/>
  <c r="R2049" i="3"/>
  <c r="R2033" i="3"/>
  <c r="R2017" i="3"/>
  <c r="R2001" i="3"/>
  <c r="R1985" i="3"/>
  <c r="R1969" i="3"/>
  <c r="R1953" i="3"/>
  <c r="R1937" i="3"/>
  <c r="R1908" i="3"/>
  <c r="R1876" i="3"/>
  <c r="R1844" i="3"/>
  <c r="R1812" i="3"/>
  <c r="R1780" i="3"/>
  <c r="R1748" i="3"/>
  <c r="R1716" i="3"/>
  <c r="R1684" i="3"/>
  <c r="R12" i="3"/>
  <c r="R28" i="3"/>
  <c r="R44" i="3"/>
  <c r="R60" i="3"/>
  <c r="R76" i="3"/>
  <c r="R156" i="3"/>
  <c r="R172" i="3"/>
  <c r="R188" i="3"/>
  <c r="R204" i="3"/>
  <c r="R220" i="3"/>
  <c r="R236" i="3"/>
  <c r="R252" i="3"/>
  <c r="R268" i="3"/>
  <c r="R284" i="3"/>
  <c r="R300" i="3"/>
  <c r="R2187" i="3"/>
  <c r="R2139" i="3"/>
  <c r="R2107" i="3"/>
  <c r="R2075" i="3"/>
  <c r="R2043" i="3"/>
  <c r="R2011" i="3"/>
  <c r="R1979" i="3"/>
  <c r="R1947" i="3"/>
  <c r="R1896" i="3"/>
  <c r="R1832" i="3"/>
  <c r="R1768" i="3"/>
  <c r="R2210" i="3"/>
  <c r="R2194" i="3"/>
  <c r="R2178" i="3"/>
  <c r="R2162" i="3"/>
  <c r="R2146" i="3"/>
  <c r="R2130" i="3"/>
  <c r="R2114" i="3"/>
  <c r="R2098" i="3"/>
  <c r="R2082" i="3"/>
  <c r="R2066" i="3"/>
  <c r="R2050" i="3"/>
  <c r="R2034" i="3"/>
  <c r="R2018" i="3"/>
  <c r="R2002" i="3"/>
  <c r="R1986" i="3"/>
  <c r="R1970" i="3"/>
  <c r="R1954" i="3"/>
  <c r="R1938" i="3"/>
  <c r="R1909" i="3"/>
  <c r="R1877" i="3"/>
  <c r="R1845" i="3"/>
  <c r="R1813" i="3"/>
  <c r="R1781" i="3"/>
  <c r="R1749" i="3"/>
  <c r="R1717" i="3"/>
  <c r="R1685" i="3"/>
  <c r="R2205" i="3"/>
  <c r="R2189" i="3"/>
  <c r="R2173" i="3"/>
  <c r="R2157" i="3"/>
  <c r="R2141" i="3"/>
  <c r="R2125" i="3"/>
  <c r="R2109" i="3"/>
  <c r="R2093" i="3"/>
  <c r="R2077" i="3"/>
  <c r="R2061" i="3"/>
  <c r="R2045" i="3"/>
  <c r="R2029" i="3"/>
  <c r="R2013" i="3"/>
  <c r="R1997" i="3"/>
  <c r="R1981" i="3"/>
  <c r="R1965" i="3"/>
  <c r="R1949" i="3"/>
  <c r="R1932" i="3"/>
  <c r="R1900" i="3"/>
  <c r="R1868" i="3"/>
  <c r="R1836" i="3"/>
  <c r="R1804" i="3"/>
  <c r="R1772" i="3"/>
  <c r="R1740" i="3"/>
  <c r="R1708" i="3"/>
  <c r="R16" i="3"/>
  <c r="R32" i="3"/>
  <c r="R48" i="3"/>
  <c r="R64" i="3"/>
  <c r="R80" i="3"/>
  <c r="R96" i="3"/>
  <c r="R112" i="3"/>
  <c r="R128" i="3"/>
  <c r="R144" i="3"/>
  <c r="R2183" i="3"/>
  <c r="R2103" i="3"/>
  <c r="R2039" i="3"/>
  <c r="R1975" i="3"/>
  <c r="R1688" i="3"/>
  <c r="R2190" i="3"/>
  <c r="R2158" i="3"/>
  <c r="R2126" i="3"/>
  <c r="R2094" i="3"/>
  <c r="R2062" i="3"/>
  <c r="R2030" i="3"/>
  <c r="R1998" i="3"/>
  <c r="R1966" i="3"/>
  <c r="R1933" i="3"/>
  <c r="R1869" i="3"/>
  <c r="R1805" i="3"/>
  <c r="R1741" i="3"/>
  <c r="R1677" i="3"/>
  <c r="R2185" i="3"/>
  <c r="R2153" i="3"/>
  <c r="R2121" i="3"/>
  <c r="R2089" i="3"/>
  <c r="R2057" i="3"/>
  <c r="R2025" i="3"/>
  <c r="R1993" i="3"/>
  <c r="R1961" i="3"/>
  <c r="R1924" i="3"/>
  <c r="R1860" i="3"/>
  <c r="R1796" i="3"/>
  <c r="R1732" i="3"/>
  <c r="R36" i="3"/>
  <c r="R68" i="3"/>
  <c r="R100" i="3"/>
  <c r="R132" i="3"/>
  <c r="R164" i="3"/>
  <c r="R196" i="3"/>
  <c r="R228" i="3"/>
  <c r="R260" i="3"/>
  <c r="R292" i="3"/>
  <c r="R316" i="3"/>
  <c r="R352" i="3"/>
  <c r="R368" i="3"/>
  <c r="R384" i="3"/>
  <c r="R400" i="3"/>
  <c r="R416" i="3"/>
  <c r="R432" i="3"/>
  <c r="R448" i="3"/>
  <c r="R464" i="3"/>
  <c r="R480" i="3"/>
  <c r="R496" i="3"/>
  <c r="R512" i="3"/>
  <c r="R528" i="3"/>
  <c r="R544" i="3"/>
  <c r="R560" i="3"/>
  <c r="R576" i="3"/>
  <c r="R592" i="3"/>
  <c r="R608" i="3"/>
  <c r="R9" i="3"/>
  <c r="R25" i="3"/>
  <c r="R41" i="3"/>
  <c r="R57" i="3"/>
  <c r="R73" i="3"/>
  <c r="R121" i="3"/>
  <c r="R137" i="3"/>
  <c r="R153" i="3"/>
  <c r="R169" i="3"/>
  <c r="R185" i="3"/>
  <c r="R201" i="3"/>
  <c r="R217" i="3"/>
  <c r="R233" i="3"/>
  <c r="R249" i="3"/>
  <c r="R265" i="3"/>
  <c r="R281" i="3"/>
  <c r="R297" i="3"/>
  <c r="R313" i="3"/>
  <c r="R329" i="3"/>
  <c r="R345" i="3"/>
  <c r="R361" i="3"/>
  <c r="R377" i="3"/>
  <c r="R2155" i="3"/>
  <c r="R2091" i="3"/>
  <c r="R2027" i="3"/>
  <c r="R1963" i="3"/>
  <c r="R1864" i="3"/>
  <c r="R1752" i="3"/>
  <c r="R2186" i="3"/>
  <c r="R2154" i="3"/>
  <c r="R2122" i="3"/>
  <c r="R2090" i="3"/>
  <c r="R2058" i="3"/>
  <c r="R2026" i="3"/>
  <c r="R1994" i="3"/>
  <c r="R1962" i="3"/>
  <c r="R1925" i="3"/>
  <c r="R1861" i="3"/>
  <c r="R1797" i="3"/>
  <c r="R1733" i="3"/>
  <c r="R2213" i="3"/>
  <c r="R2181" i="3"/>
  <c r="R2149" i="3"/>
  <c r="R2117" i="3"/>
  <c r="R2085" i="3"/>
  <c r="R2053" i="3"/>
  <c r="R2021" i="3"/>
  <c r="R1989" i="3"/>
  <c r="R1957" i="3"/>
  <c r="R1916" i="3"/>
  <c r="R1852" i="3"/>
  <c r="R1788" i="3"/>
  <c r="R1724" i="3"/>
  <c r="R104" i="3"/>
  <c r="R136" i="3"/>
  <c r="R168" i="3"/>
  <c r="R200" i="3"/>
  <c r="R232" i="3"/>
  <c r="R264" i="3"/>
  <c r="R296" i="3"/>
  <c r="R324" i="3"/>
  <c r="R13" i="3"/>
  <c r="R29" i="3"/>
  <c r="R45" i="3"/>
  <c r="R61" i="3"/>
  <c r="R77" i="3"/>
  <c r="R93" i="3"/>
  <c r="R109" i="3"/>
  <c r="R173" i="3"/>
  <c r="R189" i="3"/>
  <c r="R205" i="3"/>
  <c r="R237" i="3"/>
  <c r="R285" i="3"/>
  <c r="R301" i="3"/>
  <c r="R317" i="3"/>
  <c r="R333" i="3"/>
  <c r="R349" i="3"/>
  <c r="R365" i="3"/>
  <c r="R381" i="3"/>
  <c r="R397" i="3"/>
  <c r="R413" i="3"/>
  <c r="R429" i="3"/>
  <c r="R445" i="3"/>
  <c r="R461" i="3"/>
  <c r="R477" i="3"/>
  <c r="R493" i="3"/>
  <c r="R509" i="3"/>
  <c r="R2135" i="3"/>
  <c r="R2071" i="3"/>
  <c r="R2007" i="3"/>
  <c r="R1943" i="3"/>
  <c r="R1824" i="3"/>
  <c r="R1720" i="3"/>
  <c r="R2206" i="3"/>
  <c r="R2174" i="3"/>
  <c r="R2142" i="3"/>
  <c r="R2110" i="3"/>
  <c r="R2078" i="3"/>
  <c r="R2046" i="3"/>
  <c r="R2014" i="3"/>
  <c r="R1982" i="3"/>
  <c r="R1950" i="3"/>
  <c r="R1901" i="3"/>
  <c r="R1837" i="3"/>
  <c r="R1773" i="3"/>
  <c r="R1709" i="3"/>
  <c r="R2201" i="3"/>
  <c r="R2169" i="3"/>
  <c r="R2137" i="3"/>
  <c r="R2105" i="3"/>
  <c r="R2073" i="3"/>
  <c r="R2041" i="3"/>
  <c r="R2009" i="3"/>
  <c r="R1977" i="3"/>
  <c r="R1945" i="3"/>
  <c r="R1892" i="3"/>
  <c r="R1828" i="3"/>
  <c r="R1764" i="3"/>
  <c r="R1700" i="3"/>
  <c r="R20" i="3"/>
  <c r="R52" i="3"/>
  <c r="R84" i="3"/>
  <c r="R116" i="3"/>
  <c r="R148" i="3"/>
  <c r="R180" i="3"/>
  <c r="R212" i="3"/>
  <c r="R244" i="3"/>
  <c r="R2123" i="3"/>
  <c r="R1800" i="3"/>
  <c r="R2138" i="3"/>
  <c r="R2010" i="3"/>
  <c r="R1829" i="3"/>
  <c r="R2165" i="3"/>
  <c r="R2037" i="3"/>
  <c r="R1884" i="3"/>
  <c r="R152" i="3"/>
  <c r="R276" i="3"/>
  <c r="R328" i="3"/>
  <c r="R360" i="3"/>
  <c r="R392" i="3"/>
  <c r="R424" i="3"/>
  <c r="R456" i="3"/>
  <c r="R488" i="3"/>
  <c r="R520" i="3"/>
  <c r="R552" i="3"/>
  <c r="R584" i="3"/>
  <c r="R616" i="3"/>
  <c r="R33" i="3"/>
  <c r="R65" i="3"/>
  <c r="R97" i="3"/>
  <c r="R129" i="3"/>
  <c r="R161" i="3"/>
  <c r="R193" i="3"/>
  <c r="R225" i="3"/>
  <c r="R257" i="3"/>
  <c r="R321" i="3"/>
  <c r="R353" i="3"/>
  <c r="R385" i="3"/>
  <c r="R425" i="3"/>
  <c r="R449" i="3"/>
  <c r="R489" i="3"/>
  <c r="R513" i="3"/>
  <c r="R529" i="3"/>
  <c r="R545" i="3"/>
  <c r="R561" i="3"/>
  <c r="R577" i="3"/>
  <c r="R593" i="3"/>
  <c r="R609" i="3"/>
  <c r="R10" i="3"/>
  <c r="R42" i="3"/>
  <c r="R58" i="3"/>
  <c r="R74" i="3"/>
  <c r="R90" i="3"/>
  <c r="R122" i="3"/>
  <c r="R138" i="3"/>
  <c r="R154" i="3"/>
  <c r="R170" i="3"/>
  <c r="R186" i="3"/>
  <c r="R202" i="3"/>
  <c r="R218" i="3"/>
  <c r="R234" i="3"/>
  <c r="R250" i="3"/>
  <c r="R266" i="3"/>
  <c r="R282" i="3"/>
  <c r="R298" i="3"/>
  <c r="R458" i="3"/>
  <c r="R474" i="3"/>
  <c r="R490" i="3"/>
  <c r="R506" i="3"/>
  <c r="R522" i="3"/>
  <c r="R2059" i="3"/>
  <c r="R1712" i="3"/>
  <c r="R2106" i="3"/>
  <c r="R1978" i="3"/>
  <c r="R1765" i="3"/>
  <c r="R2133" i="3"/>
  <c r="R2005" i="3"/>
  <c r="R1820" i="3"/>
  <c r="R184" i="3"/>
  <c r="R280" i="3"/>
  <c r="R332" i="3"/>
  <c r="R364" i="3"/>
  <c r="R396" i="3"/>
  <c r="R428" i="3"/>
  <c r="R460" i="3"/>
  <c r="R492" i="3"/>
  <c r="R524" i="3"/>
  <c r="R556" i="3"/>
  <c r="R588" i="3"/>
  <c r="R3" i="3"/>
  <c r="R101" i="3"/>
  <c r="R133" i="3"/>
  <c r="R165" i="3"/>
  <c r="R229" i="3"/>
  <c r="R261" i="3"/>
  <c r="R293" i="3"/>
  <c r="R409" i="3"/>
  <c r="R433" i="3"/>
  <c r="R473" i="3"/>
  <c r="R497" i="3"/>
  <c r="R14" i="3"/>
  <c r="R30" i="3"/>
  <c r="R46" i="3"/>
  <c r="R62" i="3"/>
  <c r="R78" i="3"/>
  <c r="R94" i="3"/>
  <c r="R110" i="3"/>
  <c r="R142" i="3"/>
  <c r="R158" i="3"/>
  <c r="R174" i="3"/>
  <c r="R190" i="3"/>
  <c r="R206" i="3"/>
  <c r="R222" i="3"/>
  <c r="R238" i="3"/>
  <c r="R254" i="3"/>
  <c r="R270" i="3"/>
  <c r="R286" i="3"/>
  <c r="R302" i="3"/>
  <c r="R318" i="3"/>
  <c r="R334" i="3"/>
  <c r="R350" i="3"/>
  <c r="R366" i="3"/>
  <c r="R382" i="3"/>
  <c r="R1995" i="3"/>
  <c r="R2202" i="3"/>
  <c r="R2074" i="3"/>
  <c r="R1946" i="3"/>
  <c r="R1701" i="3"/>
  <c r="R2101" i="3"/>
  <c r="R1973" i="3"/>
  <c r="R1756" i="3"/>
  <c r="R88" i="3"/>
  <c r="R216" i="3"/>
  <c r="R308" i="3"/>
  <c r="R344" i="3"/>
  <c r="R376" i="3"/>
  <c r="R408" i="3"/>
  <c r="R440" i="3"/>
  <c r="R472" i="3"/>
  <c r="R504" i="3"/>
  <c r="R536" i="3"/>
  <c r="R568" i="3"/>
  <c r="R600" i="3"/>
  <c r="R49" i="3"/>
  <c r="R81" i="3"/>
  <c r="R113" i="3"/>
  <c r="R145" i="3"/>
  <c r="R209" i="3"/>
  <c r="R241" i="3"/>
  <c r="R337" i="3"/>
  <c r="R369" i="3"/>
  <c r="R393" i="3"/>
  <c r="R417" i="3"/>
  <c r="R457" i="3"/>
  <c r="R481" i="3"/>
  <c r="R521" i="3"/>
  <c r="R537" i="3"/>
  <c r="R553" i="3"/>
  <c r="R569" i="3"/>
  <c r="R585" i="3"/>
  <c r="R601" i="3"/>
  <c r="R617" i="3"/>
  <c r="R18" i="3"/>
  <c r="R34" i="3"/>
  <c r="R66" i="3"/>
  <c r="R82" i="3"/>
  <c r="R98" i="3"/>
  <c r="R114" i="3"/>
  <c r="R130" i="3"/>
  <c r="R242" i="3"/>
  <c r="R258" i="3"/>
  <c r="R274" i="3"/>
  <c r="R290" i="3"/>
  <c r="R306" i="3"/>
  <c r="R322" i="3"/>
  <c r="R338" i="3"/>
  <c r="R354" i="3"/>
  <c r="R370" i="3"/>
  <c r="R386" i="3"/>
  <c r="R402" i="3"/>
  <c r="R418" i="3"/>
  <c r="R434" i="3"/>
  <c r="R450" i="3"/>
  <c r="R466" i="3"/>
  <c r="R482" i="3"/>
  <c r="R514" i="3"/>
  <c r="R11" i="3"/>
  <c r="R27" i="3"/>
  <c r="R43" i="3"/>
  <c r="R59" i="3"/>
  <c r="R75" i="3"/>
  <c r="R91" i="3"/>
  <c r="R107" i="3"/>
  <c r="R123" i="3"/>
  <c r="R1928" i="3"/>
  <c r="R2197" i="3"/>
  <c r="R120" i="3"/>
  <c r="R380" i="3"/>
  <c r="R508" i="3"/>
  <c r="R21" i="3"/>
  <c r="R149" i="3"/>
  <c r="R277" i="3"/>
  <c r="R401" i="3"/>
  <c r="R485" i="3"/>
  <c r="R557" i="3"/>
  <c r="R4" i="3"/>
  <c r="R198" i="3"/>
  <c r="R326" i="3"/>
  <c r="R390" i="3"/>
  <c r="R422" i="3"/>
  <c r="R454" i="3"/>
  <c r="R486" i="3"/>
  <c r="R31" i="3"/>
  <c r="R63" i="3"/>
  <c r="R95" i="3"/>
  <c r="R127" i="3"/>
  <c r="R151" i="3"/>
  <c r="R171" i="3"/>
  <c r="R191" i="3"/>
  <c r="R207" i="3"/>
  <c r="R223" i="3"/>
  <c r="R239" i="3"/>
  <c r="R255" i="3"/>
  <c r="R271" i="3"/>
  <c r="R287" i="3"/>
  <c r="R303" i="3"/>
  <c r="R319" i="3"/>
  <c r="R335" i="3"/>
  <c r="R351" i="3"/>
  <c r="R367" i="3"/>
  <c r="R383" i="3"/>
  <c r="R399" i="3"/>
  <c r="R415" i="3"/>
  <c r="R431" i="3"/>
  <c r="R447" i="3"/>
  <c r="R463" i="3"/>
  <c r="R479" i="3"/>
  <c r="R495" i="3"/>
  <c r="R511" i="3"/>
  <c r="R538" i="3"/>
  <c r="R570" i="3"/>
  <c r="R602" i="3"/>
  <c r="R626" i="3"/>
  <c r="R642" i="3"/>
  <c r="R658" i="3"/>
  <c r="R674" i="3"/>
  <c r="R690" i="3"/>
  <c r="R706" i="3"/>
  <c r="R722" i="3"/>
  <c r="R738" i="3"/>
  <c r="R754" i="3"/>
  <c r="R770" i="3"/>
  <c r="R786" i="3"/>
  <c r="R802" i="3"/>
  <c r="R818" i="3"/>
  <c r="R834" i="3"/>
  <c r="R850" i="3"/>
  <c r="R866" i="3"/>
  <c r="R882" i="3"/>
  <c r="R898" i="3"/>
  <c r="R914" i="3"/>
  <c r="R930" i="3"/>
  <c r="R946" i="3"/>
  <c r="R962" i="3"/>
  <c r="R978" i="3"/>
  <c r="R994" i="3"/>
  <c r="R1010" i="3"/>
  <c r="R1026" i="3"/>
  <c r="R1042" i="3"/>
  <c r="R1058" i="3"/>
  <c r="R1074" i="3"/>
  <c r="R1090" i="3"/>
  <c r="R1106" i="3"/>
  <c r="R1122" i="3"/>
  <c r="R1138" i="3"/>
  <c r="R1154" i="3"/>
  <c r="R1170" i="3"/>
  <c r="R1186" i="3"/>
  <c r="R1202" i="3"/>
  <c r="R1218" i="3"/>
  <c r="R1234" i="3"/>
  <c r="R1250" i="3"/>
  <c r="R1266" i="3"/>
  <c r="R1282" i="3"/>
  <c r="R1298" i="3"/>
  <c r="R1314" i="3"/>
  <c r="R1330" i="3"/>
  <c r="R1346" i="3"/>
  <c r="R1362" i="3"/>
  <c r="R1378" i="3"/>
  <c r="R1394" i="3"/>
  <c r="R1410" i="3"/>
  <c r="R1426" i="3"/>
  <c r="R1442" i="3"/>
  <c r="R1458" i="3"/>
  <c r="R1474" i="3"/>
  <c r="R1490" i="3"/>
  <c r="R1506" i="3"/>
  <c r="R1522" i="3"/>
  <c r="R1538" i="3"/>
  <c r="R1554" i="3"/>
  <c r="R1570" i="3"/>
  <c r="R1586" i="3"/>
  <c r="R1602" i="3"/>
  <c r="R1618" i="3"/>
  <c r="R1634" i="3"/>
  <c r="R1650" i="3"/>
  <c r="R1666" i="3"/>
  <c r="R1682" i="3"/>
  <c r="R1698" i="3"/>
  <c r="R1714" i="3"/>
  <c r="R1730" i="3"/>
  <c r="R1746" i="3"/>
  <c r="R1762" i="3"/>
  <c r="R1778" i="3"/>
  <c r="R1794" i="3"/>
  <c r="R1810" i="3"/>
  <c r="R1826" i="3"/>
  <c r="R1842" i="3"/>
  <c r="R1858" i="3"/>
  <c r="R1874" i="3"/>
  <c r="R1890" i="3"/>
  <c r="R1906" i="3"/>
  <c r="R1922" i="3"/>
  <c r="R523" i="3"/>
  <c r="R555" i="3"/>
  <c r="R587" i="3"/>
  <c r="R2170" i="3"/>
  <c r="R2069" i="3"/>
  <c r="R248" i="3"/>
  <c r="R412" i="3"/>
  <c r="R540" i="3"/>
  <c r="R181" i="3"/>
  <c r="R309" i="3"/>
  <c r="R421" i="3"/>
  <c r="R505" i="3"/>
  <c r="R573" i="3"/>
  <c r="R22" i="3"/>
  <c r="R150" i="3"/>
  <c r="R214" i="3"/>
  <c r="R342" i="3"/>
  <c r="R398" i="3"/>
  <c r="R430" i="3"/>
  <c r="R494" i="3"/>
  <c r="R7" i="3"/>
  <c r="R39" i="3"/>
  <c r="R71" i="3"/>
  <c r="R103" i="3"/>
  <c r="R135" i="3"/>
  <c r="R155" i="3"/>
  <c r="R175" i="3"/>
  <c r="R546" i="3"/>
  <c r="R578" i="3"/>
  <c r="R610" i="3"/>
  <c r="R630" i="3"/>
  <c r="R646" i="3"/>
  <c r="R662" i="3"/>
  <c r="R678" i="3"/>
  <c r="R694" i="3"/>
  <c r="R710" i="3"/>
  <c r="R726" i="3"/>
  <c r="R742" i="3"/>
  <c r="R758" i="3"/>
  <c r="R774" i="3"/>
  <c r="R790" i="3"/>
  <c r="R806" i="3"/>
  <c r="R822" i="3"/>
  <c r="R838" i="3"/>
  <c r="R854" i="3"/>
  <c r="R870" i="3"/>
  <c r="R886" i="3"/>
  <c r="R902" i="3"/>
  <c r="R918" i="3"/>
  <c r="R934" i="3"/>
  <c r="R950" i="3"/>
  <c r="R966" i="3"/>
  <c r="R982" i="3"/>
  <c r="R998" i="3"/>
  <c r="R1014" i="3"/>
  <c r="R1030" i="3"/>
  <c r="R1046" i="3"/>
  <c r="R1062" i="3"/>
  <c r="R1078" i="3"/>
  <c r="R1094" i="3"/>
  <c r="R1110" i="3"/>
  <c r="R1126" i="3"/>
  <c r="R1142" i="3"/>
  <c r="R1158" i="3"/>
  <c r="R1174" i="3"/>
  <c r="R1190" i="3"/>
  <c r="R1206" i="3"/>
  <c r="R1222" i="3"/>
  <c r="R1238" i="3"/>
  <c r="R1254" i="3"/>
  <c r="R1270" i="3"/>
  <c r="R1286" i="3"/>
  <c r="R1302" i="3"/>
  <c r="R1318" i="3"/>
  <c r="R1334" i="3"/>
  <c r="R1350" i="3"/>
  <c r="R1366" i="3"/>
  <c r="R1382" i="3"/>
  <c r="R1398" i="3"/>
  <c r="R1414" i="3"/>
  <c r="R1430" i="3"/>
  <c r="R1446" i="3"/>
  <c r="R1462" i="3"/>
  <c r="R1478" i="3"/>
  <c r="R1494" i="3"/>
  <c r="R1510" i="3"/>
  <c r="R1526" i="3"/>
  <c r="R1542" i="3"/>
  <c r="R1558" i="3"/>
  <c r="R1574" i="3"/>
  <c r="R1590" i="3"/>
  <c r="R1606" i="3"/>
  <c r="R1622" i="3"/>
  <c r="R1638" i="3"/>
  <c r="R1654" i="3"/>
  <c r="R1670" i="3"/>
  <c r="R1686" i="3"/>
  <c r="R1702" i="3"/>
  <c r="R1718" i="3"/>
  <c r="R1734" i="3"/>
  <c r="R1750" i="3"/>
  <c r="R1766" i="3"/>
  <c r="R1782" i="3"/>
  <c r="R1798" i="3"/>
  <c r="R1814" i="3"/>
  <c r="R1830" i="3"/>
  <c r="R1846" i="3"/>
  <c r="R1862" i="3"/>
  <c r="R1878" i="3"/>
  <c r="R1894" i="3"/>
  <c r="R1910" i="3"/>
  <c r="R1926" i="3"/>
  <c r="R563" i="3"/>
  <c r="R595" i="3"/>
  <c r="R639" i="3"/>
  <c r="R655" i="3"/>
  <c r="R671" i="3"/>
  <c r="R687" i="3"/>
  <c r="R703" i="3"/>
  <c r="R719" i="3"/>
  <c r="R735" i="3"/>
  <c r="R751" i="3"/>
  <c r="R767" i="3"/>
  <c r="R783" i="3"/>
  <c r="R799" i="3"/>
  <c r="R815" i="3"/>
  <c r="R831" i="3"/>
  <c r="R847" i="3"/>
  <c r="R863" i="3"/>
  <c r="R879" i="3"/>
  <c r="R895" i="3"/>
  <c r="R911" i="3"/>
  <c r="R927" i="3"/>
  <c r="R943" i="3"/>
  <c r="R959" i="3"/>
  <c r="R975" i="3"/>
  <c r="R991" i="3"/>
  <c r="R1007" i="3"/>
  <c r="R1023" i="3"/>
  <c r="R1039" i="3"/>
  <c r="R1055" i="3"/>
  <c r="R1071" i="3"/>
  <c r="R1087" i="3"/>
  <c r="R1103" i="3"/>
  <c r="R1119" i="3"/>
  <c r="R1135" i="3"/>
  <c r="R2042" i="3"/>
  <c r="R1941" i="3"/>
  <c r="R312" i="3"/>
  <c r="R444" i="3"/>
  <c r="R572" i="3"/>
  <c r="R85" i="3"/>
  <c r="R441" i="3"/>
  <c r="R525" i="3"/>
  <c r="R589" i="3"/>
  <c r="R38" i="3"/>
  <c r="R102" i="3"/>
  <c r="R166" i="3"/>
  <c r="R230" i="3"/>
  <c r="R358" i="3"/>
  <c r="R406" i="3"/>
  <c r="R438" i="3"/>
  <c r="R470" i="3"/>
  <c r="R502" i="3"/>
  <c r="R15" i="3"/>
  <c r="R47" i="3"/>
  <c r="R79" i="3"/>
  <c r="R111" i="3"/>
  <c r="R139" i="3"/>
  <c r="R159" i="3"/>
  <c r="R183" i="3"/>
  <c r="R199" i="3"/>
  <c r="R215" i="3"/>
  <c r="R231" i="3"/>
  <c r="R247" i="3"/>
  <c r="R263" i="3"/>
  <c r="R279" i="3"/>
  <c r="R295" i="3"/>
  <c r="R311" i="3"/>
  <c r="R327" i="3"/>
  <c r="R343" i="3"/>
  <c r="R359" i="3"/>
  <c r="R375" i="3"/>
  <c r="R391" i="3"/>
  <c r="R407" i="3"/>
  <c r="R423" i="3"/>
  <c r="R439" i="3"/>
  <c r="R455" i="3"/>
  <c r="R471" i="3"/>
  <c r="R487" i="3"/>
  <c r="R503" i="3"/>
  <c r="R519" i="3"/>
  <c r="R554" i="3"/>
  <c r="R586" i="3"/>
  <c r="R618" i="3"/>
  <c r="R634" i="3"/>
  <c r="R650" i="3"/>
  <c r="R666" i="3"/>
  <c r="R682" i="3"/>
  <c r="R698" i="3"/>
  <c r="R714" i="3"/>
  <c r="R730" i="3"/>
  <c r="R746" i="3"/>
  <c r="R762" i="3"/>
  <c r="R778" i="3"/>
  <c r="R794" i="3"/>
  <c r="R810" i="3"/>
  <c r="R826" i="3"/>
  <c r="R842" i="3"/>
  <c r="R858" i="3"/>
  <c r="R874" i="3"/>
  <c r="R890" i="3"/>
  <c r="R906" i="3"/>
  <c r="R922" i="3"/>
  <c r="R938" i="3"/>
  <c r="R954" i="3"/>
  <c r="R970" i="3"/>
  <c r="R986" i="3"/>
  <c r="R1002" i="3"/>
  <c r="R1018" i="3"/>
  <c r="R1034" i="3"/>
  <c r="R1050" i="3"/>
  <c r="R1066" i="3"/>
  <c r="R1082" i="3"/>
  <c r="R1098" i="3"/>
  <c r="R1114" i="3"/>
  <c r="R1130" i="3"/>
  <c r="R1146" i="3"/>
  <c r="R1162" i="3"/>
  <c r="R1178" i="3"/>
  <c r="R1194" i="3"/>
  <c r="R1210" i="3"/>
  <c r="R1226" i="3"/>
  <c r="R1242" i="3"/>
  <c r="R1258" i="3"/>
  <c r="R1274" i="3"/>
  <c r="R1290" i="3"/>
  <c r="R1306" i="3"/>
  <c r="R1322" i="3"/>
  <c r="R1338" i="3"/>
  <c r="R1354" i="3"/>
  <c r="R1370" i="3"/>
  <c r="R1386" i="3"/>
  <c r="R1402" i="3"/>
  <c r="R1418" i="3"/>
  <c r="R1434" i="3"/>
  <c r="R1450" i="3"/>
  <c r="R1466" i="3"/>
  <c r="R1482" i="3"/>
  <c r="R1498" i="3"/>
  <c r="R1514" i="3"/>
  <c r="R1530" i="3"/>
  <c r="R1546" i="3"/>
  <c r="R1562" i="3"/>
  <c r="R1578" i="3"/>
  <c r="R1594" i="3"/>
  <c r="R1610" i="3"/>
  <c r="R1626" i="3"/>
  <c r="R1642" i="3"/>
  <c r="R1658" i="3"/>
  <c r="R1674" i="3"/>
  <c r="R1690" i="3"/>
  <c r="R1706" i="3"/>
  <c r="R1722" i="3"/>
  <c r="R1738" i="3"/>
  <c r="R1754" i="3"/>
  <c r="R1770" i="3"/>
  <c r="R1786" i="3"/>
  <c r="R1802" i="3"/>
  <c r="R1818" i="3"/>
  <c r="R1834" i="3"/>
  <c r="R1850" i="3"/>
  <c r="R1866" i="3"/>
  <c r="R1882" i="3"/>
  <c r="R1898" i="3"/>
  <c r="R1914" i="3"/>
  <c r="R1930" i="3"/>
  <c r="R539" i="3"/>
  <c r="R571" i="3"/>
  <c r="R603" i="3"/>
  <c r="R627" i="3"/>
  <c r="R643" i="3"/>
  <c r="R659" i="3"/>
  <c r="R675" i="3"/>
  <c r="R691" i="3"/>
  <c r="R707" i="3"/>
  <c r="R723" i="3"/>
  <c r="R739" i="3"/>
  <c r="R755" i="3"/>
  <c r="R771" i="3"/>
  <c r="R787" i="3"/>
  <c r="R803" i="3"/>
  <c r="R819" i="3"/>
  <c r="R835" i="3"/>
  <c r="R851" i="3"/>
  <c r="R867" i="3"/>
  <c r="R883" i="3"/>
  <c r="R899" i="3"/>
  <c r="R915" i="3"/>
  <c r="R931" i="3"/>
  <c r="R947" i="3"/>
  <c r="R963" i="3"/>
  <c r="R979" i="3"/>
  <c r="R995" i="3"/>
  <c r="R1011" i="3"/>
  <c r="R1027" i="3"/>
  <c r="R1043" i="3"/>
  <c r="R1059" i="3"/>
  <c r="R1075" i="3"/>
  <c r="R1091" i="3"/>
  <c r="R1107" i="3"/>
  <c r="R1123" i="3"/>
  <c r="R1139" i="3"/>
  <c r="R19" i="3"/>
  <c r="R35" i="3"/>
  <c r="R51" i="3"/>
  <c r="R67" i="3"/>
  <c r="R83" i="3"/>
  <c r="R99" i="3"/>
  <c r="R115" i="3"/>
  <c r="R131" i="3"/>
  <c r="R147" i="3"/>
  <c r="R163" i="3"/>
  <c r="R179" i="3"/>
  <c r="R195" i="3"/>
  <c r="R211" i="3"/>
  <c r="R227" i="3"/>
  <c r="R243" i="3"/>
  <c r="R259" i="3"/>
  <c r="R275" i="3"/>
  <c r="R291" i="3"/>
  <c r="R307" i="3"/>
  <c r="R323" i="3"/>
  <c r="R339" i="3"/>
  <c r="R17" i="3"/>
  <c r="R37" i="3"/>
  <c r="R53" i="3"/>
  <c r="R69" i="3"/>
  <c r="R89" i="3"/>
  <c r="R105" i="3"/>
  <c r="R125" i="3"/>
  <c r="R141" i="3"/>
  <c r="R157" i="3"/>
  <c r="R177" i="3"/>
  <c r="R197" i="3"/>
  <c r="R221" i="3"/>
  <c r="R6" i="3"/>
  <c r="R26" i="3"/>
  <c r="R50" i="3"/>
  <c r="R70" i="3"/>
  <c r="R86" i="3"/>
  <c r="R106" i="3"/>
  <c r="R126" i="3"/>
  <c r="R146" i="3"/>
  <c r="R162" i="3"/>
  <c r="R178" i="3"/>
  <c r="R194" i="3"/>
  <c r="R210" i="3"/>
  <c r="R134" i="3"/>
  <c r="R226" i="3"/>
  <c r="R262" i="3"/>
  <c r="R278" i="3"/>
  <c r="R294" i="3"/>
  <c r="R314" i="3"/>
  <c r="R330" i="3"/>
  <c r="R346" i="3"/>
  <c r="R362" i="3"/>
  <c r="R378" i="3"/>
  <c r="R394" i="3"/>
  <c r="R410" i="3"/>
  <c r="R426" i="3"/>
  <c r="R442" i="3"/>
  <c r="R462" i="3"/>
  <c r="R518" i="3"/>
  <c r="R355" i="3"/>
  <c r="R371" i="3"/>
  <c r="R387" i="3"/>
  <c r="R403" i="3"/>
  <c r="R419" i="3"/>
  <c r="R435" i="3"/>
  <c r="R451" i="3"/>
  <c r="R467" i="3"/>
  <c r="R483" i="3"/>
  <c r="R499" i="3"/>
  <c r="R515" i="3"/>
  <c r="R531" i="3"/>
  <c r="R623" i="3"/>
  <c r="R213" i="3"/>
  <c r="R341" i="3"/>
  <c r="R498" i="3"/>
  <c r="R8" i="3"/>
  <c r="R24" i="3"/>
  <c r="R40" i="3"/>
  <c r="R56" i="3"/>
  <c r="R72" i="3"/>
  <c r="R92" i="3"/>
  <c r="R108" i="3"/>
  <c r="R124" i="3"/>
  <c r="R140" i="3"/>
  <c r="R160" i="3"/>
  <c r="R176" i="3"/>
  <c r="R192" i="3"/>
  <c r="R208" i="3"/>
  <c r="R224" i="3"/>
  <c r="R240" i="3"/>
  <c r="R256" i="3"/>
  <c r="R272" i="3"/>
  <c r="R288" i="3"/>
  <c r="R304" i="3"/>
  <c r="R320" i="3"/>
  <c r="R336" i="3"/>
  <c r="R253" i="3"/>
  <c r="R273" i="3"/>
  <c r="R289" i="3"/>
  <c r="R305" i="3"/>
  <c r="R340" i="3"/>
  <c r="R356" i="3"/>
  <c r="R372" i="3"/>
  <c r="R388" i="3"/>
  <c r="R404" i="3"/>
  <c r="R420" i="3"/>
  <c r="R436" i="3"/>
  <c r="R452" i="3"/>
  <c r="R468" i="3"/>
  <c r="R484" i="3"/>
  <c r="R500" i="3"/>
  <c r="R516" i="3"/>
  <c r="R532" i="3"/>
  <c r="R548" i="3"/>
  <c r="R564" i="3"/>
  <c r="R580" i="3"/>
  <c r="R596" i="3"/>
  <c r="R612" i="3"/>
  <c r="R269" i="3"/>
  <c r="R325" i="3"/>
  <c r="R357" i="3"/>
  <c r="R389" i="3"/>
  <c r="R405" i="3"/>
  <c r="R437" i="3"/>
  <c r="R453" i="3"/>
  <c r="R469" i="3"/>
  <c r="R501" i="3"/>
  <c r="R517" i="3"/>
  <c r="R533" i="3"/>
  <c r="R549" i="3"/>
  <c r="R565" i="3"/>
  <c r="R581" i="3"/>
  <c r="R597" i="3"/>
  <c r="R613" i="3"/>
  <c r="R1680" i="3"/>
  <c r="R1760" i="3"/>
  <c r="R1888" i="3"/>
  <c r="R5" i="3"/>
  <c r="R1696" i="3"/>
  <c r="R1728" i="3"/>
  <c r="R1792" i="3"/>
  <c r="R1856" i="3"/>
  <c r="R1920" i="3"/>
  <c r="R2167" i="3"/>
  <c r="R2199" i="3"/>
  <c r="R2171" i="3"/>
  <c r="R2203" i="3"/>
  <c r="R1744" i="3"/>
  <c r="R1776" i="3"/>
  <c r="R1808" i="3"/>
  <c r="R1840" i="3"/>
  <c r="R1872" i="3"/>
  <c r="R1904" i="3"/>
  <c r="R1935" i="3"/>
  <c r="R1951" i="3"/>
  <c r="R1967" i="3"/>
  <c r="R1983" i="3"/>
  <c r="R1999" i="3"/>
  <c r="R2015" i="3"/>
  <c r="R2031" i="3"/>
  <c r="R2047" i="3"/>
  <c r="R2063" i="3"/>
  <c r="R2079" i="3"/>
  <c r="R2095" i="3"/>
  <c r="R2111" i="3"/>
  <c r="R2127" i="3"/>
  <c r="R2143" i="3"/>
  <c r="R2159" i="3"/>
  <c r="R2175" i="3"/>
  <c r="R2191" i="3"/>
  <c r="R2207" i="3"/>
  <c r="R1784" i="3"/>
  <c r="R1816" i="3"/>
  <c r="R1848" i="3"/>
  <c r="R1880" i="3"/>
  <c r="R1912" i="3"/>
  <c r="R1939" i="3"/>
  <c r="R1955" i="3"/>
  <c r="R1971" i="3"/>
  <c r="R1987" i="3"/>
  <c r="R2003" i="3"/>
  <c r="R2019" i="3"/>
  <c r="R2035" i="3"/>
  <c r="R2051" i="3"/>
  <c r="R2067" i="3"/>
  <c r="R2083" i="3"/>
  <c r="R2099" i="3"/>
  <c r="R2115" i="3"/>
  <c r="R2131" i="3"/>
  <c r="R2147" i="3"/>
  <c r="R2163" i="3"/>
  <c r="R2179" i="3"/>
  <c r="R2195" i="3"/>
  <c r="R1676" i="3"/>
  <c r="S2067" i="3" l="1"/>
  <c r="S2003" i="3"/>
  <c r="S1939" i="3"/>
  <c r="S1816" i="3"/>
  <c r="S2175" i="3"/>
  <c r="S2111" i="3"/>
  <c r="S2047" i="3"/>
  <c r="S1983" i="3"/>
  <c r="S1904" i="3"/>
  <c r="S1776" i="3"/>
  <c r="S2199" i="3"/>
  <c r="S1792" i="3"/>
  <c r="S1888" i="3"/>
  <c r="S597" i="3"/>
  <c r="S533" i="3"/>
  <c r="S453" i="3"/>
  <c r="S357" i="3"/>
  <c r="S596" i="3"/>
  <c r="S532" i="3"/>
  <c r="S468" i="3"/>
  <c r="S404" i="3"/>
  <c r="S340" i="3"/>
  <c r="S253" i="3"/>
  <c r="S288" i="3"/>
  <c r="S224" i="3"/>
  <c r="S160" i="3"/>
  <c r="S92" i="3"/>
  <c r="S24" i="3"/>
  <c r="S213" i="3"/>
  <c r="S499" i="3"/>
  <c r="S435" i="3"/>
  <c r="S371" i="3"/>
  <c r="S442" i="3"/>
  <c r="S378" i="3"/>
  <c r="S314" i="3"/>
  <c r="S226" i="3"/>
  <c r="S178" i="3"/>
  <c r="S106" i="3"/>
  <c r="S26" i="3"/>
  <c r="S177" i="3"/>
  <c r="S105" i="3"/>
  <c r="S37" i="3"/>
  <c r="S307" i="3"/>
  <c r="S243" i="3"/>
  <c r="S179" i="3"/>
  <c r="S115" i="3"/>
  <c r="S51" i="3"/>
  <c r="S1123" i="3"/>
  <c r="S1059" i="3"/>
  <c r="S995" i="3"/>
  <c r="S931" i="3"/>
  <c r="S867" i="3"/>
  <c r="S803" i="3"/>
  <c r="S739" i="3"/>
  <c r="S675" i="3"/>
  <c r="S603" i="3"/>
  <c r="S1914" i="3"/>
  <c r="S1850" i="3"/>
  <c r="S1786" i="3"/>
  <c r="S1722" i="3"/>
  <c r="S1658" i="3"/>
  <c r="S1594" i="3"/>
  <c r="S1530" i="3"/>
  <c r="S1466" i="3"/>
  <c r="S1402" i="3"/>
  <c r="S1338" i="3"/>
  <c r="S1274" i="3"/>
  <c r="S1210" i="3"/>
  <c r="S1146" i="3"/>
  <c r="S1082" i="3"/>
  <c r="S1018" i="3"/>
  <c r="S954" i="3"/>
  <c r="S890" i="3"/>
  <c r="S826" i="3"/>
  <c r="S762" i="3"/>
  <c r="S698" i="3"/>
  <c r="S634" i="3"/>
  <c r="S519" i="3"/>
  <c r="S455" i="3"/>
  <c r="S391" i="3"/>
  <c r="S327" i="3"/>
  <c r="S263" i="3"/>
  <c r="S199" i="3"/>
  <c r="S111" i="3"/>
  <c r="S502" i="3"/>
  <c r="S358" i="3"/>
  <c r="S38" i="3"/>
  <c r="S85" i="3"/>
  <c r="S1941" i="3"/>
  <c r="S1103" i="3"/>
  <c r="S1039" i="3"/>
  <c r="S975" i="3"/>
  <c r="S911" i="3"/>
  <c r="S847" i="3"/>
  <c r="S783" i="3"/>
  <c r="S719" i="3"/>
  <c r="S655" i="3"/>
  <c r="S1926" i="3"/>
  <c r="S1862" i="3"/>
  <c r="S1798" i="3"/>
  <c r="S1734" i="3"/>
  <c r="S1670" i="3"/>
  <c r="S1606" i="3"/>
  <c r="S1542" i="3"/>
  <c r="S1478" i="3"/>
  <c r="S1414" i="3"/>
  <c r="S1350" i="3"/>
  <c r="S1286" i="3"/>
  <c r="S1222" i="3"/>
  <c r="S1158" i="3"/>
  <c r="S1094" i="3"/>
  <c r="S1030" i="3"/>
  <c r="S966" i="3"/>
  <c r="S902" i="3"/>
  <c r="S838" i="3"/>
  <c r="S774" i="3"/>
  <c r="S710" i="3"/>
  <c r="S646" i="3"/>
  <c r="S546" i="3"/>
  <c r="S103" i="3"/>
  <c r="S494" i="3"/>
  <c r="S214" i="3"/>
  <c r="S505" i="3"/>
  <c r="S540" i="3"/>
  <c r="S2170" i="3"/>
  <c r="S1922" i="3"/>
  <c r="S1858" i="3"/>
  <c r="S1794" i="3"/>
  <c r="S1730" i="3"/>
  <c r="S1666" i="3"/>
  <c r="S1602" i="3"/>
  <c r="S1538" i="3"/>
  <c r="S1474" i="3"/>
  <c r="S1410" i="3"/>
  <c r="S1346" i="3"/>
  <c r="S1282" i="3"/>
  <c r="S1218" i="3"/>
  <c r="S1154" i="3"/>
  <c r="S1090" i="3"/>
  <c r="S1026" i="3"/>
  <c r="S962" i="3"/>
  <c r="S898" i="3"/>
  <c r="S834" i="3"/>
  <c r="S770" i="3"/>
  <c r="S706" i="3"/>
  <c r="S642" i="3"/>
  <c r="S538" i="3"/>
  <c r="S463" i="3"/>
  <c r="S399" i="3"/>
  <c r="S335" i="3"/>
  <c r="S271" i="3"/>
  <c r="S207" i="3"/>
  <c r="S127" i="3"/>
  <c r="S486" i="3"/>
  <c r="S326" i="3"/>
  <c r="S485" i="3"/>
  <c r="S21" i="3"/>
  <c r="S2197" i="3"/>
  <c r="S91" i="3"/>
  <c r="S27" i="3"/>
  <c r="S466" i="3"/>
  <c r="S402" i="3"/>
  <c r="S338" i="3"/>
  <c r="S274" i="3"/>
  <c r="S114" i="3"/>
  <c r="S34" i="3"/>
  <c r="S585" i="3"/>
  <c r="S521" i="3"/>
  <c r="S393" i="3"/>
  <c r="S209" i="3"/>
  <c r="S49" i="3"/>
  <c r="S504" i="3"/>
  <c r="S376" i="3"/>
  <c r="S88" i="3"/>
  <c r="S1701" i="3"/>
  <c r="S1995" i="3"/>
  <c r="S334" i="3"/>
  <c r="S270" i="3"/>
  <c r="S206" i="3"/>
  <c r="S142" i="3"/>
  <c r="S62" i="3"/>
  <c r="S497" i="3"/>
  <c r="S293" i="3"/>
  <c r="S133" i="3"/>
  <c r="S556" i="3"/>
  <c r="S428" i="3"/>
  <c r="S280" i="3"/>
  <c r="S2133" i="3"/>
  <c r="S1712" i="3"/>
  <c r="S490" i="3"/>
  <c r="S282" i="3"/>
  <c r="S218" i="3"/>
  <c r="S154" i="3"/>
  <c r="S74" i="3"/>
  <c r="S609" i="3"/>
  <c r="S545" i="3"/>
  <c r="S449" i="3"/>
  <c r="S321" i="3"/>
  <c r="S161" i="3"/>
  <c r="S33" i="3"/>
  <c r="S520" i="3"/>
  <c r="S392" i="3"/>
  <c r="S152" i="3"/>
  <c r="S1829" i="3"/>
  <c r="S2123" i="3"/>
  <c r="S148" i="3"/>
  <c r="S20" i="3"/>
  <c r="S1892" i="3"/>
  <c r="S2041" i="3"/>
  <c r="S2169" i="3"/>
  <c r="S1837" i="3"/>
  <c r="S2014" i="3"/>
  <c r="S2142" i="3"/>
  <c r="S1824" i="3"/>
  <c r="S2135" i="3"/>
  <c r="S461" i="3"/>
  <c r="S397" i="3"/>
  <c r="S333" i="3"/>
  <c r="S237" i="3"/>
  <c r="S109" i="3"/>
  <c r="S45" i="3"/>
  <c r="S296" i="3"/>
  <c r="S168" i="3"/>
  <c r="S1788" i="3"/>
  <c r="S1989" i="3"/>
  <c r="S2117" i="3"/>
  <c r="S1733" i="3"/>
  <c r="S1962" i="3"/>
  <c r="S2090" i="3"/>
  <c r="S1752" i="3"/>
  <c r="S2091" i="3"/>
  <c r="S345" i="3"/>
  <c r="S281" i="3"/>
  <c r="S217" i="3"/>
  <c r="S153" i="3"/>
  <c r="S57" i="3"/>
  <c r="S608" i="3"/>
  <c r="S544" i="3"/>
  <c r="S480" i="3"/>
  <c r="S416" i="3"/>
  <c r="S352" i="3"/>
  <c r="S228" i="3"/>
  <c r="S100" i="3"/>
  <c r="S1796" i="3"/>
  <c r="S1993" i="3"/>
  <c r="S2121" i="3"/>
  <c r="S1741" i="3"/>
  <c r="S1966" i="3"/>
  <c r="S2094" i="3"/>
  <c r="S1688" i="3"/>
  <c r="S2183" i="3"/>
  <c r="S96" i="3"/>
  <c r="S32" i="3"/>
  <c r="S1772" i="3"/>
  <c r="S1900" i="3"/>
  <c r="S1981" i="3"/>
  <c r="S2045" i="3"/>
  <c r="S2109" i="3"/>
  <c r="S2173" i="3"/>
  <c r="S1717" i="3"/>
  <c r="S1845" i="3"/>
  <c r="S1954" i="3"/>
  <c r="S2018" i="3"/>
  <c r="S2082" i="3"/>
  <c r="S2146" i="3"/>
  <c r="S2210" i="3"/>
  <c r="S1947" i="3"/>
  <c r="S2075" i="3"/>
  <c r="S300" i="3"/>
  <c r="S236" i="3"/>
  <c r="S172" i="3"/>
  <c r="S44" i="3"/>
  <c r="S1716" i="3"/>
  <c r="S1844" i="3"/>
  <c r="S1953" i="3"/>
  <c r="S2017" i="3"/>
  <c r="S2081" i="3"/>
  <c r="S2145" i="3"/>
  <c r="S2209" i="3"/>
  <c r="S1789" i="3"/>
  <c r="S1917" i="3"/>
  <c r="S1990" i="3"/>
  <c r="S2054" i="3"/>
  <c r="S2118" i="3"/>
  <c r="S2182" i="3"/>
  <c r="S1736" i="3"/>
  <c r="S2055" i="3"/>
  <c r="S2" i="3"/>
  <c r="S118" i="3"/>
  <c r="S203" i="3"/>
  <c r="S459" i="3"/>
  <c r="S766" i="3"/>
  <c r="S1022" i="3"/>
  <c r="S1278" i="3"/>
  <c r="S1534" i="3"/>
  <c r="S1790" i="3"/>
  <c r="S647" i="3"/>
  <c r="S2179" i="3"/>
  <c r="S2051" i="3"/>
  <c r="S1987" i="3"/>
  <c r="S1912" i="3"/>
  <c r="S1784" i="3"/>
  <c r="S2159" i="3"/>
  <c r="S2095" i="3"/>
  <c r="S2031" i="3"/>
  <c r="S1967" i="3"/>
  <c r="S1872" i="3"/>
  <c r="S1744" i="3"/>
  <c r="S2167" i="3"/>
  <c r="S1728" i="3"/>
  <c r="S1760" i="3"/>
  <c r="S581" i="3"/>
  <c r="S517" i="3"/>
  <c r="S437" i="3"/>
  <c r="S325" i="3"/>
  <c r="S580" i="3"/>
  <c r="S516" i="3"/>
  <c r="S452" i="3"/>
  <c r="S388" i="3"/>
  <c r="S305" i="3"/>
  <c r="S336" i="3"/>
  <c r="S272" i="3"/>
  <c r="S208" i="3"/>
  <c r="S140" i="3"/>
  <c r="S72" i="3"/>
  <c r="S8" i="3"/>
  <c r="S623" i="3"/>
  <c r="S483" i="3"/>
  <c r="S419" i="3"/>
  <c r="S355" i="3"/>
  <c r="S426" i="3"/>
  <c r="S362" i="3"/>
  <c r="S294" i="3"/>
  <c r="S134" i="3"/>
  <c r="S162" i="3"/>
  <c r="S86" i="3"/>
  <c r="S6" i="3"/>
  <c r="S157" i="3"/>
  <c r="S89" i="3"/>
  <c r="S17" i="3"/>
  <c r="S291" i="3"/>
  <c r="S227" i="3"/>
  <c r="S163" i="3"/>
  <c r="S99" i="3"/>
  <c r="S35" i="3"/>
  <c r="S1107" i="3"/>
  <c r="S1043" i="3"/>
  <c r="S979" i="3"/>
  <c r="S915" i="3"/>
  <c r="S851" i="3"/>
  <c r="S787" i="3"/>
  <c r="S723" i="3"/>
  <c r="S659" i="3"/>
  <c r="S571" i="3"/>
  <c r="S1898" i="3"/>
  <c r="S1834" i="3"/>
  <c r="S1770" i="3"/>
  <c r="S1706" i="3"/>
  <c r="S1642" i="3"/>
  <c r="S1578" i="3"/>
  <c r="S1514" i="3"/>
  <c r="S1450" i="3"/>
  <c r="S1386" i="3"/>
  <c r="S1322" i="3"/>
  <c r="S1258" i="3"/>
  <c r="S1194" i="3"/>
  <c r="S1130" i="3"/>
  <c r="S1066" i="3"/>
  <c r="S1002" i="3"/>
  <c r="S938" i="3"/>
  <c r="S874" i="3"/>
  <c r="S810" i="3"/>
  <c r="S746" i="3"/>
  <c r="S682" i="3"/>
  <c r="S618" i="3"/>
  <c r="S503" i="3"/>
  <c r="S439" i="3"/>
  <c r="S375" i="3"/>
  <c r="S311" i="3"/>
  <c r="S247" i="3"/>
  <c r="S183" i="3"/>
  <c r="S79" i="3"/>
  <c r="S470" i="3"/>
  <c r="S230" i="3"/>
  <c r="S589" i="3"/>
  <c r="S572" i="3"/>
  <c r="S2042" i="3"/>
  <c r="S1087" i="3"/>
  <c r="S1023" i="3"/>
  <c r="S959" i="3"/>
  <c r="S895" i="3"/>
  <c r="S831" i="3"/>
  <c r="S767" i="3"/>
  <c r="S703" i="3"/>
  <c r="S639" i="3"/>
  <c r="S1910" i="3"/>
  <c r="S1846" i="3"/>
  <c r="S1782" i="3"/>
  <c r="S1718" i="3"/>
  <c r="S1654" i="3"/>
  <c r="S1590" i="3"/>
  <c r="S1526" i="3"/>
  <c r="S1462" i="3"/>
  <c r="S1398" i="3"/>
  <c r="S1334" i="3"/>
  <c r="S1270" i="3"/>
  <c r="S1206" i="3"/>
  <c r="S1142" i="3"/>
  <c r="S1078" i="3"/>
  <c r="S1014" i="3"/>
  <c r="S950" i="3"/>
  <c r="S886" i="3"/>
  <c r="S822" i="3"/>
  <c r="S758" i="3"/>
  <c r="S694" i="3"/>
  <c r="S630" i="3"/>
  <c r="S175" i="3"/>
  <c r="S71" i="3"/>
  <c r="S430" i="3"/>
  <c r="S150" i="3"/>
  <c r="S421" i="3"/>
  <c r="S412" i="3"/>
  <c r="S587" i="3"/>
  <c r="S1906" i="3"/>
  <c r="S1842" i="3"/>
  <c r="S1778" i="3"/>
  <c r="S1714" i="3"/>
  <c r="S1650" i="3"/>
  <c r="S1586" i="3"/>
  <c r="S1522" i="3"/>
  <c r="S1458" i="3"/>
  <c r="S1394" i="3"/>
  <c r="S1330" i="3"/>
  <c r="S1266" i="3"/>
  <c r="S1202" i="3"/>
  <c r="S1138" i="3"/>
  <c r="S1074" i="3"/>
  <c r="S1010" i="3"/>
  <c r="S946" i="3"/>
  <c r="S882" i="3"/>
  <c r="S818" i="3"/>
  <c r="S754" i="3"/>
  <c r="S690" i="3"/>
  <c r="S626" i="3"/>
  <c r="S511" i="3"/>
  <c r="S447" i="3"/>
  <c r="S383" i="3"/>
  <c r="S319" i="3"/>
  <c r="S255" i="3"/>
  <c r="S191" i="3"/>
  <c r="S95" i="3"/>
  <c r="S454" i="3"/>
  <c r="S198" i="3"/>
  <c r="S401" i="3"/>
  <c r="S508" i="3"/>
  <c r="S1928" i="3"/>
  <c r="S75" i="3"/>
  <c r="S11" i="3"/>
  <c r="S450" i="3"/>
  <c r="S386" i="3"/>
  <c r="S322" i="3"/>
  <c r="S258" i="3"/>
  <c r="S98" i="3"/>
  <c r="S18" i="3"/>
  <c r="S569" i="3"/>
  <c r="S481" i="3"/>
  <c r="S369" i="3"/>
  <c r="S145" i="3"/>
  <c r="S600" i="3"/>
  <c r="S472" i="3"/>
  <c r="S344" i="3"/>
  <c r="S1756" i="3"/>
  <c r="S1946" i="3"/>
  <c r="S382" i="3"/>
  <c r="S318" i="3"/>
  <c r="S254" i="3"/>
  <c r="S190" i="3"/>
  <c r="S110" i="3"/>
  <c r="S46" i="3"/>
  <c r="S473" i="3"/>
  <c r="S261" i="3"/>
  <c r="S101" i="3"/>
  <c r="S524" i="3"/>
  <c r="S396" i="3"/>
  <c r="S184" i="3"/>
  <c r="S1765" i="3"/>
  <c r="S2059" i="3"/>
  <c r="S474" i="3"/>
  <c r="S266" i="3"/>
  <c r="S202" i="3"/>
  <c r="S138" i="3"/>
  <c r="S58" i="3"/>
  <c r="S593" i="3"/>
  <c r="S529" i="3"/>
  <c r="S425" i="3"/>
  <c r="S257" i="3"/>
  <c r="S129" i="3"/>
  <c r="S616" i="3"/>
  <c r="S488" i="3"/>
  <c r="S360" i="3"/>
  <c r="S1884" i="3"/>
  <c r="S2010" i="3"/>
  <c r="S244" i="3"/>
  <c r="S116" i="3"/>
  <c r="S1700" i="3"/>
  <c r="S1945" i="3"/>
  <c r="S2073" i="3"/>
  <c r="S2201" i="3"/>
  <c r="S1901" i="3"/>
  <c r="S2046" i="3"/>
  <c r="S2174" i="3"/>
  <c r="S1943" i="3"/>
  <c r="S509" i="3"/>
  <c r="S445" i="3"/>
  <c r="S381" i="3"/>
  <c r="S317" i="3"/>
  <c r="S205" i="3"/>
  <c r="S93" i="3"/>
  <c r="S29" i="3"/>
  <c r="S264" i="3"/>
  <c r="S136" i="3"/>
  <c r="S1852" i="3"/>
  <c r="S2021" i="3"/>
  <c r="S2149" i="3"/>
  <c r="S1797" i="3"/>
  <c r="S1994" i="3"/>
  <c r="S2122" i="3"/>
  <c r="S1864" i="3"/>
  <c r="S2155" i="3"/>
  <c r="S329" i="3"/>
  <c r="S265" i="3"/>
  <c r="S201" i="3"/>
  <c r="S137" i="3"/>
  <c r="S41" i="3"/>
  <c r="S592" i="3"/>
  <c r="S528" i="3"/>
  <c r="S464" i="3"/>
  <c r="S400" i="3"/>
  <c r="S316" i="3"/>
  <c r="S196" i="3"/>
  <c r="S68" i="3"/>
  <c r="S1860" i="3"/>
  <c r="S2025" i="3"/>
  <c r="S2153" i="3"/>
  <c r="S1805" i="3"/>
  <c r="S1998" i="3"/>
  <c r="S2126" i="3"/>
  <c r="S1975" i="3"/>
  <c r="S144" i="3"/>
  <c r="S80" i="3"/>
  <c r="S16" i="3"/>
  <c r="S1804" i="3"/>
  <c r="S1932" i="3"/>
  <c r="S1997" i="3"/>
  <c r="S2061" i="3"/>
  <c r="S2125" i="3"/>
  <c r="S2189" i="3"/>
  <c r="S1749" i="3"/>
  <c r="S1877" i="3"/>
  <c r="S1970" i="3"/>
  <c r="S2034" i="3"/>
  <c r="S2098" i="3"/>
  <c r="S2162" i="3"/>
  <c r="S1768" i="3"/>
  <c r="S1979" i="3"/>
  <c r="S2107" i="3"/>
  <c r="S284" i="3"/>
  <c r="S220" i="3"/>
  <c r="S156" i="3"/>
  <c r="S28" i="3"/>
  <c r="S1748" i="3"/>
  <c r="S1876" i="3"/>
  <c r="S1969" i="3"/>
  <c r="S2033" i="3"/>
  <c r="S2097" i="3"/>
  <c r="S2161" i="3"/>
  <c r="S1693" i="3"/>
  <c r="S1821" i="3"/>
  <c r="S1942" i="3"/>
  <c r="S2006" i="3"/>
  <c r="S2070" i="3"/>
  <c r="S2134" i="3"/>
  <c r="S2198" i="3"/>
  <c r="S1959" i="3"/>
  <c r="S2087" i="3"/>
  <c r="S2211" i="3"/>
  <c r="S374" i="3"/>
  <c r="S267" i="3"/>
  <c r="S530" i="3"/>
  <c r="S830" i="3"/>
  <c r="S1086" i="3"/>
  <c r="S1342" i="3"/>
  <c r="S1598" i="3"/>
  <c r="S1854" i="3"/>
  <c r="S2131" i="3"/>
  <c r="S2163" i="3"/>
  <c r="S2035" i="3"/>
  <c r="S1971" i="3"/>
  <c r="S1880" i="3"/>
  <c r="S2207" i="3"/>
  <c r="S2143" i="3"/>
  <c r="S2079" i="3"/>
  <c r="S2015" i="3"/>
  <c r="S1951" i="3"/>
  <c r="S1840" i="3"/>
  <c r="S2203" i="3"/>
  <c r="S1920" i="3"/>
  <c r="S1696" i="3"/>
  <c r="S1680" i="3"/>
  <c r="S565" i="3"/>
  <c r="S501" i="3"/>
  <c r="S405" i="3"/>
  <c r="S269" i="3"/>
  <c r="S564" i="3"/>
  <c r="S500" i="3"/>
  <c r="S436" i="3"/>
  <c r="S372" i="3"/>
  <c r="S289" i="3"/>
  <c r="S320" i="3"/>
  <c r="S256" i="3"/>
  <c r="S192" i="3"/>
  <c r="S124" i="3"/>
  <c r="S56" i="3"/>
  <c r="S498" i="3"/>
  <c r="S531" i="3"/>
  <c r="S467" i="3"/>
  <c r="S403" i="3"/>
  <c r="S518" i="3"/>
  <c r="S410" i="3"/>
  <c r="S346" i="3"/>
  <c r="S278" i="3"/>
  <c r="S210" i="3"/>
  <c r="S146" i="3"/>
  <c r="S70" i="3"/>
  <c r="S221" i="3"/>
  <c r="S141" i="3"/>
  <c r="S69" i="3"/>
  <c r="S339" i="3"/>
  <c r="S275" i="3"/>
  <c r="S211" i="3"/>
  <c r="S147" i="3"/>
  <c r="S83" i="3"/>
  <c r="S19" i="3"/>
  <c r="S1091" i="3"/>
  <c r="S1027" i="3"/>
  <c r="S963" i="3"/>
  <c r="S899" i="3"/>
  <c r="S835" i="3"/>
  <c r="S771" i="3"/>
  <c r="S707" i="3"/>
  <c r="S643" i="3"/>
  <c r="S539" i="3"/>
  <c r="S1882" i="3"/>
  <c r="S1818" i="3"/>
  <c r="S1754" i="3"/>
  <c r="S1690" i="3"/>
  <c r="S1626" i="3"/>
  <c r="S1562" i="3"/>
  <c r="S1498" i="3"/>
  <c r="S1434" i="3"/>
  <c r="S1370" i="3"/>
  <c r="S1306" i="3"/>
  <c r="S1242" i="3"/>
  <c r="S1178" i="3"/>
  <c r="S1114" i="3"/>
  <c r="S1050" i="3"/>
  <c r="S986" i="3"/>
  <c r="S922" i="3"/>
  <c r="S858" i="3"/>
  <c r="S794" i="3"/>
  <c r="S730" i="3"/>
  <c r="S666" i="3"/>
  <c r="S586" i="3"/>
  <c r="S487" i="3"/>
  <c r="S423" i="3"/>
  <c r="S359" i="3"/>
  <c r="S295" i="3"/>
  <c r="S231" i="3"/>
  <c r="S159" i="3"/>
  <c r="S47" i="3"/>
  <c r="S438" i="3"/>
  <c r="S166" i="3"/>
  <c r="S525" i="3"/>
  <c r="S444" i="3"/>
  <c r="S1135" i="3"/>
  <c r="S1071" i="3"/>
  <c r="S1007" i="3"/>
  <c r="S943" i="3"/>
  <c r="S879" i="3"/>
  <c r="S815" i="3"/>
  <c r="S751" i="3"/>
  <c r="S687" i="3"/>
  <c r="S595" i="3"/>
  <c r="S1894" i="3"/>
  <c r="S1830" i="3"/>
  <c r="S1766" i="3"/>
  <c r="S1702" i="3"/>
  <c r="S1638" i="3"/>
  <c r="S1574" i="3"/>
  <c r="S1510" i="3"/>
  <c r="S1446" i="3"/>
  <c r="S1382" i="3"/>
  <c r="S1318" i="3"/>
  <c r="S1254" i="3"/>
  <c r="S1190" i="3"/>
  <c r="S1126" i="3"/>
  <c r="S1062" i="3"/>
  <c r="S998" i="3"/>
  <c r="S934" i="3"/>
  <c r="S870" i="3"/>
  <c r="S806" i="3"/>
  <c r="S742" i="3"/>
  <c r="S678" i="3"/>
  <c r="S610" i="3"/>
  <c r="S155" i="3"/>
  <c r="S39" i="3"/>
  <c r="S398" i="3"/>
  <c r="S22" i="3"/>
  <c r="S309" i="3"/>
  <c r="S248" i="3"/>
  <c r="S555" i="3"/>
  <c r="S1890" i="3"/>
  <c r="S1826" i="3"/>
  <c r="S1762" i="3"/>
  <c r="S1698" i="3"/>
  <c r="S1634" i="3"/>
  <c r="S1570" i="3"/>
  <c r="S1506" i="3"/>
  <c r="S1442" i="3"/>
  <c r="S1378" i="3"/>
  <c r="S1314" i="3"/>
  <c r="S1250" i="3"/>
  <c r="S1186" i="3"/>
  <c r="S1122" i="3"/>
  <c r="S1058" i="3"/>
  <c r="S994" i="3"/>
  <c r="S930" i="3"/>
  <c r="S866" i="3"/>
  <c r="S802" i="3"/>
  <c r="S738" i="3"/>
  <c r="S674" i="3"/>
  <c r="S602" i="3"/>
  <c r="S495" i="3"/>
  <c r="S431" i="3"/>
  <c r="S367" i="3"/>
  <c r="S303" i="3"/>
  <c r="S239" i="3"/>
  <c r="S171" i="3"/>
  <c r="S63" i="3"/>
  <c r="S422" i="3"/>
  <c r="S4" i="3"/>
  <c r="S277" i="3"/>
  <c r="S380" i="3"/>
  <c r="S123" i="3"/>
  <c r="S59" i="3"/>
  <c r="S514" i="3"/>
  <c r="S434" i="3"/>
  <c r="S370" i="3"/>
  <c r="S306" i="3"/>
  <c r="S242" i="3"/>
  <c r="S82" i="3"/>
  <c r="S617" i="3"/>
  <c r="S553" i="3"/>
  <c r="S457" i="3"/>
  <c r="S337" i="3"/>
  <c r="S113" i="3"/>
  <c r="S568" i="3"/>
  <c r="S440" i="3"/>
  <c r="S308" i="3"/>
  <c r="S1973" i="3"/>
  <c r="S2074" i="3"/>
  <c r="S366" i="3"/>
  <c r="S302" i="3"/>
  <c r="S238" i="3"/>
  <c r="S174" i="3"/>
  <c r="S94" i="3"/>
  <c r="S30" i="3"/>
  <c r="S433" i="3"/>
  <c r="S229" i="3"/>
  <c r="S3" i="3"/>
  <c r="S492" i="3"/>
  <c r="S364" i="3"/>
  <c r="S1820" i="3"/>
  <c r="S1978" i="3"/>
  <c r="S522" i="3"/>
  <c r="S458" i="3"/>
  <c r="S250" i="3"/>
  <c r="S186" i="3"/>
  <c r="S122" i="3"/>
  <c r="S42" i="3"/>
  <c r="S577" i="3"/>
  <c r="S513" i="3"/>
  <c r="S385" i="3"/>
  <c r="S225" i="3"/>
  <c r="S97" i="3"/>
  <c r="S584" i="3"/>
  <c r="S456" i="3"/>
  <c r="S328" i="3"/>
  <c r="S2037" i="3"/>
  <c r="S2138" i="3"/>
  <c r="S212" i="3"/>
  <c r="S84" i="3"/>
  <c r="S1764" i="3"/>
  <c r="S1977" i="3"/>
  <c r="S2105" i="3"/>
  <c r="S1709" i="3"/>
  <c r="S1950" i="3"/>
  <c r="S2078" i="3"/>
  <c r="S2206" i="3"/>
  <c r="S2007" i="3"/>
  <c r="S493" i="3"/>
  <c r="S429" i="3"/>
  <c r="S365" i="3"/>
  <c r="S301" i="3"/>
  <c r="S189" i="3"/>
  <c r="S77" i="3"/>
  <c r="S13" i="3"/>
  <c r="S232" i="3"/>
  <c r="S104" i="3"/>
  <c r="S1916" i="3"/>
  <c r="S2053" i="3"/>
  <c r="S2181" i="3"/>
  <c r="S1861" i="3"/>
  <c r="S2026" i="3"/>
  <c r="S2154" i="3"/>
  <c r="S1963" i="3"/>
  <c r="S377" i="3"/>
  <c r="S313" i="3"/>
  <c r="S249" i="3"/>
  <c r="S185" i="3"/>
  <c r="S121" i="3"/>
  <c r="S25" i="3"/>
  <c r="S576" i="3"/>
  <c r="S512" i="3"/>
  <c r="S448" i="3"/>
  <c r="S384" i="3"/>
  <c r="S292" i="3"/>
  <c r="S164" i="3"/>
  <c r="S36" i="3"/>
  <c r="S1924" i="3"/>
  <c r="S2057" i="3"/>
  <c r="S2185" i="3"/>
  <c r="S1869" i="3"/>
  <c r="S2030" i="3"/>
  <c r="S2158" i="3"/>
  <c r="S2039" i="3"/>
  <c r="S128" i="3"/>
  <c r="S64" i="3"/>
  <c r="S1708" i="3"/>
  <c r="S1836" i="3"/>
  <c r="S1949" i="3"/>
  <c r="S2013" i="3"/>
  <c r="S2077" i="3"/>
  <c r="S2141" i="3"/>
  <c r="S2205" i="3"/>
  <c r="S1781" i="3"/>
  <c r="S1909" i="3"/>
  <c r="S1986" i="3"/>
  <c r="S2050" i="3"/>
  <c r="S2114" i="3"/>
  <c r="S2178" i="3"/>
  <c r="S1832" i="3"/>
  <c r="S2011" i="3"/>
  <c r="S2139" i="3"/>
  <c r="S268" i="3"/>
  <c r="S204" i="3"/>
  <c r="S76" i="3"/>
  <c r="S12" i="3"/>
  <c r="S1780" i="3"/>
  <c r="S1908" i="3"/>
  <c r="S1985" i="3"/>
  <c r="S2049" i="3"/>
  <c r="S2113" i="3"/>
  <c r="S2177" i="3"/>
  <c r="S1725" i="3"/>
  <c r="S1853" i="3"/>
  <c r="S1958" i="3"/>
  <c r="S2022" i="3"/>
  <c r="S2086" i="3"/>
  <c r="S2150" i="3"/>
  <c r="S2214" i="3"/>
  <c r="S1991" i="3"/>
  <c r="S2119" i="3"/>
  <c r="S604" i="3"/>
  <c r="S510" i="3"/>
  <c r="S331" i="3"/>
  <c r="S638" i="3"/>
  <c r="S894" i="3"/>
  <c r="S1150" i="3"/>
  <c r="S1406" i="3"/>
  <c r="S1662" i="3"/>
  <c r="S1918" i="3"/>
  <c r="S711" i="3"/>
  <c r="S2195" i="3"/>
  <c r="S2115" i="3"/>
  <c r="S2099" i="3"/>
  <c r="S1676" i="3"/>
  <c r="S2147" i="3"/>
  <c r="S2083" i="3"/>
  <c r="S2019" i="3"/>
  <c r="S1955" i="3"/>
  <c r="S1848" i="3"/>
  <c r="S2191" i="3"/>
  <c r="S2127" i="3"/>
  <c r="S2063" i="3"/>
  <c r="S1999" i="3"/>
  <c r="S1935" i="3"/>
  <c r="S1808" i="3"/>
  <c r="S2171" i="3"/>
  <c r="S1856" i="3"/>
  <c r="S5" i="3"/>
  <c r="S613" i="3"/>
  <c r="S549" i="3"/>
  <c r="S469" i="3"/>
  <c r="S389" i="3"/>
  <c r="S612" i="3"/>
  <c r="S548" i="3"/>
  <c r="S484" i="3"/>
  <c r="S420" i="3"/>
  <c r="S356" i="3"/>
  <c r="S273" i="3"/>
  <c r="S304" i="3"/>
  <c r="S240" i="3"/>
  <c r="S176" i="3"/>
  <c r="S108" i="3"/>
  <c r="S40" i="3"/>
  <c r="S341" i="3"/>
  <c r="S515" i="3"/>
  <c r="S451" i="3"/>
  <c r="S387" i="3"/>
  <c r="S462" i="3"/>
  <c r="S394" i="3"/>
  <c r="S330" i="3"/>
  <c r="S262" i="3"/>
  <c r="S194" i="3"/>
  <c r="S126" i="3"/>
  <c r="S50" i="3"/>
  <c r="S197" i="3"/>
  <c r="S125" i="3"/>
  <c r="S53" i="3"/>
  <c r="S323" i="3"/>
  <c r="S259" i="3"/>
  <c r="S195" i="3"/>
  <c r="S131" i="3"/>
  <c r="S67" i="3"/>
  <c r="S1139" i="3"/>
  <c r="S1075" i="3"/>
  <c r="S1011" i="3"/>
  <c r="S947" i="3"/>
  <c r="S883" i="3"/>
  <c r="S819" i="3"/>
  <c r="S755" i="3"/>
  <c r="S691" i="3"/>
  <c r="S627" i="3"/>
  <c r="S1930" i="3"/>
  <c r="S1866" i="3"/>
  <c r="S1802" i="3"/>
  <c r="S1738" i="3"/>
  <c r="S1674" i="3"/>
  <c r="S1610" i="3"/>
  <c r="S1546" i="3"/>
  <c r="S1482" i="3"/>
  <c r="S1418" i="3"/>
  <c r="S1354" i="3"/>
  <c r="S1290" i="3"/>
  <c r="S1226" i="3"/>
  <c r="S1162" i="3"/>
  <c r="S1098" i="3"/>
  <c r="S1034" i="3"/>
  <c r="S970" i="3"/>
  <c r="S906" i="3"/>
  <c r="S842" i="3"/>
  <c r="S778" i="3"/>
  <c r="S714" i="3"/>
  <c r="S650" i="3"/>
  <c r="S554" i="3"/>
  <c r="S471" i="3"/>
  <c r="S407" i="3"/>
  <c r="S343" i="3"/>
  <c r="S279" i="3"/>
  <c r="S215" i="3"/>
  <c r="S139" i="3"/>
  <c r="S15" i="3"/>
  <c r="S406" i="3"/>
  <c r="S102" i="3"/>
  <c r="S441" i="3"/>
  <c r="S312" i="3"/>
  <c r="S1119" i="3"/>
  <c r="S1055" i="3"/>
  <c r="S991" i="3"/>
  <c r="S927" i="3"/>
  <c r="S863" i="3"/>
  <c r="S799" i="3"/>
  <c r="S735" i="3"/>
  <c r="S671" i="3"/>
  <c r="S563" i="3"/>
  <c r="S1878" i="3"/>
  <c r="S1814" i="3"/>
  <c r="S1750" i="3"/>
  <c r="S1686" i="3"/>
  <c r="S1622" i="3"/>
  <c r="S1558" i="3"/>
  <c r="S1494" i="3"/>
  <c r="S1430" i="3"/>
  <c r="S1366" i="3"/>
  <c r="S1302" i="3"/>
  <c r="S1238" i="3"/>
  <c r="S1174" i="3"/>
  <c r="S1110" i="3"/>
  <c r="S1046" i="3"/>
  <c r="S982" i="3"/>
  <c r="S918" i="3"/>
  <c r="S854" i="3"/>
  <c r="S790" i="3"/>
  <c r="S726" i="3"/>
  <c r="S662" i="3"/>
  <c r="S578" i="3"/>
  <c r="S135" i="3"/>
  <c r="S7" i="3"/>
  <c r="S342" i="3"/>
  <c r="S573" i="3"/>
  <c r="S181" i="3"/>
  <c r="S2069" i="3"/>
  <c r="S523" i="3"/>
  <c r="S1874" i="3"/>
  <c r="S1810" i="3"/>
  <c r="S1746" i="3"/>
  <c r="S1682" i="3"/>
  <c r="S1618" i="3"/>
  <c r="S1554" i="3"/>
  <c r="S1490" i="3"/>
  <c r="S1426" i="3"/>
  <c r="S1362" i="3"/>
  <c r="S1298" i="3"/>
  <c r="S1234" i="3"/>
  <c r="S1170" i="3"/>
  <c r="S1106" i="3"/>
  <c r="S1042" i="3"/>
  <c r="S978" i="3"/>
  <c r="S914" i="3"/>
  <c r="S850" i="3"/>
  <c r="S786" i="3"/>
  <c r="S722" i="3"/>
  <c r="S658" i="3"/>
  <c r="S570" i="3"/>
  <c r="S479" i="3"/>
  <c r="S415" i="3"/>
  <c r="S351" i="3"/>
  <c r="S287" i="3"/>
  <c r="S223" i="3"/>
  <c r="S151" i="3"/>
  <c r="S31" i="3"/>
  <c r="S390" i="3"/>
  <c r="S557" i="3"/>
  <c r="S149" i="3"/>
  <c r="S120" i="3"/>
  <c r="S107" i="3"/>
  <c r="S43" i="3"/>
  <c r="S482" i="3"/>
  <c r="S418" i="3"/>
  <c r="S354" i="3"/>
  <c r="S290" i="3"/>
  <c r="S130" i="3"/>
  <c r="S66" i="3"/>
  <c r="S601" i="3"/>
  <c r="S537" i="3"/>
  <c r="S417" i="3"/>
  <c r="S241" i="3"/>
  <c r="S81" i="3"/>
  <c r="S536" i="3"/>
  <c r="S408" i="3"/>
  <c r="S216" i="3"/>
  <c r="S2101" i="3"/>
  <c r="S2202" i="3"/>
  <c r="S350" i="3"/>
  <c r="S286" i="3"/>
  <c r="S222" i="3"/>
  <c r="S158" i="3"/>
  <c r="S78" i="3"/>
  <c r="S14" i="3"/>
  <c r="S409" i="3"/>
  <c r="S165" i="3"/>
  <c r="S588" i="3"/>
  <c r="S460" i="3"/>
  <c r="S332" i="3"/>
  <c r="S2005" i="3"/>
  <c r="S2106" i="3"/>
  <c r="S506" i="3"/>
  <c r="S298" i="3"/>
  <c r="S234" i="3"/>
  <c r="S170" i="3"/>
  <c r="S90" i="3"/>
  <c r="S10" i="3"/>
  <c r="S561" i="3"/>
  <c r="S489" i="3"/>
  <c r="S353" i="3"/>
  <c r="S193" i="3"/>
  <c r="S65" i="3"/>
  <c r="S552" i="3"/>
  <c r="S424" i="3"/>
  <c r="S276" i="3"/>
  <c r="S2165" i="3"/>
  <c r="S1800" i="3"/>
  <c r="S180" i="3"/>
  <c r="S52" i="3"/>
  <c r="S1828" i="3"/>
  <c r="S2009" i="3"/>
  <c r="S2137" i="3"/>
  <c r="S1773" i="3"/>
  <c r="S1982" i="3"/>
  <c r="S2110" i="3"/>
  <c r="S1720" i="3"/>
  <c r="S2071" i="3"/>
  <c r="S477" i="3"/>
  <c r="S413" i="3"/>
  <c r="S349" i="3"/>
  <c r="S285" i="3"/>
  <c r="S173" i="3"/>
  <c r="S61" i="3"/>
  <c r="S324" i="3"/>
  <c r="S200" i="3"/>
  <c r="S1724" i="3"/>
  <c r="S1957" i="3"/>
  <c r="S2085" i="3"/>
  <c r="S2213" i="3"/>
  <c r="S1925" i="3"/>
  <c r="S2058" i="3"/>
  <c r="S2186" i="3"/>
  <c r="S2027" i="3"/>
  <c r="S361" i="3"/>
  <c r="S297" i="3"/>
  <c r="S233" i="3"/>
  <c r="S169" i="3"/>
  <c r="S73" i="3"/>
  <c r="S9" i="3"/>
  <c r="S560" i="3"/>
  <c r="S496" i="3"/>
  <c r="S432" i="3"/>
  <c r="S368" i="3"/>
  <c r="S260" i="3"/>
  <c r="S132" i="3"/>
  <c r="S1732" i="3"/>
  <c r="S1961" i="3"/>
  <c r="S2089" i="3"/>
  <c r="S1677" i="3"/>
  <c r="S1933" i="3"/>
  <c r="S2062" i="3"/>
  <c r="S2190" i="3"/>
  <c r="S2103" i="3"/>
  <c r="S112" i="3"/>
  <c r="S48" i="3"/>
  <c r="S1740" i="3"/>
  <c r="S1868" i="3"/>
  <c r="S1965" i="3"/>
  <c r="S2029" i="3"/>
  <c r="S2093" i="3"/>
  <c r="S2157" i="3"/>
  <c r="S1685" i="3"/>
  <c r="S1813" i="3"/>
  <c r="S1938" i="3"/>
  <c r="S2002" i="3"/>
  <c r="S2066" i="3"/>
  <c r="S2130" i="3"/>
  <c r="S2194" i="3"/>
  <c r="S1896" i="3"/>
  <c r="S2043" i="3"/>
  <c r="S2187" i="3"/>
  <c r="S252" i="3"/>
  <c r="S188" i="3"/>
  <c r="S60" i="3"/>
  <c r="S1684" i="3"/>
  <c r="S1812" i="3"/>
  <c r="S1937" i="3"/>
  <c r="S2001" i="3"/>
  <c r="S2065" i="3"/>
  <c r="S2129" i="3"/>
  <c r="S2193" i="3"/>
  <c r="S1757" i="3"/>
  <c r="S1885" i="3"/>
  <c r="S1974" i="3"/>
  <c r="S2038" i="3"/>
  <c r="S2102" i="3"/>
  <c r="S2166" i="3"/>
  <c r="S1704" i="3"/>
  <c r="S2023" i="3"/>
  <c r="S2151" i="3"/>
  <c r="S465" i="3"/>
  <c r="S119" i="3"/>
  <c r="S395" i="3"/>
  <c r="S702" i="3"/>
  <c r="S958" i="3"/>
  <c r="S1214" i="3"/>
  <c r="S1470" i="3"/>
  <c r="S775" i="3"/>
  <c r="S903" i="3"/>
  <c r="S1031" i="3"/>
  <c r="S1151" i="3"/>
  <c r="S1215" i="3"/>
  <c r="S1279" i="3"/>
  <c r="S1343" i="3"/>
  <c r="S1407" i="3"/>
  <c r="S1471" i="3"/>
  <c r="S1535" i="3"/>
  <c r="S1599" i="3"/>
  <c r="S1663" i="3"/>
  <c r="S1727" i="3"/>
  <c r="S1791" i="3"/>
  <c r="S1855" i="3"/>
  <c r="S1692" i="3"/>
  <c r="S414" i="3"/>
  <c r="S283" i="3"/>
  <c r="S562" i="3"/>
  <c r="S846" i="3"/>
  <c r="S1102" i="3"/>
  <c r="S1358" i="3"/>
  <c r="S1614" i="3"/>
  <c r="S1870" i="3"/>
  <c r="S683" i="3"/>
  <c r="S811" i="3"/>
  <c r="S939" i="3"/>
  <c r="S1067" i="3"/>
  <c r="S1171" i="3"/>
  <c r="S1235" i="3"/>
  <c r="S1299" i="3"/>
  <c r="S1363" i="3"/>
  <c r="S1427" i="3"/>
  <c r="S1491" i="3"/>
  <c r="S1555" i="3"/>
  <c r="S1619" i="3"/>
  <c r="S1683" i="3"/>
  <c r="S1747" i="3"/>
  <c r="S1811" i="3"/>
  <c r="S1875" i="3"/>
  <c r="S245" i="3"/>
  <c r="S167" i="3"/>
  <c r="S427" i="3"/>
  <c r="S734" i="3"/>
  <c r="S990" i="3"/>
  <c r="S1246" i="3"/>
  <c r="S1502" i="3"/>
  <c r="S1758" i="3"/>
  <c r="S631" i="3"/>
  <c r="S759" i="3"/>
  <c r="S887" i="3"/>
  <c r="S1015" i="3"/>
  <c r="S1143" i="3"/>
  <c r="S1207" i="3"/>
  <c r="S1271" i="3"/>
  <c r="S1335" i="3"/>
  <c r="S1399" i="3"/>
  <c r="S1463" i="3"/>
  <c r="S1527" i="3"/>
  <c r="S1591" i="3"/>
  <c r="S1655" i="3"/>
  <c r="S1719" i="3"/>
  <c r="S1783" i="3"/>
  <c r="S1847" i="3"/>
  <c r="S1911" i="3"/>
  <c r="S606" i="3"/>
  <c r="S676" i="3"/>
  <c r="S740" i="3"/>
  <c r="S804" i="3"/>
  <c r="S868" i="3"/>
  <c r="S932" i="3"/>
  <c r="S54" i="3"/>
  <c r="S1070" i="3"/>
  <c r="S667" i="3"/>
  <c r="S750" i="3"/>
  <c r="S1774" i="3"/>
  <c r="S379" i="3"/>
  <c r="S1134" i="3"/>
  <c r="S1083" i="3"/>
  <c r="S1371" i="3"/>
  <c r="S878" i="3"/>
  <c r="S1019" i="3"/>
  <c r="S1339" i="3"/>
  <c r="S1195" i="3"/>
  <c r="S1563" i="3"/>
  <c r="S1819" i="3"/>
  <c r="S590" i="3"/>
  <c r="S688" i="3"/>
  <c r="S1163" i="3"/>
  <c r="S1547" i="3"/>
  <c r="S1803" i="3"/>
  <c r="S582" i="3"/>
  <c r="S684" i="3"/>
  <c r="S1115" i="3"/>
  <c r="S1787" i="3"/>
  <c r="S680" i="3"/>
  <c r="S784" i="3"/>
  <c r="S872" i="3"/>
  <c r="S1227" i="3"/>
  <c r="S1835" i="3"/>
  <c r="S696" i="3"/>
  <c r="S792" i="3"/>
  <c r="S876" i="3"/>
  <c r="S956" i="3"/>
  <c r="S1595" i="3"/>
  <c r="S752" i="3"/>
  <c r="S1051" i="3"/>
  <c r="S672" i="3"/>
  <c r="S864" i="3"/>
  <c r="S980" i="3"/>
  <c r="S1149" i="3"/>
  <c r="S1277" i="3"/>
  <c r="S1405" i="3"/>
  <c r="S1533" i="3"/>
  <c r="S1661" i="3"/>
  <c r="S2100" i="3"/>
  <c r="S1972" i="3"/>
  <c r="S1833" i="3"/>
  <c r="S1899" i="3"/>
  <c r="S1157" i="3"/>
  <c r="S1285" i="3"/>
  <c r="S1413" i="3"/>
  <c r="S1541" i="3"/>
  <c r="S1669" i="3"/>
  <c r="S2092" i="3"/>
  <c r="S1964" i="3"/>
  <c r="S1817" i="3"/>
  <c r="S1673" i="3"/>
  <c r="S1609" i="3"/>
  <c r="S1545" i="3"/>
  <c r="S1481" i="3"/>
  <c r="S1417" i="3"/>
  <c r="S1353" i="3"/>
  <c r="S1289" i="3"/>
  <c r="S1225" i="3"/>
  <c r="S1161" i="3"/>
  <c r="S1065" i="3"/>
  <c r="S1960" i="3"/>
  <c r="S1384" i="3"/>
  <c r="S1256" i="3"/>
  <c r="S1128" i="3"/>
  <c r="S685" i="3"/>
  <c r="S621" i="3"/>
  <c r="S844" i="3"/>
  <c r="S1729" i="3"/>
  <c r="S1857" i="3"/>
  <c r="S2040" i="3"/>
  <c r="S2104" i="3"/>
  <c r="S2168" i="3"/>
  <c r="S1089" i="3"/>
  <c r="S945" i="3"/>
  <c r="S817" i="3"/>
  <c r="S689" i="3"/>
  <c r="S1664" i="3"/>
  <c r="S1536" i="3"/>
  <c r="S1968" i="3"/>
  <c r="S2032" i="3"/>
  <c r="S2096" i="3"/>
  <c r="S2160" i="3"/>
  <c r="S1665" i="3"/>
  <c r="S1601" i="3"/>
  <c r="S1537" i="3"/>
  <c r="S1473" i="3"/>
  <c r="S1409" i="3"/>
  <c r="S1345" i="3"/>
  <c r="S1281" i="3"/>
  <c r="S1217" i="3"/>
  <c r="S1153" i="3"/>
  <c r="S1057" i="3"/>
  <c r="S929" i="3"/>
  <c r="S801" i="3"/>
  <c r="S673" i="3"/>
  <c r="S1648" i="3"/>
  <c r="S1520" i="3"/>
  <c r="S731" i="3"/>
  <c r="S1069" i="3"/>
  <c r="S1005" i="3"/>
  <c r="S941" i="3"/>
  <c r="S877" i="3"/>
  <c r="S813" i="3"/>
  <c r="S749" i="3"/>
  <c r="S591" i="3"/>
  <c r="S1628" i="3"/>
  <c r="S1564" i="3"/>
  <c r="S1500" i="3"/>
  <c r="S1436" i="3"/>
  <c r="S1372" i="3"/>
  <c r="S1308" i="3"/>
  <c r="S1244" i="3"/>
  <c r="S1180" i="3"/>
  <c r="S1116" i="3"/>
  <c r="S1052" i="3"/>
  <c r="S964" i="3"/>
  <c r="S1467" i="3"/>
  <c r="S997" i="3"/>
  <c r="S933" i="3"/>
  <c r="S869" i="3"/>
  <c r="S805" i="3"/>
  <c r="S741" i="3"/>
  <c r="S677" i="3"/>
  <c r="S607" i="3"/>
  <c r="S1652" i="3"/>
  <c r="S1588" i="3"/>
  <c r="S1524" i="3"/>
  <c r="S1460" i="3"/>
  <c r="S1396" i="3"/>
  <c r="S1332" i="3"/>
  <c r="S1268" i="3"/>
  <c r="S1204" i="3"/>
  <c r="S1140" i="3"/>
  <c r="S1076" i="3"/>
  <c r="S1012" i="3"/>
  <c r="S928" i="3"/>
  <c r="S478" i="3"/>
  <c r="S1408" i="3"/>
  <c r="S1344" i="3"/>
  <c r="S1280" i="3"/>
  <c r="S1216" i="3"/>
  <c r="S1152" i="3"/>
  <c r="S1088" i="3"/>
  <c r="S1024" i="3"/>
  <c r="S948" i="3"/>
  <c r="S559" i="3"/>
  <c r="S1336" i="3"/>
  <c r="S1656" i="3"/>
  <c r="S873" i="3"/>
  <c r="S1105" i="3"/>
  <c r="S1237" i="3"/>
  <c r="S1365" i="3"/>
  <c r="S1493" i="3"/>
  <c r="S1621" i="3"/>
  <c r="S2140" i="3"/>
  <c r="S2012" i="3"/>
  <c r="S1881" i="3"/>
  <c r="S1713" i="3"/>
  <c r="S1581" i="3"/>
  <c r="S1769" i="3"/>
  <c r="S1229" i="3"/>
  <c r="S2148" i="3"/>
  <c r="S1113" i="3"/>
  <c r="S969" i="3"/>
  <c r="S841" i="3"/>
  <c r="S713" i="3"/>
  <c r="S1560" i="3"/>
  <c r="S1400" i="3"/>
  <c r="S1144" i="3"/>
  <c r="S615" i="3"/>
  <c r="S2212" i="3"/>
  <c r="S1049" i="3"/>
  <c r="S729" i="3"/>
  <c r="S1304" i="3"/>
  <c r="S1849" i="3"/>
  <c r="S1512" i="3"/>
  <c r="S921" i="3"/>
  <c r="S679" i="3"/>
  <c r="S807" i="3"/>
  <c r="S935" i="3"/>
  <c r="S1063" i="3"/>
  <c r="S1167" i="3"/>
  <c r="S1231" i="3"/>
  <c r="S1295" i="3"/>
  <c r="S1359" i="3"/>
  <c r="S1423" i="3"/>
  <c r="S1487" i="3"/>
  <c r="S1551" i="3"/>
  <c r="S1615" i="3"/>
  <c r="S1679" i="3"/>
  <c r="S1743" i="3"/>
  <c r="S1807" i="3"/>
  <c r="S1871" i="3"/>
  <c r="S117" i="3"/>
  <c r="S23" i="3"/>
  <c r="S347" i="3"/>
  <c r="S654" i="3"/>
  <c r="S910" i="3"/>
  <c r="S1166" i="3"/>
  <c r="S1422" i="3"/>
  <c r="S1678" i="3"/>
  <c r="S1934" i="3"/>
  <c r="S715" i="3"/>
  <c r="S843" i="3"/>
  <c r="S971" i="3"/>
  <c r="S1099" i="3"/>
  <c r="S1187" i="3"/>
  <c r="S1251" i="3"/>
  <c r="S1315" i="3"/>
  <c r="S1379" i="3"/>
  <c r="S1443" i="3"/>
  <c r="S1507" i="3"/>
  <c r="S1571" i="3"/>
  <c r="S1635" i="3"/>
  <c r="S1699" i="3"/>
  <c r="S1763" i="3"/>
  <c r="S1827" i="3"/>
  <c r="S1891" i="3"/>
  <c r="S605" i="3"/>
  <c r="S235" i="3"/>
  <c r="S491" i="3"/>
  <c r="S798" i="3"/>
  <c r="S1054" i="3"/>
  <c r="S1310" i="3"/>
  <c r="S1566" i="3"/>
  <c r="S1822" i="3"/>
  <c r="S663" i="3"/>
  <c r="S791" i="3"/>
  <c r="S919" i="3"/>
  <c r="S1047" i="3"/>
  <c r="S1159" i="3"/>
  <c r="S1223" i="3"/>
  <c r="S1287" i="3"/>
  <c r="S1351" i="3"/>
  <c r="S1415" i="3"/>
  <c r="S1479" i="3"/>
  <c r="S1543" i="3"/>
  <c r="S1607" i="3"/>
  <c r="S1671" i="3"/>
  <c r="S1735" i="3"/>
  <c r="S1799" i="3"/>
  <c r="S1863" i="3"/>
  <c r="S1927" i="3"/>
  <c r="S628" i="3"/>
  <c r="S692" i="3"/>
  <c r="S756" i="3"/>
  <c r="S820" i="3"/>
  <c r="S884" i="3"/>
  <c r="S246" i="3"/>
  <c r="S1893" i="3"/>
  <c r="S1326" i="3"/>
  <c r="S795" i="3"/>
  <c r="S1006" i="3"/>
  <c r="S635" i="3"/>
  <c r="S942" i="3"/>
  <c r="S1646" i="3"/>
  <c r="S1179" i="3"/>
  <c r="S251" i="3"/>
  <c r="S1390" i="3"/>
  <c r="S1147" i="3"/>
  <c r="S1403" i="3"/>
  <c r="S1323" i="3"/>
  <c r="S1627" i="3"/>
  <c r="S1883" i="3"/>
  <c r="S624" i="3"/>
  <c r="S712" i="3"/>
  <c r="S1291" i="3"/>
  <c r="S1611" i="3"/>
  <c r="S1867" i="3"/>
  <c r="S620" i="3"/>
  <c r="S704" i="3"/>
  <c r="S1387" i="3"/>
  <c r="S1915" i="3"/>
  <c r="S720" i="3"/>
  <c r="S808" i="3"/>
  <c r="S892" i="3"/>
  <c r="S1451" i="3"/>
  <c r="S1931" i="3"/>
  <c r="S728" i="3"/>
  <c r="S812" i="3"/>
  <c r="S896" i="3"/>
  <c r="S972" i="3"/>
  <c r="S1851" i="3"/>
  <c r="S796" i="3"/>
  <c r="S1515" i="3"/>
  <c r="S736" i="3"/>
  <c r="S908" i="3"/>
  <c r="S633" i="3"/>
  <c r="S1181" i="3"/>
  <c r="S1309" i="3"/>
  <c r="S1437" i="3"/>
  <c r="S1565" i="3"/>
  <c r="S2196" i="3"/>
  <c r="S2068" i="3"/>
  <c r="S1948" i="3"/>
  <c r="S1785" i="3"/>
  <c r="S551" i="3"/>
  <c r="S1189" i="3"/>
  <c r="S1317" i="3"/>
  <c r="S1445" i="3"/>
  <c r="S1573" i="3"/>
  <c r="S2188" i="3"/>
  <c r="S2060" i="3"/>
  <c r="S1940" i="3"/>
  <c r="S1777" i="3"/>
  <c r="S1657" i="3"/>
  <c r="S1593" i="3"/>
  <c r="S1529" i="3"/>
  <c r="S1465" i="3"/>
  <c r="S1401" i="3"/>
  <c r="S1337" i="3"/>
  <c r="S1273" i="3"/>
  <c r="S1209" i="3"/>
  <c r="S1145" i="3"/>
  <c r="S2008" i="3"/>
  <c r="S1944" i="3"/>
  <c r="S1352" i="3"/>
  <c r="S1224" i="3"/>
  <c r="S1096" i="3"/>
  <c r="S669" i="3"/>
  <c r="S1004" i="3"/>
  <c r="S732" i="3"/>
  <c r="S1761" i="3"/>
  <c r="S1889" i="3"/>
  <c r="S2056" i="3"/>
  <c r="S2120" i="3"/>
  <c r="S2184" i="3"/>
  <c r="S1041" i="3"/>
  <c r="S913" i="3"/>
  <c r="S785" i="3"/>
  <c r="S657" i="3"/>
  <c r="S1632" i="3"/>
  <c r="S1504" i="3"/>
  <c r="S1984" i="3"/>
  <c r="S2048" i="3"/>
  <c r="S2112" i="3"/>
  <c r="S2176" i="3"/>
  <c r="S1649" i="3"/>
  <c r="S1585" i="3"/>
  <c r="S1521" i="3"/>
  <c r="S1457" i="3"/>
  <c r="S1393" i="3"/>
  <c r="S1329" i="3"/>
  <c r="S1265" i="3"/>
  <c r="S1201" i="3"/>
  <c r="S1137" i="3"/>
  <c r="S1025" i="3"/>
  <c r="S897" i="3"/>
  <c r="S769" i="3"/>
  <c r="S641" i="3"/>
  <c r="S1616" i="3"/>
  <c r="S1488" i="3"/>
  <c r="S1117" i="3"/>
  <c r="S1053" i="3"/>
  <c r="S989" i="3"/>
  <c r="S925" i="3"/>
  <c r="S861" i="3"/>
  <c r="S797" i="3"/>
  <c r="S733" i="3"/>
  <c r="S527" i="3"/>
  <c r="S1612" i="3"/>
  <c r="S1548" i="3"/>
  <c r="S1484" i="3"/>
  <c r="S1420" i="3"/>
  <c r="S1356" i="3"/>
  <c r="S1292" i="3"/>
  <c r="S1228" i="3"/>
  <c r="S1164" i="3"/>
  <c r="S1100" i="3"/>
  <c r="S1036" i="3"/>
  <c r="S944" i="3"/>
  <c r="S1045" i="3"/>
  <c r="S981" i="3"/>
  <c r="S917" i="3"/>
  <c r="S853" i="3"/>
  <c r="S789" i="3"/>
  <c r="S725" i="3"/>
  <c r="S661" i="3"/>
  <c r="S575" i="3"/>
  <c r="S1636" i="3"/>
  <c r="S1572" i="3"/>
  <c r="S1508" i="3"/>
  <c r="S1444" i="3"/>
  <c r="S1380" i="3"/>
  <c r="S1316" i="3"/>
  <c r="S1252" i="3"/>
  <c r="S1188" i="3"/>
  <c r="S1124" i="3"/>
  <c r="S1060" i="3"/>
  <c r="S996" i="3"/>
  <c r="S776" i="3"/>
  <c r="S1456" i="3"/>
  <c r="S1392" i="3"/>
  <c r="S1328" i="3"/>
  <c r="S1264" i="3"/>
  <c r="S1200" i="3"/>
  <c r="S1136" i="3"/>
  <c r="S1072" i="3"/>
  <c r="S1008" i="3"/>
  <c r="S760" i="3"/>
  <c r="S526" i="3"/>
  <c r="S1464" i="3"/>
  <c r="S681" i="3"/>
  <c r="S937" i="3"/>
  <c r="S1141" i="3"/>
  <c r="S1269" i="3"/>
  <c r="S1397" i="3"/>
  <c r="S1525" i="3"/>
  <c r="S1653" i="3"/>
  <c r="S2108" i="3"/>
  <c r="S1980" i="3"/>
  <c r="S1841" i="3"/>
  <c r="S1197" i="3"/>
  <c r="S2180" i="3"/>
  <c r="S800" i="3"/>
  <c r="S1357" i="3"/>
  <c r="S2020" i="3"/>
  <c r="S1081" i="3"/>
  <c r="S953" i="3"/>
  <c r="S825" i="3"/>
  <c r="S1672" i="3"/>
  <c r="S1544" i="3"/>
  <c r="S1368" i="3"/>
  <c r="S1112" i="3"/>
  <c r="S1293" i="3"/>
  <c r="S2084" i="3"/>
  <c r="S985" i="3"/>
  <c r="S1640" i="3"/>
  <c r="S1176" i="3"/>
  <c r="S1133" i="3"/>
  <c r="S1261" i="3"/>
  <c r="S1988" i="3"/>
  <c r="S839" i="3"/>
  <c r="S967" i="3"/>
  <c r="S1095" i="3"/>
  <c r="S1183" i="3"/>
  <c r="S1247" i="3"/>
  <c r="S1311" i="3"/>
  <c r="S1375" i="3"/>
  <c r="S1439" i="3"/>
  <c r="S1503" i="3"/>
  <c r="S1567" i="3"/>
  <c r="S1631" i="3"/>
  <c r="S1695" i="3"/>
  <c r="S1759" i="3"/>
  <c r="S1823" i="3"/>
  <c r="S1887" i="3"/>
  <c r="S541" i="3"/>
  <c r="S143" i="3"/>
  <c r="S411" i="3"/>
  <c r="S718" i="3"/>
  <c r="S974" i="3"/>
  <c r="S1230" i="3"/>
  <c r="S1486" i="3"/>
  <c r="S1742" i="3"/>
  <c r="S619" i="3"/>
  <c r="S747" i="3"/>
  <c r="S875" i="3"/>
  <c r="S1003" i="3"/>
  <c r="S1131" i="3"/>
  <c r="S1203" i="3"/>
  <c r="S1267" i="3"/>
  <c r="S1331" i="3"/>
  <c r="S1395" i="3"/>
  <c r="S1459" i="3"/>
  <c r="S1523" i="3"/>
  <c r="S1587" i="3"/>
  <c r="S1651" i="3"/>
  <c r="S1715" i="3"/>
  <c r="S1779" i="3"/>
  <c r="S1843" i="3"/>
  <c r="S1907" i="3"/>
  <c r="S446" i="3"/>
  <c r="S299" i="3"/>
  <c r="S594" i="3"/>
  <c r="S862" i="3"/>
  <c r="S1118" i="3"/>
  <c r="S1374" i="3"/>
  <c r="S1630" i="3"/>
  <c r="S1886" i="3"/>
  <c r="S695" i="3"/>
  <c r="S823" i="3"/>
  <c r="S951" i="3"/>
  <c r="S1079" i="3"/>
  <c r="S1175" i="3"/>
  <c r="S1239" i="3"/>
  <c r="S1303" i="3"/>
  <c r="S1367" i="3"/>
  <c r="S1431" i="3"/>
  <c r="S1495" i="3"/>
  <c r="S1559" i="3"/>
  <c r="S1623" i="3"/>
  <c r="S1687" i="3"/>
  <c r="S1751" i="3"/>
  <c r="S1815" i="3"/>
  <c r="S1879" i="3"/>
  <c r="S542" i="3"/>
  <c r="S644" i="3"/>
  <c r="S708" i="3"/>
  <c r="S772" i="3"/>
  <c r="S836" i="3"/>
  <c r="S900" i="3"/>
  <c r="S476" i="3"/>
  <c r="S507" i="3"/>
  <c r="S1582" i="3"/>
  <c r="S923" i="3"/>
  <c r="S1262" i="3"/>
  <c r="S763" i="3"/>
  <c r="S1454" i="3"/>
  <c r="S699" i="3"/>
  <c r="S1243" i="3"/>
  <c r="S187" i="3"/>
  <c r="S1902" i="3"/>
  <c r="S1211" i="3"/>
  <c r="S310" i="3"/>
  <c r="S1435" i="3"/>
  <c r="S1691" i="3"/>
  <c r="S1923" i="3"/>
  <c r="S648" i="3"/>
  <c r="S1198" i="3"/>
  <c r="S1419" i="3"/>
  <c r="S1675" i="3"/>
  <c r="S1919" i="3"/>
  <c r="S640" i="3"/>
  <c r="S1710" i="3"/>
  <c r="S1531" i="3"/>
  <c r="S566" i="3"/>
  <c r="S744" i="3"/>
  <c r="S828" i="3"/>
  <c r="S912" i="3"/>
  <c r="S1579" i="3"/>
  <c r="S598" i="3"/>
  <c r="S748" i="3"/>
  <c r="S832" i="3"/>
  <c r="S920" i="3"/>
  <c r="S988" i="3"/>
  <c r="S614" i="3"/>
  <c r="S840" i="3"/>
  <c r="S1771" i="3"/>
  <c r="S780" i="3"/>
  <c r="S1259" i="3"/>
  <c r="S697" i="3"/>
  <c r="S1213" i="3"/>
  <c r="S1341" i="3"/>
  <c r="S1469" i="3"/>
  <c r="S1597" i="3"/>
  <c r="S2164" i="3"/>
  <c r="S2036" i="3"/>
  <c r="S1913" i="3"/>
  <c r="S1745" i="3"/>
  <c r="S649" i="3"/>
  <c r="S1221" i="3"/>
  <c r="S1349" i="3"/>
  <c r="S1477" i="3"/>
  <c r="S1605" i="3"/>
  <c r="S2156" i="3"/>
  <c r="S2028" i="3"/>
  <c r="S1905" i="3"/>
  <c r="S1737" i="3"/>
  <c r="S1641" i="3"/>
  <c r="S1577" i="3"/>
  <c r="S1513" i="3"/>
  <c r="S1449" i="3"/>
  <c r="S1385" i="3"/>
  <c r="S1321" i="3"/>
  <c r="S1257" i="3"/>
  <c r="S1193" i="3"/>
  <c r="S1129" i="3"/>
  <c r="S1992" i="3"/>
  <c r="S1448" i="3"/>
  <c r="S1320" i="3"/>
  <c r="S1192" i="3"/>
  <c r="S1064" i="3"/>
  <c r="S653" i="3"/>
  <c r="S924" i="3"/>
  <c r="S716" i="3"/>
  <c r="S1793" i="3"/>
  <c r="S1921" i="3"/>
  <c r="S2072" i="3"/>
  <c r="S2136" i="3"/>
  <c r="S2200" i="3"/>
  <c r="S1009" i="3"/>
  <c r="S881" i="3"/>
  <c r="S753" i="3"/>
  <c r="S625" i="3"/>
  <c r="S1600" i="3"/>
  <c r="S1472" i="3"/>
  <c r="S2000" i="3"/>
  <c r="S2064" i="3"/>
  <c r="S2128" i="3"/>
  <c r="S2192" i="3"/>
  <c r="S1633" i="3"/>
  <c r="S1569" i="3"/>
  <c r="S1505" i="3"/>
  <c r="S1441" i="3"/>
  <c r="S1377" i="3"/>
  <c r="S1313" i="3"/>
  <c r="S1249" i="3"/>
  <c r="S1185" i="3"/>
  <c r="S1121" i="3"/>
  <c r="S993" i="3"/>
  <c r="S865" i="3"/>
  <c r="S737" i="3"/>
  <c r="S599" i="3"/>
  <c r="S1584" i="3"/>
  <c r="S1000" i="3"/>
  <c r="S1101" i="3"/>
  <c r="S1037" i="3"/>
  <c r="S973" i="3"/>
  <c r="S909" i="3"/>
  <c r="S845" i="3"/>
  <c r="S781" i="3"/>
  <c r="S717" i="3"/>
  <c r="S1660" i="3"/>
  <c r="S1596" i="3"/>
  <c r="S1532" i="3"/>
  <c r="S1468" i="3"/>
  <c r="S1404" i="3"/>
  <c r="S1340" i="3"/>
  <c r="S1276" i="3"/>
  <c r="S1212" i="3"/>
  <c r="S1148" i="3"/>
  <c r="S1084" i="3"/>
  <c r="S1020" i="3"/>
  <c r="S904" i="3"/>
  <c r="S1029" i="3"/>
  <c r="S965" i="3"/>
  <c r="S901" i="3"/>
  <c r="S837" i="3"/>
  <c r="S773" i="3"/>
  <c r="S709" i="3"/>
  <c r="S645" i="3"/>
  <c r="S543" i="3"/>
  <c r="S1620" i="3"/>
  <c r="S1556" i="3"/>
  <c r="S1492" i="3"/>
  <c r="S1428" i="3"/>
  <c r="S1364" i="3"/>
  <c r="S1300" i="3"/>
  <c r="S1236" i="3"/>
  <c r="S1172" i="3"/>
  <c r="S1108" i="3"/>
  <c r="S1044" i="3"/>
  <c r="S976" i="3"/>
  <c r="S656" i="3"/>
  <c r="S1440" i="3"/>
  <c r="S1376" i="3"/>
  <c r="S1312" i="3"/>
  <c r="S1248" i="3"/>
  <c r="S1184" i="3"/>
  <c r="S1120" i="3"/>
  <c r="S1056" i="3"/>
  <c r="S992" i="3"/>
  <c r="S632" i="3"/>
  <c r="S1080" i="3"/>
  <c r="S1528" i="3"/>
  <c r="S745" i="3"/>
  <c r="S1001" i="3"/>
  <c r="S1173" i="3"/>
  <c r="S1301" i="3"/>
  <c r="S1429" i="3"/>
  <c r="S1557" i="3"/>
  <c r="S2204" i="3"/>
  <c r="S2076" i="3"/>
  <c r="S1952" i="3"/>
  <c r="S1801" i="3"/>
  <c r="S1325" i="3"/>
  <c r="S2052" i="3"/>
  <c r="S583" i="3"/>
  <c r="S1485" i="3"/>
  <c r="S1897" i="3"/>
  <c r="S1033" i="3"/>
  <c r="S905" i="3"/>
  <c r="S777" i="3"/>
  <c r="S1624" i="3"/>
  <c r="S1496" i="3"/>
  <c r="S1272" i="3"/>
  <c r="S1016" i="3"/>
  <c r="S1421" i="3"/>
  <c r="S1956" i="3"/>
  <c r="S857" i="3"/>
  <c r="S1576" i="3"/>
  <c r="S1165" i="3"/>
  <c r="S1645" i="3"/>
  <c r="S1048" i="3"/>
  <c r="S665" i="3"/>
  <c r="S1726" i="3"/>
  <c r="S611" i="3"/>
  <c r="S743" i="3"/>
  <c r="S871" i="3"/>
  <c r="S999" i="3"/>
  <c r="S1127" i="3"/>
  <c r="S1199" i="3"/>
  <c r="S1263" i="3"/>
  <c r="S1327" i="3"/>
  <c r="S1391" i="3"/>
  <c r="S1455" i="3"/>
  <c r="S1519" i="3"/>
  <c r="S1583" i="3"/>
  <c r="S1647" i="3"/>
  <c r="S1711" i="3"/>
  <c r="S1775" i="3"/>
  <c r="S1839" i="3"/>
  <c r="S1903" i="3"/>
  <c r="S182" i="3"/>
  <c r="S219" i="3"/>
  <c r="S475" i="3"/>
  <c r="S782" i="3"/>
  <c r="S1038" i="3"/>
  <c r="S1294" i="3"/>
  <c r="S1550" i="3"/>
  <c r="S1806" i="3"/>
  <c r="S651" i="3"/>
  <c r="S779" i="3"/>
  <c r="S907" i="3"/>
  <c r="S1035" i="3"/>
  <c r="S1155" i="3"/>
  <c r="S1219" i="3"/>
  <c r="S1283" i="3"/>
  <c r="S1347" i="3"/>
  <c r="S1411" i="3"/>
  <c r="S1475" i="3"/>
  <c r="S1539" i="3"/>
  <c r="S1603" i="3"/>
  <c r="S1667" i="3"/>
  <c r="S1731" i="3"/>
  <c r="S1795" i="3"/>
  <c r="S1859" i="3"/>
  <c r="S348" i="3"/>
  <c r="S55" i="3"/>
  <c r="S363" i="3"/>
  <c r="S670" i="3"/>
  <c r="S926" i="3"/>
  <c r="S1182" i="3"/>
  <c r="S1438" i="3"/>
  <c r="S1694" i="3"/>
  <c r="S547" i="3"/>
  <c r="S727" i="3"/>
  <c r="S855" i="3"/>
  <c r="S983" i="3"/>
  <c r="S1111" i="3"/>
  <c r="S1191" i="3"/>
  <c r="S1255" i="3"/>
  <c r="S1319" i="3"/>
  <c r="S1383" i="3"/>
  <c r="S1447" i="3"/>
  <c r="S1511" i="3"/>
  <c r="S1575" i="3"/>
  <c r="S1639" i="3"/>
  <c r="S1703" i="3"/>
  <c r="S1767" i="3"/>
  <c r="S1831" i="3"/>
  <c r="S1895" i="3"/>
  <c r="S574" i="3"/>
  <c r="S660" i="3"/>
  <c r="S724" i="3"/>
  <c r="S788" i="3"/>
  <c r="S852" i="3"/>
  <c r="S916" i="3"/>
  <c r="S373" i="3"/>
  <c r="S814" i="3"/>
  <c r="S1838" i="3"/>
  <c r="S443" i="3"/>
  <c r="S1518" i="3"/>
  <c r="S891" i="3"/>
  <c r="S622" i="3"/>
  <c r="S955" i="3"/>
  <c r="S1307" i="3"/>
  <c r="S315" i="3"/>
  <c r="S827" i="3"/>
  <c r="S1275" i="3"/>
  <c r="S987" i="3"/>
  <c r="S1499" i="3"/>
  <c r="S1755" i="3"/>
  <c r="S550" i="3"/>
  <c r="S668" i="3"/>
  <c r="S859" i="3"/>
  <c r="S1483" i="3"/>
  <c r="S1739" i="3"/>
  <c r="S534" i="3"/>
  <c r="S664" i="3"/>
  <c r="S87" i="3"/>
  <c r="S1659" i="3"/>
  <c r="S636" i="3"/>
  <c r="S764" i="3"/>
  <c r="S848" i="3"/>
  <c r="S579" i="3"/>
  <c r="S1707" i="3"/>
  <c r="S652" i="3"/>
  <c r="S768" i="3"/>
  <c r="S856" i="3"/>
  <c r="S940" i="3"/>
  <c r="S686" i="3"/>
  <c r="S700" i="3"/>
  <c r="S880" i="3"/>
  <c r="S558" i="3"/>
  <c r="S824" i="3"/>
  <c r="S1355" i="3"/>
  <c r="S1073" i="3"/>
  <c r="S1245" i="3"/>
  <c r="S1373" i="3"/>
  <c r="S1501" i="3"/>
  <c r="S1629" i="3"/>
  <c r="S2132" i="3"/>
  <c r="S2004" i="3"/>
  <c r="S1873" i="3"/>
  <c r="S1705" i="3"/>
  <c r="S1125" i="3"/>
  <c r="S1253" i="3"/>
  <c r="S1381" i="3"/>
  <c r="S1509" i="3"/>
  <c r="S1637" i="3"/>
  <c r="S2124" i="3"/>
  <c r="S1996" i="3"/>
  <c r="S1865" i="3"/>
  <c r="S1689" i="3"/>
  <c r="S1625" i="3"/>
  <c r="S1561" i="3"/>
  <c r="S1497" i="3"/>
  <c r="S1433" i="3"/>
  <c r="S1369" i="3"/>
  <c r="S1305" i="3"/>
  <c r="S1241" i="3"/>
  <c r="S1177" i="3"/>
  <c r="S1097" i="3"/>
  <c r="S1976" i="3"/>
  <c r="S1416" i="3"/>
  <c r="S1288" i="3"/>
  <c r="S1160" i="3"/>
  <c r="S1032" i="3"/>
  <c r="S637" i="3"/>
  <c r="S860" i="3"/>
  <c r="S1697" i="3"/>
  <c r="S1825" i="3"/>
  <c r="S2024" i="3"/>
  <c r="S2088" i="3"/>
  <c r="S2152" i="3"/>
  <c r="S1109" i="3"/>
  <c r="S977" i="3"/>
  <c r="S849" i="3"/>
  <c r="S721" i="3"/>
  <c r="S567" i="3"/>
  <c r="S1568" i="3"/>
  <c r="S960" i="3"/>
  <c r="S2016" i="3"/>
  <c r="S2080" i="3"/>
  <c r="S2144" i="3"/>
  <c r="S2208" i="3"/>
  <c r="S1617" i="3"/>
  <c r="S1553" i="3"/>
  <c r="S1489" i="3"/>
  <c r="S1425" i="3"/>
  <c r="S1361" i="3"/>
  <c r="S1297" i="3"/>
  <c r="S1233" i="3"/>
  <c r="S1169" i="3"/>
  <c r="S1077" i="3"/>
  <c r="S961" i="3"/>
  <c r="S833" i="3"/>
  <c r="S705" i="3"/>
  <c r="S535" i="3"/>
  <c r="S1552" i="3"/>
  <c r="S888" i="3"/>
  <c r="S1085" i="3"/>
  <c r="S1021" i="3"/>
  <c r="S957" i="3"/>
  <c r="S893" i="3"/>
  <c r="S829" i="3"/>
  <c r="S765" i="3"/>
  <c r="S701" i="3"/>
  <c r="S1644" i="3"/>
  <c r="S1580" i="3"/>
  <c r="S1516" i="3"/>
  <c r="S1452" i="3"/>
  <c r="S1388" i="3"/>
  <c r="S1324" i="3"/>
  <c r="S1260" i="3"/>
  <c r="S1196" i="3"/>
  <c r="S1132" i="3"/>
  <c r="S1068" i="3"/>
  <c r="S984" i="3"/>
  <c r="S816" i="3"/>
  <c r="S1013" i="3"/>
  <c r="S949" i="3"/>
  <c r="S885" i="3"/>
  <c r="S821" i="3"/>
  <c r="S757" i="3"/>
  <c r="S693" i="3"/>
  <c r="S629" i="3"/>
  <c r="S1668" i="3"/>
  <c r="S1604" i="3"/>
  <c r="S1540" i="3"/>
  <c r="S1476" i="3"/>
  <c r="S1412" i="3"/>
  <c r="S1348" i="3"/>
  <c r="S1284" i="3"/>
  <c r="S1220" i="3"/>
  <c r="S1156" i="3"/>
  <c r="S1092" i="3"/>
  <c r="S1028" i="3"/>
  <c r="S952" i="3"/>
  <c r="S1723" i="3"/>
  <c r="S1424" i="3"/>
  <c r="S1360" i="3"/>
  <c r="S1296" i="3"/>
  <c r="S1232" i="3"/>
  <c r="S1168" i="3"/>
  <c r="S1104" i="3"/>
  <c r="S1040" i="3"/>
  <c r="S968" i="3"/>
  <c r="S1643" i="3"/>
  <c r="S1208" i="3"/>
  <c r="S1592" i="3"/>
  <c r="S809" i="3"/>
  <c r="S1061" i="3"/>
  <c r="S1205" i="3"/>
  <c r="S1333" i="3"/>
  <c r="S1461" i="3"/>
  <c r="S1589" i="3"/>
  <c r="S2172" i="3"/>
  <c r="S2044" i="3"/>
  <c r="S1929" i="3"/>
  <c r="S1753" i="3"/>
  <c r="S1453" i="3"/>
  <c r="S1936" i="3"/>
  <c r="S1093" i="3"/>
  <c r="S1613" i="3"/>
  <c r="S1721" i="3"/>
  <c r="S1017" i="3"/>
  <c r="S889" i="3"/>
  <c r="S761" i="3"/>
  <c r="S1608" i="3"/>
  <c r="S1480" i="3"/>
  <c r="S1240" i="3"/>
  <c r="S936" i="3"/>
  <c r="S1549" i="3"/>
  <c r="S1809" i="3"/>
  <c r="S793" i="3"/>
  <c r="S1432" i="3"/>
  <c r="S1517" i="3"/>
  <c r="S1681" i="3"/>
  <c r="S2116" i="3"/>
  <c r="S1389" i="3"/>
</calcChain>
</file>

<file path=xl/sharedStrings.xml><?xml version="1.0" encoding="utf-8"?>
<sst xmlns="http://schemas.openxmlformats.org/spreadsheetml/2006/main" count="18461" uniqueCount="496">
  <si>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</si>
  <si>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</si>
  <si>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</si>
  <si>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</si>
  <si>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</si>
  <si>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</si>
  <si>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</si>
  <si>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</si>
  <si>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</si>
  <si>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</si>
  <si>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</si>
  <si>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</si>
  <si>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</si>
  <si>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</si>
  <si>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</si>
  <si>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</si>
  <si>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</si>
  <si>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</si>
  <si>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</si>
  <si>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</si>
  <si>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</si>
  <si>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</si>
  <si>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</si>
  <si>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</si>
  <si>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</si>
  <si>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</si>
  <si>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</si>
  <si>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</si>
  <si>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</si>
  <si>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</si>
  <si>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</si>
  <si>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</si>
  <si>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</si>
  <si>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</si>
  <si>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</si>
  <si>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</si>
  <si>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</si>
  <si>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</si>
  <si>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</si>
  <si>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</si>
  <si>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</si>
  <si>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</si>
  <si>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</si>
  <si>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</si>
  <si>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</si>
  <si>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</si>
  <si>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</si>
  <si>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</si>
  <si>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</si>
  <si>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</si>
  <si>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</si>
  <si>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</si>
  <si>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</si>
  <si>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</si>
  <si>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</si>
  <si>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</si>
  <si>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</si>
  <si>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</si>
  <si>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</si>
  <si>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</si>
  <si>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</si>
  <si>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</si>
  <si>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</si>
  <si>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</si>
  <si>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</si>
  <si>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</si>
  <si>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</si>
  <si>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</si>
  <si>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</si>
  <si>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</si>
  <si>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</si>
  <si>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</si>
  <si>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</si>
  <si>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</si>
  <si>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</si>
  <si>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</si>
  <si>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</si>
  <si>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</si>
  <si>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</si>
  <si>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</si>
  <si>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</si>
  <si>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</si>
  <si>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</si>
  <si>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</si>
  <si>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</si>
  <si>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</si>
  <si>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</si>
  <si>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</si>
  <si>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</si>
  <si>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</si>
  <si>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</si>
  <si>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</si>
  <si>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</si>
  <si>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</si>
  <si>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</si>
  <si>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</si>
  <si>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</si>
  <si>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</si>
  <si>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</si>
  <si>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</si>
  <si>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</si>
  <si>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</si>
  <si>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</si>
  <si>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</si>
  <si>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</si>
  <si>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</si>
  <si>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</si>
  <si>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</si>
  <si>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</si>
  <si>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</si>
  <si>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</si>
  <si>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</si>
  <si>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</si>
  <si>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</si>
  <si>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</si>
  <si>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</si>
  <si>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</si>
  <si>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</si>
  <si>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</si>
  <si>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</si>
  <si>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</si>
  <si>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</si>
  <si>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</si>
  <si>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</si>
  <si>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</si>
  <si>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</si>
  <si>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</si>
  <si>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</si>
  <si>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</si>
  <si>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</si>
  <si>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</si>
  <si>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</si>
  <si>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</si>
  <si>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</si>
  <si>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</si>
  <si>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</si>
  <si>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</si>
  <si>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</si>
  <si>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</si>
  <si>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</si>
  <si>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</si>
  <si>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</si>
  <si>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</si>
  <si>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</si>
  <si>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</si>
  <si>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</si>
  <si>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</si>
  <si>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</si>
  <si>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</si>
  <si>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</si>
  <si>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</si>
  <si>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</si>
  <si>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</si>
  <si>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</si>
  <si>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</si>
  <si>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</si>
  <si>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</si>
  <si>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</si>
  <si>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</si>
  <si>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</si>
  <si>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</si>
  <si>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</si>
  <si>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</si>
  <si>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</si>
  <si>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</si>
  <si>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</si>
  <si>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</si>
  <si>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</si>
  <si>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</si>
  <si>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</si>
  <si>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</si>
  <si>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</si>
  <si>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</si>
  <si>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</si>
  <si>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</si>
  <si>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</si>
  <si>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</si>
  <si>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</si>
  <si>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</si>
  <si>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</si>
  <si>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</si>
  <si>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</si>
  <si>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</si>
  <si>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</si>
  <si>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</si>
  <si>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</si>
  <si>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</si>
  <si>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</si>
  <si>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</si>
  <si>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</si>
  <si>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</si>
  <si>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</si>
  <si>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</si>
  <si>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</si>
  <si>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</si>
  <si>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</si>
  <si>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</si>
  <si>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</si>
  <si>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</si>
  <si>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</si>
  <si>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</si>
  <si>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</si>
  <si>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</si>
  <si>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</si>
  <si>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</si>
  <si>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</si>
  <si>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</si>
  <si>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</si>
  <si>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</si>
  <si>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</si>
  <si>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</si>
  <si>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</si>
  <si>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</si>
  <si>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</si>
  <si>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</si>
  <si>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</si>
  <si>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</si>
  <si>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</si>
  <si>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</si>
  <si>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</si>
  <si>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</si>
  <si>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</si>
  <si>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</si>
  <si>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</si>
  <si>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</si>
  <si>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</si>
  <si>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</si>
  <si>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</si>
  <si>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</si>
  <si>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</si>
  <si>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</si>
  <si>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</si>
  <si>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</si>
  <si>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</si>
  <si>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</si>
  <si>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</si>
  <si>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</si>
  <si>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</si>
  <si>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</si>
  <si>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</si>
  <si>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</si>
  <si>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</si>
  <si>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</si>
  <si>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</si>
  <si>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</si>
  <si>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</si>
  <si>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</si>
  <si>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</si>
  <si>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</si>
  <si>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</si>
  <si>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</si>
  <si>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</si>
  <si>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</si>
  <si>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</si>
  <si>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</si>
  <si>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</si>
  <si>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</si>
  <si>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</si>
  <si>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</si>
  <si>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</si>
  <si>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</si>
  <si>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</si>
  <si>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</si>
  <si>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</si>
  <si>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</si>
  <si>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</si>
  <si>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</si>
  <si>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</si>
  <si>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</si>
  <si>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</si>
  <si>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</si>
  <si>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</si>
  <si>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</si>
  <si>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</si>
  <si>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</si>
  <si>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</si>
  <si>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</si>
  <si>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</si>
  <si>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</si>
  <si>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</si>
  <si>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</si>
  <si>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</si>
  <si>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</si>
  <si>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</si>
  <si>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</si>
  <si>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</si>
  <si>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</si>
  <si>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</si>
  <si>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</si>
  <si>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</si>
  <si>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</si>
  <si>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</si>
  <si>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</si>
  <si>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</si>
  <si>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</si>
  <si>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</si>
  <si>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</si>
  <si>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</si>
  <si>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</si>
  <si>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</si>
  <si>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</si>
  <si>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</si>
  <si>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</si>
  <si>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</si>
  <si>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</si>
  <si>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</si>
  <si>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</si>
  <si>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</si>
  <si>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</si>
  <si>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</si>
  <si>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</si>
  <si>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</si>
  <si>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</si>
  <si>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</si>
  <si>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</si>
  <si>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</si>
  <si>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</si>
  <si>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</si>
  <si>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</si>
  <si>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</si>
  <si>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</si>
  <si>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</si>
  <si>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</si>
  <si>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</si>
  <si>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</si>
  <si>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</si>
  <si>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</si>
  <si>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</si>
  <si>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</si>
  <si>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</si>
  <si>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</si>
  <si>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</si>
  <si>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</si>
  <si>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</si>
  <si>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</si>
  <si>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</si>
  <si>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</si>
  <si>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</si>
  <si>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</si>
  <si>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</si>
  <si>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</si>
  <si>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</si>
  <si>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</si>
  <si>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</si>
  <si>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</si>
  <si>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</si>
  <si>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</si>
  <si>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</si>
  <si>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</si>
  <si>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</si>
  <si>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</si>
  <si>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</si>
  <si>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</si>
  <si>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</si>
  <si>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</si>
  <si>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</si>
  <si>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</si>
  <si>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</si>
  <si>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</si>
  <si>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</si>
  <si>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</si>
  <si>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</si>
  <si>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</si>
  <si>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</si>
  <si>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</si>
  <si>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</si>
  <si>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</si>
  <si>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</si>
  <si>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</si>
  <si>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</si>
  <si>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</si>
  <si>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</si>
  <si>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</si>
  <si>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</si>
  <si>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</si>
  <si>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</si>
  <si>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</si>
  <si>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</si>
  <si>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</si>
  <si>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</si>
  <si>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</si>
  <si>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</si>
  <si>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</si>
  <si>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</si>
  <si>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</si>
  <si>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</si>
  <si>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</si>
  <si>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</si>
  <si>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</si>
  <si>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</si>
  <si>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</si>
  <si>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</si>
  <si>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</si>
  <si>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</si>
  <si>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</si>
  <si>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</si>
  <si>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</si>
  <si>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</si>
  <si>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</si>
  <si>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</si>
  <si>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</si>
  <si>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</si>
  <si>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</si>
  <si>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</si>
  <si>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</si>
  <si>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</si>
  <si>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</si>
  <si>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</si>
  <si>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</si>
  <si>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</si>
  <si>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</si>
  <si>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</si>
  <si>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</si>
  <si>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</si>
  <si>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</si>
  <si>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</si>
  <si>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</si>
  <si>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</si>
  <si>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</si>
  <si>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</si>
  <si>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</si>
  <si>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</si>
  <si>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</si>
  <si>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</si>
  <si>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</si>
  <si>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</si>
  <si>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</si>
  <si>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</si>
  <si>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</si>
  <si>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</si>
  <si>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</si>
  <si>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</si>
  <si>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</si>
  <si>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</si>
  <si>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</si>
  <si>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</si>
  <si>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</si>
  <si>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</si>
  <si>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</si>
  <si>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</si>
  <si>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</si>
  <si>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</si>
  <si>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BSc</t>
  </si>
  <si>
    <t>Master's</t>
  </si>
  <si>
    <t>Other</t>
  </si>
  <si>
    <t>Age</t>
  </si>
  <si>
    <t>NumberofChildren</t>
  </si>
  <si>
    <t>Monetary Value</t>
  </si>
  <si>
    <t>Frequency</t>
  </si>
  <si>
    <t>Recency Score</t>
  </si>
  <si>
    <t>Frequency Score</t>
  </si>
  <si>
    <t>Monetary Score</t>
  </si>
  <si>
    <t>RFM Score</t>
  </si>
  <si>
    <t>RFM</t>
  </si>
  <si>
    <t>Customer Segment</t>
  </si>
  <si>
    <t>Loyal Customers</t>
  </si>
  <si>
    <t>Grand Total</t>
  </si>
  <si>
    <t>Percentage of Customer Segment</t>
  </si>
  <si>
    <t>Average of Recency</t>
  </si>
  <si>
    <t>Average of Frequency</t>
  </si>
  <si>
    <t>Average of Monetary Value</t>
  </si>
  <si>
    <t>Average of Age</t>
  </si>
  <si>
    <t>Average of Income</t>
  </si>
  <si>
    <t>Count of Marital_Status</t>
  </si>
  <si>
    <t>Column Labels</t>
  </si>
  <si>
    <t>Inactive Customers</t>
  </si>
  <si>
    <t>At-Risk Customers</t>
  </si>
  <si>
    <t>Growth Customers</t>
  </si>
  <si>
    <t>Top Customers</t>
  </si>
  <si>
    <t xml:space="preserve">Pivot Table Showing The Average Recency, Frequency, and Monetary Value of Each Customer Segment </t>
  </si>
  <si>
    <t>Pivot Table Showing the Total Marital Status Across Each Customer Segment</t>
  </si>
  <si>
    <t>Pivot Table Showing the Education Level Across Each Customer Segment</t>
  </si>
  <si>
    <t>Count of ID</t>
  </si>
  <si>
    <t>Sum of Monetary Value</t>
  </si>
  <si>
    <t>Segment</t>
  </si>
  <si>
    <t>Count</t>
  </si>
  <si>
    <t>RevenueWeb</t>
  </si>
  <si>
    <t>RevenueStore</t>
  </si>
  <si>
    <t>Website Revenue</t>
  </si>
  <si>
    <t>Store Revenue</t>
  </si>
  <si>
    <t>DiscountStatus</t>
  </si>
  <si>
    <t>Web Purchases</t>
  </si>
  <si>
    <t>Store Purchases</t>
  </si>
  <si>
    <t>With Discount</t>
  </si>
  <si>
    <t>Without Discount</t>
  </si>
  <si>
    <t>Pivot Table Showing The Percentage of Customers in Each Segment</t>
  </si>
  <si>
    <t>Pivot Table Showing the Average Age and Income of Each Customer Segment</t>
  </si>
  <si>
    <t>Pivot Table Showing The Percentage of Discount Used and Unused by Each Customer Segment</t>
  </si>
  <si>
    <t>Pivot Table Showing The Percentage of Revenue Generated From Each Customer Segment</t>
  </si>
  <si>
    <t>Pivot Table Showing the Channel Used for Purchase by Each Segment</t>
  </si>
  <si>
    <t>Percentage of Customers in Each Segment</t>
  </si>
  <si>
    <t>The Percentage of Revenue Generated From Each Customer Segment</t>
  </si>
  <si>
    <t>The Percentage of Discount Used and Unused by Each Customer Segment</t>
  </si>
  <si>
    <t>The Channel Used for Purchase by Each Segment</t>
  </si>
  <si>
    <t>Revenue Generated From Each Channel</t>
  </si>
  <si>
    <t>Pivot Table Showing Revenue Generated Across Each Channel by 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</si>
</sst>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[$]dd/mm/yyyy;@" x16r2:formatCode16="[$-en-NG,1]dd/mm/yyyy;@"/>
    <numFmt numFmtId="165" formatCode="0.0%"/>
    <numFmt numFmtId="166" formatCode="[$$-409]#,##0.00"/>
    <numFmt numFmtId="167" formatCode="[$$-409]#,##0_ ;\-[$$-409]#,##0\ "/>
    <numFmt numFmtId="168" formatCode="[$$-409]#,##0.00_ ;\-[$$-409]#,##0.00\ "/>
  </numFmts>
  <fonts count="4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43" fontId="0" fillId="0" borderId="0" xfId="0" applyNumberFormat="1"/>
    <xf numFmtId="165" fontId="0" fillId="0" borderId="0" xfId="0" applyNumberFormat="1"/>
    <xf numFmtId="0" fontId="0" fillId="0" borderId="3" xfId="0" applyBorder="1"/>
    <xf numFmtId="0" fontId="0" fillId="3" borderId="0" xfId="0" applyFill="1"/>
    <xf numFmtId="9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9" fontId="0" fillId="0" borderId="0" xfId="2" applyFont="1"/>
    <xf numFmtId="1" fontId="0" fillId="2" borderId="0" xfId="0" applyNumberFormat="1" applyFill="1"/>
    <xf numFmtId="0" fontId="1" fillId="0" borderId="0" xfId="0" applyFont="1"/>
    <xf numFmtId="165" fontId="0" fillId="0" borderId="0" xfId="2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38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numFmt numFmtId="13" formatCode="0%"/>
    </dxf>
    <dxf>
      <numFmt numFmtId="14" formatCode="0.00%"/>
    </dxf>
    <dxf>
      <numFmt numFmtId="13" formatCode="0%"/>
    </dxf>
    <dxf>
      <numFmt numFmtId="165" formatCode="0.0%"/>
    </dxf>
    <dxf>
      <numFmt numFmtId="35" formatCode="_-* #,##0.00_-;\-* #,##0.00_-;_-* &quot;-&quot;??_-;_-@_-"/>
    </dxf>
    <dxf>
      <numFmt numFmtId="1" formatCode="0"/>
    </dxf>
    <dxf>
      <numFmt numFmtId="1" formatCode="0"/>
    </dxf>
    <dxf>
      <numFmt numFmtId="2" formatCode="0.00"/>
    </dxf>
    <dxf>
      <numFmt numFmtId="165" formatCode="0.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14" formatCode="0.00%"/>
    </dxf>
    <dxf>
      <numFmt numFmtId="165" formatCode="0.0%"/>
    </dxf>
    <dxf>
      <numFmt numFmtId="35" formatCode="_-* #,##0.00_-;\-* #,##0.00_-;_-* &quot;-&quot;??_-;_-@_-"/>
    </dxf>
    <dxf>
      <numFmt numFmtId="1" formatCode="0"/>
    </dxf>
    <dxf>
      <numFmt numFmtId="2" formatCode="0.00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68" formatCode="[$$-409]#,##0.00_ ;\-[$$-409]#,##0.00\ "/>
    </dxf>
    <dxf>
      <numFmt numFmtId="167" formatCode="[$$-409]#,##0_ ;\-[$$-409]#,##0\ "/>
    </dxf>
    <dxf>
      <numFmt numFmtId="169" formatCode="_-* #,##0_-;\-* #,##0_-;_-* &quot;-&quot;??_-;_-@_-"/>
    </dxf>
  </dxfs>
  <tableStyles count="0" defaultTableStyle="TableStyleMedium2" defaultPivotStyle="PivotStyleLight16"/>
  <colors>
    <mruColors>
      <color rgb="FFFB7633"/>
      <color rgb="FFFBA833"/>
      <color rgb="FFB8FB33"/>
      <color rgb="FFFBDA33"/>
      <color rgb="FF4EB7F8"/>
      <color rgb="FF129FF6"/>
      <color rgb="FF00D2CD"/>
      <color rgb="FFF5DEB3"/>
      <color rgb="FF008585"/>
      <color rgb="FF00E3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Customer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Segment Distribution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6295201864834183"/>
          <c:y val="2.7777762588712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 Segment'!$B$2</c:f>
              <c:strCache>
                <c:ptCount val="1"/>
                <c:pt idx="0">
                  <c:v>Percentage of Customer Segment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Segment'!$A$3:$A$4</c:f>
              <c:strCache>
                <c:ptCount val="2"/>
                <c:pt idx="0">
                  <c:v>At-Risk Customers</c:v>
                </c:pt>
                <c:pt idx="1">
                  <c:v>Inactive Customers</c:v>
                </c:pt>
              </c:strCache>
            </c:strRef>
          </c:cat>
          <c:val>
            <c:numRef>
              <c:f>'Other Segment'!$B$3:$B$4</c:f>
              <c:numCache>
                <c:formatCode>0%</c:formatCode>
                <c:ptCount val="2"/>
                <c:pt idx="0">
                  <c:v>0.33258020786262993</c:v>
                </c:pt>
                <c:pt idx="1">
                  <c:v>0.21102575689109807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1-4F64-9143-C3069DEE36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27"/>
        <c:axId val="97012079"/>
        <c:axId val="97019279"/>
      </c:barChart>
      <c:catAx>
        <c:axId val="970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97019279"/>
        <c:crosses val="autoZero"/>
        <c:auto val="1"/>
        <c:lblAlgn val="ctr"/>
        <c:lblOffset val="100"/>
        <c:noMultiLvlLbl val="0"/>
      </c:catAx>
      <c:valAx>
        <c:axId val="970192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701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Sheet2!$D$20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Sheet2!$A$21:$A$22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Sheet2!$D$21:$D$22</c:f>
              <c:numCache>
                <c:formatCode>General</c:formatCode>
                <c:ptCount val="2"/>
                <c:pt idx="0">
                  <c:v>6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1-486C-BC01-271127E8FA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2"/>
        <c:overlap val="28"/>
        <c:axId val="990339423"/>
        <c:axId val="990339903"/>
      </c:barChart>
      <c:catAx>
        <c:axId val="990339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0339903"/>
        <c:crosses val="autoZero"/>
        <c:auto val="1"/>
        <c:lblAlgn val="ctr"/>
        <c:lblOffset val="100"/>
        <c:noMultiLvlLbl val="0"/>
      </c:catAx>
      <c:valAx>
        <c:axId val="99033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3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/>
              <a:t>Channel Revenue by Segment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 Segment'!$B$26</c:f>
              <c:strCache>
                <c:ptCount val="1"/>
                <c:pt idx="0">
                  <c:v>Website Revenue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spc="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Segment'!$A$27:$A$28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'Other Segment'!$B$27:$B$28</c:f>
              <c:numCache>
                <c:formatCode>0%</c:formatCode>
                <c:ptCount val="2"/>
                <c:pt idx="0">
                  <c:v>1.7940019979734479E-2</c:v>
                </c:pt>
                <c:pt idx="1">
                  <c:v>0.16177801526593785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5-44B5-8167-C3D2E5E07D81}"/>
            </c:ext>
          </c:extLst>
        </c:ser>
        <c:ser>
          <c:idx val="1"/>
          <c:order val="1"/>
          <c:tx>
            <c:strRef>
              <c:f>'Other Segment'!$C$26</c:f>
              <c:strCache>
                <c:ptCount val="1"/>
                <c:pt idx="0">
                  <c:v>Store Revenue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spc="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Segment'!$A$27:$A$28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'Other Segment'!$C$27:$C$28</c:f>
              <c:numCache>
                <c:formatCode>0%</c:formatCode>
                <c:ptCount val="2"/>
                <c:pt idx="0">
                  <c:v>2.1105548348934536E-2</c:v>
                </c:pt>
                <c:pt idx="1">
                  <c:v>0.15146145916467474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5-44B5-8167-C3D2E5E07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7"/>
        <c:overlap val="-27"/>
        <c:axId val="320945728"/>
        <c:axId val="320938048"/>
      </c:barChart>
      <c:catAx>
        <c:axId val="32094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320938048"/>
        <c:crosses val="autoZero"/>
        <c:auto val="1"/>
        <c:lblAlgn val="ctr"/>
        <c:lblOffset val="100"/>
        <c:noMultiLvlLbl val="0"/>
      </c:catAx>
      <c:valAx>
        <c:axId val="3209380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2094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 rtl="0">
        <a:defRPr lang="en-US" sz="1200" b="0" i="0" u="none" strike="noStrike" kern="1200" spc="0" baseline="0">
          <a:solidFill>
            <a:schemeClr val="bg1"/>
          </a:solidFill>
          <a:latin typeface="Calibri" panose="020F0502020204030204" pitchFamily="34" charset="0"/>
          <a:ea typeface="+mn-ea"/>
          <a:cs typeface="Calibri" panose="020F0502020204030204" pitchFamily="34" charset="0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/>
              <a:t>Channel</a:t>
            </a:r>
            <a:r>
              <a:rPr lang="en-US" sz="1200" baseline="0"/>
              <a:t> Prefernce by Segment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 Segment'!$B$20</c:f>
              <c:strCache>
                <c:ptCount val="1"/>
                <c:pt idx="0">
                  <c:v>Web Purchases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spc="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Segment'!$A$21:$A$22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'Other Segment'!$B$21:$B$22</c:f>
              <c:numCache>
                <c:formatCode>0%</c:formatCode>
                <c:ptCount val="2"/>
                <c:pt idx="0">
                  <c:v>7.8929913774043778E-2</c:v>
                </c:pt>
                <c:pt idx="1">
                  <c:v>0.26531063453460091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4-48D0-8CAD-A1411DB2CE1F}"/>
            </c:ext>
          </c:extLst>
        </c:ser>
        <c:ser>
          <c:idx val="1"/>
          <c:order val="1"/>
          <c:tx>
            <c:strRef>
              <c:f>'Other Segment'!$C$20</c:f>
              <c:strCache>
                <c:ptCount val="1"/>
                <c:pt idx="0">
                  <c:v>Store Purchases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spc="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Segment'!$A$21:$A$22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'Other Segment'!$C$21:$C$22</c:f>
              <c:numCache>
                <c:formatCode>0%</c:formatCode>
                <c:ptCount val="2"/>
                <c:pt idx="0">
                  <c:v>0.10329259749357826</c:v>
                </c:pt>
                <c:pt idx="1">
                  <c:v>0.24924106795360784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4-48D0-8CAD-A1411DB2CE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7"/>
        <c:overlap val="-27"/>
        <c:axId val="1727548928"/>
        <c:axId val="1727573888"/>
      </c:barChart>
      <c:catAx>
        <c:axId val="1727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727573888"/>
        <c:crosses val="autoZero"/>
        <c:auto val="1"/>
        <c:lblAlgn val="ctr"/>
        <c:lblOffset val="100"/>
        <c:noMultiLvlLbl val="0"/>
      </c:catAx>
      <c:valAx>
        <c:axId val="1727573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754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 rtl="0">
        <a:defRPr lang="en-US" sz="1200" b="0" i="0" u="none" strike="noStrike" kern="1200" spc="0" baseline="0">
          <a:solidFill>
            <a:schemeClr val="bg1"/>
          </a:solidFill>
          <a:latin typeface="Calibri" panose="020F0502020204030204" pitchFamily="34" charset="0"/>
          <a:ea typeface="+mn-ea"/>
          <a:cs typeface="Calibri" panose="020F0502020204030204" pitchFamily="34" charset="0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/>
              <a:t>Discount</a:t>
            </a:r>
            <a:r>
              <a:rPr lang="en-US" sz="1200" baseline="0"/>
              <a:t> Dependence by Segment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 Segment'!$B$14</c:f>
              <c:strCache>
                <c:ptCount val="1"/>
                <c:pt idx="0">
                  <c:v>With Discount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spc="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Segment'!$A$15:$A$16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'Other Segment'!$B$15:$B$16</c:f>
              <c:numCache>
                <c:formatCode>0%</c:formatCode>
                <c:ptCount val="2"/>
                <c:pt idx="0">
                  <c:v>0.2087663804789878</c:v>
                </c:pt>
                <c:pt idx="1">
                  <c:v>0.32896520560325349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7-4A15-A136-7802B774DD51}"/>
            </c:ext>
          </c:extLst>
        </c:ser>
        <c:ser>
          <c:idx val="1"/>
          <c:order val="1"/>
          <c:tx>
            <c:strRef>
              <c:f>'Other Segment'!$C$14</c:f>
              <c:strCache>
                <c:ptCount val="1"/>
                <c:pt idx="0">
                  <c:v>Without Discount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spc="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Segment'!$A$15:$A$16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'Other Segment'!$C$15:$C$16</c:f>
              <c:numCache>
                <c:formatCode>0.0%</c:formatCode>
                <c:ptCount val="2"/>
                <c:pt idx="0">
                  <c:v>2.2593764121102574E-3</c:v>
                </c:pt>
                <c:pt idx="1">
                  <c:v>3.6150022593764122E-3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7-4A15-A136-7802B774D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7"/>
        <c:overlap val="-27"/>
        <c:axId val="1731496304"/>
        <c:axId val="1731514544"/>
      </c:barChart>
      <c:catAx>
        <c:axId val="17314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731514544"/>
        <c:crosses val="autoZero"/>
        <c:auto val="1"/>
        <c:lblAlgn val="ctr"/>
        <c:lblOffset val="100"/>
        <c:noMultiLvlLbl val="0"/>
      </c:catAx>
      <c:valAx>
        <c:axId val="17315145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3149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 rtl="0">
        <a:defRPr lang="en-US" sz="1200" b="0" i="0" u="none" strike="noStrike" kern="1200" spc="0" baseline="0">
          <a:solidFill>
            <a:schemeClr val="bg1"/>
          </a:solidFill>
          <a:latin typeface="Calibri" panose="020F0502020204030204" pitchFamily="34" charset="0"/>
          <a:ea typeface="+mn-ea"/>
          <a:cs typeface="Calibri" panose="020F0502020204030204" pitchFamily="34" charset="0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 Segment'!$B$2</c:f>
              <c:strCache>
                <c:ptCount val="1"/>
                <c:pt idx="0">
                  <c:v>Percentage of Customer Segment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Segment'!$A$3:$A$4</c:f>
              <c:strCache>
                <c:ptCount val="2"/>
                <c:pt idx="0">
                  <c:v>At-Risk Customers</c:v>
                </c:pt>
                <c:pt idx="1">
                  <c:v>Inactive Customers</c:v>
                </c:pt>
              </c:strCache>
            </c:strRef>
          </c:cat>
          <c:val>
            <c:numRef>
              <c:f>'Other Segment'!$B$3:$B$4</c:f>
              <c:numCache>
                <c:formatCode>0%</c:formatCode>
                <c:ptCount val="2"/>
                <c:pt idx="0">
                  <c:v>0.33258020786262993</c:v>
                </c:pt>
                <c:pt idx="1">
                  <c:v>0.21102575689109807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F-4FD9-9AEB-5DB2A79FAD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27"/>
        <c:axId val="97012079"/>
        <c:axId val="97019279"/>
      </c:barChart>
      <c:catAx>
        <c:axId val="970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97019279"/>
        <c:crosses val="autoZero"/>
        <c:auto val="1"/>
        <c:lblAlgn val="ctr"/>
        <c:lblOffset val="100"/>
        <c:noMultiLvlLbl val="0"/>
      </c:catAx>
      <c:valAx>
        <c:axId val="970192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701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Revenue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by Customer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 Segment'!$B$8</c:f>
              <c:strCache>
                <c:ptCount val="1"/>
                <c:pt idx="0">
                  <c:v>Sum of Monetary Value</c:v>
                </c:pt>
              </c:strCache>
            </c:strRef>
          </c:tx>
          <c:spPr>
            <a:solidFill>
              <a:srgbClr val="FB7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Segment'!$A$9:$A$10</c:f>
              <c:strCache>
                <c:ptCount val="2"/>
                <c:pt idx="0">
                  <c:v>At-Risk Customers</c:v>
                </c:pt>
                <c:pt idx="1">
                  <c:v>Inactive Customers</c:v>
                </c:pt>
              </c:strCache>
            </c:strRef>
          </c:cat>
          <c:val>
            <c:numRef>
              <c:f>'Other Segment'!$B$9:$B$10</c:f>
              <c:numCache>
                <c:formatCode>0%</c:formatCode>
                <c:ptCount val="2"/>
                <c:pt idx="0">
                  <c:v>0.15519984158875758</c:v>
                </c:pt>
                <c:pt idx="1">
                  <c:v>1.9759718135184044E-2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6-48AE-B4D7-FFDCF89E7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483495903"/>
        <c:axId val="1483496863"/>
      </c:barChart>
      <c:catAx>
        <c:axId val="148349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83496863"/>
        <c:crosses val="autoZero"/>
        <c:auto val="1"/>
        <c:lblAlgn val="ctr"/>
        <c:lblOffset val="100"/>
        <c:noMultiLvlLbl val="0"/>
      </c:catAx>
      <c:valAx>
        <c:axId val="14834968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834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BA8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1-41B2-B602-D0D0572ED9C4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61-41B2-B602-D0D0572ED9C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61-41B2-B602-D0D0572ED9C4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F61-41B2-B602-D0D0572ED9C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F61-41B2-B602-D0D0572ED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Sheet2!$A$2:$A$4</c:f>
              <c:strCache>
                <c:ptCount val="3"/>
                <c:pt idx="0">
                  <c:v>Growth Customers</c:v>
                </c:pt>
                <c:pt idx="1">
                  <c:v>Loyal Customers</c:v>
                </c:pt>
                <c:pt idx="2">
                  <c:v>Top Customers</c:v>
                </c:pt>
              </c:strCache>
            </c:strRef>
          </c:cat>
          <c:val>
            <c:numRef>
              <c:f>Sheet2!$D$2:$D$4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61-41B2-B602-D0D0572ED9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5"/>
        <c:axId val="990339423"/>
        <c:axId val="990339903"/>
      </c:barChart>
      <c:catAx>
        <c:axId val="990339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0339903"/>
        <c:crosses val="autoZero"/>
        <c:auto val="1"/>
        <c:lblAlgn val="ctr"/>
        <c:lblOffset val="100"/>
        <c:noMultiLvlLbl val="0"/>
      </c:catAx>
      <c:valAx>
        <c:axId val="99033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3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Segment'!$B$1:$B$2</c:f>
              <c:strCache>
                <c:ptCount val="2"/>
                <c:pt idx="0">
                  <c:v>Percentage of Customers in Each Segment</c:v>
                </c:pt>
                <c:pt idx="1">
                  <c:v>Percentage of Customer Segment</c:v>
                </c:pt>
              </c:strCache>
            </c:strRef>
          </c:tx>
          <c:spPr>
            <a:solidFill>
              <a:srgbClr val="FBDA33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A5-4CB3-8592-B239CE3A7D0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A5-4CB3-8592-B239CE3A7D0F}"/>
              </c:ext>
            </c:extLst>
          </c:dPt>
          <c:dPt>
            <c:idx val="2"/>
            <c:invertIfNegative val="0"/>
            <c:bubble3D val="0"/>
            <c:spPr>
              <a:solidFill>
                <a:srgbClr val="FBA8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A5-4CB3-8592-B239CE3A7D0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0A5-4CB3-8592-B239CE3A7D0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0A5-4CB3-8592-B239CE3A7D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Segment'!$A$3:$A$5</c:f>
              <c:strCache>
                <c:ptCount val="3"/>
                <c:pt idx="0">
                  <c:v>Top Customers</c:v>
                </c:pt>
                <c:pt idx="1">
                  <c:v>Loyal Customers</c:v>
                </c:pt>
                <c:pt idx="2">
                  <c:v>Growth Customers</c:v>
                </c:pt>
              </c:strCache>
            </c:strRef>
          </c:cat>
          <c:val>
            <c:numRef>
              <c:f>'Core Segment'!$B$3:$B$5</c:f>
              <c:numCache>
                <c:formatCode>0%</c:formatCode>
                <c:ptCount val="3"/>
                <c:pt idx="0">
                  <c:v>7.0000000000000007E-2</c:v>
                </c:pt>
                <c:pt idx="1">
                  <c:v>0.21961138725711704</c:v>
                </c:pt>
                <c:pt idx="2">
                  <c:v>0.1631269769543606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A5-4CB3-8592-B239CE3A7D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3"/>
        <c:axId val="192582767"/>
        <c:axId val="192591407"/>
      </c:barChart>
      <c:catAx>
        <c:axId val="19258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92591407"/>
        <c:crosses val="autoZero"/>
        <c:auto val="1"/>
        <c:lblAlgn val="ctr"/>
        <c:lblOffset val="100"/>
        <c:noMultiLvlLbl val="0"/>
      </c:catAx>
      <c:valAx>
        <c:axId val="1925914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Channel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Revenue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Segment'!$B$29</c:f>
              <c:strCache>
                <c:ptCount val="1"/>
                <c:pt idx="0">
                  <c:v>Website Revenue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98-4803-B193-94266FCEB8D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98-4803-B193-94266FCEB8D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98-4803-B193-94266FCEB8DB}"/>
              </c:ext>
            </c:extLst>
          </c:dPt>
          <c:dLbls>
            <c:dLbl>
              <c:idx val="0"/>
              <c:layout>
                <c:manualLayout>
                  <c:x val="-1.2461059190031152E-2"/>
                  <c:y val="-6.1727681978278747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98-4803-B193-94266FCEB8DB}"/>
                </c:ext>
              </c:extLst>
            </c:dLbl>
            <c:dLbl>
              <c:idx val="1"/>
              <c:layout>
                <c:manualLayout>
                  <c:x val="-1.246105919003115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98-4803-B193-94266FCEB8DB}"/>
                </c:ext>
              </c:extLst>
            </c:dLbl>
            <c:dLbl>
              <c:idx val="2"/>
              <c:layout>
                <c:manualLayout>
                  <c:x val="-4.1536863966770508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98-4803-B193-94266FCEB8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Segment'!$A$30:$A$32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Segment'!$B$30:$B$32</c:f>
              <c:numCache>
                <c:formatCode>0%</c:formatCode>
                <c:ptCount val="3"/>
                <c:pt idx="0">
                  <c:v>0.1597140137755787</c:v>
                </c:pt>
                <c:pt idx="1">
                  <c:v>0.23753769529026655</c:v>
                </c:pt>
                <c:pt idx="2">
                  <c:v>0.42303025568848246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98-4803-B193-94266FCEB8DB}"/>
            </c:ext>
          </c:extLst>
        </c:ser>
        <c:ser>
          <c:idx val="1"/>
          <c:order val="1"/>
          <c:tx>
            <c:strRef>
              <c:f>'Core Segment'!$C$29</c:f>
              <c:strCache>
                <c:ptCount val="1"/>
                <c:pt idx="0">
                  <c:v>Store Revenue</c:v>
                </c:pt>
              </c:strCache>
            </c:strRef>
          </c:tx>
          <c:spPr>
            <a:solidFill>
              <a:srgbClr val="FBA8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A98-4803-B193-94266FCEB8DB}"/>
              </c:ext>
            </c:extLst>
          </c:dPt>
          <c:dPt>
            <c:idx val="1"/>
            <c:invertIfNegative val="0"/>
            <c:bubble3D val="0"/>
            <c:spPr>
              <a:solidFill>
                <a:srgbClr val="FBA8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A98-4803-B193-94266FCEB8D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A98-4803-B193-94266FCEB8DB}"/>
              </c:ext>
            </c:extLst>
          </c:dPt>
          <c:dLbls>
            <c:dLbl>
              <c:idx val="0"/>
              <c:layout>
                <c:manualLayout>
                  <c:x val="8.3073727933541015E-3"/>
                  <c:y val="-6.172768197827874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98-4803-B193-94266FCEB8DB}"/>
                </c:ext>
              </c:extLst>
            </c:dLbl>
            <c:dLbl>
              <c:idx val="1"/>
              <c:layout>
                <c:manualLayout>
                  <c:x val="1.2461059190031152E-2"/>
                  <c:y val="6.73400673400673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A98-4803-B193-94266FCEB8DB}"/>
                </c:ext>
              </c:extLst>
            </c:dLbl>
            <c:dLbl>
              <c:idx val="2"/>
              <c:layout>
                <c:manualLayout>
                  <c:x val="4.15368639667705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A98-4803-B193-94266FCEB8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Segment'!$A$30:$A$32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Segment'!$C$30:$C$32</c:f>
              <c:numCache>
                <c:formatCode>0%</c:formatCode>
                <c:ptCount val="3"/>
                <c:pt idx="0">
                  <c:v>0.16916069634798395</c:v>
                </c:pt>
                <c:pt idx="1">
                  <c:v>0.23937594112290322</c:v>
                </c:pt>
                <c:pt idx="2">
                  <c:v>0.41889635501550354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A98-4803-B193-94266FCEB8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52866463"/>
        <c:axId val="1452864063"/>
      </c:barChart>
      <c:catAx>
        <c:axId val="14528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52864063"/>
        <c:crosses val="autoZero"/>
        <c:auto val="1"/>
        <c:lblAlgn val="ctr"/>
        <c:lblOffset val="100"/>
        <c:noMultiLvlLbl val="0"/>
      </c:catAx>
      <c:valAx>
        <c:axId val="14528640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28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Channel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Preference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Segment'!$B$23</c:f>
              <c:strCache>
                <c:ptCount val="1"/>
                <c:pt idx="0">
                  <c:v>Web Purchases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06-4B3E-AE5E-41C13B22767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06-4B3E-AE5E-41C13B22767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06-4B3E-AE5E-41C13B22767F}"/>
              </c:ext>
            </c:extLst>
          </c:dPt>
          <c:dLbls>
            <c:dLbl>
              <c:idx val="0"/>
              <c:layout>
                <c:manualLayout>
                  <c:x val="-3.4188034188034191E-2"/>
                  <c:y val="-5.3605618560084181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06-4B3E-AE5E-41C13B22767F}"/>
                </c:ext>
              </c:extLst>
            </c:dLbl>
            <c:dLbl>
              <c:idx val="1"/>
              <c:layout>
                <c:manualLayout>
                  <c:x val="-2.564102564102564E-2"/>
                  <c:y val="1.1695906432748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06-4B3E-AE5E-41C13B22767F}"/>
                </c:ext>
              </c:extLst>
            </c:dLbl>
            <c:dLbl>
              <c:idx val="2"/>
              <c:layout>
                <c:manualLayout>
                  <c:x val="-2.564102564102572E-2"/>
                  <c:y val="-2.6802809280042091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06-4B3E-AE5E-41C13B2276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Segment'!$A$24:$A$26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Segment'!$B$24:$B$26</c:f>
              <c:numCache>
                <c:formatCode>0.0%</c:formatCode>
                <c:ptCount val="3"/>
                <c:pt idx="0">
                  <c:v>0.11640504090205615</c:v>
                </c:pt>
                <c:pt idx="1">
                  <c:v>0.213906699093522</c:v>
                </c:pt>
                <c:pt idx="2">
                  <c:v>0.32544771169577713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06-4B3E-AE5E-41C13B22767F}"/>
            </c:ext>
          </c:extLst>
        </c:ser>
        <c:ser>
          <c:idx val="1"/>
          <c:order val="1"/>
          <c:tx>
            <c:strRef>
              <c:f>'Core Segment'!$C$23</c:f>
              <c:strCache>
                <c:ptCount val="1"/>
                <c:pt idx="0">
                  <c:v>Store Purchases</c:v>
                </c:pt>
              </c:strCache>
            </c:strRef>
          </c:tx>
          <c:spPr>
            <a:solidFill>
              <a:srgbClr val="FBA8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C06-4B3E-AE5E-41C13B22767F}"/>
              </c:ext>
            </c:extLst>
          </c:dPt>
          <c:dPt>
            <c:idx val="1"/>
            <c:invertIfNegative val="0"/>
            <c:bubble3D val="0"/>
            <c:spPr>
              <a:solidFill>
                <a:srgbClr val="FBA8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C06-4B3E-AE5E-41C13B22767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C06-4B3E-AE5E-41C13B22767F}"/>
              </c:ext>
            </c:extLst>
          </c:dPt>
          <c:dLbls>
            <c:dLbl>
              <c:idx val="0"/>
              <c:layout>
                <c:manualLayout>
                  <c:x val="1.282051282051282E-2"/>
                  <c:y val="1.16959064327485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06-4B3E-AE5E-41C13B22767F}"/>
                </c:ext>
              </c:extLst>
            </c:dLbl>
            <c:dLbl>
              <c:idx val="1"/>
              <c:layout>
                <c:manualLayout>
                  <c:x val="2.56410256410256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06-4B3E-AE5E-41C13B22767F}"/>
                </c:ext>
              </c:extLst>
            </c:dLbl>
            <c:dLbl>
              <c:idx val="2"/>
              <c:layout>
                <c:manualLayout>
                  <c:x val="2.564102564102548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C06-4B3E-AE5E-41C13B2276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Segment'!$A$24:$A$26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Segment'!$C$24:$C$26</c:f>
              <c:numCache>
                <c:formatCode>0.0%</c:formatCode>
                <c:ptCount val="3"/>
                <c:pt idx="0">
                  <c:v>0.12142912742274461</c:v>
                </c:pt>
                <c:pt idx="1">
                  <c:v>0.20697439090838329</c:v>
                </c:pt>
                <c:pt idx="2">
                  <c:v>0.31906281622168597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C06-4B3E-AE5E-41C13B2276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51648047"/>
        <c:axId val="1451658607"/>
      </c:barChart>
      <c:catAx>
        <c:axId val="145164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51658607"/>
        <c:crosses val="autoZero"/>
        <c:auto val="1"/>
        <c:lblAlgn val="ctr"/>
        <c:lblOffset val="100"/>
        <c:noMultiLvlLbl val="0"/>
      </c:catAx>
      <c:valAx>
        <c:axId val="145165860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5164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Discount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Dependence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Segment'!$B$16</c:f>
              <c:strCache>
                <c:ptCount val="1"/>
                <c:pt idx="0">
                  <c:v>With Discount</c:v>
                </c:pt>
              </c:strCache>
            </c:strRef>
          </c:tx>
          <c:spPr>
            <a:solidFill>
              <a:srgbClr val="FBA8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F1-4DC8-B184-994C5A1627F1}"/>
              </c:ext>
            </c:extLst>
          </c:dPt>
          <c:dPt>
            <c:idx val="1"/>
            <c:invertIfNegative val="0"/>
            <c:bubble3D val="0"/>
            <c:spPr>
              <a:solidFill>
                <a:srgbClr val="FBA8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F1-4DC8-B184-994C5A1627F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F1-4DC8-B184-994C5A1627F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FF1-4DC8-B184-994C5A1627F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FF1-4DC8-B184-994C5A1627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Segment'!$A$17:$A$19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Segment'!$B$17:$B$19</c:f>
              <c:numCache>
                <c:formatCode>0.0%</c:formatCode>
                <c:ptCount val="3"/>
                <c:pt idx="0">
                  <c:v>7.004066877541798E-2</c:v>
                </c:pt>
                <c:pt idx="1">
                  <c:v>0.15951197469498418</c:v>
                </c:pt>
                <c:pt idx="2">
                  <c:v>0.21283325802078626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F1-4DC8-B184-994C5A1627F1}"/>
            </c:ext>
          </c:extLst>
        </c:ser>
        <c:ser>
          <c:idx val="1"/>
          <c:order val="1"/>
          <c:tx>
            <c:strRef>
              <c:f>'Core Segment'!$C$16</c:f>
              <c:strCache>
                <c:ptCount val="1"/>
                <c:pt idx="0">
                  <c:v>Without Discount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FF1-4DC8-B184-994C5A1627F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FF1-4DC8-B184-994C5A1627F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FF1-4DC8-B184-994C5A1627F1}"/>
              </c:ext>
            </c:extLst>
          </c:dPt>
          <c:dLbls>
            <c:dLbl>
              <c:idx val="0"/>
              <c:layout>
                <c:manualLayout>
                  <c:x val="1.2698412698412698E-2"/>
                  <c:y val="-9.0199860012540169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FF1-4DC8-B184-994C5A1627F1}"/>
                </c:ext>
              </c:extLst>
            </c:dLbl>
            <c:dLbl>
              <c:idx val="1"/>
              <c:layout>
                <c:manualLayout>
                  <c:x val="1.269841269841262E-2"/>
                  <c:y val="-9.019986001254016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FF1-4DC8-B184-994C5A1627F1}"/>
                </c:ext>
              </c:extLst>
            </c:dLbl>
            <c:dLbl>
              <c:idx val="2"/>
              <c:layout>
                <c:manualLayout>
                  <c:x val="1.2698412698412698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F1-4DC8-B184-994C5A1627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Segment'!$A$17:$A$19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Segment'!$C$17:$C$19</c:f>
              <c:numCache>
                <c:formatCode>0.0%</c:formatCode>
                <c:ptCount val="3"/>
                <c:pt idx="0">
                  <c:v>3.6150022593764122E-3</c:v>
                </c:pt>
                <c:pt idx="1">
                  <c:v>3.6150022593764122E-3</c:v>
                </c:pt>
                <c:pt idx="2">
                  <c:v>6.7781292363307726E-3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F1-4DC8-B184-994C5A162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63491183"/>
        <c:axId val="1463488303"/>
      </c:barChart>
      <c:catAx>
        <c:axId val="146349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63488303"/>
        <c:crosses val="autoZero"/>
        <c:auto val="1"/>
        <c:lblAlgn val="ctr"/>
        <c:lblOffset val="100"/>
        <c:noMultiLvlLbl val="0"/>
      </c:catAx>
      <c:valAx>
        <c:axId val="146348830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6349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Segment'!$B$1:$B$2</c:f>
              <c:strCache>
                <c:ptCount val="2"/>
                <c:pt idx="0">
                  <c:v>Percentage of Customers in Each Segment</c:v>
                </c:pt>
                <c:pt idx="1">
                  <c:v>Percentage of Customer Segment</c:v>
                </c:pt>
              </c:strCache>
            </c:strRef>
          </c:tx>
          <c:spPr>
            <a:solidFill>
              <a:srgbClr val="FBDA33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5F-4635-BA4B-53CD5C869D1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5F-4635-BA4B-53CD5C869D13}"/>
              </c:ext>
            </c:extLst>
          </c:dPt>
          <c:dPt>
            <c:idx val="2"/>
            <c:invertIfNegative val="0"/>
            <c:bubble3D val="0"/>
            <c:spPr>
              <a:solidFill>
                <a:srgbClr val="FBA8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5F-4635-BA4B-53CD5C869D1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65F-4635-BA4B-53CD5C869D1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65F-4635-BA4B-53CD5C869D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Segment'!$A$3:$A$5</c:f>
              <c:strCache>
                <c:ptCount val="3"/>
                <c:pt idx="0">
                  <c:v>Top Customers</c:v>
                </c:pt>
                <c:pt idx="1">
                  <c:v>Loyal Customers</c:v>
                </c:pt>
                <c:pt idx="2">
                  <c:v>Growth Customers</c:v>
                </c:pt>
              </c:strCache>
            </c:strRef>
          </c:cat>
          <c:val>
            <c:numRef>
              <c:f>'Core Segment'!$B$3:$B$5</c:f>
              <c:numCache>
                <c:formatCode>0%</c:formatCode>
                <c:ptCount val="3"/>
                <c:pt idx="0">
                  <c:v>7.0000000000000007E-2</c:v>
                </c:pt>
                <c:pt idx="1">
                  <c:v>0.21961138725711704</c:v>
                </c:pt>
                <c:pt idx="2">
                  <c:v>0.1631269769543606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F-4635-BA4B-53CD5C869D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3"/>
        <c:axId val="192582767"/>
        <c:axId val="192591407"/>
      </c:barChart>
      <c:catAx>
        <c:axId val="19258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92591407"/>
        <c:crosses val="autoZero"/>
        <c:auto val="1"/>
        <c:lblAlgn val="ctr"/>
        <c:lblOffset val="100"/>
        <c:noMultiLvlLbl val="0"/>
      </c:catAx>
      <c:valAx>
        <c:axId val="1925914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Revenue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by Customer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Segment'!$B$9</c:f>
              <c:strCache>
                <c:ptCount val="1"/>
                <c:pt idx="0">
                  <c:v>Sum of Monetary Value</c:v>
                </c:pt>
              </c:strCache>
            </c:strRef>
          </c:tx>
          <c:spPr>
            <a:solidFill>
              <a:srgbClr val="FBDA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83-4E95-A8E8-3A33389B90D3}"/>
              </c:ext>
            </c:extLst>
          </c:dPt>
          <c:dPt>
            <c:idx val="1"/>
            <c:invertIfNegative val="0"/>
            <c:bubble3D val="0"/>
            <c:spPr>
              <a:solidFill>
                <a:srgbClr val="FBA8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83-4E95-A8E8-3A33389B90D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83-4E95-A8E8-3A33389B90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83-4E95-A8E8-3A33389B90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883-4E95-A8E8-3A33389B9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Segment'!$A$10:$A$12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Segment'!$B$10:$B$12</c:f>
              <c:numCache>
                <c:formatCode>0%</c:formatCode>
                <c:ptCount val="3"/>
                <c:pt idx="0">
                  <c:v>0.16722882310422016</c:v>
                </c:pt>
                <c:pt idx="1">
                  <c:v>0.2376860941281389</c:v>
                </c:pt>
                <c:pt idx="2">
                  <c:v>0.42012552304369932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3-4E95-A8E8-3A33389B9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3"/>
        <c:overlap val="-27"/>
        <c:axId val="1451654287"/>
        <c:axId val="1451634607"/>
      </c:barChart>
      <c:catAx>
        <c:axId val="145165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1634607"/>
        <c:crosses val="autoZero"/>
        <c:auto val="1"/>
        <c:lblAlgn val="ctr"/>
        <c:lblOffset val="100"/>
        <c:noMultiLvlLbl val="0"/>
      </c:catAx>
      <c:valAx>
        <c:axId val="145163460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165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9-4E07-8360-A0FF50D54845}"/>
              </c:ext>
            </c:extLst>
          </c:dPt>
          <c:dPt>
            <c:idx val="1"/>
            <c:invertIfNegative val="0"/>
            <c:bubble3D val="0"/>
            <c:spPr>
              <a:solidFill>
                <a:srgbClr val="B8FB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9-4E07-8360-A0FF50D5484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49-4E07-8360-A0FF50D5484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649-4E07-8360-A0FF50D5484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649-4E07-8360-A0FF50D548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Sheet2!$A$2:$A$4</c:f>
              <c:strCache>
                <c:ptCount val="3"/>
                <c:pt idx="0">
                  <c:v>Growth Customers</c:v>
                </c:pt>
                <c:pt idx="1">
                  <c:v>Loyal Customers</c:v>
                </c:pt>
                <c:pt idx="2">
                  <c:v>Top Customers</c:v>
                </c:pt>
              </c:strCache>
            </c:strRef>
          </c:cat>
          <c:val>
            <c:numRef>
              <c:f>Sheet2!$D$2:$D$4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49-4E07-8360-A0FF50D548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5"/>
        <c:axId val="990339423"/>
        <c:axId val="990339903"/>
      </c:barChart>
      <c:catAx>
        <c:axId val="990339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0339903"/>
        <c:crosses val="autoZero"/>
        <c:auto val="1"/>
        <c:lblAlgn val="ctr"/>
        <c:lblOffset val="100"/>
        <c:noMultiLvlLbl val="0"/>
      </c:catAx>
      <c:valAx>
        <c:axId val="99033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3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Segment'!$B$1:$B$2</c:f>
              <c:strCache>
                <c:ptCount val="2"/>
                <c:pt idx="0">
                  <c:v>Percentage of Customers in Each Segment</c:v>
                </c:pt>
                <c:pt idx="1">
                  <c:v>Percentage of Customer Segment</c:v>
                </c:pt>
              </c:strCache>
            </c:strRef>
          </c:tx>
          <c:spPr>
            <a:solidFill>
              <a:srgbClr val="FBDA33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48-47A9-948A-A45AB11A6052}"/>
              </c:ext>
            </c:extLst>
          </c:dPt>
          <c:dPt>
            <c:idx val="1"/>
            <c:invertIfNegative val="0"/>
            <c:bubble3D val="0"/>
            <c:spPr>
              <a:solidFill>
                <a:srgbClr val="B8FB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48-47A9-948A-A45AB11A605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48-47A9-948A-A45AB11A605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348-47A9-948A-A45AB11A605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348-47A9-948A-A45AB11A60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Segment'!$A$3:$A$5</c:f>
              <c:strCache>
                <c:ptCount val="3"/>
                <c:pt idx="0">
                  <c:v>Top Customers</c:v>
                </c:pt>
                <c:pt idx="1">
                  <c:v>Loyal Customers</c:v>
                </c:pt>
                <c:pt idx="2">
                  <c:v>Growth Customers</c:v>
                </c:pt>
              </c:strCache>
            </c:strRef>
          </c:cat>
          <c:val>
            <c:numRef>
              <c:f>'Core Segment'!$B$3:$B$5</c:f>
              <c:numCache>
                <c:formatCode>0%</c:formatCode>
                <c:ptCount val="3"/>
                <c:pt idx="0">
                  <c:v>7.0000000000000007E-2</c:v>
                </c:pt>
                <c:pt idx="1">
                  <c:v>0.21961138725711704</c:v>
                </c:pt>
                <c:pt idx="2">
                  <c:v>0.1631269769543606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48-47A9-948A-A45AB11A6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3"/>
        <c:axId val="192582767"/>
        <c:axId val="192591407"/>
      </c:barChart>
      <c:catAx>
        <c:axId val="19258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92591407"/>
        <c:crosses val="autoZero"/>
        <c:auto val="1"/>
        <c:lblAlgn val="ctr"/>
        <c:lblOffset val="100"/>
        <c:noMultiLvlLbl val="0"/>
      </c:catAx>
      <c:valAx>
        <c:axId val="1925914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Channel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Revenue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Segment'!$B$29:$B$29</c:f>
              <c:strCache>
                <c:ptCount val="1"/>
                <c:pt idx="0">
                  <c:v>Website Revenue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9BA-44AA-A25F-FD53A1EA146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BA-44AA-A25F-FD53A1EA146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BA-44AA-A25F-FD53A1EA1462}"/>
              </c:ext>
            </c:extLst>
          </c:dPt>
          <c:dLbls>
            <c:dLbl>
              <c:idx val="0"/>
              <c:layout>
                <c:manualLayout>
                  <c:x val="-1.2461059190031152E-2"/>
                  <c:y val="-6.1727681978278747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BA-44AA-A25F-FD53A1EA1462}"/>
                </c:ext>
              </c:extLst>
            </c:dLbl>
            <c:dLbl>
              <c:idx val="1"/>
              <c:layout>
                <c:manualLayout>
                  <c:x val="-1.246105919003115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BA-44AA-A25F-FD53A1EA1462}"/>
                </c:ext>
              </c:extLst>
            </c:dLbl>
            <c:dLbl>
              <c:idx val="2"/>
              <c:layout>
                <c:manualLayout>
                  <c:x val="-4.15368639667705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BA-44AA-A25F-FD53A1EA14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Segment'!$A$30:$A$32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Segment'!$B$30:$B$32</c:f>
              <c:numCache>
                <c:formatCode>0%</c:formatCode>
                <c:ptCount val="3"/>
                <c:pt idx="0">
                  <c:v>0.1597140137755787</c:v>
                </c:pt>
                <c:pt idx="1">
                  <c:v>0.23753769529026655</c:v>
                </c:pt>
                <c:pt idx="2">
                  <c:v>0.42303025568848246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BA-44AA-A25F-FD53A1EA1462}"/>
            </c:ext>
          </c:extLst>
        </c:ser>
        <c:ser>
          <c:idx val="1"/>
          <c:order val="1"/>
          <c:tx>
            <c:strRef>
              <c:f>'Core Segment'!$C$29:$C$29</c:f>
              <c:strCache>
                <c:ptCount val="1"/>
                <c:pt idx="0">
                  <c:v>Store Revenue</c:v>
                </c:pt>
              </c:strCache>
            </c:strRef>
          </c:tx>
          <c:spPr>
            <a:solidFill>
              <a:srgbClr val="B8FB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9BA-44AA-A25F-FD53A1EA146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BA-44AA-A25F-FD53A1EA1462}"/>
              </c:ext>
            </c:extLst>
          </c:dPt>
          <c:dPt>
            <c:idx val="2"/>
            <c:invertIfNegative val="0"/>
            <c:bubble3D val="0"/>
            <c:spPr>
              <a:solidFill>
                <a:srgbClr val="B8FB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BA-44AA-A25F-FD53A1EA1462}"/>
              </c:ext>
            </c:extLst>
          </c:dPt>
          <c:dLbls>
            <c:dLbl>
              <c:idx val="0"/>
              <c:layout>
                <c:manualLayout>
                  <c:x val="8.3073727933541015E-3"/>
                  <c:y val="-6.172768197827874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BA-44AA-A25F-FD53A1EA1462}"/>
                </c:ext>
              </c:extLst>
            </c:dLbl>
            <c:dLbl>
              <c:idx val="1"/>
              <c:layout>
                <c:manualLayout>
                  <c:x val="1.2461059190031152E-2"/>
                  <c:y val="6.73400673400673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BA-44AA-A25F-FD53A1EA1462}"/>
                </c:ext>
              </c:extLst>
            </c:dLbl>
            <c:dLbl>
              <c:idx val="2"/>
              <c:layout>
                <c:manualLayout>
                  <c:x val="4.1536863966770508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BA-44AA-A25F-FD53A1EA14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Segment'!$A$30:$A$32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Segment'!$C$30:$C$32</c:f>
              <c:numCache>
                <c:formatCode>0%</c:formatCode>
                <c:ptCount val="3"/>
                <c:pt idx="0">
                  <c:v>0.16916069634798395</c:v>
                </c:pt>
                <c:pt idx="1">
                  <c:v>0.23937594112290322</c:v>
                </c:pt>
                <c:pt idx="2">
                  <c:v>0.41889635501550354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BA-44AA-A25F-FD53A1EA14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52866463"/>
        <c:axId val="1452864063"/>
      </c:barChart>
      <c:catAx>
        <c:axId val="14528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52864063"/>
        <c:crosses val="autoZero"/>
        <c:auto val="1"/>
        <c:lblAlgn val="ctr"/>
        <c:lblOffset val="100"/>
        <c:noMultiLvlLbl val="0"/>
      </c:catAx>
      <c:valAx>
        <c:axId val="14528640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28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Channel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Preference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Segment'!$B$23</c:f>
              <c:strCache>
                <c:ptCount val="1"/>
                <c:pt idx="0">
                  <c:v>Web Purchases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ADE-4A03-8828-626EC0483FA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DE-4A03-8828-626EC0483FA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E-4A03-8828-626EC0483FAE}"/>
              </c:ext>
            </c:extLst>
          </c:dPt>
          <c:dLbls>
            <c:dLbl>
              <c:idx val="0"/>
              <c:layout>
                <c:manualLayout>
                  <c:x val="-3.4188034188034191E-2"/>
                  <c:y val="-5.3605618560084181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DE-4A03-8828-626EC0483FAE}"/>
                </c:ext>
              </c:extLst>
            </c:dLbl>
            <c:dLbl>
              <c:idx val="1"/>
              <c:layout>
                <c:manualLayout>
                  <c:x val="-2.564102564102564E-2"/>
                  <c:y val="1.16959064327485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E-4A03-8828-626EC0483FAE}"/>
                </c:ext>
              </c:extLst>
            </c:dLbl>
            <c:dLbl>
              <c:idx val="2"/>
              <c:layout>
                <c:manualLayout>
                  <c:x val="-2.564102564102572E-2"/>
                  <c:y val="-2.680280928004209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DE-4A03-8828-626EC0483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Segment'!$A$24:$A$26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Segment'!$B$24:$B$26</c:f>
              <c:numCache>
                <c:formatCode>0.0%</c:formatCode>
                <c:ptCount val="3"/>
                <c:pt idx="0">
                  <c:v>0.11640504090205615</c:v>
                </c:pt>
                <c:pt idx="1">
                  <c:v>0.213906699093522</c:v>
                </c:pt>
                <c:pt idx="2">
                  <c:v>0.32544771169577713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DE-4A03-8828-626EC0483FAE}"/>
            </c:ext>
          </c:extLst>
        </c:ser>
        <c:ser>
          <c:idx val="1"/>
          <c:order val="1"/>
          <c:tx>
            <c:strRef>
              <c:f>'Core Segment'!$C$23</c:f>
              <c:strCache>
                <c:ptCount val="1"/>
                <c:pt idx="0">
                  <c:v>Store Purchases</c:v>
                </c:pt>
              </c:strCache>
            </c:strRef>
          </c:tx>
          <c:spPr>
            <a:solidFill>
              <a:srgbClr val="B8FB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ADE-4A03-8828-626EC0483FA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DE-4A03-8828-626EC0483FAE}"/>
              </c:ext>
            </c:extLst>
          </c:dPt>
          <c:dPt>
            <c:idx val="2"/>
            <c:invertIfNegative val="0"/>
            <c:bubble3D val="0"/>
            <c:spPr>
              <a:solidFill>
                <a:srgbClr val="B8FB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DE-4A03-8828-626EC0483FAE}"/>
              </c:ext>
            </c:extLst>
          </c:dPt>
          <c:dLbls>
            <c:dLbl>
              <c:idx val="0"/>
              <c:layout>
                <c:manualLayout>
                  <c:x val="1.282051282051282E-2"/>
                  <c:y val="1.16959064327485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DE-4A03-8828-626EC0483FAE}"/>
                </c:ext>
              </c:extLst>
            </c:dLbl>
            <c:dLbl>
              <c:idx val="1"/>
              <c:layout>
                <c:manualLayout>
                  <c:x val="2.56410256410256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DE-4A03-8828-626EC0483FAE}"/>
                </c:ext>
              </c:extLst>
            </c:dLbl>
            <c:dLbl>
              <c:idx val="2"/>
              <c:layout>
                <c:manualLayout>
                  <c:x val="2.564102564102548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DE-4A03-8828-626EC0483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Segment'!$A$24:$A$26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Segment'!$C$24:$C$26</c:f>
              <c:numCache>
                <c:formatCode>0.0%</c:formatCode>
                <c:ptCount val="3"/>
                <c:pt idx="0">
                  <c:v>0.12142912742274461</c:v>
                </c:pt>
                <c:pt idx="1">
                  <c:v>0.20697439090838329</c:v>
                </c:pt>
                <c:pt idx="2">
                  <c:v>0.31906281622168597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DE-4A03-8828-626EC0483F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51648047"/>
        <c:axId val="1451658607"/>
      </c:barChart>
      <c:catAx>
        <c:axId val="145164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51658607"/>
        <c:crosses val="autoZero"/>
        <c:auto val="1"/>
        <c:lblAlgn val="ctr"/>
        <c:lblOffset val="100"/>
        <c:noMultiLvlLbl val="0"/>
      </c:catAx>
      <c:valAx>
        <c:axId val="145165860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5164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Discount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Dependence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Segment'!$B$16</c:f>
              <c:strCache>
                <c:ptCount val="1"/>
                <c:pt idx="0">
                  <c:v>With Discount</c:v>
                </c:pt>
              </c:strCache>
            </c:strRef>
          </c:tx>
          <c:spPr>
            <a:solidFill>
              <a:srgbClr val="B8FB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37-434B-AD85-9FE88675727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7-434B-AD85-9FE88675727E}"/>
              </c:ext>
            </c:extLst>
          </c:dPt>
          <c:dPt>
            <c:idx val="2"/>
            <c:invertIfNegative val="0"/>
            <c:bubble3D val="0"/>
            <c:spPr>
              <a:solidFill>
                <a:srgbClr val="B8FB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7-434B-AD85-9FE88675727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837-434B-AD85-9FE88675727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837-434B-AD85-9FE886757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Segment'!$A$17:$A$19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Segment'!$B$17:$B$19</c:f>
              <c:numCache>
                <c:formatCode>0.0%</c:formatCode>
                <c:ptCount val="3"/>
                <c:pt idx="0">
                  <c:v>7.004066877541798E-2</c:v>
                </c:pt>
                <c:pt idx="1">
                  <c:v>0.15951197469498418</c:v>
                </c:pt>
                <c:pt idx="2">
                  <c:v>0.21283325802078626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7-434B-AD85-9FE88675727E}"/>
            </c:ext>
          </c:extLst>
        </c:ser>
        <c:ser>
          <c:idx val="1"/>
          <c:order val="1"/>
          <c:tx>
            <c:strRef>
              <c:f>'Core Segment'!$C$16</c:f>
              <c:strCache>
                <c:ptCount val="1"/>
                <c:pt idx="0">
                  <c:v>Without Discount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37-434B-AD85-9FE88675727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837-434B-AD85-9FE88675727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837-434B-AD85-9FE88675727E}"/>
              </c:ext>
            </c:extLst>
          </c:dPt>
          <c:dLbls>
            <c:dLbl>
              <c:idx val="0"/>
              <c:layout>
                <c:manualLayout>
                  <c:x val="1.2698412698412698E-2"/>
                  <c:y val="-9.0199860012540169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37-434B-AD85-9FE88675727E}"/>
                </c:ext>
              </c:extLst>
            </c:dLbl>
            <c:dLbl>
              <c:idx val="1"/>
              <c:layout>
                <c:manualLayout>
                  <c:x val="1.269841269841262E-2"/>
                  <c:y val="-9.0199860012540169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37-434B-AD85-9FE88675727E}"/>
                </c:ext>
              </c:extLst>
            </c:dLbl>
            <c:dLbl>
              <c:idx val="2"/>
              <c:layout>
                <c:manualLayout>
                  <c:x val="1.269841269841269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37-434B-AD85-9FE886757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Segment'!$A$17:$A$19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Segment'!$C$17:$C$19</c:f>
              <c:numCache>
                <c:formatCode>0.0%</c:formatCode>
                <c:ptCount val="3"/>
                <c:pt idx="0">
                  <c:v>3.6150022593764122E-3</c:v>
                </c:pt>
                <c:pt idx="1">
                  <c:v>3.6150022593764122E-3</c:v>
                </c:pt>
                <c:pt idx="2">
                  <c:v>6.7781292363307726E-3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37-434B-AD85-9FE8867572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63491183"/>
        <c:axId val="1463488303"/>
      </c:barChart>
      <c:catAx>
        <c:axId val="146349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63488303"/>
        <c:crosses val="autoZero"/>
        <c:auto val="1"/>
        <c:lblAlgn val="ctr"/>
        <c:lblOffset val="100"/>
        <c:noMultiLvlLbl val="0"/>
      </c:catAx>
      <c:valAx>
        <c:axId val="146348830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6349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Segment'!$B$1:$B$2</c:f>
              <c:strCache>
                <c:ptCount val="2"/>
                <c:pt idx="0">
                  <c:v>Percentage of Customers in Each Segment</c:v>
                </c:pt>
                <c:pt idx="1">
                  <c:v>Percentage of Customer Segment</c:v>
                </c:pt>
              </c:strCache>
            </c:strRef>
          </c:tx>
          <c:spPr>
            <a:solidFill>
              <a:srgbClr val="FBDA33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67-4F0F-B9E2-F7D0295B466A}"/>
              </c:ext>
            </c:extLst>
          </c:dPt>
          <c:dPt>
            <c:idx val="1"/>
            <c:invertIfNegative val="0"/>
            <c:bubble3D val="0"/>
            <c:spPr>
              <a:solidFill>
                <a:srgbClr val="B8FB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67-4F0F-B9E2-F7D0295B466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67-4F0F-B9E2-F7D0295B466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067-4F0F-B9E2-F7D0295B466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067-4F0F-B9E2-F7D0295B46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Segment'!$A$3:$A$5</c:f>
              <c:strCache>
                <c:ptCount val="3"/>
                <c:pt idx="0">
                  <c:v>Top Customers</c:v>
                </c:pt>
                <c:pt idx="1">
                  <c:v>Loyal Customers</c:v>
                </c:pt>
                <c:pt idx="2">
                  <c:v>Growth Customers</c:v>
                </c:pt>
              </c:strCache>
            </c:strRef>
          </c:cat>
          <c:val>
            <c:numRef>
              <c:f>'Core Segment'!$B$3:$B$5</c:f>
              <c:numCache>
                <c:formatCode>0%</c:formatCode>
                <c:ptCount val="3"/>
                <c:pt idx="0">
                  <c:v>7.0000000000000007E-2</c:v>
                </c:pt>
                <c:pt idx="1">
                  <c:v>0.21961138725711704</c:v>
                </c:pt>
                <c:pt idx="2">
                  <c:v>0.1631269769543606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67-4F0F-B9E2-F7D0295B4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3"/>
        <c:axId val="192582767"/>
        <c:axId val="192591407"/>
      </c:barChart>
      <c:catAx>
        <c:axId val="19258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92591407"/>
        <c:crosses val="autoZero"/>
        <c:auto val="1"/>
        <c:lblAlgn val="ctr"/>
        <c:lblOffset val="100"/>
        <c:noMultiLvlLbl val="0"/>
      </c:catAx>
      <c:valAx>
        <c:axId val="1925914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Revenue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by Customer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Segment'!$B$9</c:f>
              <c:strCache>
                <c:ptCount val="1"/>
                <c:pt idx="0">
                  <c:v>Sum of Monetary Value</c:v>
                </c:pt>
              </c:strCache>
            </c:strRef>
          </c:tx>
          <c:spPr>
            <a:solidFill>
              <a:srgbClr val="FBDA3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BE-4A8C-813E-7087BABA1BF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BE-4A8C-813E-7087BABA1BFF}"/>
              </c:ext>
            </c:extLst>
          </c:dPt>
          <c:dPt>
            <c:idx val="2"/>
            <c:invertIfNegative val="0"/>
            <c:bubble3D val="0"/>
            <c:spPr>
              <a:solidFill>
                <a:srgbClr val="B8FB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BE-4A8C-813E-7087BABA1BF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6BE-4A8C-813E-7087BABA1BF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6BE-4A8C-813E-7087BABA1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Segment'!$A$10:$A$12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Segment'!$B$10:$B$12</c:f>
              <c:numCache>
                <c:formatCode>0%</c:formatCode>
                <c:ptCount val="3"/>
                <c:pt idx="0">
                  <c:v>0.16722882310422016</c:v>
                </c:pt>
                <c:pt idx="1">
                  <c:v>0.2376860941281389</c:v>
                </c:pt>
                <c:pt idx="2">
                  <c:v>0.42012552304369932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BE-4A8C-813E-7087BABA1B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3"/>
        <c:overlap val="-27"/>
        <c:axId val="1451654287"/>
        <c:axId val="1451634607"/>
      </c:barChart>
      <c:catAx>
        <c:axId val="145165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1634607"/>
        <c:crosses val="autoZero"/>
        <c:auto val="1"/>
        <c:lblAlgn val="ctr"/>
        <c:lblOffset val="100"/>
        <c:noMultiLvlLbl val="0"/>
      </c:catAx>
      <c:valAx>
        <c:axId val="145163460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165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95-4399-9B79-E97CB7FBD73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795-4399-9B79-E97CB7FBD731}"/>
              </c:ext>
            </c:extLst>
          </c:dPt>
          <c:dPt>
            <c:idx val="2"/>
            <c:invertIfNegative val="0"/>
            <c:bubble3D val="0"/>
            <c:spPr>
              <a:solidFill>
                <a:srgbClr val="FBDA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38-4A94-922D-2E358C5CA8B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795-4399-9B79-E97CB7FBD73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795-4399-9B79-E97CB7FBD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Sheet2!$A$2:$A$4</c:f>
              <c:strCache>
                <c:ptCount val="3"/>
                <c:pt idx="0">
                  <c:v>Growth Customers</c:v>
                </c:pt>
                <c:pt idx="1">
                  <c:v>Loyal Customers</c:v>
                </c:pt>
                <c:pt idx="2">
                  <c:v>Top Customers</c:v>
                </c:pt>
              </c:strCache>
            </c:strRef>
          </c:cat>
          <c:val>
            <c:numRef>
              <c:f>Sheet2!$D$2:$D$4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8-42E2-87FF-62F7A94C56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5"/>
        <c:axId val="990339423"/>
        <c:axId val="990339903"/>
      </c:barChart>
      <c:catAx>
        <c:axId val="990339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0339903"/>
        <c:crosses val="autoZero"/>
        <c:auto val="1"/>
        <c:lblAlgn val="ctr"/>
        <c:lblOffset val="100"/>
        <c:noMultiLvlLbl val="0"/>
      </c:catAx>
      <c:valAx>
        <c:axId val="99033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3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Segment'!$B$1:$B$2</c:f>
              <c:strCache>
                <c:ptCount val="2"/>
                <c:pt idx="0">
                  <c:v>Percentage of Customers in Each Segment</c:v>
                </c:pt>
                <c:pt idx="1">
                  <c:v>Percentage of Customer Segment</c:v>
                </c:pt>
              </c:strCache>
            </c:strRef>
          </c:tx>
          <c:spPr>
            <a:solidFill>
              <a:srgbClr val="FBDA33"/>
            </a:solidFill>
            <a:ln w="1905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65-4C3D-A125-A624B32EF34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65-4C3D-A125-A624B32EF34A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65-4C3D-A125-A624B32EF3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765-4C3D-A125-A624B32EF3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Segment'!$A$3:$A$5</c:f>
              <c:strCache>
                <c:ptCount val="3"/>
                <c:pt idx="0">
                  <c:v>Top Customers</c:v>
                </c:pt>
                <c:pt idx="1">
                  <c:v>Loyal Customers</c:v>
                </c:pt>
                <c:pt idx="2">
                  <c:v>Growth Customers</c:v>
                </c:pt>
              </c:strCache>
            </c:strRef>
          </c:cat>
          <c:val>
            <c:numRef>
              <c:f>'Core Segment'!$B$3:$B$5</c:f>
              <c:numCache>
                <c:formatCode>0%</c:formatCode>
                <c:ptCount val="3"/>
                <c:pt idx="0">
                  <c:v>7.0000000000000007E-2</c:v>
                </c:pt>
                <c:pt idx="1">
                  <c:v>0.21961138725711704</c:v>
                </c:pt>
                <c:pt idx="2">
                  <c:v>0.1631269769543606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5-4C3D-A125-A624B32EF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3"/>
        <c:axId val="192582767"/>
        <c:axId val="192591407"/>
      </c:barChart>
      <c:catAx>
        <c:axId val="19258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92591407"/>
        <c:crosses val="autoZero"/>
        <c:auto val="1"/>
        <c:lblAlgn val="ctr"/>
        <c:lblOffset val="100"/>
        <c:noMultiLvlLbl val="0"/>
      </c:catAx>
      <c:valAx>
        <c:axId val="1925914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Channel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Revenue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Segment'!$B$29:$B$29</c:f>
              <c:strCache>
                <c:ptCount val="1"/>
                <c:pt idx="0">
                  <c:v>Website Revenue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AD-4F1D-BD95-6088CB0F50E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AD-4F1D-BD95-6088CB0F50E7}"/>
              </c:ext>
            </c:extLst>
          </c:dPt>
          <c:dLbls>
            <c:dLbl>
              <c:idx val="0"/>
              <c:layout>
                <c:manualLayout>
                  <c:x val="-1.2461059190031152E-2"/>
                  <c:y val="-6.172768197827874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AD-4F1D-BD95-6088CB0F50E7}"/>
                </c:ext>
              </c:extLst>
            </c:dLbl>
            <c:dLbl>
              <c:idx val="1"/>
              <c:layout>
                <c:manualLayout>
                  <c:x val="-1.246105919003115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AD-4F1D-BD95-6088CB0F50E7}"/>
                </c:ext>
              </c:extLst>
            </c:dLbl>
            <c:dLbl>
              <c:idx val="2"/>
              <c:layout>
                <c:manualLayout>
                  <c:x val="-4.1536863966770508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AD-4F1D-BD95-6088CB0F50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Segment'!$A$30:$A$32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Segment'!$B$30:$B$32</c:f>
              <c:numCache>
                <c:formatCode>0%</c:formatCode>
                <c:ptCount val="3"/>
                <c:pt idx="0">
                  <c:v>0.1597140137755787</c:v>
                </c:pt>
                <c:pt idx="1">
                  <c:v>0.23753769529026655</c:v>
                </c:pt>
                <c:pt idx="2">
                  <c:v>0.42303025568848246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D-4F1D-BD95-6088CB0F50E7}"/>
            </c:ext>
          </c:extLst>
        </c:ser>
        <c:ser>
          <c:idx val="1"/>
          <c:order val="1"/>
          <c:tx>
            <c:strRef>
              <c:f>'Core Segment'!$C$29:$C$29</c:f>
              <c:strCache>
                <c:ptCount val="1"/>
                <c:pt idx="0">
                  <c:v>Store Revenue</c:v>
                </c:pt>
              </c:strCache>
            </c:strRef>
          </c:tx>
          <c:spPr>
            <a:solidFill>
              <a:srgbClr val="FBDA3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D-4F1D-BD95-6088CB0F50E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D-4F1D-BD95-6088CB0F50E7}"/>
              </c:ext>
            </c:extLst>
          </c:dPt>
          <c:dLbls>
            <c:dLbl>
              <c:idx val="0"/>
              <c:layout>
                <c:manualLayout>
                  <c:x val="8.3073727933541015E-3"/>
                  <c:y val="-6.172768197827874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AD-4F1D-BD95-6088CB0F50E7}"/>
                </c:ext>
              </c:extLst>
            </c:dLbl>
            <c:dLbl>
              <c:idx val="1"/>
              <c:layout>
                <c:manualLayout>
                  <c:x val="1.2461059190031152E-2"/>
                  <c:y val="6.73400673400673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AD-4F1D-BD95-6088CB0F50E7}"/>
                </c:ext>
              </c:extLst>
            </c:dLbl>
            <c:dLbl>
              <c:idx val="2"/>
              <c:layout>
                <c:manualLayout>
                  <c:x val="4.1536863966770508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AD-4F1D-BD95-6088CB0F50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Segment'!$A$30:$A$32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Segment'!$C$30:$C$32</c:f>
              <c:numCache>
                <c:formatCode>0%</c:formatCode>
                <c:ptCount val="3"/>
                <c:pt idx="0">
                  <c:v>0.16916069634798395</c:v>
                </c:pt>
                <c:pt idx="1">
                  <c:v>0.23937594112290322</c:v>
                </c:pt>
                <c:pt idx="2">
                  <c:v>0.41889635501550354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D-4F1D-BD95-6088CB0F50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52866463"/>
        <c:axId val="1452864063"/>
      </c:barChart>
      <c:catAx>
        <c:axId val="14528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52864063"/>
        <c:crosses val="autoZero"/>
        <c:auto val="1"/>
        <c:lblAlgn val="ctr"/>
        <c:lblOffset val="100"/>
        <c:noMultiLvlLbl val="0"/>
      </c:catAx>
      <c:valAx>
        <c:axId val="14528640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28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Channel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Preference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Segment'!$B$23</c:f>
              <c:strCache>
                <c:ptCount val="1"/>
                <c:pt idx="0">
                  <c:v>Web Purchases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BF-49DA-9561-7F5C75E4A68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F-49DA-9561-7F5C75E4A686}"/>
              </c:ext>
            </c:extLst>
          </c:dPt>
          <c:dLbls>
            <c:dLbl>
              <c:idx val="0"/>
              <c:layout>
                <c:manualLayout>
                  <c:x val="-3.4188034188034191E-2"/>
                  <c:y val="-5.360561856008418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BF-49DA-9561-7F5C75E4A686}"/>
                </c:ext>
              </c:extLst>
            </c:dLbl>
            <c:dLbl>
              <c:idx val="1"/>
              <c:layout>
                <c:manualLayout>
                  <c:x val="-2.564102564102564E-2"/>
                  <c:y val="1.16959064327485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BF-49DA-9561-7F5C75E4A686}"/>
                </c:ext>
              </c:extLst>
            </c:dLbl>
            <c:dLbl>
              <c:idx val="2"/>
              <c:layout>
                <c:manualLayout>
                  <c:x val="-2.564102564102572E-2"/>
                  <c:y val="-2.6802809280042091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BF-49DA-9561-7F5C75E4A6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Segment'!$A$24:$A$26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Segment'!$B$24:$B$26</c:f>
              <c:numCache>
                <c:formatCode>0.0%</c:formatCode>
                <c:ptCount val="3"/>
                <c:pt idx="0">
                  <c:v>0.11640504090205615</c:v>
                </c:pt>
                <c:pt idx="1">
                  <c:v>0.213906699093522</c:v>
                </c:pt>
                <c:pt idx="2">
                  <c:v>0.32544771169577713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F-49DA-9561-7F5C75E4A686}"/>
            </c:ext>
          </c:extLst>
        </c:ser>
        <c:ser>
          <c:idx val="1"/>
          <c:order val="1"/>
          <c:tx>
            <c:strRef>
              <c:f>'Core Segment'!$C$23</c:f>
              <c:strCache>
                <c:ptCount val="1"/>
                <c:pt idx="0">
                  <c:v>Store Purchases</c:v>
                </c:pt>
              </c:strCache>
            </c:strRef>
          </c:tx>
          <c:spPr>
            <a:solidFill>
              <a:srgbClr val="FBDA3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F-49DA-9561-7F5C75E4A68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BF-49DA-9561-7F5C75E4A686}"/>
              </c:ext>
            </c:extLst>
          </c:dPt>
          <c:dLbls>
            <c:dLbl>
              <c:idx val="0"/>
              <c:layout>
                <c:manualLayout>
                  <c:x val="1.282051282051282E-2"/>
                  <c:y val="1.1695906432748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BF-49DA-9561-7F5C75E4A686}"/>
                </c:ext>
              </c:extLst>
            </c:dLbl>
            <c:dLbl>
              <c:idx val="1"/>
              <c:layout>
                <c:manualLayout>
                  <c:x val="2.56410256410256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BF-49DA-9561-7F5C75E4A686}"/>
                </c:ext>
              </c:extLst>
            </c:dLbl>
            <c:dLbl>
              <c:idx val="2"/>
              <c:layout>
                <c:manualLayout>
                  <c:x val="2.564102564102548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BF-49DA-9561-7F5C75E4A6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Segment'!$A$24:$A$26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Segment'!$C$24:$C$26</c:f>
              <c:numCache>
                <c:formatCode>0.0%</c:formatCode>
                <c:ptCount val="3"/>
                <c:pt idx="0">
                  <c:v>0.12142912742274461</c:v>
                </c:pt>
                <c:pt idx="1">
                  <c:v>0.20697439090838329</c:v>
                </c:pt>
                <c:pt idx="2">
                  <c:v>0.31906281622168597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F-49DA-9561-7F5C75E4A6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51648047"/>
        <c:axId val="1451658607"/>
      </c:barChart>
      <c:catAx>
        <c:axId val="145164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51658607"/>
        <c:crosses val="autoZero"/>
        <c:auto val="1"/>
        <c:lblAlgn val="ctr"/>
        <c:lblOffset val="100"/>
        <c:noMultiLvlLbl val="0"/>
      </c:catAx>
      <c:valAx>
        <c:axId val="145165860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5164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Discount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Dependence by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Segment'!$B$16</c:f>
              <c:strCache>
                <c:ptCount val="1"/>
                <c:pt idx="0">
                  <c:v>With Discount</c:v>
                </c:pt>
              </c:strCache>
            </c:strRef>
          </c:tx>
          <c:spPr>
            <a:solidFill>
              <a:srgbClr val="FBDA3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442-4F9C-9944-4797523BF89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442-4F9C-9944-4797523BF89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42-4F9C-9944-4797523BF89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442-4F9C-9944-4797523BF8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Segment'!$A$17:$A$19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Segment'!$B$17:$B$19</c:f>
              <c:numCache>
                <c:formatCode>0.0%</c:formatCode>
                <c:ptCount val="3"/>
                <c:pt idx="0">
                  <c:v>7.004066877541798E-2</c:v>
                </c:pt>
                <c:pt idx="1">
                  <c:v>0.15951197469498418</c:v>
                </c:pt>
                <c:pt idx="2">
                  <c:v>0.21283325802078626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2-4F9C-9944-4797523BF89E}"/>
            </c:ext>
          </c:extLst>
        </c:ser>
        <c:ser>
          <c:idx val="1"/>
          <c:order val="1"/>
          <c:tx>
            <c:strRef>
              <c:f>'Core Segment'!$C$16</c:f>
              <c:strCache>
                <c:ptCount val="1"/>
                <c:pt idx="0">
                  <c:v>Without Discount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42-4F9C-9944-4797523BF89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42-4F9C-9944-4797523BF89E}"/>
              </c:ext>
            </c:extLst>
          </c:dPt>
          <c:dLbls>
            <c:dLbl>
              <c:idx val="0"/>
              <c:layout>
                <c:manualLayout>
                  <c:x val="1.2698412698412698E-2"/>
                  <c:y val="-9.019986001254016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42-4F9C-9944-4797523BF89E}"/>
                </c:ext>
              </c:extLst>
            </c:dLbl>
            <c:dLbl>
              <c:idx val="1"/>
              <c:layout>
                <c:manualLayout>
                  <c:x val="1.269841269841262E-2"/>
                  <c:y val="-9.0199860012540169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42-4F9C-9944-4797523BF89E}"/>
                </c:ext>
              </c:extLst>
            </c:dLbl>
            <c:dLbl>
              <c:idx val="2"/>
              <c:layout>
                <c:manualLayout>
                  <c:x val="1.2698412698412698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42-4F9C-9944-4797523BF8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Segment'!$A$17:$A$19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Segment'!$C$17:$C$19</c:f>
              <c:numCache>
                <c:formatCode>0.0%</c:formatCode>
                <c:ptCount val="3"/>
                <c:pt idx="0">
                  <c:v>3.6150022593764122E-3</c:v>
                </c:pt>
                <c:pt idx="1">
                  <c:v>3.6150022593764122E-3</c:v>
                </c:pt>
                <c:pt idx="2">
                  <c:v>6.7781292363307726E-3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2-4F9C-9944-4797523BF8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8"/>
        <c:overlap val="-27"/>
        <c:axId val="1463491183"/>
        <c:axId val="1463488303"/>
      </c:barChart>
      <c:catAx>
        <c:axId val="146349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463488303"/>
        <c:crosses val="autoZero"/>
        <c:auto val="1"/>
        <c:lblAlgn val="ctr"/>
        <c:lblOffset val="100"/>
        <c:noMultiLvlLbl val="0"/>
      </c:catAx>
      <c:valAx>
        <c:axId val="146348830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6349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Revenue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by Customer Segment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Segment'!$B$9</c:f>
              <c:strCache>
                <c:ptCount val="1"/>
                <c:pt idx="0">
                  <c:v>Sum of Monetary Value</c:v>
                </c:pt>
              </c:strCache>
            </c:strRef>
          </c:tx>
          <c:spPr>
            <a:solidFill>
              <a:srgbClr val="FBDA3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C-41C1-AE60-5614F104E4C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EC-41C1-AE60-5614F104E4C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FEC-41C1-AE60-5614F104E4C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FEC-41C1-AE60-5614F104E4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Segment'!$A$10:$A$12</c:f>
              <c:strCache>
                <c:ptCount val="3"/>
                <c:pt idx="0">
                  <c:v>Top Customers</c:v>
                </c:pt>
                <c:pt idx="1">
                  <c:v>Growth Customers</c:v>
                </c:pt>
                <c:pt idx="2">
                  <c:v>Loyal Customers</c:v>
                </c:pt>
              </c:strCache>
            </c:strRef>
          </c:cat>
          <c:val>
            <c:numRef>
              <c:f>'Core Segment'!$B$10:$B$12</c:f>
              <c:numCache>
                <c:formatCode>0%</c:formatCode>
                <c:ptCount val="3"/>
                <c:pt idx="0">
                  <c:v>0.16722882310422016</c:v>
                </c:pt>
                <c:pt idx="1">
                  <c:v>0.2376860941281389</c:v>
                </c:pt>
                <c:pt idx="2">
                  <c:v>0.42012552304369932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C-41C1-AE60-5614F104E4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3"/>
        <c:overlap val="-27"/>
        <c:axId val="1451654287"/>
        <c:axId val="1451634607"/>
      </c:barChart>
      <c:catAx>
        <c:axId val="145165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1634607"/>
        <c:crosses val="autoZero"/>
        <c:auto val="1"/>
        <c:lblAlgn val="ctr"/>
        <c:lblOffset val="100"/>
        <c:noMultiLvlLbl val="0"/>
      </c:catAx>
      <c:valAx>
        <c:axId val="145163460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165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Segment'!$B$1:$B$2</c:f>
              <c:strCache>
                <c:ptCount val="2"/>
                <c:pt idx="0">
                  <c:v>Percentage of Customers in Each Segment</c:v>
                </c:pt>
                <c:pt idx="1">
                  <c:v>Percentage of Customer Segment</c:v>
                </c:pt>
              </c:strCache>
            </c:strRef>
          </c:tx>
          <c:spPr>
            <a:solidFill>
              <a:srgbClr val="FBDA33"/>
            </a:solidFill>
            <a:ln w="1905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0-4C76-A4C6-1423ACE4BE2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0-4C76-A4C6-1423ACE4BE2F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600-4C76-A4C6-1423ACE4BE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NG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600-4C76-A4C6-1423ACE4BE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Segment'!$A$3:$A$5</c:f>
              <c:strCache>
                <c:ptCount val="3"/>
                <c:pt idx="0">
                  <c:v>Top Customers</c:v>
                </c:pt>
                <c:pt idx="1">
                  <c:v>Loyal Customers</c:v>
                </c:pt>
                <c:pt idx="2">
                  <c:v>Growth Customers</c:v>
                </c:pt>
              </c:strCache>
            </c:strRef>
          </c:cat>
          <c:val>
            <c:numRef>
              <c:f>'Core Segment'!$B$3:$B$5</c:f>
              <c:numCache>
                <c:formatCode>0%</c:formatCode>
                <c:ptCount val="3"/>
                <c:pt idx="0">
                  <c:v>7.0000000000000007E-2</c:v>
                </c:pt>
                <c:pt idx="1">
                  <c:v>0.21961138725711704</c:v>
                </c:pt>
                <c:pt idx="2">
                  <c:v>0.1631269769543606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00-4C76-A4C6-1423ACE4BE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3"/>
        <c:axId val="192582767"/>
        <c:axId val="192591407"/>
      </c:barChart>
      <c:catAx>
        <c:axId val="192582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NG"/>
          </a:p>
        </c:txPr>
        <c:crossAx val="192591407"/>
        <c:crosses val="autoZero"/>
        <c:auto val="1"/>
        <c:lblAlgn val="ctr"/>
        <c:lblOffset val="100"/>
        <c:noMultiLvlLbl val="0"/>
      </c:catAx>
      <c:valAx>
        <c:axId val="192591407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5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Sheet2!$A$2:$A$4</c:f>
              <c:strCache>
                <c:ptCount val="3"/>
                <c:pt idx="0">
                  <c:v>Growth Customers</c:v>
                </c:pt>
                <c:pt idx="1">
                  <c:v>Loyal Customers</c:v>
                </c:pt>
                <c:pt idx="2">
                  <c:v>Top Customers</c:v>
                </c:pt>
              </c:strCache>
            </c:strRef>
          </c:cat>
          <c:val>
            <c:numRef>
              <c:f>Sheet2!$D$2:$D$4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5-46EE-A2C5-44E17575B9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0339423"/>
        <c:axId val="990339903"/>
      </c:barChart>
      <c:catAx>
        <c:axId val="99033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0339903"/>
        <c:crosses val="autoZero"/>
        <c:auto val="1"/>
        <c:lblAlgn val="ctr"/>
        <c:lblOffset val="100"/>
        <c:noMultiLvlLbl val="0"/>
      </c:catAx>
      <c:valAx>
        <c:axId val="99033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3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Sheet2!$D$20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Sheet2!$A$21:$A$22</c:f>
              <c:strCache>
                <c:ptCount val="2"/>
                <c:pt idx="0">
                  <c:v>Inactive Customers</c:v>
                </c:pt>
                <c:pt idx="1">
                  <c:v>At-Risk Customers</c:v>
                </c:pt>
              </c:strCache>
            </c:strRef>
          </c:cat>
          <c:val>
            <c:numRef>
              <c:f>Sheet2!$D$21:$D$22</c:f>
              <c:numCache>
                <c:formatCode>General</c:formatCode>
                <c:ptCount val="2"/>
                <c:pt idx="0">
                  <c:v>6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4-41CC-A54E-5174351FDD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0339423"/>
        <c:axId val="990339903"/>
      </c:barChart>
      <c:catAx>
        <c:axId val="99033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0339903"/>
        <c:crosses val="autoZero"/>
        <c:auto val="1"/>
        <c:lblAlgn val="ctr"/>
        <c:lblOffset val="100"/>
        <c:noMultiLvlLbl val="0"/>
      </c:catAx>
      <c:valAx>
        <c:axId val="99033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3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11" Type="http://schemas.openxmlformats.org/officeDocument/2006/relationships/chart" Target="../charts/chart5.xml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6.sv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hyperlink" Target="#'Other Segment KPI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image" Target="../media/image5.svg"/><Relationship Id="rId2" Type="http://schemas.openxmlformats.org/officeDocument/2006/relationships/image" Target="../media/image9.svg"/><Relationship Id="rId1" Type="http://schemas.openxmlformats.org/officeDocument/2006/relationships/image" Target="../media/image8.png"/><Relationship Id="rId6" Type="http://schemas.openxmlformats.org/officeDocument/2006/relationships/image" Target="../media/image4.png"/><Relationship Id="rId11" Type="http://schemas.openxmlformats.org/officeDocument/2006/relationships/chart" Target="../charts/chart12.xml"/><Relationship Id="rId5" Type="http://schemas.openxmlformats.org/officeDocument/2006/relationships/hyperlink" Target="#Dashboard!A1"/><Relationship Id="rId10" Type="http://schemas.openxmlformats.org/officeDocument/2006/relationships/chart" Target="../charts/chart11.xml"/><Relationship Id="rId4" Type="http://schemas.openxmlformats.org/officeDocument/2006/relationships/chart" Target="../charts/chart8.xml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4.xml"/><Relationship Id="rId2" Type="http://schemas.openxmlformats.org/officeDocument/2006/relationships/image" Target="../media/image10.svg"/><Relationship Id="rId1" Type="http://schemas.openxmlformats.org/officeDocument/2006/relationships/image" Target="../media/image8.png"/><Relationship Id="rId6" Type="http://schemas.openxmlformats.org/officeDocument/2006/relationships/chart" Target="../charts/chart13.xml"/><Relationship Id="rId5" Type="http://schemas.openxmlformats.org/officeDocument/2006/relationships/image" Target="../media/image11.png"/><Relationship Id="rId4" Type="http://schemas.openxmlformats.org/officeDocument/2006/relationships/hyperlink" Target="#'KPI Dashboard (3)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image" Target="../media/image3.png"/><Relationship Id="rId7" Type="http://schemas.openxmlformats.org/officeDocument/2006/relationships/image" Target="../media/image5.svg"/><Relationship Id="rId2" Type="http://schemas.openxmlformats.org/officeDocument/2006/relationships/image" Target="../media/image13.svg"/><Relationship Id="rId1" Type="http://schemas.openxmlformats.org/officeDocument/2006/relationships/image" Target="../media/image12.png"/><Relationship Id="rId6" Type="http://schemas.openxmlformats.org/officeDocument/2006/relationships/image" Target="../media/image4.png"/><Relationship Id="rId11" Type="http://schemas.openxmlformats.org/officeDocument/2006/relationships/chart" Target="../charts/chart19.xml"/><Relationship Id="rId5" Type="http://schemas.openxmlformats.org/officeDocument/2006/relationships/hyperlink" Target="#Dashboard!A1"/><Relationship Id="rId10" Type="http://schemas.openxmlformats.org/officeDocument/2006/relationships/chart" Target="../charts/chart18.xml"/><Relationship Id="rId4" Type="http://schemas.openxmlformats.org/officeDocument/2006/relationships/chart" Target="../charts/chart15.xml"/><Relationship Id="rId9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chart" Target="../charts/chart21.xml"/><Relationship Id="rId2" Type="http://schemas.openxmlformats.org/officeDocument/2006/relationships/image" Target="../media/image14.svg"/><Relationship Id="rId1" Type="http://schemas.openxmlformats.org/officeDocument/2006/relationships/image" Target="../media/image12.png"/><Relationship Id="rId6" Type="http://schemas.openxmlformats.org/officeDocument/2006/relationships/chart" Target="../charts/chart20.xml"/><Relationship Id="rId5" Type="http://schemas.openxmlformats.org/officeDocument/2006/relationships/hyperlink" Target="#'KPI Dashboard (2)'!A1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image" Target="../media/image3.png"/><Relationship Id="rId7" Type="http://schemas.openxmlformats.org/officeDocument/2006/relationships/image" Target="../media/image5.svg"/><Relationship Id="rId2" Type="http://schemas.openxmlformats.org/officeDocument/2006/relationships/image" Target="../media/image17.svg"/><Relationship Id="rId1" Type="http://schemas.openxmlformats.org/officeDocument/2006/relationships/image" Target="../media/image16.png"/><Relationship Id="rId6" Type="http://schemas.openxmlformats.org/officeDocument/2006/relationships/image" Target="../media/image4.png"/><Relationship Id="rId11" Type="http://schemas.openxmlformats.org/officeDocument/2006/relationships/chart" Target="../charts/chart26.xml"/><Relationship Id="rId5" Type="http://schemas.openxmlformats.org/officeDocument/2006/relationships/hyperlink" Target="#Dashboard!A1"/><Relationship Id="rId10" Type="http://schemas.openxmlformats.org/officeDocument/2006/relationships/chart" Target="../charts/chart25.xml"/><Relationship Id="rId4" Type="http://schemas.openxmlformats.org/officeDocument/2006/relationships/chart" Target="../charts/chart22.xml"/><Relationship Id="rId9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svg"/><Relationship Id="rId7" Type="http://schemas.openxmlformats.org/officeDocument/2006/relationships/chart" Target="../charts/chart28.xml"/><Relationship Id="rId2" Type="http://schemas.openxmlformats.org/officeDocument/2006/relationships/image" Target="../media/image16.png"/><Relationship Id="rId1" Type="http://schemas.openxmlformats.org/officeDocument/2006/relationships/image" Target="../media/image3.png"/><Relationship Id="rId6" Type="http://schemas.openxmlformats.org/officeDocument/2006/relationships/chart" Target="../charts/chart27.xml"/><Relationship Id="rId5" Type="http://schemas.openxmlformats.org/officeDocument/2006/relationships/hyperlink" Target="#'KPI Dashboard'!A1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E4C1AD-B4E0-4CFC-A941-00FA3AEFE921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8810F96-50B0-4779-AF5F-3E79891CC5E8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21</xdr:col>
      <xdr:colOff>209550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1376616-AF55-43EC-BA38-826C2E319828}"/>
            </a:ext>
          </a:extLst>
        </xdr:cNvPr>
        <xdr:cNvSpPr/>
      </xdr:nvSpPr>
      <xdr:spPr>
        <a:xfrm>
          <a:off x="3067050" y="0"/>
          <a:ext cx="99441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219074</xdr:colOff>
      <xdr:row>2</xdr:row>
      <xdr:rowOff>142875</xdr:rowOff>
    </xdr:from>
    <xdr:to>
      <xdr:col>15</xdr:col>
      <xdr:colOff>523875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A907175-57A4-46CD-8BB4-7A50A30EF84D}"/>
            </a:ext>
          </a:extLst>
        </xdr:cNvPr>
        <xdr:cNvSpPr/>
      </xdr:nvSpPr>
      <xdr:spPr>
        <a:xfrm>
          <a:off x="3267074" y="523875"/>
          <a:ext cx="6400801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E852D1-0AA2-4E44-BE6D-47D5277BFED1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5CB7C3A-B64F-4783-BB14-A87EC3C71357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152399</xdr:colOff>
      <xdr:row>0</xdr:row>
      <xdr:rowOff>95250</xdr:rowOff>
    </xdr:from>
    <xdr:to>
      <xdr:col>6</xdr:col>
      <xdr:colOff>514349</xdr:colOff>
      <xdr:row>2</xdr:row>
      <xdr:rowOff>76200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104B37BE-416A-49CA-93D4-8B326C00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999" y="95250"/>
          <a:ext cx="361950" cy="361950"/>
        </a:xfrm>
        <a:prstGeom prst="rect">
          <a:avLst/>
        </a:prstGeom>
      </xdr:spPr>
    </xdr:pic>
    <xdr:clientData/>
  </xdr:twoCellAnchor>
  <xdr:twoCellAnchor>
    <xdr:from>
      <xdr:col>6</xdr:col>
      <xdr:colOff>85726</xdr:colOff>
      <xdr:row>0</xdr:row>
      <xdr:rowOff>95251</xdr:rowOff>
    </xdr:from>
    <xdr:to>
      <xdr:col>6</xdr:col>
      <xdr:colOff>590550</xdr:colOff>
      <xdr:row>0</xdr:row>
      <xdr:rowOff>171451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1549E7CC-83D6-42F9-B054-3D8777CA7331}"/>
            </a:ext>
          </a:extLst>
        </xdr:cNvPr>
        <xdr:cNvSpPr/>
      </xdr:nvSpPr>
      <xdr:spPr>
        <a:xfrm>
          <a:off x="3743326" y="95251"/>
          <a:ext cx="504824" cy="76200"/>
        </a:xfrm>
        <a:prstGeom prst="bracketPair">
          <a:avLst/>
        </a:prstGeom>
        <a:ln>
          <a:solidFill>
            <a:srgbClr val="FB76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76200</xdr:colOff>
      <xdr:row>1</xdr:row>
      <xdr:rowOff>171450</xdr:rowOff>
    </xdr:from>
    <xdr:to>
      <xdr:col>6</xdr:col>
      <xdr:colOff>590549</xdr:colOff>
      <xdr:row>2</xdr:row>
      <xdr:rowOff>66675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A7BC66F6-A3CC-49E3-93A3-FD1E77F33E2C}"/>
            </a:ext>
          </a:extLst>
        </xdr:cNvPr>
        <xdr:cNvSpPr/>
      </xdr:nvSpPr>
      <xdr:spPr>
        <a:xfrm>
          <a:off x="3733800" y="361950"/>
          <a:ext cx="514349" cy="85725"/>
        </a:xfrm>
        <a:prstGeom prst="bracketPair">
          <a:avLst/>
        </a:prstGeom>
        <a:ln>
          <a:solidFill>
            <a:srgbClr val="FB76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F2CB05"/>
            </a:solidFill>
          </a:endParaRPr>
        </a:p>
      </xdr:txBody>
    </xdr:sp>
    <xdr:clientData/>
  </xdr:twoCellAnchor>
  <xdr:twoCellAnchor>
    <xdr:from>
      <xdr:col>6</xdr:col>
      <xdr:colOff>600075</xdr:colOff>
      <xdr:row>0</xdr:row>
      <xdr:rowOff>171451</xdr:rowOff>
    </xdr:from>
    <xdr:to>
      <xdr:col>10</xdr:col>
      <xdr:colOff>457200</xdr:colOff>
      <xdr:row>2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6DA209-59B2-4C0E-A897-B6F763C13493}"/>
            </a:ext>
          </a:extLst>
        </xdr:cNvPr>
        <xdr:cNvSpPr txBox="1"/>
      </xdr:nvSpPr>
      <xdr:spPr>
        <a:xfrm>
          <a:off x="4257675" y="171451"/>
          <a:ext cx="2295525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</a:t>
          </a:r>
          <a:r>
            <a:rPr lang="en-US" sz="11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115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5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Other Customers</a:t>
          </a:r>
          <a:endParaRPr lang="en-NG" sz="115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209548</xdr:colOff>
      <xdr:row>2</xdr:row>
      <xdr:rowOff>152400</xdr:rowOff>
    </xdr:from>
    <xdr:to>
      <xdr:col>10</xdr:col>
      <xdr:colOff>314325</xdr:colOff>
      <xdr:row>4</xdr:row>
      <xdr:rowOff>161924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88C7BD-5287-40D2-A732-7A3B072C5BF6}"/>
            </a:ext>
          </a:extLst>
        </xdr:cNvPr>
        <xdr:cNvSpPr txBox="1"/>
      </xdr:nvSpPr>
      <xdr:spPr>
        <a:xfrm>
          <a:off x="3257548" y="533400"/>
          <a:ext cx="315277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 Dashboard, Customer Segments</a:t>
          </a:r>
          <a:endParaRPr lang="en-NG" sz="1600">
            <a:solidFill>
              <a:srgbClr val="F2CB05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6FC8BA2-097B-4442-A29A-3CED819A22EA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EEB0397-8F36-425B-A292-C43C17A2AF05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471C268-91F3-47E1-9E82-CABF5CCE008C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13ACD8-09E7-490F-A8DF-D31A73A05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2CB05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228600</xdr:colOff>
      <xdr:row>1</xdr:row>
      <xdr:rowOff>0</xdr:rowOff>
    </xdr:from>
    <xdr:to>
      <xdr:col>15</xdr:col>
      <xdr:colOff>0</xdr:colOff>
      <xdr:row>2</xdr:row>
      <xdr:rowOff>47625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D2676B5-5E86-4E2A-8463-3ADCECC4E069}"/>
            </a:ext>
          </a:extLst>
        </xdr:cNvPr>
        <xdr:cNvSpPr txBox="1"/>
      </xdr:nvSpPr>
      <xdr:spPr>
        <a:xfrm>
          <a:off x="6934200" y="190500"/>
          <a:ext cx="22098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Other Customers</a:t>
          </a:r>
          <a:endParaRPr lang="en-NG" sz="11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228600</xdr:colOff>
      <xdr:row>0</xdr:row>
      <xdr:rowOff>9526</xdr:rowOff>
    </xdr:from>
    <xdr:to>
      <xdr:col>12</xdr:col>
      <xdr:colOff>571500</xdr:colOff>
      <xdr:row>1</xdr:row>
      <xdr:rowOff>66676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FEE858C-18DA-4F4A-A8BD-ABBB4607CAAB}"/>
            </a:ext>
          </a:extLst>
        </xdr:cNvPr>
        <xdr:cNvSpPr txBox="1"/>
      </xdr:nvSpPr>
      <xdr:spPr>
        <a:xfrm>
          <a:off x="6934200" y="9526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323850</xdr:colOff>
      <xdr:row>5</xdr:row>
      <xdr:rowOff>28576</xdr:rowOff>
    </xdr:from>
    <xdr:to>
      <xdr:col>10</xdr:col>
      <xdr:colOff>314325</xdr:colOff>
      <xdr:row>15</xdr:row>
      <xdr:rowOff>28576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257E7F3-918C-4E78-8C7B-F8EBB52F0C25}"/>
            </a:ext>
          </a:extLst>
        </xdr:cNvPr>
        <xdr:cNvSpPr/>
      </xdr:nvSpPr>
      <xdr:spPr>
        <a:xfrm>
          <a:off x="3371850" y="981076"/>
          <a:ext cx="3038475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419100</xdr:colOff>
      <xdr:row>5</xdr:row>
      <xdr:rowOff>28576</xdr:rowOff>
    </xdr:from>
    <xdr:to>
      <xdr:col>15</xdr:col>
      <xdr:colOff>398700</xdr:colOff>
      <xdr:row>15</xdr:row>
      <xdr:rowOff>28576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AB4C653-359B-4A83-8A2E-19A26EA6915A}"/>
            </a:ext>
          </a:extLst>
        </xdr:cNvPr>
        <xdr:cNvSpPr/>
      </xdr:nvSpPr>
      <xdr:spPr>
        <a:xfrm>
          <a:off x="6515100" y="981076"/>
          <a:ext cx="3027600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314325</xdr:colOff>
      <xdr:row>15</xdr:row>
      <xdr:rowOff>114301</xdr:rowOff>
    </xdr:from>
    <xdr:to>
      <xdr:col>15</xdr:col>
      <xdr:colOff>400050</xdr:colOff>
      <xdr:row>27</xdr:row>
      <xdr:rowOff>19051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7D36C2E-8903-4667-902C-5C90BBA1E7D5}"/>
            </a:ext>
          </a:extLst>
        </xdr:cNvPr>
        <xdr:cNvSpPr/>
      </xdr:nvSpPr>
      <xdr:spPr>
        <a:xfrm>
          <a:off x="3362325" y="2971801"/>
          <a:ext cx="6181725" cy="21907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295275</xdr:colOff>
      <xdr:row>18</xdr:row>
      <xdr:rowOff>28575</xdr:rowOff>
    </xdr:from>
    <xdr:to>
      <xdr:col>9</xdr:col>
      <xdr:colOff>352425</xdr:colOff>
      <xdr:row>19</xdr:row>
      <xdr:rowOff>133350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0B2D56C-E516-4EB0-8208-485099E3F665}"/>
            </a:ext>
          </a:extLst>
        </xdr:cNvPr>
        <xdr:cNvSpPr txBox="1"/>
      </xdr:nvSpPr>
      <xdr:spPr>
        <a:xfrm>
          <a:off x="5172075" y="3457575"/>
          <a:ext cx="666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69</a:t>
          </a:r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114300</xdr:colOff>
      <xdr:row>18</xdr:row>
      <xdr:rowOff>9524</xdr:rowOff>
    </xdr:from>
    <xdr:to>
      <xdr:col>8</xdr:col>
      <xdr:colOff>180976</xdr:colOff>
      <xdr:row>19</xdr:row>
      <xdr:rowOff>123826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EF178F-8E52-4066-A2B9-13586E299586}"/>
            </a:ext>
          </a:extLst>
        </xdr:cNvPr>
        <xdr:cNvSpPr txBox="1"/>
      </xdr:nvSpPr>
      <xdr:spPr>
        <a:xfrm>
          <a:off x="3771900" y="3438524"/>
          <a:ext cx="1285876" cy="304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At-Risk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495299</xdr:colOff>
      <xdr:row>18</xdr:row>
      <xdr:rowOff>57150</xdr:rowOff>
    </xdr:from>
    <xdr:to>
      <xdr:col>15</xdr:col>
      <xdr:colOff>342900</xdr:colOff>
      <xdr:row>19</xdr:row>
      <xdr:rowOff>180976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BE584C-E3E5-4E50-8990-2BC212F7CF9C}"/>
            </a:ext>
          </a:extLst>
        </xdr:cNvPr>
        <xdr:cNvSpPr txBox="1"/>
      </xdr:nvSpPr>
      <xdr:spPr>
        <a:xfrm>
          <a:off x="8420099" y="3486150"/>
          <a:ext cx="1066801" cy="314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$283.27</a:t>
          </a:r>
          <a:endParaRPr lang="en-US" sz="1000" b="0" i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419100</xdr:colOff>
      <xdr:row>18</xdr:row>
      <xdr:rowOff>85725</xdr:rowOff>
    </xdr:from>
    <xdr:to>
      <xdr:col>5</xdr:col>
      <xdr:colOff>514350</xdr:colOff>
      <xdr:row>19</xdr:row>
      <xdr:rowOff>9525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E6FC23D-4F5D-4512-9726-7E321AAB7FA4}"/>
            </a:ext>
          </a:extLst>
        </xdr:cNvPr>
        <xdr:cNvSpPr/>
      </xdr:nvSpPr>
      <xdr:spPr>
        <a:xfrm>
          <a:off x="3467100" y="3514725"/>
          <a:ext cx="95250" cy="114300"/>
        </a:xfrm>
        <a:prstGeom prst="ellipse">
          <a:avLst/>
        </a:prstGeom>
        <a:solidFill>
          <a:srgbClr val="FB7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104775</xdr:colOff>
      <xdr:row>15</xdr:row>
      <xdr:rowOff>161925</xdr:rowOff>
    </xdr:from>
    <xdr:to>
      <xdr:col>9</xdr:col>
      <xdr:colOff>190500</xdr:colOff>
      <xdr:row>17</xdr:row>
      <xdr:rowOff>28575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B324519-EBD0-4D7E-9987-547E14F82C3D}"/>
            </a:ext>
          </a:extLst>
        </xdr:cNvPr>
        <xdr:cNvSpPr txBox="1"/>
      </xdr:nvSpPr>
      <xdr:spPr>
        <a:xfrm>
          <a:off x="4981575" y="3019425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400050</xdr:colOff>
      <xdr:row>15</xdr:row>
      <xdr:rowOff>147638</xdr:rowOff>
    </xdr:from>
    <xdr:to>
      <xdr:col>11</xdr:col>
      <xdr:colOff>485775</xdr:colOff>
      <xdr:row>17</xdr:row>
      <xdr:rowOff>14288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6770E68-F243-4EFE-B6C1-890F72487A4A}"/>
            </a:ext>
          </a:extLst>
        </xdr:cNvPr>
        <xdr:cNvSpPr txBox="1"/>
      </xdr:nvSpPr>
      <xdr:spPr>
        <a:xfrm>
          <a:off x="6496050" y="3005138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F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485775</xdr:colOff>
      <xdr:row>16</xdr:row>
      <xdr:rowOff>0</xdr:rowOff>
    </xdr:from>
    <xdr:to>
      <xdr:col>14</xdr:col>
      <xdr:colOff>571500</xdr:colOff>
      <xdr:row>17</xdr:row>
      <xdr:rowOff>57150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8D54943-E464-4D8C-B82E-0F6C727845AC}"/>
            </a:ext>
          </a:extLst>
        </xdr:cNvPr>
        <xdr:cNvSpPr txBox="1"/>
      </xdr:nvSpPr>
      <xdr:spPr>
        <a:xfrm>
          <a:off x="8410575" y="3048000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M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9524</xdr:colOff>
      <xdr:row>0</xdr:row>
      <xdr:rowOff>0</xdr:rowOff>
    </xdr:from>
    <xdr:to>
      <xdr:col>21</xdr:col>
      <xdr:colOff>104775</xdr:colOff>
      <xdr:row>27</xdr:row>
      <xdr:rowOff>152399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B64B693-F88A-437E-BFCA-B48DDF8310BF}"/>
            </a:ext>
          </a:extLst>
        </xdr:cNvPr>
        <xdr:cNvSpPr/>
      </xdr:nvSpPr>
      <xdr:spPr>
        <a:xfrm>
          <a:off x="9763124" y="0"/>
          <a:ext cx="3143251" cy="529589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95250</xdr:colOff>
      <xdr:row>0</xdr:row>
      <xdr:rowOff>38102</xdr:rowOff>
    </xdr:from>
    <xdr:to>
      <xdr:col>21</xdr:col>
      <xdr:colOff>38101</xdr:colOff>
      <xdr:row>15</xdr:row>
      <xdr:rowOff>9526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8C42F-1BF5-4A94-B07D-2F9DDB4E3B36}"/>
            </a:ext>
          </a:extLst>
        </xdr:cNvPr>
        <xdr:cNvSpPr/>
      </xdr:nvSpPr>
      <xdr:spPr>
        <a:xfrm>
          <a:off x="9848850" y="38102"/>
          <a:ext cx="2990851" cy="282892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104774</xdr:colOff>
      <xdr:row>15</xdr:row>
      <xdr:rowOff>104775</xdr:rowOff>
    </xdr:from>
    <xdr:to>
      <xdr:col>21</xdr:col>
      <xdr:colOff>19049</xdr:colOff>
      <xdr:row>27</xdr:row>
      <xdr:rowOff>38100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2F8D7C4-C2CA-48FC-9AD8-D109F5BB3A3B}"/>
            </a:ext>
          </a:extLst>
        </xdr:cNvPr>
        <xdr:cNvSpPr/>
      </xdr:nvSpPr>
      <xdr:spPr>
        <a:xfrm>
          <a:off x="9858374" y="2962275"/>
          <a:ext cx="2962275" cy="2219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21</xdr:row>
      <xdr:rowOff>180975</xdr:rowOff>
    </xdr:from>
    <xdr:to>
      <xdr:col>5</xdr:col>
      <xdr:colOff>514350</xdr:colOff>
      <xdr:row>22</xdr:row>
      <xdr:rowOff>104775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73EE04-CD9D-4ABB-AE4F-964AA87A7CEA}"/>
            </a:ext>
          </a:extLst>
        </xdr:cNvPr>
        <xdr:cNvSpPr/>
      </xdr:nvSpPr>
      <xdr:spPr>
        <a:xfrm>
          <a:off x="3467100" y="4181475"/>
          <a:ext cx="95250" cy="114300"/>
        </a:xfrm>
        <a:prstGeom prst="ellipse">
          <a:avLst/>
        </a:prstGeom>
        <a:solidFill>
          <a:srgbClr val="FB7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5</xdr:col>
      <xdr:colOff>257175</xdr:colOff>
      <xdr:row>0</xdr:row>
      <xdr:rowOff>104775</xdr:rowOff>
    </xdr:from>
    <xdr:to>
      <xdr:col>6</xdr:col>
      <xdr:colOff>0</xdr:colOff>
      <xdr:row>2</xdr:row>
      <xdr:rowOff>76200</xdr:rowOff>
    </xdr:to>
    <xdr:pic>
      <xdr:nvPicPr>
        <xdr:cNvPr id="35" name="Graphic 3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4AED6AA-2D14-4520-8033-BCE46BD75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05175" y="104775"/>
          <a:ext cx="352425" cy="352425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21</xdr:row>
      <xdr:rowOff>114301</xdr:rowOff>
    </xdr:from>
    <xdr:to>
      <xdr:col>9</xdr:col>
      <xdr:colOff>257175</xdr:colOff>
      <xdr:row>23</xdr:row>
      <xdr:rowOff>19051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F0A4266-54AA-475B-A6F4-B0F7ABF612C0}"/>
            </a:ext>
          </a:extLst>
        </xdr:cNvPr>
        <xdr:cNvSpPr txBox="1"/>
      </xdr:nvSpPr>
      <xdr:spPr>
        <a:xfrm>
          <a:off x="5143500" y="4114801"/>
          <a:ext cx="6000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47</a:t>
          </a:r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85725</xdr:colOff>
      <xdr:row>21</xdr:row>
      <xdr:rowOff>95250</xdr:rowOff>
    </xdr:from>
    <xdr:to>
      <xdr:col>8</xdr:col>
      <xdr:colOff>247651</xdr:colOff>
      <xdr:row>23</xdr:row>
      <xdr:rowOff>85726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3F1DB3E-2E28-4560-8B26-765847B02E7D}"/>
            </a:ext>
          </a:extLst>
        </xdr:cNvPr>
        <xdr:cNvSpPr txBox="1"/>
      </xdr:nvSpPr>
      <xdr:spPr>
        <a:xfrm>
          <a:off x="3743325" y="4095750"/>
          <a:ext cx="1381126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Inactive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523874</xdr:colOff>
      <xdr:row>21</xdr:row>
      <xdr:rowOff>114299</xdr:rowOff>
    </xdr:from>
    <xdr:to>
      <xdr:col>15</xdr:col>
      <xdr:colOff>371475</xdr:colOff>
      <xdr:row>23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2C4D04C-F8B6-4CC1-BEDF-99C16755BEA9}"/>
            </a:ext>
          </a:extLst>
        </xdr:cNvPr>
        <xdr:cNvSpPr txBox="1"/>
      </xdr:nvSpPr>
      <xdr:spPr>
        <a:xfrm>
          <a:off x="8448674" y="4114799"/>
          <a:ext cx="106680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$56.84</a:t>
          </a:r>
          <a:r>
            <a:rPr lang="en-US" sz="10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523874</xdr:colOff>
      <xdr:row>23</xdr:row>
      <xdr:rowOff>19049</xdr:rowOff>
    </xdr:from>
    <xdr:to>
      <xdr:col>15</xdr:col>
      <xdr:colOff>276225</xdr:colOff>
      <xdr:row>24</xdr:row>
      <xdr:rowOff>133350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2E1B443-E4C2-47A7-AE8A-64C51DE8B16B}"/>
            </a:ext>
          </a:extLst>
        </xdr:cNvPr>
        <xdr:cNvSpPr txBox="1"/>
      </xdr:nvSpPr>
      <xdr:spPr>
        <a:xfrm>
          <a:off x="8448674" y="4400549"/>
          <a:ext cx="97155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285751</xdr:colOff>
      <xdr:row>5</xdr:row>
      <xdr:rowOff>57150</xdr:rowOff>
    </xdr:from>
    <xdr:to>
      <xdr:col>10</xdr:col>
      <xdr:colOff>238125</xdr:colOff>
      <xdr:row>14</xdr:row>
      <xdr:rowOff>171451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D75F5850-F4E5-4E5C-AB05-FBF379074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342901</xdr:colOff>
      <xdr:row>16</xdr:row>
      <xdr:rowOff>95251</xdr:rowOff>
    </xdr:from>
    <xdr:to>
      <xdr:col>13</xdr:col>
      <xdr:colOff>552450</xdr:colOff>
      <xdr:row>25</xdr:row>
      <xdr:rowOff>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48A23302-6E5B-43F7-AA7A-DE4D3D2E2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381000</xdr:colOff>
      <xdr:row>5</xdr:row>
      <xdr:rowOff>38100</xdr:rowOff>
    </xdr:from>
    <xdr:to>
      <xdr:col>15</xdr:col>
      <xdr:colOff>428625</xdr:colOff>
      <xdr:row>15</xdr:row>
      <xdr:rowOff>9525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E055DF6-AD26-414F-ADE9-E9E1272F1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114300</xdr:colOff>
      <xdr:row>15</xdr:row>
      <xdr:rowOff>133350</xdr:rowOff>
    </xdr:from>
    <xdr:to>
      <xdr:col>21</xdr:col>
      <xdr:colOff>0</xdr:colOff>
      <xdr:row>26</xdr:row>
      <xdr:rowOff>171450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FDD2CAA-656C-4729-BDCC-9575C6473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95251</xdr:colOff>
      <xdr:row>0</xdr:row>
      <xdr:rowOff>47625</xdr:rowOff>
    </xdr:from>
    <xdr:to>
      <xdr:col>21</xdr:col>
      <xdr:colOff>1</xdr:colOff>
      <xdr:row>14</xdr:row>
      <xdr:rowOff>123825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9D9C3F1-F93D-427C-92A2-CC10FDC8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A648C6-4B4F-493F-B879-4C714B22A1A8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4286F50-DF3C-40D1-BF4F-7E471715B6C1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247650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5371067-5FAD-4B9A-80A3-6C36205686DD}"/>
            </a:ext>
          </a:extLst>
        </xdr:cNvPr>
        <xdr:cNvSpPr/>
      </xdr:nvSpPr>
      <xdr:spPr>
        <a:xfrm>
          <a:off x="3067050" y="0"/>
          <a:ext cx="105918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219075</xdr:colOff>
      <xdr:row>2</xdr:row>
      <xdr:rowOff>142875</xdr:rowOff>
    </xdr:from>
    <xdr:to>
      <xdr:col>10</xdr:col>
      <xdr:colOff>352425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401FBA-25DA-4BEB-9FCD-58969F95FBB1}"/>
            </a:ext>
          </a:extLst>
        </xdr:cNvPr>
        <xdr:cNvSpPr/>
      </xdr:nvSpPr>
      <xdr:spPr>
        <a:xfrm>
          <a:off x="3267075" y="523875"/>
          <a:ext cx="3181350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12A0C52-78AC-4238-B9DC-CA11A15BAF5A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7A59645-7E62-4D66-AF19-47993BEB740C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409574</xdr:colOff>
      <xdr:row>0</xdr:row>
      <xdr:rowOff>47625</xdr:rowOff>
    </xdr:from>
    <xdr:to>
      <xdr:col>6</xdr:col>
      <xdr:colOff>161924</xdr:colOff>
      <xdr:row>2</xdr:row>
      <xdr:rowOff>28575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4CA3BC73-E4AC-44E8-ACFB-5783B37F9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7574" y="47625"/>
          <a:ext cx="361950" cy="361950"/>
        </a:xfrm>
        <a:prstGeom prst="rect">
          <a:avLst/>
        </a:prstGeom>
      </xdr:spPr>
    </xdr:pic>
    <xdr:clientData/>
  </xdr:twoCellAnchor>
  <xdr:twoCellAnchor>
    <xdr:from>
      <xdr:col>5</xdr:col>
      <xdr:colOff>352426</xdr:colOff>
      <xdr:row>0</xdr:row>
      <xdr:rowOff>85726</xdr:rowOff>
    </xdr:from>
    <xdr:to>
      <xdr:col>6</xdr:col>
      <xdr:colOff>247650</xdr:colOff>
      <xdr:row>0</xdr:row>
      <xdr:rowOff>161926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41732627-5ED3-48AB-9B52-1561151EF740}"/>
            </a:ext>
          </a:extLst>
        </xdr:cNvPr>
        <xdr:cNvSpPr/>
      </xdr:nvSpPr>
      <xdr:spPr>
        <a:xfrm>
          <a:off x="3400426" y="85726"/>
          <a:ext cx="504824" cy="76200"/>
        </a:xfrm>
        <a:prstGeom prst="bracketPair">
          <a:avLst/>
        </a:prstGeom>
        <a:ln>
          <a:solidFill>
            <a:srgbClr val="FB76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4EB7F8"/>
            </a:solidFill>
          </a:endParaRPr>
        </a:p>
      </xdr:txBody>
    </xdr:sp>
    <xdr:clientData/>
  </xdr:twoCellAnchor>
  <xdr:twoCellAnchor>
    <xdr:from>
      <xdr:col>5</xdr:col>
      <xdr:colOff>342900</xdr:colOff>
      <xdr:row>1</xdr:row>
      <xdr:rowOff>161925</xdr:rowOff>
    </xdr:from>
    <xdr:to>
      <xdr:col>6</xdr:col>
      <xdr:colOff>247649</xdr:colOff>
      <xdr:row>2</xdr:row>
      <xdr:rowOff>57150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C3D035C5-EFD3-4E63-904B-27231DC502BD}"/>
            </a:ext>
          </a:extLst>
        </xdr:cNvPr>
        <xdr:cNvSpPr/>
      </xdr:nvSpPr>
      <xdr:spPr>
        <a:xfrm>
          <a:off x="3390900" y="352425"/>
          <a:ext cx="514349" cy="85725"/>
        </a:xfrm>
        <a:prstGeom prst="bracketPair">
          <a:avLst/>
        </a:prstGeom>
        <a:ln>
          <a:solidFill>
            <a:srgbClr val="FB76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00D2CD"/>
            </a:solidFill>
          </a:endParaRPr>
        </a:p>
      </xdr:txBody>
    </xdr:sp>
    <xdr:clientData/>
  </xdr:twoCellAnchor>
  <xdr:twoCellAnchor>
    <xdr:from>
      <xdr:col>6</xdr:col>
      <xdr:colOff>352425</xdr:colOff>
      <xdr:row>2</xdr:row>
      <xdr:rowOff>57150</xdr:rowOff>
    </xdr:from>
    <xdr:to>
      <xdr:col>10</xdr:col>
      <xdr:colOff>342900</xdr:colOff>
      <xdr:row>2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E095A6F-7267-42F5-9792-88D0C91D087C}"/>
            </a:ext>
          </a:extLst>
        </xdr:cNvPr>
        <xdr:cNvCxnSpPr/>
      </xdr:nvCxnSpPr>
      <xdr:spPr>
        <a:xfrm>
          <a:off x="4010025" y="438150"/>
          <a:ext cx="2428875" cy="9525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0</xdr:row>
      <xdr:rowOff>0</xdr:rowOff>
    </xdr:from>
    <xdr:to>
      <xdr:col>8</xdr:col>
      <xdr:colOff>28575</xdr:colOff>
      <xdr:row>1</xdr:row>
      <xdr:rowOff>114299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BB94351-504D-426B-9F08-A4C98399502F}"/>
            </a:ext>
          </a:extLst>
        </xdr:cNvPr>
        <xdr:cNvSpPr txBox="1"/>
      </xdr:nvSpPr>
      <xdr:spPr>
        <a:xfrm>
          <a:off x="3952875" y="0"/>
          <a:ext cx="95250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295274</xdr:colOff>
      <xdr:row>1</xdr:row>
      <xdr:rowOff>19052</xdr:rowOff>
    </xdr:from>
    <xdr:to>
      <xdr:col>10</xdr:col>
      <xdr:colOff>314325</xdr:colOff>
      <xdr:row>2</xdr:row>
      <xdr:rowOff>47626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BDBEB2-BBD1-4D38-9D18-4CC1B1CF822A}"/>
            </a:ext>
          </a:extLst>
        </xdr:cNvPr>
        <xdr:cNvSpPr txBox="1"/>
      </xdr:nvSpPr>
      <xdr:spPr>
        <a:xfrm>
          <a:off x="3952874" y="209552"/>
          <a:ext cx="2457451" cy="219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Profile,</a:t>
          </a:r>
          <a:r>
            <a:rPr lang="en-US" sz="12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Other Customers</a:t>
          </a:r>
          <a:endParaRPr lang="en-NG" sz="12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257175</xdr:colOff>
      <xdr:row>2</xdr:row>
      <xdr:rowOff>142876</xdr:rowOff>
    </xdr:from>
    <xdr:to>
      <xdr:col>6</xdr:col>
      <xdr:colOff>561975</xdr:colOff>
      <xdr:row>4</xdr:row>
      <xdr:rowOff>19050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461A1AC-2161-406E-81C4-89BF9F3B41E9}"/>
            </a:ext>
          </a:extLst>
        </xdr:cNvPr>
        <xdr:cNvSpPr txBox="1"/>
      </xdr:nvSpPr>
      <xdr:spPr>
        <a:xfrm>
          <a:off x="3305175" y="523876"/>
          <a:ext cx="91440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4</a:t>
          </a:r>
          <a:endParaRPr lang="en-NG" sz="12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238123</xdr:colOff>
      <xdr:row>3</xdr:row>
      <xdr:rowOff>142875</xdr:rowOff>
    </xdr:from>
    <xdr:to>
      <xdr:col>9</xdr:col>
      <xdr:colOff>438150</xdr:colOff>
      <xdr:row>5</xdr:row>
      <xdr:rowOff>152399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FE32192-18C4-424E-BEAE-0B29B822CD7A}"/>
            </a:ext>
          </a:extLst>
        </xdr:cNvPr>
        <xdr:cNvSpPr txBox="1"/>
      </xdr:nvSpPr>
      <xdr:spPr>
        <a:xfrm>
          <a:off x="3286123" y="714375"/>
          <a:ext cx="263842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Other Customers</a:t>
          </a:r>
          <a:endParaRPr lang="en-NG" sz="24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247650</xdr:colOff>
      <xdr:row>5</xdr:row>
      <xdr:rowOff>142875</xdr:rowOff>
    </xdr:from>
    <xdr:to>
      <xdr:col>6</xdr:col>
      <xdr:colOff>600075</xdr:colOff>
      <xdr:row>7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1CABE70-A95C-4DC9-8A63-34C7512C6252}"/>
            </a:ext>
          </a:extLst>
        </xdr:cNvPr>
        <xdr:cNvSpPr txBox="1"/>
      </xdr:nvSpPr>
      <xdr:spPr>
        <a:xfrm>
          <a:off x="3295650" y="1095375"/>
          <a:ext cx="9620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Passive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504825</xdr:colOff>
      <xdr:row>6</xdr:row>
      <xdr:rowOff>85725</xdr:rowOff>
    </xdr:from>
    <xdr:to>
      <xdr:col>7</xdr:col>
      <xdr:colOff>0</xdr:colOff>
      <xdr:row>7</xdr:row>
      <xdr:rowOff>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3557CB2A-785F-44C4-B17C-DE41296E96BB}"/>
            </a:ext>
          </a:extLst>
        </xdr:cNvPr>
        <xdr:cNvSpPr/>
      </xdr:nvSpPr>
      <xdr:spPr>
        <a:xfrm>
          <a:off x="4162425" y="1228725"/>
          <a:ext cx="104775" cy="104775"/>
        </a:xfrm>
        <a:prstGeom prst="flowChartConnector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228600</xdr:colOff>
      <xdr:row>7</xdr:row>
      <xdr:rowOff>104775</xdr:rowOff>
    </xdr:from>
    <xdr:to>
      <xdr:col>10</xdr:col>
      <xdr:colOff>371475</xdr:colOff>
      <xdr:row>7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2FDFF54-2CA4-4977-8834-88FB99FFF55F}"/>
            </a:ext>
          </a:extLst>
        </xdr:cNvPr>
        <xdr:cNvCxnSpPr/>
      </xdr:nvCxnSpPr>
      <xdr:spPr>
        <a:xfrm flipV="1">
          <a:off x="3276600" y="1438275"/>
          <a:ext cx="31908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7</xdr:row>
      <xdr:rowOff>114300</xdr:rowOff>
    </xdr:from>
    <xdr:to>
      <xdr:col>9</xdr:col>
      <xdr:colOff>257175</xdr:colOff>
      <xdr:row>9</xdr:row>
      <xdr:rowOff>66675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8F622AF-4163-47BE-AEFA-07550766A453}"/>
            </a:ext>
          </a:extLst>
        </xdr:cNvPr>
        <xdr:cNvSpPr txBox="1"/>
      </xdr:nvSpPr>
      <xdr:spPr>
        <a:xfrm>
          <a:off x="3314700" y="1447800"/>
          <a:ext cx="24288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</a:t>
          </a:r>
          <a:r>
            <a:rPr lang="en-US" sz="140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 Overview</a:t>
          </a:r>
          <a:endParaRPr lang="en-NG" sz="14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409575</xdr:colOff>
      <xdr:row>2</xdr:row>
      <xdr:rowOff>76200</xdr:rowOff>
    </xdr:from>
    <xdr:to>
      <xdr:col>13</xdr:col>
      <xdr:colOff>238125</xdr:colOff>
      <xdr:row>3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C6069CC-FB8A-45FA-9373-63C41253D70F}"/>
            </a:ext>
          </a:extLst>
        </xdr:cNvPr>
        <xdr:cNvSpPr txBox="1"/>
      </xdr:nvSpPr>
      <xdr:spPr>
        <a:xfrm>
          <a:off x="6505575" y="457200"/>
          <a:ext cx="1657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ln>
                <a:noFill/>
              </a:ln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Quick Facts</a:t>
          </a:r>
          <a:endParaRPr lang="en-NG" sz="1300">
            <a:ln>
              <a:noFill/>
            </a:ln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523875</xdr:colOff>
      <xdr:row>3</xdr:row>
      <xdr:rowOff>180975</xdr:rowOff>
    </xdr:from>
    <xdr:to>
      <xdr:col>15</xdr:col>
      <xdr:colOff>390525</xdr:colOff>
      <xdr:row>10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45E5166-7E01-428A-95B4-D71254E288B7}"/>
            </a:ext>
          </a:extLst>
        </xdr:cNvPr>
        <xdr:cNvSpPr/>
      </xdr:nvSpPr>
      <xdr:spPr>
        <a:xfrm>
          <a:off x="6619875" y="752475"/>
          <a:ext cx="2914650" cy="1152525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447675</xdr:colOff>
      <xdr:row>10</xdr:row>
      <xdr:rowOff>57150</xdr:rowOff>
    </xdr:from>
    <xdr:to>
      <xdr:col>15</xdr:col>
      <xdr:colOff>582075</xdr:colOff>
      <xdr:row>18</xdr:row>
      <xdr:rowOff>152400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D5DF945-9862-4529-9500-DF23E135BCDA}"/>
            </a:ext>
          </a:extLst>
        </xdr:cNvPr>
        <xdr:cNvSpPr/>
      </xdr:nvSpPr>
      <xdr:spPr>
        <a:xfrm>
          <a:off x="6543675" y="1962150"/>
          <a:ext cx="3182400" cy="1619250"/>
        </a:xfrm>
        <a:prstGeom prst="rect">
          <a:avLst/>
        </a:prstGeom>
        <a:solidFill>
          <a:schemeClr val="tx1"/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457200</xdr:colOff>
      <xdr:row>19</xdr:row>
      <xdr:rowOff>19049</xdr:rowOff>
    </xdr:from>
    <xdr:to>
      <xdr:col>15</xdr:col>
      <xdr:colOff>591600</xdr:colOff>
      <xdr:row>27</xdr:row>
      <xdr:rowOff>142875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7DA5A37-A3C3-48BD-9ED5-218C65F2BC89}"/>
            </a:ext>
          </a:extLst>
        </xdr:cNvPr>
        <xdr:cNvSpPr/>
      </xdr:nvSpPr>
      <xdr:spPr>
        <a:xfrm>
          <a:off x="6553200" y="3638549"/>
          <a:ext cx="3182400" cy="1647826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447675</xdr:colOff>
      <xdr:row>10</xdr:row>
      <xdr:rowOff>95250</xdr:rowOff>
    </xdr:from>
    <xdr:to>
      <xdr:col>14</xdr:col>
      <xdr:colOff>495300</xdr:colOff>
      <xdr:row>11</xdr:row>
      <xdr:rowOff>180975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675CFF9-8D61-41E2-983B-81B40A7CE031}"/>
            </a:ext>
          </a:extLst>
        </xdr:cNvPr>
        <xdr:cNvSpPr txBox="1"/>
      </xdr:nvSpPr>
      <xdr:spPr>
        <a:xfrm>
          <a:off x="6543675" y="2000250"/>
          <a:ext cx="24860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Customer Segment Distribution</a:t>
          </a:r>
        </a:p>
        <a:p>
          <a:endParaRPr lang="en-NG" sz="13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257174</xdr:colOff>
      <xdr:row>9</xdr:row>
      <xdr:rowOff>47624</xdr:rowOff>
    </xdr:from>
    <xdr:to>
      <xdr:col>10</xdr:col>
      <xdr:colOff>304799</xdr:colOff>
      <xdr:row>27</xdr:row>
      <xdr:rowOff>76200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5359F9D-34A5-40CA-9A67-E29BE21D0710}"/>
            </a:ext>
          </a:extLst>
        </xdr:cNvPr>
        <xdr:cNvSpPr txBox="1"/>
      </xdr:nvSpPr>
      <xdr:spPr>
        <a:xfrm>
          <a:off x="3305174" y="1762124"/>
          <a:ext cx="3095625" cy="3457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This segment makes up 54% of the customer base but contributes only 18% of the total revenue, reflecting low spending power.</a:t>
          </a:r>
        </a:p>
        <a:p>
          <a:pPr algn="l"/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Their long period of inactivity indicate disengagement and potential churn. </a:t>
          </a:r>
        </a:p>
        <a:p>
          <a:pPr algn="l"/>
          <a:endParaRPr lang="en-US" sz="1200" baseline="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While they represent the largest share of customers, the business impact of losing them is limited.</a:t>
          </a:r>
        </a:p>
        <a:p>
          <a:pPr algn="l"/>
          <a:endParaRPr lang="en-US" sz="1200" baseline="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Efforts here should be low-intensity retention strategies (e.g. automated reactivation campaigns) rather than heavy resource allocation.</a:t>
          </a:r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200" baseline="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590550</xdr:colOff>
      <xdr:row>5</xdr:row>
      <xdr:rowOff>152400</xdr:rowOff>
    </xdr:from>
    <xdr:to>
      <xdr:col>8</xdr:col>
      <xdr:colOff>171450</xdr:colOff>
      <xdr:row>7</xdr:row>
      <xdr:rowOff>76199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862541D-FBDA-4FD7-873A-673806F60EE7}"/>
            </a:ext>
          </a:extLst>
        </xdr:cNvPr>
        <xdr:cNvSpPr txBox="1"/>
      </xdr:nvSpPr>
      <xdr:spPr>
        <a:xfrm>
          <a:off x="4248150" y="1104900"/>
          <a:ext cx="80010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Low</a:t>
          </a:r>
          <a:r>
            <a:rPr lang="en-US" sz="13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AOV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200022</xdr:colOff>
      <xdr:row>5</xdr:row>
      <xdr:rowOff>161926</xdr:rowOff>
    </xdr:from>
    <xdr:to>
      <xdr:col>10</xdr:col>
      <xdr:colOff>476249</xdr:colOff>
      <xdr:row>7</xdr:row>
      <xdr:rowOff>66676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3EC5D09-7ED0-4B13-BD43-F64F769D8FAD}"/>
            </a:ext>
          </a:extLst>
        </xdr:cNvPr>
        <xdr:cNvSpPr txBox="1"/>
      </xdr:nvSpPr>
      <xdr:spPr>
        <a:xfrm>
          <a:off x="5076822" y="1114426"/>
          <a:ext cx="149542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Occasional Buyers</a:t>
          </a:r>
          <a:endParaRPr lang="en-NG" sz="13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152400</xdr:colOff>
      <xdr:row>6</xdr:row>
      <xdr:rowOff>85725</xdr:rowOff>
    </xdr:from>
    <xdr:to>
      <xdr:col>8</xdr:col>
      <xdr:colOff>257175</xdr:colOff>
      <xdr:row>7</xdr:row>
      <xdr:rowOff>0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9EB4BA0D-BE33-4F79-AD0C-B7D2E105ECAD}"/>
            </a:ext>
          </a:extLst>
        </xdr:cNvPr>
        <xdr:cNvSpPr/>
      </xdr:nvSpPr>
      <xdr:spPr>
        <a:xfrm>
          <a:off x="5029200" y="1228725"/>
          <a:ext cx="104775" cy="104775"/>
        </a:xfrm>
        <a:prstGeom prst="flowChartConnector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171449</xdr:colOff>
      <xdr:row>4</xdr:row>
      <xdr:rowOff>66675</xdr:rowOff>
    </xdr:from>
    <xdr:to>
      <xdr:col>15</xdr:col>
      <xdr:colOff>171450</xdr:colOff>
      <xdr:row>9</xdr:row>
      <xdr:rowOff>76200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89420CF-8B0E-4C6E-B19F-7A4CDB114959}"/>
            </a:ext>
          </a:extLst>
        </xdr:cNvPr>
        <xdr:cNvSpPr txBox="1"/>
      </xdr:nvSpPr>
      <xdr:spPr>
        <a:xfrm>
          <a:off x="6877049" y="828675"/>
          <a:ext cx="2438401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Recency = 69,</a:t>
          </a:r>
          <a:r>
            <a:rPr lang="en-US" sz="1100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47 </a:t>
          </a:r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days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Frequency = 11, 6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Monetary Value  = $283.27, $56.84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78AB549-60FD-433F-A5AC-F113E931B504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A3761AF-B2E6-4647-9944-9BBF54670EB2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FA52680-658D-48A7-A402-87F395FEA763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AC1595F-6992-459D-8E9F-ABB7F85F8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</xdr:spPr>
    </xdr:pic>
    <xdr:clientData/>
  </xdr:twoCellAnchor>
  <xdr:twoCellAnchor>
    <xdr:from>
      <xdr:col>11</xdr:col>
      <xdr:colOff>228599</xdr:colOff>
      <xdr:row>1</xdr:row>
      <xdr:rowOff>1</xdr:rowOff>
    </xdr:from>
    <xdr:to>
      <xdr:col>15</xdr:col>
      <xdr:colOff>47624</xdr:colOff>
      <xdr:row>2</xdr:row>
      <xdr:rowOff>38101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1D34370-22E9-4BD8-B804-6B9746F7142D}"/>
            </a:ext>
          </a:extLst>
        </xdr:cNvPr>
        <xdr:cNvSpPr txBox="1"/>
      </xdr:nvSpPr>
      <xdr:spPr>
        <a:xfrm>
          <a:off x="6934199" y="190501"/>
          <a:ext cx="22574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Other Customers</a:t>
          </a:r>
          <a:endParaRPr lang="en-NG" sz="11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466725</xdr:colOff>
      <xdr:row>19</xdr:row>
      <xdr:rowOff>0</xdr:rowOff>
    </xdr:from>
    <xdr:to>
      <xdr:col>13</xdr:col>
      <xdr:colOff>542925</xdr:colOff>
      <xdr:row>20</xdr:row>
      <xdr:rowOff>95250</xdr:rowOff>
    </xdr:to>
    <xdr:sp macro="" textlink="">
      <xdr:nvSpPr>
        <xdr:cNvPr id="35" name="TextBox 3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A09B6B-AB97-44F9-9915-911D07478ADD}"/>
            </a:ext>
          </a:extLst>
        </xdr:cNvPr>
        <xdr:cNvSpPr txBox="1"/>
      </xdr:nvSpPr>
      <xdr:spPr>
        <a:xfrm>
          <a:off x="6562725" y="3619500"/>
          <a:ext cx="19050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rgbClr val="FB7633"/>
              </a:solidFill>
              <a:latin typeface="Calibri" panose="020F0502020204030204" pitchFamily="34" charset="0"/>
              <a:cs typeface="Calibri" panose="020F0502020204030204" pitchFamily="34" charset="0"/>
            </a:rPr>
            <a:t>See more insights here:</a:t>
          </a:r>
          <a:endParaRPr lang="en-NG" sz="1300">
            <a:solidFill>
              <a:srgbClr val="FB76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514349</xdr:colOff>
      <xdr:row>12</xdr:row>
      <xdr:rowOff>9524</xdr:rowOff>
    </xdr:from>
    <xdr:to>
      <xdr:col>15</xdr:col>
      <xdr:colOff>590550</xdr:colOff>
      <xdr:row>18</xdr:row>
      <xdr:rowOff>171449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8F8015E-1C92-4052-8AB1-7F08B3840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542925</xdr:colOff>
      <xdr:row>20</xdr:row>
      <xdr:rowOff>66675</xdr:rowOff>
    </xdr:from>
    <xdr:to>
      <xdr:col>15</xdr:col>
      <xdr:colOff>542925</xdr:colOff>
      <xdr:row>27</xdr:row>
      <xdr:rowOff>85725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EE21E8C-291F-477A-8052-04AAA5861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590550</xdr:colOff>
      <xdr:row>1</xdr:row>
      <xdr:rowOff>86193</xdr:rowOff>
    </xdr:from>
    <xdr:to>
      <xdr:col>22</xdr:col>
      <xdr:colOff>265533</xdr:colOff>
      <xdr:row>27</xdr:row>
      <xdr:rowOff>171450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093513B-8447-9134-95C1-BC3203C950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50" r="19784"/>
        <a:stretch/>
      </xdr:blipFill>
      <xdr:spPr>
        <a:xfrm>
          <a:off x="9734550" y="276693"/>
          <a:ext cx="3942183" cy="5038257"/>
        </a:xfrm>
        <a:prstGeom prst="rect">
          <a:avLst/>
        </a:prstGeom>
      </xdr:spPr>
    </xdr:pic>
    <xdr:clientData/>
  </xdr:twoCellAnchor>
  <xdr:twoCellAnchor>
    <xdr:from>
      <xdr:col>16</xdr:col>
      <xdr:colOff>294330</xdr:colOff>
      <xdr:row>6</xdr:row>
      <xdr:rowOff>167580</xdr:rowOff>
    </xdr:from>
    <xdr:to>
      <xdr:col>22</xdr:col>
      <xdr:colOff>185983</xdr:colOff>
      <xdr:row>10</xdr:row>
      <xdr:rowOff>3274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5246E9B-96EF-47E6-B2EA-091BFD488B0B}"/>
            </a:ext>
          </a:extLst>
        </xdr:cNvPr>
        <xdr:cNvSpPr txBox="1"/>
      </xdr:nvSpPr>
      <xdr:spPr>
        <a:xfrm>
          <a:off x="10047930" y="1310580"/>
          <a:ext cx="3549253" cy="597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400" baseline="0">
              <a:solidFill>
                <a:srgbClr val="FB76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discount driven</a:t>
          </a:r>
        </a:p>
      </xdr:txBody>
    </xdr:sp>
    <xdr:clientData/>
  </xdr:twoCellAnchor>
  <xdr:twoCellAnchor>
    <xdr:from>
      <xdr:col>16</xdr:col>
      <xdr:colOff>22621</xdr:colOff>
      <xdr:row>0</xdr:row>
      <xdr:rowOff>38100</xdr:rowOff>
    </xdr:from>
    <xdr:to>
      <xdr:col>22</xdr:col>
      <xdr:colOff>457691</xdr:colOff>
      <xdr:row>3</xdr:row>
      <xdr:rowOff>57150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5DB7B06-5900-4BC3-BE9D-696AF2FF6106}"/>
            </a:ext>
          </a:extLst>
        </xdr:cNvPr>
        <xdr:cNvSpPr txBox="1"/>
      </xdr:nvSpPr>
      <xdr:spPr>
        <a:xfrm>
          <a:off x="9776221" y="38100"/>
          <a:ext cx="409267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300" baseline="0">
              <a:solidFill>
                <a:srgbClr val="FB76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infrequent </a:t>
          </a:r>
          <a:r>
            <a:rPr lang="en-US" sz="3300">
              <a:solidFill>
                <a:srgbClr val="FB76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shoppers</a:t>
          </a:r>
          <a:endParaRPr lang="en-NG" sz="3300">
            <a:solidFill>
              <a:srgbClr val="FB7633"/>
            </a:solidFill>
            <a:latin typeface="Britannic Bold" panose="020B09030607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16</xdr:col>
      <xdr:colOff>524120</xdr:colOff>
      <xdr:row>11</xdr:row>
      <xdr:rowOff>161329</xdr:rowOff>
    </xdr:from>
    <xdr:to>
      <xdr:col>21</xdr:col>
      <xdr:colOff>565793</xdr:colOff>
      <xdr:row>14</xdr:row>
      <xdr:rowOff>188713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D9C5974-99AB-4986-95C0-EA2E6C8957F8}"/>
            </a:ext>
          </a:extLst>
        </xdr:cNvPr>
        <xdr:cNvSpPr txBox="1"/>
      </xdr:nvSpPr>
      <xdr:spPr>
        <a:xfrm>
          <a:off x="10277720" y="2256829"/>
          <a:ext cx="3089673" cy="598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300" baseline="0">
              <a:solidFill>
                <a:srgbClr val="FB7633"/>
              </a:solidFill>
              <a:latin typeface="Britannic Bold" panose="020B0903060703020204" pitchFamily="34" charset="0"/>
            </a:rPr>
            <a:t>low spenders</a:t>
          </a:r>
        </a:p>
        <a:p>
          <a:endParaRPr lang="en-US" sz="3300" baseline="0">
            <a:solidFill>
              <a:srgbClr val="FB7633"/>
            </a:solidFill>
            <a:latin typeface="Britannic Bold" panose="020B0903060703020204" pitchFamily="34" charset="0"/>
          </a:endParaRPr>
        </a:p>
        <a:p>
          <a:endParaRPr lang="en-NG" sz="3300">
            <a:solidFill>
              <a:srgbClr val="FB7633"/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17</xdr:col>
      <xdr:colOff>255630</xdr:colOff>
      <xdr:row>17</xdr:row>
      <xdr:rowOff>146743</xdr:rowOff>
    </xdr:from>
    <xdr:to>
      <xdr:col>21</xdr:col>
      <xdr:colOff>224682</xdr:colOff>
      <xdr:row>21</xdr:row>
      <xdr:rowOff>3868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D33ABB0-8585-47A9-945C-4F966DB77B96}"/>
            </a:ext>
          </a:extLst>
        </xdr:cNvPr>
        <xdr:cNvSpPr txBox="1"/>
      </xdr:nvSpPr>
      <xdr:spPr>
        <a:xfrm>
          <a:off x="10618830" y="3385243"/>
          <a:ext cx="2407452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400">
              <a:solidFill>
                <a:srgbClr val="FB7633"/>
              </a:solidFill>
              <a:latin typeface="Britannic Bold" panose="020B0903060703020204" pitchFamily="34" charset="0"/>
            </a:rPr>
            <a:t>educated</a:t>
          </a:r>
        </a:p>
        <a:p>
          <a:endParaRPr lang="en-NG" sz="3400">
            <a:solidFill>
              <a:srgbClr val="FB7633"/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16</xdr:col>
      <xdr:colOff>445106</xdr:colOff>
      <xdr:row>23</xdr:row>
      <xdr:rowOff>142874</xdr:rowOff>
    </xdr:from>
    <xdr:to>
      <xdr:col>22</xdr:col>
      <xdr:colOff>35206</xdr:colOff>
      <xdr:row>26</xdr:row>
      <xdr:rowOff>180975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900F0CF-D450-4333-98D0-8DC64116B72D}"/>
            </a:ext>
          </a:extLst>
        </xdr:cNvPr>
        <xdr:cNvSpPr txBox="1"/>
      </xdr:nvSpPr>
      <xdr:spPr>
        <a:xfrm>
          <a:off x="10198706" y="4524374"/>
          <a:ext cx="32477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>
              <a:solidFill>
                <a:srgbClr val="FB7633"/>
              </a:solidFill>
              <a:latin typeface="Britannic Bold" panose="020B0903060703020204" pitchFamily="34" charset="0"/>
            </a:rPr>
            <a:t>family</a:t>
          </a:r>
          <a:r>
            <a:rPr lang="en-US" sz="3600" baseline="0">
              <a:solidFill>
                <a:srgbClr val="FB7633"/>
              </a:solidFill>
              <a:latin typeface="Britannic Bold" panose="020B0903060703020204" pitchFamily="34" charset="0"/>
            </a:rPr>
            <a:t> oriented</a:t>
          </a:r>
          <a:endParaRPr lang="en-NG" sz="3600">
            <a:solidFill>
              <a:srgbClr val="FB7633"/>
            </a:solidFill>
            <a:latin typeface="Britannic Bold" panose="020B0903060703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08A04B-0FD3-4FAD-83DA-4CFDAA9F3D7D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B8BE28-EF0A-4357-B66B-CFCC4F8E4C03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21</xdr:col>
      <xdr:colOff>209550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3E2A12-F029-445C-A70A-C00EBF852EA8}"/>
            </a:ext>
          </a:extLst>
        </xdr:cNvPr>
        <xdr:cNvSpPr/>
      </xdr:nvSpPr>
      <xdr:spPr>
        <a:xfrm>
          <a:off x="3067050" y="0"/>
          <a:ext cx="99441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219074</xdr:colOff>
      <xdr:row>2</xdr:row>
      <xdr:rowOff>142875</xdr:rowOff>
    </xdr:from>
    <xdr:to>
      <xdr:col>15</xdr:col>
      <xdr:colOff>523875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62115D-8E9D-478C-AF05-0BD87D77126D}"/>
            </a:ext>
          </a:extLst>
        </xdr:cNvPr>
        <xdr:cNvSpPr/>
      </xdr:nvSpPr>
      <xdr:spPr>
        <a:xfrm>
          <a:off x="3267074" y="523875"/>
          <a:ext cx="6400801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5A6C9C9-439B-4A17-A794-44C0A992CD1C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C1000FD-1252-43BC-A410-E5218F7DF06E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152399</xdr:colOff>
      <xdr:row>0</xdr:row>
      <xdr:rowOff>95250</xdr:rowOff>
    </xdr:from>
    <xdr:to>
      <xdr:col>6</xdr:col>
      <xdr:colOff>514349</xdr:colOff>
      <xdr:row>2</xdr:row>
      <xdr:rowOff>76200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F1F2A9DF-CDDE-4A7D-8086-2B50B60B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999" y="95250"/>
          <a:ext cx="361950" cy="361950"/>
        </a:xfrm>
        <a:prstGeom prst="rect">
          <a:avLst/>
        </a:prstGeom>
      </xdr:spPr>
    </xdr:pic>
    <xdr:clientData/>
  </xdr:twoCellAnchor>
  <xdr:twoCellAnchor>
    <xdr:from>
      <xdr:col>6</xdr:col>
      <xdr:colOff>85726</xdr:colOff>
      <xdr:row>0</xdr:row>
      <xdr:rowOff>95251</xdr:rowOff>
    </xdr:from>
    <xdr:to>
      <xdr:col>6</xdr:col>
      <xdr:colOff>590550</xdr:colOff>
      <xdr:row>0</xdr:row>
      <xdr:rowOff>171451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4EE087BD-C7F0-45D3-85D2-0E965D639D9C}"/>
            </a:ext>
          </a:extLst>
        </xdr:cNvPr>
        <xdr:cNvSpPr/>
      </xdr:nvSpPr>
      <xdr:spPr>
        <a:xfrm>
          <a:off x="3743326" y="95251"/>
          <a:ext cx="504824" cy="76200"/>
        </a:xfrm>
        <a:prstGeom prst="bracketPair">
          <a:avLst/>
        </a:prstGeom>
        <a:ln>
          <a:solidFill>
            <a:srgbClr val="FBA8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76200</xdr:colOff>
      <xdr:row>1</xdr:row>
      <xdr:rowOff>171450</xdr:rowOff>
    </xdr:from>
    <xdr:to>
      <xdr:col>6</xdr:col>
      <xdr:colOff>590549</xdr:colOff>
      <xdr:row>2</xdr:row>
      <xdr:rowOff>66675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DC5DA539-447B-4246-99BD-7130B499594D}"/>
            </a:ext>
          </a:extLst>
        </xdr:cNvPr>
        <xdr:cNvSpPr/>
      </xdr:nvSpPr>
      <xdr:spPr>
        <a:xfrm>
          <a:off x="3733800" y="361950"/>
          <a:ext cx="514349" cy="85725"/>
        </a:xfrm>
        <a:prstGeom prst="bracketPair">
          <a:avLst/>
        </a:prstGeom>
        <a:ln>
          <a:solidFill>
            <a:srgbClr val="FBA8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F2CB05"/>
            </a:solidFill>
          </a:endParaRPr>
        </a:p>
      </xdr:txBody>
    </xdr:sp>
    <xdr:clientData/>
  </xdr:twoCellAnchor>
  <xdr:twoCellAnchor>
    <xdr:from>
      <xdr:col>6</xdr:col>
      <xdr:colOff>542925</xdr:colOff>
      <xdr:row>0</xdr:row>
      <xdr:rowOff>171451</xdr:rowOff>
    </xdr:from>
    <xdr:to>
      <xdr:col>10</xdr:col>
      <xdr:colOff>495301</xdr:colOff>
      <xdr:row>2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C8268E-2DE0-4578-A1A3-6D8610232B4B}"/>
            </a:ext>
          </a:extLst>
        </xdr:cNvPr>
        <xdr:cNvSpPr txBox="1"/>
      </xdr:nvSpPr>
      <xdr:spPr>
        <a:xfrm>
          <a:off x="4200525" y="171451"/>
          <a:ext cx="2390776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</a:t>
          </a:r>
          <a:r>
            <a:rPr lang="en-US" sz="11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115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 Growth Customers</a:t>
          </a:r>
          <a:endParaRPr lang="en-NG" sz="115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209548</xdr:colOff>
      <xdr:row>2</xdr:row>
      <xdr:rowOff>152400</xdr:rowOff>
    </xdr:from>
    <xdr:to>
      <xdr:col>10</xdr:col>
      <xdr:colOff>314325</xdr:colOff>
      <xdr:row>4</xdr:row>
      <xdr:rowOff>161924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188EA-561A-4012-8607-312217DF47BE}"/>
            </a:ext>
          </a:extLst>
        </xdr:cNvPr>
        <xdr:cNvSpPr txBox="1"/>
      </xdr:nvSpPr>
      <xdr:spPr>
        <a:xfrm>
          <a:off x="3257548" y="533400"/>
          <a:ext cx="315277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 Dashboard, Customer Segments</a:t>
          </a:r>
          <a:endParaRPr lang="en-NG" sz="1600">
            <a:solidFill>
              <a:srgbClr val="F2CB05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C706400-43BF-4C79-BCE3-7B317DBF0A10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B42F708-583B-4815-8D2E-678EDE456FB7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1145773-86D3-473B-ABDB-F4E9D36FA670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8FED4D-342B-4C14-956A-57F65BB8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2CB05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228600</xdr:colOff>
      <xdr:row>1</xdr:row>
      <xdr:rowOff>0</xdr:rowOff>
    </xdr:from>
    <xdr:to>
      <xdr:col>15</xdr:col>
      <xdr:colOff>0</xdr:colOff>
      <xdr:row>2</xdr:row>
      <xdr:rowOff>47625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15E7D57-4A2B-401B-A00F-21530F1D811B}"/>
            </a:ext>
          </a:extLst>
        </xdr:cNvPr>
        <xdr:cNvSpPr txBox="1"/>
      </xdr:nvSpPr>
      <xdr:spPr>
        <a:xfrm>
          <a:off x="6934200" y="190500"/>
          <a:ext cx="22098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Growth Customers</a:t>
          </a:r>
          <a:endParaRPr lang="en-NG" sz="11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228600</xdr:colOff>
      <xdr:row>0</xdr:row>
      <xdr:rowOff>9526</xdr:rowOff>
    </xdr:from>
    <xdr:to>
      <xdr:col>12</xdr:col>
      <xdr:colOff>571500</xdr:colOff>
      <xdr:row>1</xdr:row>
      <xdr:rowOff>66676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50339B4-4789-4592-BD39-3B8144B912A0}"/>
            </a:ext>
          </a:extLst>
        </xdr:cNvPr>
        <xdr:cNvSpPr txBox="1"/>
      </xdr:nvSpPr>
      <xdr:spPr>
        <a:xfrm>
          <a:off x="6934200" y="9526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323850</xdr:colOff>
      <xdr:row>5</xdr:row>
      <xdr:rowOff>28576</xdr:rowOff>
    </xdr:from>
    <xdr:to>
      <xdr:col>10</xdr:col>
      <xdr:colOff>314325</xdr:colOff>
      <xdr:row>15</xdr:row>
      <xdr:rowOff>28576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C9B0BC7-C4D0-40A5-9DEC-A5E5F9BBB288}"/>
            </a:ext>
          </a:extLst>
        </xdr:cNvPr>
        <xdr:cNvSpPr/>
      </xdr:nvSpPr>
      <xdr:spPr>
        <a:xfrm>
          <a:off x="3371850" y="981076"/>
          <a:ext cx="3038475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419100</xdr:colOff>
      <xdr:row>5</xdr:row>
      <xdr:rowOff>28576</xdr:rowOff>
    </xdr:from>
    <xdr:to>
      <xdr:col>15</xdr:col>
      <xdr:colOff>398700</xdr:colOff>
      <xdr:row>15</xdr:row>
      <xdr:rowOff>28576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D59EF61-6409-4646-8872-40724D091544}"/>
            </a:ext>
          </a:extLst>
        </xdr:cNvPr>
        <xdr:cNvSpPr/>
      </xdr:nvSpPr>
      <xdr:spPr>
        <a:xfrm>
          <a:off x="6515100" y="981076"/>
          <a:ext cx="3027600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314325</xdr:colOff>
      <xdr:row>15</xdr:row>
      <xdr:rowOff>114301</xdr:rowOff>
    </xdr:from>
    <xdr:to>
      <xdr:col>15</xdr:col>
      <xdr:colOff>400050</xdr:colOff>
      <xdr:row>27</xdr:row>
      <xdr:rowOff>19051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F0C0BD7-A6B4-46CB-87D0-3FAD6AA2CEDF}"/>
            </a:ext>
          </a:extLst>
        </xdr:cNvPr>
        <xdr:cNvSpPr/>
      </xdr:nvSpPr>
      <xdr:spPr>
        <a:xfrm>
          <a:off x="3362325" y="2971801"/>
          <a:ext cx="6181725" cy="21907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9</xdr:col>
      <xdr:colOff>342900</xdr:colOff>
      <xdr:row>16</xdr:row>
      <xdr:rowOff>28575</xdr:rowOff>
    </xdr:from>
    <xdr:to>
      <xdr:col>13</xdr:col>
      <xdr:colOff>409575</xdr:colOff>
      <xdr:row>26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EC49A10-CA69-41C8-95FA-718351C05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285750</xdr:colOff>
      <xdr:row>17</xdr:row>
      <xdr:rowOff>95250</xdr:rowOff>
    </xdr:from>
    <xdr:to>
      <xdr:col>9</xdr:col>
      <xdr:colOff>342900</xdr:colOff>
      <xdr:row>19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28FCE99-A392-48D9-9CCF-CC1EDF879918}"/>
            </a:ext>
          </a:extLst>
        </xdr:cNvPr>
        <xdr:cNvSpPr txBox="1"/>
      </xdr:nvSpPr>
      <xdr:spPr>
        <a:xfrm>
          <a:off x="5162550" y="3333750"/>
          <a:ext cx="666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69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114300</xdr:colOff>
      <xdr:row>17</xdr:row>
      <xdr:rowOff>85724</xdr:rowOff>
    </xdr:from>
    <xdr:to>
      <xdr:col>8</xdr:col>
      <xdr:colOff>180976</xdr:colOff>
      <xdr:row>19</xdr:row>
      <xdr:rowOff>9526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9B2FA58-D212-4B66-9FB4-B0CB70CC6EFF}"/>
            </a:ext>
          </a:extLst>
        </xdr:cNvPr>
        <xdr:cNvSpPr txBox="1"/>
      </xdr:nvSpPr>
      <xdr:spPr>
        <a:xfrm>
          <a:off x="3771900" y="3324224"/>
          <a:ext cx="1285876" cy="304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Top</a:t>
          </a:r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495299</xdr:colOff>
      <xdr:row>17</xdr:row>
      <xdr:rowOff>95250</xdr:rowOff>
    </xdr:from>
    <xdr:to>
      <xdr:col>15</xdr:col>
      <xdr:colOff>342900</xdr:colOff>
      <xdr:row>19</xdr:row>
      <xdr:rowOff>28576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265B1D-F3C3-495E-8879-AFCD6B450AED}"/>
            </a:ext>
          </a:extLst>
        </xdr:cNvPr>
        <xdr:cNvSpPr txBox="1"/>
      </xdr:nvSpPr>
      <xdr:spPr>
        <a:xfrm>
          <a:off x="8420099" y="3333750"/>
          <a:ext cx="1066801" cy="314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$1,378.19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US" sz="1000" b="0" i="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409575</xdr:colOff>
      <xdr:row>17</xdr:row>
      <xdr:rowOff>180975</xdr:rowOff>
    </xdr:from>
    <xdr:to>
      <xdr:col>5</xdr:col>
      <xdr:colOff>504825</xdr:colOff>
      <xdr:row>18</xdr:row>
      <xdr:rowOff>104775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9F563B6-9BD1-4DCB-9F40-A9B14620F10E}"/>
            </a:ext>
          </a:extLst>
        </xdr:cNvPr>
        <xdr:cNvSpPr/>
      </xdr:nvSpPr>
      <xdr:spPr>
        <a:xfrm>
          <a:off x="3457575" y="3419475"/>
          <a:ext cx="95250" cy="1143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104775</xdr:colOff>
      <xdr:row>15</xdr:row>
      <xdr:rowOff>161925</xdr:rowOff>
    </xdr:from>
    <xdr:to>
      <xdr:col>9</xdr:col>
      <xdr:colOff>190500</xdr:colOff>
      <xdr:row>17</xdr:row>
      <xdr:rowOff>28575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A7D762-A79A-43BE-AC1C-1A6E0F54951F}"/>
            </a:ext>
          </a:extLst>
        </xdr:cNvPr>
        <xdr:cNvSpPr txBox="1"/>
      </xdr:nvSpPr>
      <xdr:spPr>
        <a:xfrm>
          <a:off x="4981575" y="3019425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400050</xdr:colOff>
      <xdr:row>15</xdr:row>
      <xdr:rowOff>147638</xdr:rowOff>
    </xdr:from>
    <xdr:to>
      <xdr:col>11</xdr:col>
      <xdr:colOff>485775</xdr:colOff>
      <xdr:row>17</xdr:row>
      <xdr:rowOff>14288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4874C3F-9D6B-48C5-A56B-E1ACA2FEABFF}"/>
            </a:ext>
          </a:extLst>
        </xdr:cNvPr>
        <xdr:cNvSpPr txBox="1"/>
      </xdr:nvSpPr>
      <xdr:spPr>
        <a:xfrm>
          <a:off x="6496050" y="3005138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F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485775</xdr:colOff>
      <xdr:row>16</xdr:row>
      <xdr:rowOff>0</xdr:rowOff>
    </xdr:from>
    <xdr:to>
      <xdr:col>14</xdr:col>
      <xdr:colOff>571500</xdr:colOff>
      <xdr:row>17</xdr:row>
      <xdr:rowOff>57150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58E21D6-87FD-43A2-8D1C-7ABEBB80F665}"/>
            </a:ext>
          </a:extLst>
        </xdr:cNvPr>
        <xdr:cNvSpPr txBox="1"/>
      </xdr:nvSpPr>
      <xdr:spPr>
        <a:xfrm>
          <a:off x="8410575" y="3048000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M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9524</xdr:colOff>
      <xdr:row>0</xdr:row>
      <xdr:rowOff>0</xdr:rowOff>
    </xdr:from>
    <xdr:to>
      <xdr:col>21</xdr:col>
      <xdr:colOff>104775</xdr:colOff>
      <xdr:row>27</xdr:row>
      <xdr:rowOff>152399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B5AE5C0-AE6A-4E40-8072-0FAD503DBA48}"/>
            </a:ext>
          </a:extLst>
        </xdr:cNvPr>
        <xdr:cNvSpPr/>
      </xdr:nvSpPr>
      <xdr:spPr>
        <a:xfrm>
          <a:off x="9763124" y="0"/>
          <a:ext cx="3143251" cy="529589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23</xdr:row>
      <xdr:rowOff>114300</xdr:rowOff>
    </xdr:from>
    <xdr:to>
      <xdr:col>5</xdr:col>
      <xdr:colOff>514350</xdr:colOff>
      <xdr:row>24</xdr:row>
      <xdr:rowOff>38100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2C4386A-B2CE-4625-BBB5-4A8D53088CA2}"/>
            </a:ext>
          </a:extLst>
        </xdr:cNvPr>
        <xdr:cNvSpPr/>
      </xdr:nvSpPr>
      <xdr:spPr>
        <a:xfrm>
          <a:off x="3467100" y="4495800"/>
          <a:ext cx="95250" cy="114300"/>
        </a:xfrm>
        <a:prstGeom prst="ellipse">
          <a:avLst/>
        </a:prstGeom>
        <a:solidFill>
          <a:srgbClr val="FBA8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95250</xdr:colOff>
      <xdr:row>0</xdr:row>
      <xdr:rowOff>38102</xdr:rowOff>
    </xdr:from>
    <xdr:to>
      <xdr:col>21</xdr:col>
      <xdr:colOff>38101</xdr:colOff>
      <xdr:row>15</xdr:row>
      <xdr:rowOff>9526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D056080-1488-4402-95BD-6A6CD0ED7444}"/>
            </a:ext>
          </a:extLst>
        </xdr:cNvPr>
        <xdr:cNvSpPr/>
      </xdr:nvSpPr>
      <xdr:spPr>
        <a:xfrm>
          <a:off x="9848850" y="38102"/>
          <a:ext cx="2990851" cy="282892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104774</xdr:colOff>
      <xdr:row>15</xdr:row>
      <xdr:rowOff>104775</xdr:rowOff>
    </xdr:from>
    <xdr:to>
      <xdr:col>21</xdr:col>
      <xdr:colOff>19049</xdr:colOff>
      <xdr:row>27</xdr:row>
      <xdr:rowOff>38100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E2AEADF-1270-486C-94D3-2D7A6BCBF331}"/>
            </a:ext>
          </a:extLst>
        </xdr:cNvPr>
        <xdr:cNvSpPr/>
      </xdr:nvSpPr>
      <xdr:spPr>
        <a:xfrm>
          <a:off x="9858374" y="2962275"/>
          <a:ext cx="2962275" cy="2219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20</xdr:row>
      <xdr:rowOff>171450</xdr:rowOff>
    </xdr:from>
    <xdr:to>
      <xdr:col>5</xdr:col>
      <xdr:colOff>514350</xdr:colOff>
      <xdr:row>21</xdr:row>
      <xdr:rowOff>95250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87377EE-3E8C-4798-95D2-83E692FD4571}"/>
            </a:ext>
          </a:extLst>
        </xdr:cNvPr>
        <xdr:cNvSpPr/>
      </xdr:nvSpPr>
      <xdr:spPr>
        <a:xfrm>
          <a:off x="3467100" y="3981450"/>
          <a:ext cx="95250" cy="1143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5</xdr:col>
      <xdr:colOff>257175</xdr:colOff>
      <xdr:row>0</xdr:row>
      <xdr:rowOff>104775</xdr:rowOff>
    </xdr:from>
    <xdr:to>
      <xdr:col>6</xdr:col>
      <xdr:colOff>0</xdr:colOff>
      <xdr:row>2</xdr:row>
      <xdr:rowOff>76200</xdr:rowOff>
    </xdr:to>
    <xdr:pic>
      <xdr:nvPicPr>
        <xdr:cNvPr id="35" name="Graphic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72B8F6-AC92-4E58-8ABA-5F736ADB1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05175" y="104775"/>
          <a:ext cx="352425" cy="352425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5</xdr:row>
      <xdr:rowOff>76200</xdr:rowOff>
    </xdr:from>
    <xdr:to>
      <xdr:col>10</xdr:col>
      <xdr:colOff>285749</xdr:colOff>
      <xdr:row>14</xdr:row>
      <xdr:rowOff>152399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DD5F105C-2451-459D-BF2C-1EFC3FB8F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390525</xdr:colOff>
      <xdr:row>5</xdr:row>
      <xdr:rowOff>19050</xdr:rowOff>
    </xdr:from>
    <xdr:to>
      <xdr:col>15</xdr:col>
      <xdr:colOff>400050</xdr:colOff>
      <xdr:row>15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63CCEAB-A618-4ED9-AD7E-314CD3B27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123825</xdr:colOff>
      <xdr:row>15</xdr:row>
      <xdr:rowOff>142876</xdr:rowOff>
    </xdr:from>
    <xdr:to>
      <xdr:col>21</xdr:col>
      <xdr:colOff>47625</xdr:colOff>
      <xdr:row>27</xdr:row>
      <xdr:rowOff>28576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81F6156-F99D-4953-8143-5DBD35A43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114300</xdr:colOff>
      <xdr:row>1</xdr:row>
      <xdr:rowOff>66674</xdr:rowOff>
    </xdr:from>
    <xdr:to>
      <xdr:col>21</xdr:col>
      <xdr:colOff>66675</xdr:colOff>
      <xdr:row>14</xdr:row>
      <xdr:rowOff>171449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F8CD0B4-C92F-4578-B986-7A8DDD4EE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276225</xdr:colOff>
      <xdr:row>20</xdr:row>
      <xdr:rowOff>76201</xdr:rowOff>
    </xdr:from>
    <xdr:to>
      <xdr:col>9</xdr:col>
      <xdr:colOff>266700</xdr:colOff>
      <xdr:row>21</xdr:row>
      <xdr:rowOff>171451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596FF67-5643-4A7E-A33D-6B7A3A4F3D3B}"/>
            </a:ext>
          </a:extLst>
        </xdr:cNvPr>
        <xdr:cNvSpPr txBox="1"/>
      </xdr:nvSpPr>
      <xdr:spPr>
        <a:xfrm>
          <a:off x="5153025" y="3886201"/>
          <a:ext cx="6000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47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276225</xdr:colOff>
      <xdr:row>23</xdr:row>
      <xdr:rowOff>19051</xdr:rowOff>
    </xdr:from>
    <xdr:to>
      <xdr:col>9</xdr:col>
      <xdr:colOff>333375</xdr:colOff>
      <xdr:row>24</xdr:row>
      <xdr:rowOff>114301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A9CBD24-A1CF-4219-9ECC-34F1727E725B}"/>
            </a:ext>
          </a:extLst>
        </xdr:cNvPr>
        <xdr:cNvSpPr txBox="1"/>
      </xdr:nvSpPr>
      <xdr:spPr>
        <a:xfrm>
          <a:off x="5153025" y="4400551"/>
          <a:ext cx="66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56</a:t>
          </a:r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95250</xdr:colOff>
      <xdr:row>20</xdr:row>
      <xdr:rowOff>76200</xdr:rowOff>
    </xdr:from>
    <xdr:to>
      <xdr:col>8</xdr:col>
      <xdr:colOff>257176</xdr:colOff>
      <xdr:row>22</xdr:row>
      <xdr:rowOff>66676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BCB49D1-F6D2-454A-A2DB-58774CDDD86E}"/>
            </a:ext>
          </a:extLst>
        </xdr:cNvPr>
        <xdr:cNvSpPr txBox="1"/>
      </xdr:nvSpPr>
      <xdr:spPr>
        <a:xfrm>
          <a:off x="3752850" y="3886200"/>
          <a:ext cx="1381126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Loyal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95249</xdr:colOff>
      <xdr:row>23</xdr:row>
      <xdr:rowOff>28575</xdr:rowOff>
    </xdr:from>
    <xdr:to>
      <xdr:col>8</xdr:col>
      <xdr:colOff>228600</xdr:colOff>
      <xdr:row>25</xdr:row>
      <xdr:rowOff>19051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F40FF4A-AC7A-48C0-B584-BD4C4345A921}"/>
            </a:ext>
          </a:extLst>
        </xdr:cNvPr>
        <xdr:cNvSpPr txBox="1"/>
      </xdr:nvSpPr>
      <xdr:spPr>
        <a:xfrm>
          <a:off x="3752849" y="4410075"/>
          <a:ext cx="1352551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Growth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504824</xdr:colOff>
      <xdr:row>20</xdr:row>
      <xdr:rowOff>47624</xdr:rowOff>
    </xdr:from>
    <xdr:to>
      <xdr:col>15</xdr:col>
      <xdr:colOff>352425</xdr:colOff>
      <xdr:row>21</xdr:row>
      <xdr:rowOff>161925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6AE695A-E306-4321-9B55-953C6D51E827}"/>
            </a:ext>
          </a:extLst>
        </xdr:cNvPr>
        <xdr:cNvSpPr txBox="1"/>
      </xdr:nvSpPr>
      <xdr:spPr>
        <a:xfrm>
          <a:off x="8429624" y="3857624"/>
          <a:ext cx="106680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$1,161.26</a:t>
          </a:r>
          <a:r>
            <a:rPr lang="en-US" sz="100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523874</xdr:colOff>
      <xdr:row>23</xdr:row>
      <xdr:rowOff>19049</xdr:rowOff>
    </xdr:from>
    <xdr:to>
      <xdr:col>15</xdr:col>
      <xdr:colOff>276225</xdr:colOff>
      <xdr:row>24</xdr:row>
      <xdr:rowOff>133350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D486F3A-03B3-4302-9341-097B38E5C133}"/>
            </a:ext>
          </a:extLst>
        </xdr:cNvPr>
        <xdr:cNvSpPr txBox="1"/>
      </xdr:nvSpPr>
      <xdr:spPr>
        <a:xfrm>
          <a:off x="8448674" y="4400549"/>
          <a:ext cx="97155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$884.47</a:t>
          </a:r>
          <a:endParaRPr lang="en-US" sz="10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2FA30E-216D-4CB1-9019-68DFEAA9CCB5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FD32D9-BE0F-4FDD-95A7-04B1E31095E0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247650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F60DB31-439A-4C34-9046-796ADC910043}"/>
            </a:ext>
          </a:extLst>
        </xdr:cNvPr>
        <xdr:cNvSpPr/>
      </xdr:nvSpPr>
      <xdr:spPr>
        <a:xfrm>
          <a:off x="3067050" y="0"/>
          <a:ext cx="105918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219075</xdr:colOff>
      <xdr:row>2</xdr:row>
      <xdr:rowOff>142875</xdr:rowOff>
    </xdr:from>
    <xdr:to>
      <xdr:col>10</xdr:col>
      <xdr:colOff>352425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DA78258-B854-47C7-ADA3-939155FC9145}"/>
            </a:ext>
          </a:extLst>
        </xdr:cNvPr>
        <xdr:cNvSpPr/>
      </xdr:nvSpPr>
      <xdr:spPr>
        <a:xfrm>
          <a:off x="3267075" y="523875"/>
          <a:ext cx="3181350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5E2B034-90DC-44FB-B2F0-015FABA26DA2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0091259-71FE-4E01-93B3-D8CBD6BCCF53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409574</xdr:colOff>
      <xdr:row>0</xdr:row>
      <xdr:rowOff>47625</xdr:rowOff>
    </xdr:from>
    <xdr:to>
      <xdr:col>6</xdr:col>
      <xdr:colOff>161924</xdr:colOff>
      <xdr:row>2</xdr:row>
      <xdr:rowOff>28575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77923F29-9A09-4E20-ADEF-905B4DE9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7574" y="47625"/>
          <a:ext cx="361950" cy="361950"/>
        </a:xfrm>
        <a:prstGeom prst="rect">
          <a:avLst/>
        </a:prstGeom>
      </xdr:spPr>
    </xdr:pic>
    <xdr:clientData/>
  </xdr:twoCellAnchor>
  <xdr:twoCellAnchor>
    <xdr:from>
      <xdr:col>5</xdr:col>
      <xdr:colOff>352426</xdr:colOff>
      <xdr:row>0</xdr:row>
      <xdr:rowOff>85726</xdr:rowOff>
    </xdr:from>
    <xdr:to>
      <xdr:col>6</xdr:col>
      <xdr:colOff>247650</xdr:colOff>
      <xdr:row>0</xdr:row>
      <xdr:rowOff>161926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65E84553-B492-40B2-9F21-DB048468E717}"/>
            </a:ext>
          </a:extLst>
        </xdr:cNvPr>
        <xdr:cNvSpPr/>
      </xdr:nvSpPr>
      <xdr:spPr>
        <a:xfrm>
          <a:off x="3400426" y="85726"/>
          <a:ext cx="504824" cy="76200"/>
        </a:xfrm>
        <a:prstGeom prst="bracketPair">
          <a:avLst/>
        </a:prstGeom>
        <a:ln>
          <a:solidFill>
            <a:srgbClr val="FBA8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4EB7F8"/>
            </a:solidFill>
          </a:endParaRPr>
        </a:p>
      </xdr:txBody>
    </xdr:sp>
    <xdr:clientData/>
  </xdr:twoCellAnchor>
  <xdr:twoCellAnchor>
    <xdr:from>
      <xdr:col>5</xdr:col>
      <xdr:colOff>342900</xdr:colOff>
      <xdr:row>1</xdr:row>
      <xdr:rowOff>161925</xdr:rowOff>
    </xdr:from>
    <xdr:to>
      <xdr:col>6</xdr:col>
      <xdr:colOff>247649</xdr:colOff>
      <xdr:row>2</xdr:row>
      <xdr:rowOff>57150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38D8B45D-B8CD-4DB4-9F2A-10C8D83032F8}"/>
            </a:ext>
          </a:extLst>
        </xdr:cNvPr>
        <xdr:cNvSpPr/>
      </xdr:nvSpPr>
      <xdr:spPr>
        <a:xfrm>
          <a:off x="3390900" y="352425"/>
          <a:ext cx="514349" cy="85725"/>
        </a:xfrm>
        <a:prstGeom prst="bracketPair">
          <a:avLst/>
        </a:prstGeom>
        <a:ln>
          <a:solidFill>
            <a:srgbClr val="FBA8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00D2CD"/>
            </a:solidFill>
          </a:endParaRPr>
        </a:p>
      </xdr:txBody>
    </xdr:sp>
    <xdr:clientData/>
  </xdr:twoCellAnchor>
  <xdr:twoCellAnchor>
    <xdr:from>
      <xdr:col>6</xdr:col>
      <xdr:colOff>352425</xdr:colOff>
      <xdr:row>2</xdr:row>
      <xdr:rowOff>57150</xdr:rowOff>
    </xdr:from>
    <xdr:to>
      <xdr:col>10</xdr:col>
      <xdr:colOff>342900</xdr:colOff>
      <xdr:row>2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AD79E1D-646B-4387-954C-1BF58F0301A8}"/>
            </a:ext>
          </a:extLst>
        </xdr:cNvPr>
        <xdr:cNvCxnSpPr/>
      </xdr:nvCxnSpPr>
      <xdr:spPr>
        <a:xfrm>
          <a:off x="4010025" y="438150"/>
          <a:ext cx="2428875" cy="9525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0</xdr:row>
      <xdr:rowOff>0</xdr:rowOff>
    </xdr:from>
    <xdr:to>
      <xdr:col>8</xdr:col>
      <xdr:colOff>28575</xdr:colOff>
      <xdr:row>1</xdr:row>
      <xdr:rowOff>114299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18ED92-BC84-445F-9929-C1BBE745EEBD}"/>
            </a:ext>
          </a:extLst>
        </xdr:cNvPr>
        <xdr:cNvSpPr txBox="1"/>
      </xdr:nvSpPr>
      <xdr:spPr>
        <a:xfrm>
          <a:off x="3952875" y="0"/>
          <a:ext cx="95250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295274</xdr:colOff>
      <xdr:row>1</xdr:row>
      <xdr:rowOff>19052</xdr:rowOff>
    </xdr:from>
    <xdr:to>
      <xdr:col>10</xdr:col>
      <xdr:colOff>314325</xdr:colOff>
      <xdr:row>2</xdr:row>
      <xdr:rowOff>47626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2FFA93E-F8F7-4CD6-9EC2-CE75822A6112}"/>
            </a:ext>
          </a:extLst>
        </xdr:cNvPr>
        <xdr:cNvSpPr txBox="1"/>
      </xdr:nvSpPr>
      <xdr:spPr>
        <a:xfrm>
          <a:off x="3952874" y="209552"/>
          <a:ext cx="2457451" cy="219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Profile,</a:t>
          </a:r>
          <a:r>
            <a:rPr lang="en-US" sz="12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Growth Customers</a:t>
          </a:r>
          <a:endParaRPr lang="en-NG" sz="12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257175</xdr:colOff>
      <xdr:row>2</xdr:row>
      <xdr:rowOff>142876</xdr:rowOff>
    </xdr:from>
    <xdr:to>
      <xdr:col>6</xdr:col>
      <xdr:colOff>561975</xdr:colOff>
      <xdr:row>4</xdr:row>
      <xdr:rowOff>19050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376E05A-077B-49E6-A899-E0C31BC57107}"/>
            </a:ext>
          </a:extLst>
        </xdr:cNvPr>
        <xdr:cNvSpPr txBox="1"/>
      </xdr:nvSpPr>
      <xdr:spPr>
        <a:xfrm>
          <a:off x="3305175" y="523876"/>
          <a:ext cx="91440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3</a:t>
          </a:r>
          <a:endParaRPr lang="en-NG" sz="12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238123</xdr:colOff>
      <xdr:row>3</xdr:row>
      <xdr:rowOff>142875</xdr:rowOff>
    </xdr:from>
    <xdr:to>
      <xdr:col>9</xdr:col>
      <xdr:colOff>438150</xdr:colOff>
      <xdr:row>5</xdr:row>
      <xdr:rowOff>152399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DE7DF51-CF42-4DF4-B8D5-0098581EE921}"/>
            </a:ext>
          </a:extLst>
        </xdr:cNvPr>
        <xdr:cNvSpPr txBox="1"/>
      </xdr:nvSpPr>
      <xdr:spPr>
        <a:xfrm>
          <a:off x="3286123" y="714375"/>
          <a:ext cx="263842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Growth Customers</a:t>
          </a:r>
          <a:endParaRPr lang="en-NG" sz="24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247650</xdr:colOff>
      <xdr:row>5</xdr:row>
      <xdr:rowOff>142875</xdr:rowOff>
    </xdr:from>
    <xdr:to>
      <xdr:col>6</xdr:col>
      <xdr:colOff>514349</xdr:colOff>
      <xdr:row>7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8DEC770-B671-42C0-A602-A764430C0A8B}"/>
            </a:ext>
          </a:extLst>
        </xdr:cNvPr>
        <xdr:cNvSpPr txBox="1"/>
      </xdr:nvSpPr>
      <xdr:spPr>
        <a:xfrm>
          <a:off x="3295650" y="1095375"/>
          <a:ext cx="876299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Promising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504825</xdr:colOff>
      <xdr:row>6</xdr:row>
      <xdr:rowOff>85725</xdr:rowOff>
    </xdr:from>
    <xdr:to>
      <xdr:col>7</xdr:col>
      <xdr:colOff>0</xdr:colOff>
      <xdr:row>7</xdr:row>
      <xdr:rowOff>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293F0115-9E8E-4A27-A417-CEC26D7A2AA5}"/>
            </a:ext>
          </a:extLst>
        </xdr:cNvPr>
        <xdr:cNvSpPr/>
      </xdr:nvSpPr>
      <xdr:spPr>
        <a:xfrm>
          <a:off x="4162425" y="1228725"/>
          <a:ext cx="104775" cy="104775"/>
        </a:xfrm>
        <a:prstGeom prst="flowChartConnector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228600</xdr:colOff>
      <xdr:row>7</xdr:row>
      <xdr:rowOff>104775</xdr:rowOff>
    </xdr:from>
    <xdr:to>
      <xdr:col>10</xdr:col>
      <xdr:colOff>371475</xdr:colOff>
      <xdr:row>7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CCEC398-A944-464D-9470-29A1B1C9B9B6}"/>
            </a:ext>
          </a:extLst>
        </xdr:cNvPr>
        <xdr:cNvCxnSpPr/>
      </xdr:nvCxnSpPr>
      <xdr:spPr>
        <a:xfrm flipV="1">
          <a:off x="3276600" y="1438275"/>
          <a:ext cx="31908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7</xdr:row>
      <xdr:rowOff>114300</xdr:rowOff>
    </xdr:from>
    <xdr:to>
      <xdr:col>9</xdr:col>
      <xdr:colOff>257175</xdr:colOff>
      <xdr:row>9</xdr:row>
      <xdr:rowOff>66675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7492E4E-FA32-4FDA-8716-9CF3BEC6D5D3}"/>
            </a:ext>
          </a:extLst>
        </xdr:cNvPr>
        <xdr:cNvSpPr txBox="1"/>
      </xdr:nvSpPr>
      <xdr:spPr>
        <a:xfrm>
          <a:off x="3314700" y="1447800"/>
          <a:ext cx="24288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</a:t>
          </a:r>
          <a:r>
            <a:rPr lang="en-US" sz="140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 Overview</a:t>
          </a:r>
          <a:endParaRPr lang="en-NG" sz="14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409575</xdr:colOff>
      <xdr:row>2</xdr:row>
      <xdr:rowOff>76200</xdr:rowOff>
    </xdr:from>
    <xdr:to>
      <xdr:col>13</xdr:col>
      <xdr:colOff>238125</xdr:colOff>
      <xdr:row>3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196F134-1DC7-4CD3-B0A9-6A176152D3FB}"/>
            </a:ext>
          </a:extLst>
        </xdr:cNvPr>
        <xdr:cNvSpPr txBox="1"/>
      </xdr:nvSpPr>
      <xdr:spPr>
        <a:xfrm>
          <a:off x="6505575" y="457200"/>
          <a:ext cx="1657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ln>
                <a:noFill/>
              </a:ln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Quick Facts</a:t>
          </a:r>
          <a:endParaRPr lang="en-NG" sz="1300">
            <a:ln>
              <a:noFill/>
            </a:ln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523875</xdr:colOff>
      <xdr:row>3</xdr:row>
      <xdr:rowOff>180975</xdr:rowOff>
    </xdr:from>
    <xdr:to>
      <xdr:col>15</xdr:col>
      <xdr:colOff>390525</xdr:colOff>
      <xdr:row>10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AA54A8D-6B37-4552-972C-C72B1F7057E6}"/>
            </a:ext>
          </a:extLst>
        </xdr:cNvPr>
        <xdr:cNvSpPr/>
      </xdr:nvSpPr>
      <xdr:spPr>
        <a:xfrm>
          <a:off x="6619875" y="752475"/>
          <a:ext cx="2914650" cy="1152525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447675</xdr:colOff>
      <xdr:row>10</xdr:row>
      <xdr:rowOff>57150</xdr:rowOff>
    </xdr:from>
    <xdr:to>
      <xdr:col>15</xdr:col>
      <xdr:colOff>582075</xdr:colOff>
      <xdr:row>18</xdr:row>
      <xdr:rowOff>152400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ABFD828-C4BF-426D-8DA9-586088A76BD2}"/>
            </a:ext>
          </a:extLst>
        </xdr:cNvPr>
        <xdr:cNvSpPr/>
      </xdr:nvSpPr>
      <xdr:spPr>
        <a:xfrm>
          <a:off x="6543675" y="1962150"/>
          <a:ext cx="3182400" cy="1619250"/>
        </a:xfrm>
        <a:prstGeom prst="rect">
          <a:avLst/>
        </a:prstGeom>
        <a:solidFill>
          <a:schemeClr val="tx1"/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457200</xdr:colOff>
      <xdr:row>19</xdr:row>
      <xdr:rowOff>19049</xdr:rowOff>
    </xdr:from>
    <xdr:to>
      <xdr:col>15</xdr:col>
      <xdr:colOff>591600</xdr:colOff>
      <xdr:row>27</xdr:row>
      <xdr:rowOff>142875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3002B7C-F72C-4E77-BA45-9295EA128D96}"/>
            </a:ext>
          </a:extLst>
        </xdr:cNvPr>
        <xdr:cNvSpPr/>
      </xdr:nvSpPr>
      <xdr:spPr>
        <a:xfrm>
          <a:off x="6553200" y="3638549"/>
          <a:ext cx="3182400" cy="1647826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447675</xdr:colOff>
      <xdr:row>10</xdr:row>
      <xdr:rowOff>95250</xdr:rowOff>
    </xdr:from>
    <xdr:to>
      <xdr:col>14</xdr:col>
      <xdr:colOff>495300</xdr:colOff>
      <xdr:row>11</xdr:row>
      <xdr:rowOff>180975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822AEA-E8DE-4521-B9D4-78135A74B3DF}"/>
            </a:ext>
          </a:extLst>
        </xdr:cNvPr>
        <xdr:cNvSpPr txBox="1"/>
      </xdr:nvSpPr>
      <xdr:spPr>
        <a:xfrm>
          <a:off x="6543675" y="2000250"/>
          <a:ext cx="24860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Customer Segment Percentage</a:t>
          </a:r>
        </a:p>
        <a:p>
          <a:endParaRPr lang="en-NG" sz="13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257174</xdr:colOff>
      <xdr:row>9</xdr:row>
      <xdr:rowOff>47624</xdr:rowOff>
    </xdr:from>
    <xdr:to>
      <xdr:col>10</xdr:col>
      <xdr:colOff>304799</xdr:colOff>
      <xdr:row>27</xdr:row>
      <xdr:rowOff>76200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B91581C-7EB4-4062-BB33-9CAA4E559449}"/>
            </a:ext>
          </a:extLst>
        </xdr:cNvPr>
        <xdr:cNvSpPr txBox="1"/>
      </xdr:nvSpPr>
      <xdr:spPr>
        <a:xfrm>
          <a:off x="3305174" y="1762124"/>
          <a:ext cx="3095625" cy="3457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Growth Customers show strong upside potential. With a frequency of 19 and an average spend of $884, they fall behind Top and Loyal Customers in both engagement and value but remain an attractive segment to cultivate. </a:t>
          </a: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Their recency indicates slower return rates, which risks losing momentum if left unchecked.</a:t>
          </a: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They are prime candidates to be nurtured into Loyal or Top Customers with the right incentives such as exclusive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in-store promotions</a:t>
          </a:r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tailored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product recommendations, and loyalty rewards for their next few purchases.</a:t>
          </a:r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590550</xdr:colOff>
      <xdr:row>5</xdr:row>
      <xdr:rowOff>152400</xdr:rowOff>
    </xdr:from>
    <xdr:to>
      <xdr:col>8</xdr:col>
      <xdr:colOff>171450</xdr:colOff>
      <xdr:row>7</xdr:row>
      <xdr:rowOff>76199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CB14430-D323-4957-9FBC-52533295F826}"/>
            </a:ext>
          </a:extLst>
        </xdr:cNvPr>
        <xdr:cNvSpPr txBox="1"/>
      </xdr:nvSpPr>
      <xdr:spPr>
        <a:xfrm>
          <a:off x="4248150" y="1104900"/>
          <a:ext cx="80010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Seasonal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228598</xdr:colOff>
      <xdr:row>5</xdr:row>
      <xdr:rowOff>152401</xdr:rowOff>
    </xdr:from>
    <xdr:to>
      <xdr:col>10</xdr:col>
      <xdr:colOff>304799</xdr:colOff>
      <xdr:row>7</xdr:row>
      <xdr:rowOff>57151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F0A57CB-607A-4F96-A17C-3FC604C05700}"/>
            </a:ext>
          </a:extLst>
        </xdr:cNvPr>
        <xdr:cNvSpPr txBox="1"/>
      </xdr:nvSpPr>
      <xdr:spPr>
        <a:xfrm>
          <a:off x="5105398" y="1104901"/>
          <a:ext cx="12954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Revenue Drivers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152400</xdr:colOff>
      <xdr:row>6</xdr:row>
      <xdr:rowOff>85725</xdr:rowOff>
    </xdr:from>
    <xdr:to>
      <xdr:col>8</xdr:col>
      <xdr:colOff>257175</xdr:colOff>
      <xdr:row>7</xdr:row>
      <xdr:rowOff>0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5C280EE2-945E-4B57-80F3-C369A793C6D9}"/>
            </a:ext>
          </a:extLst>
        </xdr:cNvPr>
        <xdr:cNvSpPr/>
      </xdr:nvSpPr>
      <xdr:spPr>
        <a:xfrm>
          <a:off x="5029200" y="1228725"/>
          <a:ext cx="104775" cy="104775"/>
        </a:xfrm>
        <a:prstGeom prst="flowChartConnector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381000</xdr:colOff>
      <xdr:row>4</xdr:row>
      <xdr:rowOff>38100</xdr:rowOff>
    </xdr:from>
    <xdr:to>
      <xdr:col>15</xdr:col>
      <xdr:colOff>38100</xdr:colOff>
      <xdr:row>9</xdr:row>
      <xdr:rowOff>47625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C989AF8-4B24-42D0-AA6F-76A493469835}"/>
            </a:ext>
          </a:extLst>
        </xdr:cNvPr>
        <xdr:cNvSpPr txBox="1"/>
      </xdr:nvSpPr>
      <xdr:spPr>
        <a:xfrm>
          <a:off x="7086600" y="800100"/>
          <a:ext cx="2095500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Recency = 56 days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Frequency = 19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Monetary Value  = $884.47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D137E80-3907-4508-B008-B16D9B38389F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B41C48B-D398-4C6D-945F-F6FF657371BC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51A30AB-F0CA-4912-AA76-18245B88D8A1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AA2E920-F69E-4672-AE1F-D69374CA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</xdr:spPr>
    </xdr:pic>
    <xdr:clientData/>
  </xdr:twoCellAnchor>
  <xdr:twoCellAnchor>
    <xdr:from>
      <xdr:col>11</xdr:col>
      <xdr:colOff>228599</xdr:colOff>
      <xdr:row>1</xdr:row>
      <xdr:rowOff>1</xdr:rowOff>
    </xdr:from>
    <xdr:to>
      <xdr:col>15</xdr:col>
      <xdr:colOff>47624</xdr:colOff>
      <xdr:row>2</xdr:row>
      <xdr:rowOff>38101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BBF1ED8-00B6-4D82-A442-E2CC094D6C62}"/>
            </a:ext>
          </a:extLst>
        </xdr:cNvPr>
        <xdr:cNvSpPr txBox="1"/>
      </xdr:nvSpPr>
      <xdr:spPr>
        <a:xfrm>
          <a:off x="6934199" y="190501"/>
          <a:ext cx="22574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Growth Customers</a:t>
          </a:r>
          <a:endParaRPr lang="en-NG" sz="11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466725</xdr:colOff>
      <xdr:row>19</xdr:row>
      <xdr:rowOff>0</xdr:rowOff>
    </xdr:from>
    <xdr:to>
      <xdr:col>13</xdr:col>
      <xdr:colOff>542925</xdr:colOff>
      <xdr:row>20</xdr:row>
      <xdr:rowOff>95250</xdr:rowOff>
    </xdr:to>
    <xdr:sp macro="" textlink="">
      <xdr:nvSpPr>
        <xdr:cNvPr id="43" name="TextBox 4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8B1DB4-F40D-443E-BB64-B04389CF251D}"/>
            </a:ext>
          </a:extLst>
        </xdr:cNvPr>
        <xdr:cNvSpPr txBox="1"/>
      </xdr:nvSpPr>
      <xdr:spPr>
        <a:xfrm>
          <a:off x="6562725" y="3619500"/>
          <a:ext cx="19050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rgbClr val="FBA833"/>
              </a:solidFill>
              <a:latin typeface="Calibri" panose="020F0502020204030204" pitchFamily="34" charset="0"/>
              <a:cs typeface="Calibri" panose="020F0502020204030204" pitchFamily="34" charset="0"/>
            </a:rPr>
            <a:t>See more insights here:</a:t>
          </a:r>
          <a:endParaRPr lang="en-NG" sz="1300">
            <a:solidFill>
              <a:srgbClr val="FBA8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15</xdr:col>
      <xdr:colOff>462847</xdr:colOff>
      <xdr:row>0</xdr:row>
      <xdr:rowOff>104775</xdr:rowOff>
    </xdr:from>
    <xdr:to>
      <xdr:col>21</xdr:col>
      <xdr:colOff>273675</xdr:colOff>
      <xdr:row>27</xdr:row>
      <xdr:rowOff>145968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A76197B-A8F2-4F77-ACFD-04C8158DB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18" t="490" r="35784" b="-490"/>
        <a:stretch/>
      </xdr:blipFill>
      <xdr:spPr>
        <a:xfrm>
          <a:off x="9606847" y="104775"/>
          <a:ext cx="3468428" cy="5184693"/>
        </a:xfrm>
        <a:prstGeom prst="rect">
          <a:avLst/>
        </a:prstGeom>
      </xdr:spPr>
    </xdr:pic>
    <xdr:clientData/>
  </xdr:twoCellAnchor>
  <xdr:twoCellAnchor>
    <xdr:from>
      <xdr:col>15</xdr:col>
      <xdr:colOff>597693</xdr:colOff>
      <xdr:row>10</xdr:row>
      <xdr:rowOff>86916</xdr:rowOff>
    </xdr:from>
    <xdr:to>
      <xdr:col>22</xdr:col>
      <xdr:colOff>245269</xdr:colOff>
      <xdr:row>14</xdr:row>
      <xdr:rowOff>25004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984FA67-800A-B36E-D75C-DD64D4A9E4CD}"/>
            </a:ext>
          </a:extLst>
        </xdr:cNvPr>
        <xdr:cNvSpPr txBox="1"/>
      </xdr:nvSpPr>
      <xdr:spPr>
        <a:xfrm>
          <a:off x="9741693" y="1991916"/>
          <a:ext cx="3914776" cy="700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300" baseline="0">
              <a:solidFill>
                <a:srgbClr val="FBA833"/>
              </a:solidFill>
              <a:latin typeface="Britannic Bold" panose="020B0903060703020204" pitchFamily="34" charset="0"/>
            </a:rPr>
            <a:t>moderate spenders</a:t>
          </a:r>
        </a:p>
        <a:p>
          <a:endParaRPr lang="en-US" sz="3300" baseline="0">
            <a:solidFill>
              <a:srgbClr val="FBA833"/>
            </a:solidFill>
            <a:latin typeface="Britannic Bold" panose="020B0903060703020204" pitchFamily="34" charset="0"/>
          </a:endParaRPr>
        </a:p>
        <a:p>
          <a:endParaRPr lang="en-NG" sz="3300">
            <a:solidFill>
              <a:srgbClr val="FBA833"/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16</xdr:col>
      <xdr:colOff>307182</xdr:colOff>
      <xdr:row>21</xdr:row>
      <xdr:rowOff>114299</xdr:rowOff>
    </xdr:from>
    <xdr:to>
      <xdr:col>21</xdr:col>
      <xdr:colOff>535781</xdr:colOff>
      <xdr:row>24</xdr:row>
      <xdr:rowOff>152400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CA911FD-D1A5-8A04-4848-1EDC2050D906}"/>
            </a:ext>
          </a:extLst>
        </xdr:cNvPr>
        <xdr:cNvSpPr txBox="1"/>
      </xdr:nvSpPr>
      <xdr:spPr>
        <a:xfrm>
          <a:off x="10060782" y="4114799"/>
          <a:ext cx="3276599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>
              <a:solidFill>
                <a:srgbClr val="FBA833"/>
              </a:solidFill>
              <a:latin typeface="Britannic Bold" panose="020B0903060703020204" pitchFamily="34" charset="0"/>
            </a:rPr>
            <a:t>family</a:t>
          </a:r>
          <a:r>
            <a:rPr lang="en-US" sz="3600" baseline="0">
              <a:solidFill>
                <a:srgbClr val="FBA833"/>
              </a:solidFill>
              <a:latin typeface="Britannic Bold" panose="020B0903060703020204" pitchFamily="34" charset="0"/>
            </a:rPr>
            <a:t> oriented</a:t>
          </a:r>
          <a:endParaRPr lang="en-NG" sz="3600">
            <a:solidFill>
              <a:srgbClr val="FBA833"/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17</xdr:col>
      <xdr:colOff>121444</xdr:colOff>
      <xdr:row>16</xdr:row>
      <xdr:rowOff>45840</xdr:rowOff>
    </xdr:from>
    <xdr:to>
      <xdr:col>21</xdr:col>
      <xdr:colOff>111918</xdr:colOff>
      <xdr:row>19</xdr:row>
      <xdr:rowOff>93465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CD88B1-6743-BC28-FD04-DE7703235AE0}"/>
            </a:ext>
          </a:extLst>
        </xdr:cNvPr>
        <xdr:cNvSpPr txBox="1"/>
      </xdr:nvSpPr>
      <xdr:spPr>
        <a:xfrm>
          <a:off x="10484644" y="3093840"/>
          <a:ext cx="2428874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400">
              <a:solidFill>
                <a:srgbClr val="FBA833"/>
              </a:solidFill>
              <a:latin typeface="Britannic Bold" panose="020B0903060703020204" pitchFamily="34" charset="0"/>
            </a:rPr>
            <a:t>educated</a:t>
          </a:r>
        </a:p>
        <a:p>
          <a:endParaRPr lang="en-NG" sz="3400">
            <a:solidFill>
              <a:srgbClr val="FBA833"/>
            </a:solidFill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15</xdr:col>
      <xdr:colOff>452437</xdr:colOff>
      <xdr:row>0</xdr:row>
      <xdr:rowOff>0</xdr:rowOff>
    </xdr:from>
    <xdr:to>
      <xdr:col>22</xdr:col>
      <xdr:colOff>390525</xdr:colOff>
      <xdr:row>3</xdr:row>
      <xdr:rowOff>19050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507755D-0605-8420-55E2-DDFA9449F4CC}"/>
            </a:ext>
          </a:extLst>
        </xdr:cNvPr>
        <xdr:cNvSpPr txBox="1"/>
      </xdr:nvSpPr>
      <xdr:spPr>
        <a:xfrm>
          <a:off x="9596437" y="0"/>
          <a:ext cx="4205288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300">
              <a:solidFill>
                <a:srgbClr val="FBA8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occassional</a:t>
          </a:r>
          <a:r>
            <a:rPr lang="en-US" sz="3300" baseline="0">
              <a:solidFill>
                <a:srgbClr val="FBA8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 </a:t>
          </a:r>
          <a:r>
            <a:rPr lang="en-US" sz="3300">
              <a:solidFill>
                <a:srgbClr val="FBA8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shoppers</a:t>
          </a:r>
          <a:endParaRPr lang="en-NG" sz="3300">
            <a:solidFill>
              <a:srgbClr val="FBA833"/>
            </a:solidFill>
            <a:latin typeface="Britannic Bold" panose="020B09030607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16</xdr:col>
      <xdr:colOff>33338</xdr:colOff>
      <xdr:row>5</xdr:row>
      <xdr:rowOff>39886</xdr:rowOff>
    </xdr:from>
    <xdr:to>
      <xdr:col>22</xdr:col>
      <xdr:colOff>200025</xdr:colOff>
      <xdr:row>8</xdr:row>
      <xdr:rowOff>66080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EE8F4B3-B5D4-5539-E198-A49659216B82}"/>
            </a:ext>
          </a:extLst>
        </xdr:cNvPr>
        <xdr:cNvSpPr txBox="1"/>
      </xdr:nvSpPr>
      <xdr:spPr>
        <a:xfrm>
          <a:off x="9786938" y="992386"/>
          <a:ext cx="3824287" cy="597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400" baseline="0">
              <a:solidFill>
                <a:srgbClr val="FBA833"/>
              </a:solidFill>
              <a:latin typeface="Britannic Bold" panose="020B0903060703020204" pitchFamily="34" charset="0"/>
              <a:cs typeface="Aharoni" panose="02010803020104030203" pitchFamily="2" charset="-79"/>
            </a:rPr>
            <a:t>potential loyalist</a:t>
          </a:r>
        </a:p>
      </xdr:txBody>
    </xdr:sp>
    <xdr:clientData/>
  </xdr:twoCellAnchor>
  <xdr:twoCellAnchor>
    <xdr:from>
      <xdr:col>10</xdr:col>
      <xdr:colOff>428625</xdr:colOff>
      <xdr:row>11</xdr:row>
      <xdr:rowOff>152400</xdr:rowOff>
    </xdr:from>
    <xdr:to>
      <xdr:col>15</xdr:col>
      <xdr:colOff>561974</xdr:colOff>
      <xdr:row>18</xdr:row>
      <xdr:rowOff>152400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976CFC8-4128-4B0A-AD00-3F5857C0A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495300</xdr:colOff>
      <xdr:row>20</xdr:row>
      <xdr:rowOff>47625</xdr:rowOff>
    </xdr:from>
    <xdr:to>
      <xdr:col>15</xdr:col>
      <xdr:colOff>533400</xdr:colOff>
      <xdr:row>27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9AA4BC0-56BC-41D6-BACB-F5BC22582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170023-8121-4E6B-935A-017D5C9030BE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9B342F-1888-439F-9792-CCDFD62925D9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21</xdr:col>
      <xdr:colOff>209550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D01063-0F68-4273-8A84-FCCAB3241FB2}"/>
            </a:ext>
          </a:extLst>
        </xdr:cNvPr>
        <xdr:cNvSpPr/>
      </xdr:nvSpPr>
      <xdr:spPr>
        <a:xfrm>
          <a:off x="3067050" y="0"/>
          <a:ext cx="99441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219074</xdr:colOff>
      <xdr:row>2</xdr:row>
      <xdr:rowOff>142875</xdr:rowOff>
    </xdr:from>
    <xdr:to>
      <xdr:col>15</xdr:col>
      <xdr:colOff>523875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DAFC35D-CF38-4DD3-9BE0-8747E5E82F30}"/>
            </a:ext>
          </a:extLst>
        </xdr:cNvPr>
        <xdr:cNvSpPr/>
      </xdr:nvSpPr>
      <xdr:spPr>
        <a:xfrm>
          <a:off x="3267074" y="523875"/>
          <a:ext cx="6400801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9A1295-6E71-4903-9DB6-530E57E87B66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AF41DD8-6A23-43A9-9496-978A7FD83E7C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152399</xdr:colOff>
      <xdr:row>0</xdr:row>
      <xdr:rowOff>95250</xdr:rowOff>
    </xdr:from>
    <xdr:to>
      <xdr:col>6</xdr:col>
      <xdr:colOff>514349</xdr:colOff>
      <xdr:row>2</xdr:row>
      <xdr:rowOff>76200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3AA3D1DF-E5C2-488E-B3D9-DC772556E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999" y="95250"/>
          <a:ext cx="361950" cy="361950"/>
        </a:xfrm>
        <a:prstGeom prst="rect">
          <a:avLst/>
        </a:prstGeom>
      </xdr:spPr>
    </xdr:pic>
    <xdr:clientData/>
  </xdr:twoCellAnchor>
  <xdr:twoCellAnchor>
    <xdr:from>
      <xdr:col>6</xdr:col>
      <xdr:colOff>85726</xdr:colOff>
      <xdr:row>0</xdr:row>
      <xdr:rowOff>95251</xdr:rowOff>
    </xdr:from>
    <xdr:to>
      <xdr:col>6</xdr:col>
      <xdr:colOff>590550</xdr:colOff>
      <xdr:row>0</xdr:row>
      <xdr:rowOff>171451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62EC54C0-556F-4E3E-B423-DCCD374BC9D1}"/>
            </a:ext>
          </a:extLst>
        </xdr:cNvPr>
        <xdr:cNvSpPr/>
      </xdr:nvSpPr>
      <xdr:spPr>
        <a:xfrm>
          <a:off x="3743326" y="95251"/>
          <a:ext cx="504824" cy="76200"/>
        </a:xfrm>
        <a:prstGeom prst="bracketPair">
          <a:avLst/>
        </a:prstGeom>
        <a:ln>
          <a:solidFill>
            <a:srgbClr val="B8FB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76200</xdr:colOff>
      <xdr:row>1</xdr:row>
      <xdr:rowOff>171450</xdr:rowOff>
    </xdr:from>
    <xdr:to>
      <xdr:col>6</xdr:col>
      <xdr:colOff>590549</xdr:colOff>
      <xdr:row>2</xdr:row>
      <xdr:rowOff>66675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59EBC362-C1FB-4FA0-8F17-FD37482894C3}"/>
            </a:ext>
          </a:extLst>
        </xdr:cNvPr>
        <xdr:cNvSpPr/>
      </xdr:nvSpPr>
      <xdr:spPr>
        <a:xfrm>
          <a:off x="3733800" y="361950"/>
          <a:ext cx="514349" cy="85725"/>
        </a:xfrm>
        <a:prstGeom prst="bracketPair">
          <a:avLst/>
        </a:prstGeom>
        <a:ln>
          <a:solidFill>
            <a:srgbClr val="B8FB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F2CB05"/>
            </a:solidFill>
          </a:endParaRPr>
        </a:p>
      </xdr:txBody>
    </xdr:sp>
    <xdr:clientData/>
  </xdr:twoCellAnchor>
  <xdr:twoCellAnchor>
    <xdr:from>
      <xdr:col>6</xdr:col>
      <xdr:colOff>571499</xdr:colOff>
      <xdr:row>0</xdr:row>
      <xdr:rowOff>171451</xdr:rowOff>
    </xdr:from>
    <xdr:to>
      <xdr:col>10</xdr:col>
      <xdr:colOff>409574</xdr:colOff>
      <xdr:row>2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9D17249-FA5C-401E-AC4F-6CE908C1603C}"/>
            </a:ext>
          </a:extLst>
        </xdr:cNvPr>
        <xdr:cNvSpPr txBox="1"/>
      </xdr:nvSpPr>
      <xdr:spPr>
        <a:xfrm>
          <a:off x="4229099" y="171451"/>
          <a:ext cx="2276475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en-US" sz="12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Loyal Customers</a:t>
          </a:r>
          <a:endParaRPr lang="en-NG" sz="12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209548</xdr:colOff>
      <xdr:row>2</xdr:row>
      <xdr:rowOff>152400</xdr:rowOff>
    </xdr:from>
    <xdr:to>
      <xdr:col>10</xdr:col>
      <xdr:colOff>314325</xdr:colOff>
      <xdr:row>4</xdr:row>
      <xdr:rowOff>161924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06425A-33D8-44CC-B5C4-43019901DDE9}"/>
            </a:ext>
          </a:extLst>
        </xdr:cNvPr>
        <xdr:cNvSpPr txBox="1"/>
      </xdr:nvSpPr>
      <xdr:spPr>
        <a:xfrm>
          <a:off x="3257548" y="533400"/>
          <a:ext cx="315277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 Dashboard, Customer Segments</a:t>
          </a:r>
          <a:endParaRPr lang="en-NG" sz="1600">
            <a:solidFill>
              <a:srgbClr val="F2CB05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AE3E30B-2E28-4810-B089-20EC84093FD5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C8D7E7D-B67D-4713-9C3C-053BE3679FD8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47E7259-55D6-43C0-B5A8-063D9E7F2974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0374611-D1AB-4546-8E28-C15255750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2CB05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228600</xdr:colOff>
      <xdr:row>1</xdr:row>
      <xdr:rowOff>0</xdr:rowOff>
    </xdr:from>
    <xdr:to>
      <xdr:col>14</xdr:col>
      <xdr:colOff>476250</xdr:colOff>
      <xdr:row>2</xdr:row>
      <xdr:rowOff>47625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29C625A-6B38-4C79-A551-DE9FD0022371}"/>
            </a:ext>
          </a:extLst>
        </xdr:cNvPr>
        <xdr:cNvSpPr txBox="1"/>
      </xdr:nvSpPr>
      <xdr:spPr>
        <a:xfrm>
          <a:off x="6934200" y="190500"/>
          <a:ext cx="20764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Loyal Customers</a:t>
          </a:r>
          <a:endParaRPr lang="en-NG" sz="11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228600</xdr:colOff>
      <xdr:row>0</xdr:row>
      <xdr:rowOff>9526</xdr:rowOff>
    </xdr:from>
    <xdr:to>
      <xdr:col>12</xdr:col>
      <xdr:colOff>571500</xdr:colOff>
      <xdr:row>1</xdr:row>
      <xdr:rowOff>66676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C5CE57-DD40-49B0-9294-8DA67725CB0A}"/>
            </a:ext>
          </a:extLst>
        </xdr:cNvPr>
        <xdr:cNvSpPr txBox="1"/>
      </xdr:nvSpPr>
      <xdr:spPr>
        <a:xfrm>
          <a:off x="6934200" y="9526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323850</xdr:colOff>
      <xdr:row>5</xdr:row>
      <xdr:rowOff>28576</xdr:rowOff>
    </xdr:from>
    <xdr:to>
      <xdr:col>10</xdr:col>
      <xdr:colOff>314325</xdr:colOff>
      <xdr:row>15</xdr:row>
      <xdr:rowOff>28576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9A4F7DF-8597-4387-A600-E64F24AD5549}"/>
            </a:ext>
          </a:extLst>
        </xdr:cNvPr>
        <xdr:cNvSpPr/>
      </xdr:nvSpPr>
      <xdr:spPr>
        <a:xfrm>
          <a:off x="3371850" y="981076"/>
          <a:ext cx="3038475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419100</xdr:colOff>
      <xdr:row>5</xdr:row>
      <xdr:rowOff>28576</xdr:rowOff>
    </xdr:from>
    <xdr:to>
      <xdr:col>15</xdr:col>
      <xdr:colOff>398700</xdr:colOff>
      <xdr:row>15</xdr:row>
      <xdr:rowOff>28576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6E8CC07-03E1-4A9B-BF21-04091649C60B}"/>
            </a:ext>
          </a:extLst>
        </xdr:cNvPr>
        <xdr:cNvSpPr/>
      </xdr:nvSpPr>
      <xdr:spPr>
        <a:xfrm>
          <a:off x="6515100" y="981076"/>
          <a:ext cx="3027600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314325</xdr:colOff>
      <xdr:row>15</xdr:row>
      <xdr:rowOff>114301</xdr:rowOff>
    </xdr:from>
    <xdr:to>
      <xdr:col>15</xdr:col>
      <xdr:colOff>400050</xdr:colOff>
      <xdr:row>27</xdr:row>
      <xdr:rowOff>19051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303CD0B-3B75-4EB0-8A54-2CE773D83074}"/>
            </a:ext>
          </a:extLst>
        </xdr:cNvPr>
        <xdr:cNvSpPr/>
      </xdr:nvSpPr>
      <xdr:spPr>
        <a:xfrm>
          <a:off x="3362325" y="2971801"/>
          <a:ext cx="6181725" cy="21907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9</xdr:col>
      <xdr:colOff>342900</xdr:colOff>
      <xdr:row>16</xdr:row>
      <xdr:rowOff>28575</xdr:rowOff>
    </xdr:from>
    <xdr:to>
      <xdr:col>13</xdr:col>
      <xdr:colOff>409575</xdr:colOff>
      <xdr:row>26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9831367-7B27-49D1-8035-E0B96F33A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285750</xdr:colOff>
      <xdr:row>17</xdr:row>
      <xdr:rowOff>95250</xdr:rowOff>
    </xdr:from>
    <xdr:to>
      <xdr:col>9</xdr:col>
      <xdr:colOff>342900</xdr:colOff>
      <xdr:row>19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5984A4D-8623-43D3-B5DE-9C1D6BB0E921}"/>
            </a:ext>
          </a:extLst>
        </xdr:cNvPr>
        <xdr:cNvSpPr txBox="1"/>
      </xdr:nvSpPr>
      <xdr:spPr>
        <a:xfrm>
          <a:off x="5162550" y="3333750"/>
          <a:ext cx="666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69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114300</xdr:colOff>
      <xdr:row>17</xdr:row>
      <xdr:rowOff>85724</xdr:rowOff>
    </xdr:from>
    <xdr:to>
      <xdr:col>8</xdr:col>
      <xdr:colOff>180976</xdr:colOff>
      <xdr:row>19</xdr:row>
      <xdr:rowOff>9526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1821DE3-1E32-43DA-9288-F05C0EE5DE33}"/>
            </a:ext>
          </a:extLst>
        </xdr:cNvPr>
        <xdr:cNvSpPr txBox="1"/>
      </xdr:nvSpPr>
      <xdr:spPr>
        <a:xfrm>
          <a:off x="3771900" y="3324224"/>
          <a:ext cx="1285876" cy="304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Top</a:t>
          </a:r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495299</xdr:colOff>
      <xdr:row>17</xdr:row>
      <xdr:rowOff>95250</xdr:rowOff>
    </xdr:from>
    <xdr:to>
      <xdr:col>15</xdr:col>
      <xdr:colOff>342900</xdr:colOff>
      <xdr:row>19</xdr:row>
      <xdr:rowOff>28576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603CD5-6F8C-46F7-BDCA-93C3C8706684}"/>
            </a:ext>
          </a:extLst>
        </xdr:cNvPr>
        <xdr:cNvSpPr txBox="1"/>
      </xdr:nvSpPr>
      <xdr:spPr>
        <a:xfrm>
          <a:off x="8420099" y="3333750"/>
          <a:ext cx="1066801" cy="314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$1,378.19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US" sz="1000" b="0" i="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409575</xdr:colOff>
      <xdr:row>17</xdr:row>
      <xdr:rowOff>180975</xdr:rowOff>
    </xdr:from>
    <xdr:to>
      <xdr:col>5</xdr:col>
      <xdr:colOff>504825</xdr:colOff>
      <xdr:row>18</xdr:row>
      <xdr:rowOff>104775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4E30C3D-2FD9-45CD-AB51-5675E4CBF7FF}"/>
            </a:ext>
          </a:extLst>
        </xdr:cNvPr>
        <xdr:cNvSpPr/>
      </xdr:nvSpPr>
      <xdr:spPr>
        <a:xfrm>
          <a:off x="3457575" y="3419475"/>
          <a:ext cx="95250" cy="1143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104775</xdr:colOff>
      <xdr:row>15</xdr:row>
      <xdr:rowOff>161925</xdr:rowOff>
    </xdr:from>
    <xdr:to>
      <xdr:col>9</xdr:col>
      <xdr:colOff>190500</xdr:colOff>
      <xdr:row>17</xdr:row>
      <xdr:rowOff>28575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9DE5F1-9FBD-487D-9E13-6A9C4489E8EB}"/>
            </a:ext>
          </a:extLst>
        </xdr:cNvPr>
        <xdr:cNvSpPr txBox="1"/>
      </xdr:nvSpPr>
      <xdr:spPr>
        <a:xfrm>
          <a:off x="4981575" y="3019425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400050</xdr:colOff>
      <xdr:row>15</xdr:row>
      <xdr:rowOff>147638</xdr:rowOff>
    </xdr:from>
    <xdr:to>
      <xdr:col>11</xdr:col>
      <xdr:colOff>485775</xdr:colOff>
      <xdr:row>17</xdr:row>
      <xdr:rowOff>14288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875CF59-CCDC-4C2F-8725-B44BA91CA564}"/>
            </a:ext>
          </a:extLst>
        </xdr:cNvPr>
        <xdr:cNvSpPr txBox="1"/>
      </xdr:nvSpPr>
      <xdr:spPr>
        <a:xfrm>
          <a:off x="6496050" y="3005138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F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485775</xdr:colOff>
      <xdr:row>16</xdr:row>
      <xdr:rowOff>0</xdr:rowOff>
    </xdr:from>
    <xdr:to>
      <xdr:col>14</xdr:col>
      <xdr:colOff>571500</xdr:colOff>
      <xdr:row>17</xdr:row>
      <xdr:rowOff>57150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D56E917-96C5-4E1C-B5FF-4E41AFF8CE06}"/>
            </a:ext>
          </a:extLst>
        </xdr:cNvPr>
        <xdr:cNvSpPr txBox="1"/>
      </xdr:nvSpPr>
      <xdr:spPr>
        <a:xfrm>
          <a:off x="8410575" y="3048000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M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9524</xdr:colOff>
      <xdr:row>0</xdr:row>
      <xdr:rowOff>0</xdr:rowOff>
    </xdr:from>
    <xdr:to>
      <xdr:col>21</xdr:col>
      <xdr:colOff>104775</xdr:colOff>
      <xdr:row>27</xdr:row>
      <xdr:rowOff>152399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E86BAB7-6132-4133-9F1D-AB3DDD02C8AD}"/>
            </a:ext>
          </a:extLst>
        </xdr:cNvPr>
        <xdr:cNvSpPr/>
      </xdr:nvSpPr>
      <xdr:spPr>
        <a:xfrm>
          <a:off x="9763124" y="0"/>
          <a:ext cx="3143251" cy="529589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23</xdr:row>
      <xdr:rowOff>114300</xdr:rowOff>
    </xdr:from>
    <xdr:to>
      <xdr:col>5</xdr:col>
      <xdr:colOff>514350</xdr:colOff>
      <xdr:row>24</xdr:row>
      <xdr:rowOff>38100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6BE60F9-DD9A-41F3-A89A-EDA6567D613B}"/>
            </a:ext>
          </a:extLst>
        </xdr:cNvPr>
        <xdr:cNvSpPr/>
      </xdr:nvSpPr>
      <xdr:spPr>
        <a:xfrm>
          <a:off x="3467100" y="4495800"/>
          <a:ext cx="95250" cy="1143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95250</xdr:colOff>
      <xdr:row>0</xdr:row>
      <xdr:rowOff>38102</xdr:rowOff>
    </xdr:from>
    <xdr:to>
      <xdr:col>21</xdr:col>
      <xdr:colOff>38101</xdr:colOff>
      <xdr:row>15</xdr:row>
      <xdr:rowOff>9526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91A4FB3-A8C5-41A2-84CD-5018C01E1DB4}"/>
            </a:ext>
          </a:extLst>
        </xdr:cNvPr>
        <xdr:cNvSpPr/>
      </xdr:nvSpPr>
      <xdr:spPr>
        <a:xfrm>
          <a:off x="9848850" y="38102"/>
          <a:ext cx="2990851" cy="282892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104774</xdr:colOff>
      <xdr:row>15</xdr:row>
      <xdr:rowOff>104775</xdr:rowOff>
    </xdr:from>
    <xdr:to>
      <xdr:col>21</xdr:col>
      <xdr:colOff>19049</xdr:colOff>
      <xdr:row>27</xdr:row>
      <xdr:rowOff>38100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C968929-4C46-49BE-A3A6-7FB7B570786F}"/>
            </a:ext>
          </a:extLst>
        </xdr:cNvPr>
        <xdr:cNvSpPr/>
      </xdr:nvSpPr>
      <xdr:spPr>
        <a:xfrm>
          <a:off x="9858374" y="2962275"/>
          <a:ext cx="2962275" cy="2219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20</xdr:row>
      <xdr:rowOff>171450</xdr:rowOff>
    </xdr:from>
    <xdr:to>
      <xdr:col>5</xdr:col>
      <xdr:colOff>514350</xdr:colOff>
      <xdr:row>21</xdr:row>
      <xdr:rowOff>95250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902C89D-0838-40A1-87D2-ED55BF28BBF1}"/>
            </a:ext>
          </a:extLst>
        </xdr:cNvPr>
        <xdr:cNvSpPr/>
      </xdr:nvSpPr>
      <xdr:spPr>
        <a:xfrm>
          <a:off x="3467100" y="3981450"/>
          <a:ext cx="95250" cy="114300"/>
        </a:xfrm>
        <a:prstGeom prst="ellipse">
          <a:avLst/>
        </a:prstGeom>
        <a:solidFill>
          <a:srgbClr val="B8FB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5</xdr:col>
      <xdr:colOff>257175</xdr:colOff>
      <xdr:row>0</xdr:row>
      <xdr:rowOff>104775</xdr:rowOff>
    </xdr:from>
    <xdr:to>
      <xdr:col>6</xdr:col>
      <xdr:colOff>0</xdr:colOff>
      <xdr:row>2</xdr:row>
      <xdr:rowOff>76200</xdr:rowOff>
    </xdr:to>
    <xdr:pic>
      <xdr:nvPicPr>
        <xdr:cNvPr id="35" name="Graphic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5149FA-BA0A-40B5-A011-2D5E1073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05175" y="104775"/>
          <a:ext cx="352425" cy="352425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5</xdr:row>
      <xdr:rowOff>76200</xdr:rowOff>
    </xdr:from>
    <xdr:to>
      <xdr:col>10</xdr:col>
      <xdr:colOff>285749</xdr:colOff>
      <xdr:row>14</xdr:row>
      <xdr:rowOff>152399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4F7B63C-F7E7-40F4-B006-5DE9ACD78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390525</xdr:colOff>
      <xdr:row>5</xdr:row>
      <xdr:rowOff>19050</xdr:rowOff>
    </xdr:from>
    <xdr:to>
      <xdr:col>15</xdr:col>
      <xdr:colOff>400050</xdr:colOff>
      <xdr:row>15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B8AD3FB-970D-45F1-8977-434F57228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123825</xdr:colOff>
      <xdr:row>15</xdr:row>
      <xdr:rowOff>142876</xdr:rowOff>
    </xdr:from>
    <xdr:to>
      <xdr:col>21</xdr:col>
      <xdr:colOff>47625</xdr:colOff>
      <xdr:row>27</xdr:row>
      <xdr:rowOff>28576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A5895CE-8848-47A6-8BF4-5215A1B27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114300</xdr:colOff>
      <xdr:row>1</xdr:row>
      <xdr:rowOff>66674</xdr:rowOff>
    </xdr:from>
    <xdr:to>
      <xdr:col>21</xdr:col>
      <xdr:colOff>66675</xdr:colOff>
      <xdr:row>14</xdr:row>
      <xdr:rowOff>171449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E4FF5F5-A3CE-40AB-86D9-0CAB2E59F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276225</xdr:colOff>
      <xdr:row>20</xdr:row>
      <xdr:rowOff>76201</xdr:rowOff>
    </xdr:from>
    <xdr:to>
      <xdr:col>9</xdr:col>
      <xdr:colOff>266700</xdr:colOff>
      <xdr:row>21</xdr:row>
      <xdr:rowOff>171451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25E7703-EF80-49CE-9F00-9726F04C9ECB}"/>
            </a:ext>
          </a:extLst>
        </xdr:cNvPr>
        <xdr:cNvSpPr txBox="1"/>
      </xdr:nvSpPr>
      <xdr:spPr>
        <a:xfrm>
          <a:off x="5153025" y="3886201"/>
          <a:ext cx="6000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47</a:t>
          </a:r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276225</xdr:colOff>
      <xdr:row>23</xdr:row>
      <xdr:rowOff>19051</xdr:rowOff>
    </xdr:from>
    <xdr:to>
      <xdr:col>9</xdr:col>
      <xdr:colOff>333375</xdr:colOff>
      <xdr:row>24</xdr:row>
      <xdr:rowOff>114301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52A167-2F57-46A7-A933-A569D2C72D4D}"/>
            </a:ext>
          </a:extLst>
        </xdr:cNvPr>
        <xdr:cNvSpPr txBox="1"/>
      </xdr:nvSpPr>
      <xdr:spPr>
        <a:xfrm>
          <a:off x="5153025" y="4400551"/>
          <a:ext cx="66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56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95250</xdr:colOff>
      <xdr:row>20</xdr:row>
      <xdr:rowOff>76200</xdr:rowOff>
    </xdr:from>
    <xdr:to>
      <xdr:col>8</xdr:col>
      <xdr:colOff>257176</xdr:colOff>
      <xdr:row>22</xdr:row>
      <xdr:rowOff>66676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8C80C7F-DE03-4143-8422-4A28013A33F9}"/>
            </a:ext>
          </a:extLst>
        </xdr:cNvPr>
        <xdr:cNvSpPr txBox="1"/>
      </xdr:nvSpPr>
      <xdr:spPr>
        <a:xfrm>
          <a:off x="3752850" y="3886200"/>
          <a:ext cx="1381126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Loyal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95249</xdr:colOff>
      <xdr:row>23</xdr:row>
      <xdr:rowOff>28575</xdr:rowOff>
    </xdr:from>
    <xdr:to>
      <xdr:col>8</xdr:col>
      <xdr:colOff>228600</xdr:colOff>
      <xdr:row>25</xdr:row>
      <xdr:rowOff>19051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D3C065B-834C-4D7B-8019-9AE8C216E8AE}"/>
            </a:ext>
          </a:extLst>
        </xdr:cNvPr>
        <xdr:cNvSpPr txBox="1"/>
      </xdr:nvSpPr>
      <xdr:spPr>
        <a:xfrm>
          <a:off x="3752849" y="4410075"/>
          <a:ext cx="1352551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Growth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504824</xdr:colOff>
      <xdr:row>20</xdr:row>
      <xdr:rowOff>47624</xdr:rowOff>
    </xdr:from>
    <xdr:to>
      <xdr:col>15</xdr:col>
      <xdr:colOff>352425</xdr:colOff>
      <xdr:row>21</xdr:row>
      <xdr:rowOff>161925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CEA8BC9-370F-4986-A3B3-6CB660BAFABE}"/>
            </a:ext>
          </a:extLst>
        </xdr:cNvPr>
        <xdr:cNvSpPr txBox="1"/>
      </xdr:nvSpPr>
      <xdr:spPr>
        <a:xfrm>
          <a:off x="8429624" y="3857624"/>
          <a:ext cx="106680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$1,161.26</a:t>
          </a:r>
          <a:r>
            <a:rPr lang="en-US" sz="10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523874</xdr:colOff>
      <xdr:row>23</xdr:row>
      <xdr:rowOff>19049</xdr:rowOff>
    </xdr:from>
    <xdr:to>
      <xdr:col>15</xdr:col>
      <xdr:colOff>276225</xdr:colOff>
      <xdr:row>24</xdr:row>
      <xdr:rowOff>133350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B0B3027-B1EF-4963-848A-1C4692E48628}"/>
            </a:ext>
          </a:extLst>
        </xdr:cNvPr>
        <xdr:cNvSpPr txBox="1"/>
      </xdr:nvSpPr>
      <xdr:spPr>
        <a:xfrm>
          <a:off x="8448674" y="4400549"/>
          <a:ext cx="97155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$884.47</a:t>
          </a:r>
          <a:endParaRPr lang="en-US" sz="100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09C828-B646-469E-A457-7D8E598A2503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87F81D3-DF4C-45B6-B41C-52C105AFB5FB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21</xdr:col>
      <xdr:colOff>209550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88B11A-68AF-4BC5-9E9A-F134BBEE3646}"/>
            </a:ext>
          </a:extLst>
        </xdr:cNvPr>
        <xdr:cNvSpPr/>
      </xdr:nvSpPr>
      <xdr:spPr>
        <a:xfrm>
          <a:off x="3067050" y="0"/>
          <a:ext cx="99441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219075</xdr:colOff>
      <xdr:row>2</xdr:row>
      <xdr:rowOff>142875</xdr:rowOff>
    </xdr:from>
    <xdr:to>
      <xdr:col>10</xdr:col>
      <xdr:colOff>352425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AB36588-7A0F-48BC-8207-A18A52AF609B}"/>
            </a:ext>
          </a:extLst>
        </xdr:cNvPr>
        <xdr:cNvSpPr/>
      </xdr:nvSpPr>
      <xdr:spPr>
        <a:xfrm>
          <a:off x="3267075" y="523875"/>
          <a:ext cx="3181350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F7C31EB-0679-4A25-B8A5-35A5BEEE1CE1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CC3EB1F-6014-42FA-A97C-D11F5C5CEC1A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409574</xdr:colOff>
      <xdr:row>0</xdr:row>
      <xdr:rowOff>47625</xdr:rowOff>
    </xdr:from>
    <xdr:to>
      <xdr:col>6</xdr:col>
      <xdr:colOff>161924</xdr:colOff>
      <xdr:row>2</xdr:row>
      <xdr:rowOff>28575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DC007B82-80FF-4BCC-A76A-272E41BB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7574" y="47625"/>
          <a:ext cx="361950" cy="361950"/>
        </a:xfrm>
        <a:prstGeom prst="rect">
          <a:avLst/>
        </a:prstGeom>
      </xdr:spPr>
    </xdr:pic>
    <xdr:clientData/>
  </xdr:twoCellAnchor>
  <xdr:twoCellAnchor>
    <xdr:from>
      <xdr:col>5</xdr:col>
      <xdr:colOff>352426</xdr:colOff>
      <xdr:row>0</xdr:row>
      <xdr:rowOff>85726</xdr:rowOff>
    </xdr:from>
    <xdr:to>
      <xdr:col>6</xdr:col>
      <xdr:colOff>247650</xdr:colOff>
      <xdr:row>0</xdr:row>
      <xdr:rowOff>161926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CDABF158-9528-4F1F-A30F-D6CDC435846A}"/>
            </a:ext>
          </a:extLst>
        </xdr:cNvPr>
        <xdr:cNvSpPr/>
      </xdr:nvSpPr>
      <xdr:spPr>
        <a:xfrm>
          <a:off x="3400426" y="85726"/>
          <a:ext cx="504824" cy="76200"/>
        </a:xfrm>
        <a:prstGeom prst="bracketPair">
          <a:avLst/>
        </a:prstGeom>
        <a:ln>
          <a:solidFill>
            <a:srgbClr val="B8FB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4EB7F8"/>
            </a:solidFill>
          </a:endParaRPr>
        </a:p>
      </xdr:txBody>
    </xdr:sp>
    <xdr:clientData/>
  </xdr:twoCellAnchor>
  <xdr:twoCellAnchor>
    <xdr:from>
      <xdr:col>5</xdr:col>
      <xdr:colOff>342900</xdr:colOff>
      <xdr:row>1</xdr:row>
      <xdr:rowOff>161925</xdr:rowOff>
    </xdr:from>
    <xdr:to>
      <xdr:col>6</xdr:col>
      <xdr:colOff>247649</xdr:colOff>
      <xdr:row>2</xdr:row>
      <xdr:rowOff>57150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38D9F8F1-F564-46D5-9934-D0C67119D514}"/>
            </a:ext>
          </a:extLst>
        </xdr:cNvPr>
        <xdr:cNvSpPr/>
      </xdr:nvSpPr>
      <xdr:spPr>
        <a:xfrm>
          <a:off x="3390900" y="352425"/>
          <a:ext cx="514349" cy="85725"/>
        </a:xfrm>
        <a:prstGeom prst="bracketPair">
          <a:avLst/>
        </a:prstGeom>
        <a:ln>
          <a:solidFill>
            <a:srgbClr val="B8FB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4EB7F8"/>
            </a:solidFill>
          </a:endParaRPr>
        </a:p>
      </xdr:txBody>
    </xdr:sp>
    <xdr:clientData/>
  </xdr:twoCellAnchor>
  <xdr:twoCellAnchor>
    <xdr:from>
      <xdr:col>6</xdr:col>
      <xdr:colOff>352425</xdr:colOff>
      <xdr:row>2</xdr:row>
      <xdr:rowOff>57150</xdr:rowOff>
    </xdr:from>
    <xdr:to>
      <xdr:col>10</xdr:col>
      <xdr:colOff>342900</xdr:colOff>
      <xdr:row>2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2E11754-01B3-4891-A7AA-EAD00C1C2A3E}"/>
            </a:ext>
          </a:extLst>
        </xdr:cNvPr>
        <xdr:cNvCxnSpPr/>
      </xdr:nvCxnSpPr>
      <xdr:spPr>
        <a:xfrm>
          <a:off x="4010025" y="438150"/>
          <a:ext cx="2428875" cy="9525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0</xdr:row>
      <xdr:rowOff>0</xdr:rowOff>
    </xdr:from>
    <xdr:to>
      <xdr:col>8</xdr:col>
      <xdr:colOff>28575</xdr:colOff>
      <xdr:row>1</xdr:row>
      <xdr:rowOff>114299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F6E5EF7-9D6C-445D-95E5-A509D6593A36}"/>
            </a:ext>
          </a:extLst>
        </xdr:cNvPr>
        <xdr:cNvSpPr txBox="1"/>
      </xdr:nvSpPr>
      <xdr:spPr>
        <a:xfrm>
          <a:off x="3952875" y="0"/>
          <a:ext cx="95250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295274</xdr:colOff>
      <xdr:row>1</xdr:row>
      <xdr:rowOff>19051</xdr:rowOff>
    </xdr:from>
    <xdr:to>
      <xdr:col>10</xdr:col>
      <xdr:colOff>152399</xdr:colOff>
      <xdr:row>2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66D9964-2217-4E68-AD18-886F010DF371}"/>
            </a:ext>
          </a:extLst>
        </xdr:cNvPr>
        <xdr:cNvSpPr txBox="1"/>
      </xdr:nvSpPr>
      <xdr:spPr>
        <a:xfrm>
          <a:off x="3952874" y="209551"/>
          <a:ext cx="2295525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Profile,</a:t>
          </a:r>
          <a:r>
            <a:rPr lang="en-US" sz="12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Loyal Customers</a:t>
          </a:r>
          <a:endParaRPr lang="en-NG" sz="12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257175</xdr:colOff>
      <xdr:row>2</xdr:row>
      <xdr:rowOff>142876</xdr:rowOff>
    </xdr:from>
    <xdr:to>
      <xdr:col>6</xdr:col>
      <xdr:colOff>561975</xdr:colOff>
      <xdr:row>4</xdr:row>
      <xdr:rowOff>19050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B9FDF05-4C79-434E-B7BE-9C443FCE5756}"/>
            </a:ext>
          </a:extLst>
        </xdr:cNvPr>
        <xdr:cNvSpPr txBox="1"/>
      </xdr:nvSpPr>
      <xdr:spPr>
        <a:xfrm>
          <a:off x="3305175" y="523876"/>
          <a:ext cx="91440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2</a:t>
          </a:r>
          <a:endParaRPr lang="en-NG" sz="12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238123</xdr:colOff>
      <xdr:row>3</xdr:row>
      <xdr:rowOff>142875</xdr:rowOff>
    </xdr:from>
    <xdr:to>
      <xdr:col>9</xdr:col>
      <xdr:colOff>438150</xdr:colOff>
      <xdr:row>5</xdr:row>
      <xdr:rowOff>152399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31F929F-8898-46F3-819F-B34E666E0B15}"/>
            </a:ext>
          </a:extLst>
        </xdr:cNvPr>
        <xdr:cNvSpPr txBox="1"/>
      </xdr:nvSpPr>
      <xdr:spPr>
        <a:xfrm>
          <a:off x="3286123" y="714375"/>
          <a:ext cx="263842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Loyal Customers</a:t>
          </a:r>
          <a:endParaRPr lang="en-NG" sz="24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247651</xdr:colOff>
      <xdr:row>5</xdr:row>
      <xdr:rowOff>142875</xdr:rowOff>
    </xdr:from>
    <xdr:to>
      <xdr:col>7</xdr:col>
      <xdr:colOff>190501</xdr:colOff>
      <xdr:row>7</xdr:row>
      <xdr:rowOff>66675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B08D6D-9E3B-4FEC-983E-A386991DAC8E}"/>
            </a:ext>
          </a:extLst>
        </xdr:cNvPr>
        <xdr:cNvSpPr txBox="1"/>
      </xdr:nvSpPr>
      <xdr:spPr>
        <a:xfrm>
          <a:off x="3295651" y="1095375"/>
          <a:ext cx="11620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Consistent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533400</xdr:colOff>
      <xdr:row>6</xdr:row>
      <xdr:rowOff>66675</xdr:rowOff>
    </xdr:from>
    <xdr:to>
      <xdr:col>7</xdr:col>
      <xdr:colOff>28575</xdr:colOff>
      <xdr:row>6</xdr:row>
      <xdr:rowOff>171450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6C977B81-F71C-4FF2-BB15-287C5DFB5528}"/>
            </a:ext>
          </a:extLst>
        </xdr:cNvPr>
        <xdr:cNvSpPr/>
      </xdr:nvSpPr>
      <xdr:spPr>
        <a:xfrm>
          <a:off x="4191000" y="1209675"/>
          <a:ext cx="104775" cy="104775"/>
        </a:xfrm>
        <a:prstGeom prst="flowChartConnector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228600</xdr:colOff>
      <xdr:row>7</xdr:row>
      <xdr:rowOff>104775</xdr:rowOff>
    </xdr:from>
    <xdr:to>
      <xdr:col>10</xdr:col>
      <xdr:colOff>371475</xdr:colOff>
      <xdr:row>7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115A132-F868-4370-BC12-4EC912E6CFCF}"/>
            </a:ext>
          </a:extLst>
        </xdr:cNvPr>
        <xdr:cNvCxnSpPr/>
      </xdr:nvCxnSpPr>
      <xdr:spPr>
        <a:xfrm flipV="1">
          <a:off x="3276600" y="1438275"/>
          <a:ext cx="31908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7</xdr:row>
      <xdr:rowOff>114300</xdr:rowOff>
    </xdr:from>
    <xdr:to>
      <xdr:col>9</xdr:col>
      <xdr:colOff>257175</xdr:colOff>
      <xdr:row>9</xdr:row>
      <xdr:rowOff>66675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285B070-96F4-42B6-BDBA-AC59BAF851CD}"/>
            </a:ext>
          </a:extLst>
        </xdr:cNvPr>
        <xdr:cNvSpPr txBox="1"/>
      </xdr:nvSpPr>
      <xdr:spPr>
        <a:xfrm>
          <a:off x="3314700" y="1447800"/>
          <a:ext cx="24288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</a:t>
          </a:r>
          <a:r>
            <a:rPr lang="en-US" sz="14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 Overview</a:t>
          </a:r>
          <a:endParaRPr lang="en-NG" sz="14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409575</xdr:colOff>
      <xdr:row>2</xdr:row>
      <xdr:rowOff>76200</xdr:rowOff>
    </xdr:from>
    <xdr:to>
      <xdr:col>13</xdr:col>
      <xdr:colOff>238125</xdr:colOff>
      <xdr:row>3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6FFE9D-5D30-414E-ABA9-E983C50BFF3A}"/>
            </a:ext>
          </a:extLst>
        </xdr:cNvPr>
        <xdr:cNvSpPr txBox="1"/>
      </xdr:nvSpPr>
      <xdr:spPr>
        <a:xfrm>
          <a:off x="6505575" y="457200"/>
          <a:ext cx="1657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ln>
                <a:noFill/>
              </a:ln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Quick Facts</a:t>
          </a:r>
          <a:endParaRPr lang="en-NG" sz="1300">
            <a:ln>
              <a:noFill/>
            </a:ln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523875</xdr:colOff>
      <xdr:row>3</xdr:row>
      <xdr:rowOff>180975</xdr:rowOff>
    </xdr:from>
    <xdr:to>
      <xdr:col>15</xdr:col>
      <xdr:colOff>390525</xdr:colOff>
      <xdr:row>10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8E7C9FC-BFD4-443B-A308-EE26148969EE}"/>
            </a:ext>
          </a:extLst>
        </xdr:cNvPr>
        <xdr:cNvSpPr/>
      </xdr:nvSpPr>
      <xdr:spPr>
        <a:xfrm>
          <a:off x="6619875" y="752475"/>
          <a:ext cx="2914650" cy="1152525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447675</xdr:colOff>
      <xdr:row>10</xdr:row>
      <xdr:rowOff>57150</xdr:rowOff>
    </xdr:from>
    <xdr:to>
      <xdr:col>15</xdr:col>
      <xdr:colOff>582075</xdr:colOff>
      <xdr:row>18</xdr:row>
      <xdr:rowOff>152400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4200C0E-F3B5-45EC-B84C-61BD425AFA9D}"/>
            </a:ext>
          </a:extLst>
        </xdr:cNvPr>
        <xdr:cNvSpPr/>
      </xdr:nvSpPr>
      <xdr:spPr>
        <a:xfrm>
          <a:off x="6543675" y="1962150"/>
          <a:ext cx="3182400" cy="1619250"/>
        </a:xfrm>
        <a:prstGeom prst="rect">
          <a:avLst/>
        </a:prstGeom>
        <a:solidFill>
          <a:schemeClr val="tx1"/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457200</xdr:colOff>
      <xdr:row>19</xdr:row>
      <xdr:rowOff>19049</xdr:rowOff>
    </xdr:from>
    <xdr:to>
      <xdr:col>15</xdr:col>
      <xdr:colOff>591600</xdr:colOff>
      <xdr:row>27</xdr:row>
      <xdr:rowOff>142875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B928728-AA11-4A6C-A8C9-5AAC10CCC41F}"/>
            </a:ext>
          </a:extLst>
        </xdr:cNvPr>
        <xdr:cNvSpPr/>
      </xdr:nvSpPr>
      <xdr:spPr>
        <a:xfrm>
          <a:off x="6553200" y="3638549"/>
          <a:ext cx="3182400" cy="1647826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447675</xdr:colOff>
      <xdr:row>10</xdr:row>
      <xdr:rowOff>95250</xdr:rowOff>
    </xdr:from>
    <xdr:to>
      <xdr:col>14</xdr:col>
      <xdr:colOff>495300</xdr:colOff>
      <xdr:row>11</xdr:row>
      <xdr:rowOff>180975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9B6FAC4-B39F-490E-BC6C-AE7BA911738A}"/>
            </a:ext>
          </a:extLst>
        </xdr:cNvPr>
        <xdr:cNvSpPr txBox="1"/>
      </xdr:nvSpPr>
      <xdr:spPr>
        <a:xfrm>
          <a:off x="6543675" y="2000250"/>
          <a:ext cx="24860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Customer Segment Percentage</a:t>
          </a:r>
        </a:p>
        <a:p>
          <a:endParaRPr lang="en-NG" sz="13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257174</xdr:colOff>
      <xdr:row>9</xdr:row>
      <xdr:rowOff>47624</xdr:rowOff>
    </xdr:from>
    <xdr:to>
      <xdr:col>10</xdr:col>
      <xdr:colOff>304799</xdr:colOff>
      <xdr:row>27</xdr:row>
      <xdr:rowOff>76200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41715C-C0F7-4BC4-BF4D-A6CFFC6128CC}"/>
            </a:ext>
          </a:extLst>
        </xdr:cNvPr>
        <xdr:cNvSpPr txBox="1"/>
      </xdr:nvSpPr>
      <xdr:spPr>
        <a:xfrm>
          <a:off x="3305174" y="1762124"/>
          <a:ext cx="3095625" cy="3457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Loyal Customers form the backbone of the business, contributing the largest revenue share at 42%. They are reliable repeat buyers who have built a strong history with the brand, but their engagement is less frequent than Top Customers.</a:t>
          </a: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Their steady repeat purchases make them critical to sustaining cash flow. They use discounts occasionally and spread purchases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across channels.</a:t>
          </a: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To elevate them into the top customer segment, prioritise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their in-store experience</a:t>
          </a:r>
          <a:r>
            <a: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 send personalised product recommendations, and offer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tailored products that appeal to them.</a:t>
          </a:r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2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28574</xdr:colOff>
      <xdr:row>5</xdr:row>
      <xdr:rowOff>152401</xdr:rowOff>
    </xdr:from>
    <xdr:to>
      <xdr:col>8</xdr:col>
      <xdr:colOff>171450</xdr:colOff>
      <xdr:row>7</xdr:row>
      <xdr:rowOff>57151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C17EA93-CB90-4936-83E0-791E651B4028}"/>
            </a:ext>
          </a:extLst>
        </xdr:cNvPr>
        <xdr:cNvSpPr txBox="1"/>
      </xdr:nvSpPr>
      <xdr:spPr>
        <a:xfrm>
          <a:off x="4295774" y="1104901"/>
          <a:ext cx="75247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Reliable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228598</xdr:colOff>
      <xdr:row>5</xdr:row>
      <xdr:rowOff>152401</xdr:rowOff>
    </xdr:from>
    <xdr:to>
      <xdr:col>10</xdr:col>
      <xdr:colOff>304799</xdr:colOff>
      <xdr:row>7</xdr:row>
      <xdr:rowOff>57151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799B0A8-082F-4B4B-8D81-A642424AA8C1}"/>
            </a:ext>
          </a:extLst>
        </xdr:cNvPr>
        <xdr:cNvSpPr txBox="1"/>
      </xdr:nvSpPr>
      <xdr:spPr>
        <a:xfrm>
          <a:off x="5105398" y="1104901"/>
          <a:ext cx="12954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Revenue Drivers</a:t>
          </a:r>
          <a:endParaRPr lang="en-NG" sz="13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104775</xdr:colOff>
      <xdr:row>6</xdr:row>
      <xdr:rowOff>76200</xdr:rowOff>
    </xdr:from>
    <xdr:to>
      <xdr:col>8</xdr:col>
      <xdr:colOff>209550</xdr:colOff>
      <xdr:row>6</xdr:row>
      <xdr:rowOff>180975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C90116A3-6C58-41EA-8105-6A820DE32146}"/>
            </a:ext>
          </a:extLst>
        </xdr:cNvPr>
        <xdr:cNvSpPr/>
      </xdr:nvSpPr>
      <xdr:spPr>
        <a:xfrm>
          <a:off x="4981575" y="1219200"/>
          <a:ext cx="104775" cy="104775"/>
        </a:xfrm>
        <a:prstGeom prst="flowChartConnector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581024</xdr:colOff>
      <xdr:row>0</xdr:row>
      <xdr:rowOff>0</xdr:rowOff>
    </xdr:from>
    <xdr:to>
      <xdr:col>21</xdr:col>
      <xdr:colOff>400050</xdr:colOff>
      <xdr:row>27</xdr:row>
      <xdr:rowOff>95250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E4F3D900-1AAA-4993-8B76-8B1C103A6C14}"/>
            </a:ext>
          </a:extLst>
        </xdr:cNvPr>
        <xdr:cNvGrpSpPr/>
      </xdr:nvGrpSpPr>
      <xdr:grpSpPr>
        <a:xfrm>
          <a:off x="9725024" y="0"/>
          <a:ext cx="3476626" cy="5238750"/>
          <a:chOff x="9725024" y="0"/>
          <a:chExt cx="3476626" cy="5238750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5091EB76-9CB4-70D3-3F1C-63E10F833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778" r="4778"/>
          <a:stretch/>
        </xdr:blipFill>
        <xdr:spPr>
          <a:xfrm>
            <a:off x="9858375" y="0"/>
            <a:ext cx="3143250" cy="5238750"/>
          </a:xfrm>
          <a:prstGeom prst="rect">
            <a:avLst/>
          </a:prstGeom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39CF173-9CB9-C465-CFDE-DA9FF7A5FC5B}"/>
              </a:ext>
            </a:extLst>
          </xdr:cNvPr>
          <xdr:cNvSpPr txBox="1"/>
        </xdr:nvSpPr>
        <xdr:spPr>
          <a:xfrm>
            <a:off x="9725024" y="2271712"/>
            <a:ext cx="3476626" cy="642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600" baseline="0">
                <a:solidFill>
                  <a:srgbClr val="B8FB33"/>
                </a:solidFill>
                <a:latin typeface="Britannic Bold" panose="020B0903060703020204" pitchFamily="34" charset="0"/>
              </a:rPr>
              <a:t>stable spenders</a:t>
            </a:r>
          </a:p>
          <a:p>
            <a:endParaRPr lang="en-US" sz="3600" baseline="0">
              <a:solidFill>
                <a:srgbClr val="B8FB33"/>
              </a:solidFill>
              <a:latin typeface="Britannic Bold" panose="020B0903060703020204" pitchFamily="34" charset="0"/>
            </a:endParaRPr>
          </a:p>
          <a:p>
            <a:endParaRPr lang="en-NG" sz="3600">
              <a:solidFill>
                <a:srgbClr val="B8FB33"/>
              </a:solidFill>
              <a:latin typeface="Britannic Bold" panose="020B0903060703020204" pitchFamily="34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653E6779-DD4A-DA0A-48D8-5EADC8D8D639}"/>
              </a:ext>
            </a:extLst>
          </xdr:cNvPr>
          <xdr:cNvSpPr txBox="1"/>
        </xdr:nvSpPr>
        <xdr:spPr>
          <a:xfrm>
            <a:off x="9867901" y="4438649"/>
            <a:ext cx="3276599" cy="6096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600">
                <a:solidFill>
                  <a:srgbClr val="B8FB33"/>
                </a:solidFill>
                <a:latin typeface="Britannic Bold" panose="020B0903060703020204" pitchFamily="34" charset="0"/>
              </a:rPr>
              <a:t>family</a:t>
            </a:r>
            <a:r>
              <a:rPr lang="en-US" sz="3600" baseline="0">
                <a:solidFill>
                  <a:srgbClr val="B8FB33"/>
                </a:solidFill>
                <a:latin typeface="Britannic Bold" panose="020B0903060703020204" pitchFamily="34" charset="0"/>
              </a:rPr>
              <a:t> oriented</a:t>
            </a:r>
            <a:endParaRPr lang="en-NG" sz="3600">
              <a:solidFill>
                <a:srgbClr val="B8FB33"/>
              </a:solidFill>
              <a:latin typeface="Britannic Bold" panose="020B0903060703020204" pitchFamily="34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B301872-E277-DBE8-A1B0-2DFAA0FE35A0}"/>
              </a:ext>
            </a:extLst>
          </xdr:cNvPr>
          <xdr:cNvSpPr txBox="1"/>
        </xdr:nvSpPr>
        <xdr:spPr>
          <a:xfrm>
            <a:off x="10315575" y="3331369"/>
            <a:ext cx="2428874" cy="619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600">
                <a:solidFill>
                  <a:srgbClr val="B8FB33"/>
                </a:solidFill>
                <a:latin typeface="Britannic Bold" panose="020B0903060703020204" pitchFamily="34" charset="0"/>
              </a:rPr>
              <a:t>educated</a:t>
            </a:r>
          </a:p>
          <a:p>
            <a:endParaRPr lang="en-NG" sz="3600">
              <a:solidFill>
                <a:srgbClr val="B8FB33"/>
              </a:solidFill>
              <a:latin typeface="Britannic Bold" panose="020B0903060703020204" pitchFamily="34" charset="0"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1788468D-C715-9A6F-5BF5-CE135254B4AF}"/>
              </a:ext>
            </a:extLst>
          </xdr:cNvPr>
          <xdr:cNvSpPr txBox="1"/>
        </xdr:nvSpPr>
        <xdr:spPr>
          <a:xfrm>
            <a:off x="9834563" y="28575"/>
            <a:ext cx="3095625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600">
                <a:solidFill>
                  <a:srgbClr val="B8FB33"/>
                </a:solidFill>
                <a:latin typeface="Britannic Bold" panose="020B0903060703020204" pitchFamily="34" charset="0"/>
                <a:cs typeface="Aharoni" panose="02010803020104030203" pitchFamily="2" charset="-79"/>
              </a:rPr>
              <a:t>repeat buyers</a:t>
            </a:r>
            <a:endParaRPr lang="en-NG" sz="3600">
              <a:solidFill>
                <a:srgbClr val="B8FB33"/>
              </a:solidFill>
              <a:latin typeface="Britannic Bold" panose="020B0903060703020204" pitchFamily="34" charset="0"/>
              <a:cs typeface="Aharoni" panose="02010803020104030203" pitchFamily="2" charset="-79"/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C9636F87-EB0A-8F59-6929-6A7EF6CA0281}"/>
              </a:ext>
            </a:extLst>
          </xdr:cNvPr>
          <xdr:cNvSpPr txBox="1"/>
        </xdr:nvSpPr>
        <xdr:spPr>
          <a:xfrm>
            <a:off x="9805988" y="1231106"/>
            <a:ext cx="3176587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600">
                <a:solidFill>
                  <a:srgbClr val="B8FB33"/>
                </a:solidFill>
                <a:latin typeface="Britannic Bold" panose="020B0903060703020204" pitchFamily="34" charset="0"/>
                <a:cs typeface="Aharoni" panose="02010803020104030203" pitchFamily="2" charset="-79"/>
              </a:rPr>
              <a:t>brand</a:t>
            </a:r>
            <a:r>
              <a:rPr lang="en-US" sz="3600" baseline="0">
                <a:solidFill>
                  <a:srgbClr val="B8FB33"/>
                </a:solidFill>
                <a:latin typeface="Britannic Bold" panose="020B0903060703020204" pitchFamily="34" charset="0"/>
                <a:cs typeface="Aharoni" panose="02010803020104030203" pitchFamily="2" charset="-79"/>
              </a:rPr>
              <a:t> trusting</a:t>
            </a:r>
          </a:p>
        </xdr:txBody>
      </xdr:sp>
    </xdr:grpSp>
    <xdr:clientData/>
  </xdr:twoCellAnchor>
  <xdr:twoCellAnchor>
    <xdr:from>
      <xdr:col>11</xdr:col>
      <xdr:colOff>381000</xdr:colOff>
      <xdr:row>4</xdr:row>
      <xdr:rowOff>38100</xdr:rowOff>
    </xdr:from>
    <xdr:to>
      <xdr:col>15</xdr:col>
      <xdr:colOff>38100</xdr:colOff>
      <xdr:row>9</xdr:row>
      <xdr:rowOff>47625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7FCF93F-7BFC-4B72-8763-8C6CE33D1CC2}"/>
            </a:ext>
          </a:extLst>
        </xdr:cNvPr>
        <xdr:cNvSpPr txBox="1"/>
      </xdr:nvSpPr>
      <xdr:spPr>
        <a:xfrm>
          <a:off x="7086600" y="800100"/>
          <a:ext cx="2095500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Recency = 38 days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Frequency = 22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1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Avg Monetary Value  = $1,161.26</a:t>
          </a:r>
        </a:p>
        <a:p>
          <a:endParaRPr lang="en-US" sz="11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31FACA5-139E-46C1-9094-A6CB09525F3C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0475604-1ECC-4527-9AC5-CA56413B8D46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B0A0A7F-7807-472E-A537-1D106E6D5491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1817E7E-12F5-4668-9905-6F9C0153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</xdr:spPr>
    </xdr:pic>
    <xdr:clientData/>
  </xdr:twoCellAnchor>
  <xdr:twoCellAnchor>
    <xdr:from>
      <xdr:col>11</xdr:col>
      <xdr:colOff>228600</xdr:colOff>
      <xdr:row>1</xdr:row>
      <xdr:rowOff>0</xdr:rowOff>
    </xdr:from>
    <xdr:to>
      <xdr:col>14</xdr:col>
      <xdr:colOff>476250</xdr:colOff>
      <xdr:row>2</xdr:row>
      <xdr:rowOff>47625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4154217-0734-4637-8A15-EAD67BC7346E}"/>
            </a:ext>
          </a:extLst>
        </xdr:cNvPr>
        <xdr:cNvSpPr txBox="1"/>
      </xdr:nvSpPr>
      <xdr:spPr>
        <a:xfrm>
          <a:off x="6934200" y="190500"/>
          <a:ext cx="20764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Loyal Customers</a:t>
          </a:r>
          <a:endParaRPr lang="en-NG" sz="11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466725</xdr:colOff>
      <xdr:row>19</xdr:row>
      <xdr:rowOff>0</xdr:rowOff>
    </xdr:from>
    <xdr:to>
      <xdr:col>13</xdr:col>
      <xdr:colOff>542925</xdr:colOff>
      <xdr:row>20</xdr:row>
      <xdr:rowOff>95250</xdr:rowOff>
    </xdr:to>
    <xdr:sp macro="" textlink="">
      <xdr:nvSpPr>
        <xdr:cNvPr id="43" name="TextBox 4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9D80F5-F008-4CF7-B525-8D694501E814}"/>
            </a:ext>
          </a:extLst>
        </xdr:cNvPr>
        <xdr:cNvSpPr txBox="1"/>
      </xdr:nvSpPr>
      <xdr:spPr>
        <a:xfrm>
          <a:off x="6562725" y="3619500"/>
          <a:ext cx="19050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rgbClr val="B8FB33"/>
              </a:solidFill>
              <a:latin typeface="Calibri" panose="020F0502020204030204" pitchFamily="34" charset="0"/>
              <a:cs typeface="Calibri" panose="020F0502020204030204" pitchFamily="34" charset="0"/>
            </a:rPr>
            <a:t>See more insights here:</a:t>
          </a:r>
          <a:endParaRPr lang="en-NG" sz="1300">
            <a:solidFill>
              <a:srgbClr val="B8FB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428625</xdr:colOff>
      <xdr:row>11</xdr:row>
      <xdr:rowOff>123825</xdr:rowOff>
    </xdr:from>
    <xdr:to>
      <xdr:col>15</xdr:col>
      <xdr:colOff>561974</xdr:colOff>
      <xdr:row>18</xdr:row>
      <xdr:rowOff>123825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4A38A681-F3BE-4AB1-8AC0-1EA02C2F8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495300</xdr:colOff>
      <xdr:row>20</xdr:row>
      <xdr:rowOff>47625</xdr:rowOff>
    </xdr:from>
    <xdr:to>
      <xdr:col>15</xdr:col>
      <xdr:colOff>533400</xdr:colOff>
      <xdr:row>27</xdr:row>
      <xdr:rowOff>76200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ABEFD93F-26F5-4ECD-95A9-24AAA0C8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A075D0-893E-4080-BB84-D5C0D54D9F4B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77BF55-0575-4AF2-BBFC-01855AB1BA21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21</xdr:col>
      <xdr:colOff>209550</xdr:colOff>
      <xdr:row>30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0E73A3E-7945-437E-B60C-B2DF69CC4C31}"/>
            </a:ext>
          </a:extLst>
        </xdr:cNvPr>
        <xdr:cNvSpPr/>
      </xdr:nvSpPr>
      <xdr:spPr>
        <a:xfrm>
          <a:off x="3067050" y="0"/>
          <a:ext cx="99441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219074</xdr:colOff>
      <xdr:row>2</xdr:row>
      <xdr:rowOff>142875</xdr:rowOff>
    </xdr:from>
    <xdr:to>
      <xdr:col>15</xdr:col>
      <xdr:colOff>523875</xdr:colOff>
      <xdr:row>27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54983CE-B4F4-4378-A836-B005B3FC5A37}"/>
            </a:ext>
          </a:extLst>
        </xdr:cNvPr>
        <xdr:cNvSpPr/>
      </xdr:nvSpPr>
      <xdr:spPr>
        <a:xfrm>
          <a:off x="3267074" y="523875"/>
          <a:ext cx="6400801" cy="475297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  <a:endParaRPr lang="en-NG" sz="1100"/>
        </a:p>
      </xdr:txBody>
    </xdr:sp>
    <xdr:clientData/>
  </xdr:twoCellAnchor>
  <xdr:twoCellAnchor>
    <xdr:from>
      <xdr:col>5</xdr:col>
      <xdr:colOff>219075</xdr:colOff>
      <xdr:row>0</xdr:row>
      <xdr:rowOff>0</xdr:rowOff>
    </xdr:from>
    <xdr:to>
      <xdr:col>10</xdr:col>
      <xdr:colOff>352425</xdr:colOff>
      <xdr:row>2</xdr:row>
      <xdr:rowOff>133351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E0C7FE-86BF-4D3D-A1FA-0951A1D913B4}"/>
            </a:ext>
          </a:extLst>
        </xdr:cNvPr>
        <xdr:cNvSpPr/>
      </xdr:nvSpPr>
      <xdr:spPr>
        <a:xfrm>
          <a:off x="3267075" y="0"/>
          <a:ext cx="3181350" cy="5143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F5335D1-80E4-453E-BEC8-309DA8C21CD7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152399</xdr:colOff>
      <xdr:row>0</xdr:row>
      <xdr:rowOff>95250</xdr:rowOff>
    </xdr:from>
    <xdr:to>
      <xdr:col>6</xdr:col>
      <xdr:colOff>514349</xdr:colOff>
      <xdr:row>2</xdr:row>
      <xdr:rowOff>76200</xdr:rowOff>
    </xdr:to>
    <xdr:pic>
      <xdr:nvPicPr>
        <xdr:cNvPr id="8" name="Graphic 7" descr="User outline">
          <a:extLst>
            <a:ext uri="{FF2B5EF4-FFF2-40B4-BE49-F238E27FC236}">
              <a16:creationId xmlns:a16="http://schemas.microsoft.com/office/drawing/2014/main" id="{A5BE4183-D38D-4C30-9747-39B3B3E4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999" y="95250"/>
          <a:ext cx="361950" cy="361950"/>
        </a:xfrm>
        <a:prstGeom prst="rect">
          <a:avLst/>
        </a:prstGeom>
      </xdr:spPr>
    </xdr:pic>
    <xdr:clientData/>
  </xdr:twoCellAnchor>
  <xdr:twoCellAnchor>
    <xdr:from>
      <xdr:col>6</xdr:col>
      <xdr:colOff>85726</xdr:colOff>
      <xdr:row>0</xdr:row>
      <xdr:rowOff>95251</xdr:rowOff>
    </xdr:from>
    <xdr:to>
      <xdr:col>6</xdr:col>
      <xdr:colOff>590550</xdr:colOff>
      <xdr:row>0</xdr:row>
      <xdr:rowOff>171451</xdr:rowOff>
    </xdr:to>
    <xdr:sp macro="" textlink="">
      <xdr:nvSpPr>
        <xdr:cNvPr id="9" name="Double Bracket 8">
          <a:extLst>
            <a:ext uri="{FF2B5EF4-FFF2-40B4-BE49-F238E27FC236}">
              <a16:creationId xmlns:a16="http://schemas.microsoft.com/office/drawing/2014/main" id="{6096DD04-9451-4661-9F27-648FB893BC91}"/>
            </a:ext>
          </a:extLst>
        </xdr:cNvPr>
        <xdr:cNvSpPr/>
      </xdr:nvSpPr>
      <xdr:spPr>
        <a:xfrm>
          <a:off x="3743326" y="95251"/>
          <a:ext cx="504824" cy="76200"/>
        </a:xfrm>
        <a:prstGeom prst="bracketPair">
          <a:avLst/>
        </a:prstGeom>
        <a:ln>
          <a:solidFill>
            <a:srgbClr val="FBDA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76200</xdr:colOff>
      <xdr:row>1</xdr:row>
      <xdr:rowOff>171450</xdr:rowOff>
    </xdr:from>
    <xdr:to>
      <xdr:col>6</xdr:col>
      <xdr:colOff>590549</xdr:colOff>
      <xdr:row>2</xdr:row>
      <xdr:rowOff>66675</xdr:rowOff>
    </xdr:to>
    <xdr:sp macro="" textlink="">
      <xdr:nvSpPr>
        <xdr:cNvPr id="10" name="Double Bracket 9">
          <a:extLst>
            <a:ext uri="{FF2B5EF4-FFF2-40B4-BE49-F238E27FC236}">
              <a16:creationId xmlns:a16="http://schemas.microsoft.com/office/drawing/2014/main" id="{B1DE3D70-49B0-4603-9B32-233A946A5431}"/>
            </a:ext>
          </a:extLst>
        </xdr:cNvPr>
        <xdr:cNvSpPr/>
      </xdr:nvSpPr>
      <xdr:spPr>
        <a:xfrm>
          <a:off x="3733800" y="361950"/>
          <a:ext cx="514349" cy="85725"/>
        </a:xfrm>
        <a:prstGeom prst="bracketPair">
          <a:avLst/>
        </a:prstGeom>
        <a:ln>
          <a:solidFill>
            <a:srgbClr val="FBDA3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rgbClr val="F2CB05"/>
            </a:solidFill>
          </a:endParaRPr>
        </a:p>
      </xdr:txBody>
    </xdr:sp>
    <xdr:clientData/>
  </xdr:twoCellAnchor>
  <xdr:twoCellAnchor>
    <xdr:from>
      <xdr:col>7</xdr:col>
      <xdr:colOff>0</xdr:colOff>
      <xdr:row>0</xdr:row>
      <xdr:rowOff>180976</xdr:rowOff>
    </xdr:from>
    <xdr:to>
      <xdr:col>10</xdr:col>
      <xdr:colOff>381000</xdr:colOff>
      <xdr:row>2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D8F375C-1B2E-40AE-AE44-7F7D51927FEF}"/>
            </a:ext>
          </a:extLst>
        </xdr:cNvPr>
        <xdr:cNvSpPr txBox="1"/>
      </xdr:nvSpPr>
      <xdr:spPr>
        <a:xfrm>
          <a:off x="4267200" y="180976"/>
          <a:ext cx="220980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Profile</a:t>
          </a:r>
          <a:r>
            <a:rPr lang="en-US" sz="12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en-US" sz="12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Top Customers</a:t>
          </a:r>
          <a:endParaRPr lang="en-NG" sz="1200">
            <a:solidFill>
              <a:srgbClr val="FBDA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209548</xdr:colOff>
      <xdr:row>2</xdr:row>
      <xdr:rowOff>152400</xdr:rowOff>
    </xdr:from>
    <xdr:to>
      <xdr:col>10</xdr:col>
      <xdr:colOff>314325</xdr:colOff>
      <xdr:row>4</xdr:row>
      <xdr:rowOff>161924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625C62-6264-46EB-8F0D-FD0733D64530}"/>
            </a:ext>
          </a:extLst>
        </xdr:cNvPr>
        <xdr:cNvSpPr txBox="1"/>
      </xdr:nvSpPr>
      <xdr:spPr>
        <a:xfrm>
          <a:off x="3257548" y="533400"/>
          <a:ext cx="3152777" cy="390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 Dashboard, Customer Segments</a:t>
          </a:r>
          <a:endParaRPr lang="en-NG" sz="1600">
            <a:solidFill>
              <a:srgbClr val="F2CB05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B266751-28C2-43F5-8A97-C0B758C24979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4DAF009-6F79-4779-9899-9F462EAC4679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F4A9BBB-F74C-44F7-85E9-816A4D2EC105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1C0B562-9BAF-459B-AF98-7BFAA0A01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2CB05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228600</xdr:colOff>
      <xdr:row>1</xdr:row>
      <xdr:rowOff>0</xdr:rowOff>
    </xdr:from>
    <xdr:to>
      <xdr:col>14</xdr:col>
      <xdr:colOff>476250</xdr:colOff>
      <xdr:row>2</xdr:row>
      <xdr:rowOff>47625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88B3FC0-5E67-4C7D-9636-8B29CB2110D1}"/>
            </a:ext>
          </a:extLst>
        </xdr:cNvPr>
        <xdr:cNvSpPr txBox="1"/>
      </xdr:nvSpPr>
      <xdr:spPr>
        <a:xfrm>
          <a:off x="6934200" y="190500"/>
          <a:ext cx="20764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KPI</a:t>
          </a:r>
          <a:r>
            <a:rPr lang="en-US" sz="110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Dashboard,</a:t>
          </a:r>
          <a:r>
            <a:rPr lang="en-US" sz="1100" baseline="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Top Customers</a:t>
          </a:r>
          <a:endParaRPr lang="en-NG" sz="1100">
            <a:solidFill>
              <a:srgbClr val="FBDA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228600</xdr:colOff>
      <xdr:row>0</xdr:row>
      <xdr:rowOff>9526</xdr:rowOff>
    </xdr:from>
    <xdr:to>
      <xdr:col>12</xdr:col>
      <xdr:colOff>571500</xdr:colOff>
      <xdr:row>1</xdr:row>
      <xdr:rowOff>66676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2F48EE-4134-4DCC-A0D3-532E1AA0F099}"/>
            </a:ext>
          </a:extLst>
        </xdr:cNvPr>
        <xdr:cNvSpPr txBox="1"/>
      </xdr:nvSpPr>
      <xdr:spPr>
        <a:xfrm>
          <a:off x="6934200" y="9526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You</a:t>
          </a:r>
          <a:r>
            <a:rPr lang="en-US" sz="1050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are here</a:t>
          </a:r>
          <a:endParaRPr lang="en-NG" sz="105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323850</xdr:colOff>
      <xdr:row>5</xdr:row>
      <xdr:rowOff>28576</xdr:rowOff>
    </xdr:from>
    <xdr:to>
      <xdr:col>10</xdr:col>
      <xdr:colOff>314325</xdr:colOff>
      <xdr:row>15</xdr:row>
      <xdr:rowOff>28576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9701195-FC4B-4AA1-8FDF-CEFC790892F5}"/>
            </a:ext>
          </a:extLst>
        </xdr:cNvPr>
        <xdr:cNvSpPr/>
      </xdr:nvSpPr>
      <xdr:spPr>
        <a:xfrm>
          <a:off x="3371850" y="981076"/>
          <a:ext cx="3038475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419100</xdr:colOff>
      <xdr:row>5</xdr:row>
      <xdr:rowOff>28576</xdr:rowOff>
    </xdr:from>
    <xdr:to>
      <xdr:col>15</xdr:col>
      <xdr:colOff>398700</xdr:colOff>
      <xdr:row>15</xdr:row>
      <xdr:rowOff>28576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F1ADB87-D962-453B-A4EF-B01CBE83C5C9}"/>
            </a:ext>
          </a:extLst>
        </xdr:cNvPr>
        <xdr:cNvSpPr/>
      </xdr:nvSpPr>
      <xdr:spPr>
        <a:xfrm>
          <a:off x="6515100" y="981076"/>
          <a:ext cx="3027600" cy="1905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314325</xdr:colOff>
      <xdr:row>15</xdr:row>
      <xdr:rowOff>114301</xdr:rowOff>
    </xdr:from>
    <xdr:to>
      <xdr:col>15</xdr:col>
      <xdr:colOff>400050</xdr:colOff>
      <xdr:row>27</xdr:row>
      <xdr:rowOff>19051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5801C8A-B6E9-409C-8864-A066C9437C3B}"/>
            </a:ext>
          </a:extLst>
        </xdr:cNvPr>
        <xdr:cNvSpPr/>
      </xdr:nvSpPr>
      <xdr:spPr>
        <a:xfrm>
          <a:off x="3362325" y="2971801"/>
          <a:ext cx="6181725" cy="21907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9</xdr:col>
      <xdr:colOff>342900</xdr:colOff>
      <xdr:row>16</xdr:row>
      <xdr:rowOff>28575</xdr:rowOff>
    </xdr:from>
    <xdr:to>
      <xdr:col>13</xdr:col>
      <xdr:colOff>409575</xdr:colOff>
      <xdr:row>26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28E3EAF-851E-42B0-9AB5-D012E7AFE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285750</xdr:colOff>
      <xdr:row>17</xdr:row>
      <xdr:rowOff>95250</xdr:rowOff>
    </xdr:from>
    <xdr:to>
      <xdr:col>9</xdr:col>
      <xdr:colOff>342900</xdr:colOff>
      <xdr:row>19</xdr:row>
      <xdr:rowOff>9525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F38EA2F-BED7-06AA-BF30-B54C2A1DF3F6}"/>
            </a:ext>
          </a:extLst>
        </xdr:cNvPr>
        <xdr:cNvSpPr txBox="1"/>
      </xdr:nvSpPr>
      <xdr:spPr>
        <a:xfrm>
          <a:off x="5162550" y="3333750"/>
          <a:ext cx="666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69</a:t>
          </a:r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114300</xdr:colOff>
      <xdr:row>17</xdr:row>
      <xdr:rowOff>85724</xdr:rowOff>
    </xdr:from>
    <xdr:to>
      <xdr:col>8</xdr:col>
      <xdr:colOff>180976</xdr:colOff>
      <xdr:row>19</xdr:row>
      <xdr:rowOff>9526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F2D6116-9BA8-491A-9947-16A256BE8895}"/>
            </a:ext>
          </a:extLst>
        </xdr:cNvPr>
        <xdr:cNvSpPr txBox="1"/>
      </xdr:nvSpPr>
      <xdr:spPr>
        <a:xfrm>
          <a:off x="3771900" y="3324224"/>
          <a:ext cx="1285876" cy="304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Top</a:t>
          </a:r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495299</xdr:colOff>
      <xdr:row>17</xdr:row>
      <xdr:rowOff>95250</xdr:rowOff>
    </xdr:from>
    <xdr:to>
      <xdr:col>15</xdr:col>
      <xdr:colOff>342900</xdr:colOff>
      <xdr:row>19</xdr:row>
      <xdr:rowOff>28576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076E463-0536-41F9-9D58-145E46D3A7CA}"/>
            </a:ext>
          </a:extLst>
        </xdr:cNvPr>
        <xdr:cNvSpPr txBox="1"/>
      </xdr:nvSpPr>
      <xdr:spPr>
        <a:xfrm>
          <a:off x="8420099" y="3333750"/>
          <a:ext cx="1066801" cy="314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000" b="0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$1,378.19</a:t>
          </a:r>
          <a:r>
            <a:rPr lang="en-US" sz="10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US" sz="1000" b="0" i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409575</xdr:colOff>
      <xdr:row>17</xdr:row>
      <xdr:rowOff>180975</xdr:rowOff>
    </xdr:from>
    <xdr:to>
      <xdr:col>5</xdr:col>
      <xdr:colOff>504825</xdr:colOff>
      <xdr:row>18</xdr:row>
      <xdr:rowOff>104775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67B7664B-6C0A-7769-F528-015675E95043}"/>
            </a:ext>
          </a:extLst>
        </xdr:cNvPr>
        <xdr:cNvSpPr/>
      </xdr:nvSpPr>
      <xdr:spPr>
        <a:xfrm>
          <a:off x="3457575" y="3419475"/>
          <a:ext cx="95250" cy="114300"/>
        </a:xfrm>
        <a:prstGeom prst="ellipse">
          <a:avLst/>
        </a:prstGeom>
        <a:solidFill>
          <a:srgbClr val="F2CB0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104775</xdr:colOff>
      <xdr:row>15</xdr:row>
      <xdr:rowOff>161925</xdr:rowOff>
    </xdr:from>
    <xdr:to>
      <xdr:col>9</xdr:col>
      <xdr:colOff>190500</xdr:colOff>
      <xdr:row>17</xdr:row>
      <xdr:rowOff>28575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B531B0F-52D0-86BD-5642-1D909DA9AD2C}"/>
            </a:ext>
          </a:extLst>
        </xdr:cNvPr>
        <xdr:cNvSpPr txBox="1"/>
      </xdr:nvSpPr>
      <xdr:spPr>
        <a:xfrm>
          <a:off x="4981575" y="3019425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400050</xdr:colOff>
      <xdr:row>15</xdr:row>
      <xdr:rowOff>147638</xdr:rowOff>
    </xdr:from>
    <xdr:to>
      <xdr:col>11</xdr:col>
      <xdr:colOff>485775</xdr:colOff>
      <xdr:row>17</xdr:row>
      <xdr:rowOff>14288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CA6E2AF-8D2A-4219-ACF6-F9205A30A78B}"/>
            </a:ext>
          </a:extLst>
        </xdr:cNvPr>
        <xdr:cNvSpPr txBox="1"/>
      </xdr:nvSpPr>
      <xdr:spPr>
        <a:xfrm>
          <a:off x="6496050" y="3005138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F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485775</xdr:colOff>
      <xdr:row>16</xdr:row>
      <xdr:rowOff>0</xdr:rowOff>
    </xdr:from>
    <xdr:to>
      <xdr:col>14</xdr:col>
      <xdr:colOff>571500</xdr:colOff>
      <xdr:row>17</xdr:row>
      <xdr:rowOff>57150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1FB1481-B80C-4D4C-8CCC-529AE7BC8DFB}"/>
            </a:ext>
          </a:extLst>
        </xdr:cNvPr>
        <xdr:cNvSpPr txBox="1"/>
      </xdr:nvSpPr>
      <xdr:spPr>
        <a:xfrm>
          <a:off x="8410575" y="3048000"/>
          <a:ext cx="6953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M</a:t>
          </a:r>
          <a:endParaRPr lang="en-NG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9524</xdr:colOff>
      <xdr:row>0</xdr:row>
      <xdr:rowOff>0</xdr:rowOff>
    </xdr:from>
    <xdr:to>
      <xdr:col>21</xdr:col>
      <xdr:colOff>104775</xdr:colOff>
      <xdr:row>27</xdr:row>
      <xdr:rowOff>152399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8C00F48-94D1-470F-979C-3F1FD6948B55}"/>
            </a:ext>
          </a:extLst>
        </xdr:cNvPr>
        <xdr:cNvSpPr/>
      </xdr:nvSpPr>
      <xdr:spPr>
        <a:xfrm>
          <a:off x="9763124" y="0"/>
          <a:ext cx="3143251" cy="529589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23</xdr:row>
      <xdr:rowOff>114300</xdr:rowOff>
    </xdr:from>
    <xdr:to>
      <xdr:col>5</xdr:col>
      <xdr:colOff>514350</xdr:colOff>
      <xdr:row>24</xdr:row>
      <xdr:rowOff>38100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E14FD91-B3E4-4AC1-8C3E-1F720F63F06D}"/>
            </a:ext>
          </a:extLst>
        </xdr:cNvPr>
        <xdr:cNvSpPr/>
      </xdr:nvSpPr>
      <xdr:spPr>
        <a:xfrm>
          <a:off x="3467100" y="4495800"/>
          <a:ext cx="95250" cy="1143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95250</xdr:colOff>
      <xdr:row>0</xdr:row>
      <xdr:rowOff>38102</xdr:rowOff>
    </xdr:from>
    <xdr:to>
      <xdr:col>21</xdr:col>
      <xdr:colOff>38101</xdr:colOff>
      <xdr:row>15</xdr:row>
      <xdr:rowOff>9526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423D5F-444C-4919-88DB-033922E28D9A}"/>
            </a:ext>
          </a:extLst>
        </xdr:cNvPr>
        <xdr:cNvSpPr/>
      </xdr:nvSpPr>
      <xdr:spPr>
        <a:xfrm>
          <a:off x="9848850" y="38102"/>
          <a:ext cx="2990851" cy="282892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16</xdr:col>
      <xdr:colOff>104774</xdr:colOff>
      <xdr:row>15</xdr:row>
      <xdr:rowOff>104775</xdr:rowOff>
    </xdr:from>
    <xdr:to>
      <xdr:col>21</xdr:col>
      <xdr:colOff>19049</xdr:colOff>
      <xdr:row>27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852C67B-08F3-4659-8A46-6C6EFEB3A485}"/>
            </a:ext>
          </a:extLst>
        </xdr:cNvPr>
        <xdr:cNvSpPr/>
      </xdr:nvSpPr>
      <xdr:spPr>
        <a:xfrm>
          <a:off x="9858374" y="2962275"/>
          <a:ext cx="2962275" cy="2219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419100</xdr:colOff>
      <xdr:row>20</xdr:row>
      <xdr:rowOff>171450</xdr:rowOff>
    </xdr:from>
    <xdr:to>
      <xdr:col>5</xdr:col>
      <xdr:colOff>514350</xdr:colOff>
      <xdr:row>21</xdr:row>
      <xdr:rowOff>95250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3815778-D489-4387-919B-17DFEA32F6A4}"/>
            </a:ext>
          </a:extLst>
        </xdr:cNvPr>
        <xdr:cNvSpPr/>
      </xdr:nvSpPr>
      <xdr:spPr>
        <a:xfrm>
          <a:off x="3467100" y="3981450"/>
          <a:ext cx="95250" cy="1143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5</xdr:col>
      <xdr:colOff>257175</xdr:colOff>
      <xdr:row>0</xdr:row>
      <xdr:rowOff>104775</xdr:rowOff>
    </xdr:from>
    <xdr:to>
      <xdr:col>6</xdr:col>
      <xdr:colOff>0</xdr:colOff>
      <xdr:row>2</xdr:row>
      <xdr:rowOff>76200</xdr:rowOff>
    </xdr:to>
    <xdr:pic>
      <xdr:nvPicPr>
        <xdr:cNvPr id="18" name="Graphic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87F5C8-3B3E-44A0-8D96-5AB8832D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05175" y="104775"/>
          <a:ext cx="352425" cy="352425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5</xdr:row>
      <xdr:rowOff>76200</xdr:rowOff>
    </xdr:from>
    <xdr:to>
      <xdr:col>10</xdr:col>
      <xdr:colOff>285749</xdr:colOff>
      <xdr:row>14</xdr:row>
      <xdr:rowOff>152399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1AF2F3F-907A-4A65-95FB-9AF433672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390525</xdr:colOff>
      <xdr:row>5</xdr:row>
      <xdr:rowOff>19050</xdr:rowOff>
    </xdr:from>
    <xdr:to>
      <xdr:col>15</xdr:col>
      <xdr:colOff>400050</xdr:colOff>
      <xdr:row>15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9D5D556-6A06-4191-8054-CCB8805EF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123825</xdr:colOff>
      <xdr:row>15</xdr:row>
      <xdr:rowOff>142876</xdr:rowOff>
    </xdr:from>
    <xdr:to>
      <xdr:col>21</xdr:col>
      <xdr:colOff>47625</xdr:colOff>
      <xdr:row>27</xdr:row>
      <xdr:rowOff>28576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170D6D6-E1A8-4AD7-831D-6EF8725D3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114300</xdr:colOff>
      <xdr:row>1</xdr:row>
      <xdr:rowOff>66674</xdr:rowOff>
    </xdr:from>
    <xdr:to>
      <xdr:col>21</xdr:col>
      <xdr:colOff>66675</xdr:colOff>
      <xdr:row>14</xdr:row>
      <xdr:rowOff>171449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707B5DE-DA6A-4CA6-90B0-5D83E0190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276225</xdr:colOff>
      <xdr:row>20</xdr:row>
      <xdr:rowOff>76201</xdr:rowOff>
    </xdr:from>
    <xdr:to>
      <xdr:col>9</xdr:col>
      <xdr:colOff>266700</xdr:colOff>
      <xdr:row>21</xdr:row>
      <xdr:rowOff>171451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BF5FCE9-5C06-4619-8D37-6C1E98AC9E6B}"/>
            </a:ext>
          </a:extLst>
        </xdr:cNvPr>
        <xdr:cNvSpPr txBox="1"/>
      </xdr:nvSpPr>
      <xdr:spPr>
        <a:xfrm>
          <a:off x="5153025" y="3886201"/>
          <a:ext cx="6000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47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276225</xdr:colOff>
      <xdr:row>23</xdr:row>
      <xdr:rowOff>19051</xdr:rowOff>
    </xdr:from>
    <xdr:to>
      <xdr:col>9</xdr:col>
      <xdr:colOff>333375</xdr:colOff>
      <xdr:row>24</xdr:row>
      <xdr:rowOff>114301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B8E0A1C-5CB8-4CC4-A1F2-BE7AD181CDBB}"/>
            </a:ext>
          </a:extLst>
        </xdr:cNvPr>
        <xdr:cNvSpPr txBox="1"/>
      </xdr:nvSpPr>
      <xdr:spPr>
        <a:xfrm>
          <a:off x="5153025" y="4400551"/>
          <a:ext cx="666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56</a:t>
          </a:r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 b="0" i="0" u="none" strike="noStrike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000">
              <a:solidFill>
                <a:schemeClr val="bg1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endParaRPr lang="en-NG" sz="1000">
            <a:solidFill>
              <a:schemeClr val="bg1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95250</xdr:colOff>
      <xdr:row>20</xdr:row>
      <xdr:rowOff>76200</xdr:rowOff>
    </xdr:from>
    <xdr:to>
      <xdr:col>8</xdr:col>
      <xdr:colOff>257176</xdr:colOff>
      <xdr:row>22</xdr:row>
      <xdr:rowOff>66676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E7353EE-0DF7-4DC6-B7CE-8DAF04402DBD}"/>
            </a:ext>
          </a:extLst>
        </xdr:cNvPr>
        <xdr:cNvSpPr txBox="1"/>
      </xdr:nvSpPr>
      <xdr:spPr>
        <a:xfrm>
          <a:off x="3752850" y="3886200"/>
          <a:ext cx="1381126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Loyal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95249</xdr:colOff>
      <xdr:row>23</xdr:row>
      <xdr:rowOff>28575</xdr:rowOff>
    </xdr:from>
    <xdr:to>
      <xdr:col>8</xdr:col>
      <xdr:colOff>228600</xdr:colOff>
      <xdr:row>25</xdr:row>
      <xdr:rowOff>19051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40077A6-E78A-4130-9D19-F0FC391F0621}"/>
            </a:ext>
          </a:extLst>
        </xdr:cNvPr>
        <xdr:cNvSpPr txBox="1"/>
      </xdr:nvSpPr>
      <xdr:spPr>
        <a:xfrm>
          <a:off x="3752849" y="4410075"/>
          <a:ext cx="1352551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Growth Customers</a:t>
          </a:r>
        </a:p>
        <a:p>
          <a:endParaRPr lang="en-US" sz="1000" b="0" i="0" u="none" strike="noStrike" baseline="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504824</xdr:colOff>
      <xdr:row>20</xdr:row>
      <xdr:rowOff>47624</xdr:rowOff>
    </xdr:from>
    <xdr:to>
      <xdr:col>15</xdr:col>
      <xdr:colOff>352425</xdr:colOff>
      <xdr:row>21</xdr:row>
      <xdr:rowOff>161925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2FC9682-53DE-4538-B621-F3BE460DE620}"/>
            </a:ext>
          </a:extLst>
        </xdr:cNvPr>
        <xdr:cNvSpPr txBox="1"/>
      </xdr:nvSpPr>
      <xdr:spPr>
        <a:xfrm>
          <a:off x="8429624" y="3857624"/>
          <a:ext cx="106680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$1,161.26</a:t>
          </a:r>
          <a:r>
            <a:rPr lang="en-US" sz="1000">
              <a:solidFill>
                <a:schemeClr val="bg1">
                  <a:lumMod val="50000"/>
                </a:schemeClr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>
                <a:lumMod val="50000"/>
              </a:schemeClr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523874</xdr:colOff>
      <xdr:row>23</xdr:row>
      <xdr:rowOff>19049</xdr:rowOff>
    </xdr:from>
    <xdr:to>
      <xdr:col>15</xdr:col>
      <xdr:colOff>276225</xdr:colOff>
      <xdr:row>24</xdr:row>
      <xdr:rowOff>133350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96D5C15-D2ED-4BBC-897B-54E32366934A}"/>
            </a:ext>
          </a:extLst>
        </xdr:cNvPr>
        <xdr:cNvSpPr txBox="1"/>
      </xdr:nvSpPr>
      <xdr:spPr>
        <a:xfrm>
          <a:off x="8448674" y="4400549"/>
          <a:ext cx="97155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solidFill>
                <a:schemeClr val="bg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$884.47</a:t>
          </a:r>
          <a:endParaRPr lang="en-US" sz="1000">
            <a:solidFill>
              <a:schemeClr val="bg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G" sz="1000">
            <a:solidFill>
              <a:schemeClr val="bg1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0</xdr:row>
      <xdr:rowOff>0</xdr:rowOff>
    </xdr:from>
    <xdr:to>
      <xdr:col>21</xdr:col>
      <xdr:colOff>228600</xdr:colOff>
      <xdr:row>27</xdr:row>
      <xdr:rowOff>152400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2B3E860-8E29-4AC7-AF6B-41B62E092D06}"/>
            </a:ext>
          </a:extLst>
        </xdr:cNvPr>
        <xdr:cNvSpPr/>
      </xdr:nvSpPr>
      <xdr:spPr>
        <a:xfrm>
          <a:off x="9848850" y="0"/>
          <a:ext cx="3181350" cy="529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476250</xdr:colOff>
      <xdr:row>0</xdr:row>
      <xdr:rowOff>0</xdr:rowOff>
    </xdr:from>
    <xdr:to>
      <xdr:col>16</xdr:col>
      <xdr:colOff>1050</xdr:colOff>
      <xdr:row>27</xdr:row>
      <xdr:rowOff>123825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71EED07-FE4C-4B1E-85B1-4E66D069399C}"/>
            </a:ext>
          </a:extLst>
        </xdr:cNvPr>
        <xdr:cNvSpPr/>
      </xdr:nvSpPr>
      <xdr:spPr>
        <a:xfrm>
          <a:off x="6572250" y="0"/>
          <a:ext cx="3182400" cy="52673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21</xdr:col>
      <xdr:colOff>209550</xdr:colOff>
      <xdr:row>30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C5C013-AA7D-4225-9440-D228D446ED19}"/>
            </a:ext>
          </a:extLst>
        </xdr:cNvPr>
        <xdr:cNvSpPr/>
      </xdr:nvSpPr>
      <xdr:spPr>
        <a:xfrm>
          <a:off x="3067050" y="0"/>
          <a:ext cx="9944100" cy="578167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209550</xdr:colOff>
      <xdr:row>2</xdr:row>
      <xdr:rowOff>133350</xdr:rowOff>
    </xdr:from>
    <xdr:to>
      <xdr:col>10</xdr:col>
      <xdr:colOff>352425</xdr:colOff>
      <xdr:row>2</xdr:row>
      <xdr:rowOff>133350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2A38842-81FB-F19E-CD30-26D57590F34A}"/>
            </a:ext>
          </a:extLst>
        </xdr:cNvPr>
        <xdr:cNvCxnSpPr/>
      </xdr:nvCxnSpPr>
      <xdr:spPr>
        <a:xfrm>
          <a:off x="3257550" y="514350"/>
          <a:ext cx="3190875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2</xdr:row>
      <xdr:rowOff>57150</xdr:rowOff>
    </xdr:from>
    <xdr:to>
      <xdr:col>10</xdr:col>
      <xdr:colOff>342900</xdr:colOff>
      <xdr:row>2</xdr:row>
      <xdr:rowOff>66675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A5540BF-8B45-75DF-4A02-8DD83A54EC12}"/>
            </a:ext>
          </a:extLst>
        </xdr:cNvPr>
        <xdr:cNvCxnSpPr/>
      </xdr:nvCxnSpPr>
      <xdr:spPr>
        <a:xfrm>
          <a:off x="4010025" y="438150"/>
          <a:ext cx="2428875" cy="9525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</xdr:row>
      <xdr:rowOff>142876</xdr:rowOff>
    </xdr:from>
    <xdr:to>
      <xdr:col>6</xdr:col>
      <xdr:colOff>561975</xdr:colOff>
      <xdr:row>4</xdr:row>
      <xdr:rowOff>19050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2210BE-D2DF-4652-B999-051BBD3B37F0}"/>
            </a:ext>
          </a:extLst>
        </xdr:cNvPr>
        <xdr:cNvSpPr txBox="1"/>
      </xdr:nvSpPr>
      <xdr:spPr>
        <a:xfrm>
          <a:off x="3305175" y="523876"/>
          <a:ext cx="91440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1</a:t>
          </a:r>
          <a:endParaRPr lang="en-NG" sz="1200">
            <a:solidFill>
              <a:srgbClr val="FBDA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228600</xdr:colOff>
      <xdr:row>7</xdr:row>
      <xdr:rowOff>104775</xdr:rowOff>
    </xdr:from>
    <xdr:to>
      <xdr:col>10</xdr:col>
      <xdr:colOff>371475</xdr:colOff>
      <xdr:row>7</xdr:row>
      <xdr:rowOff>114300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DB1640A-3826-CFBA-0902-AD6DB8AA66BF}"/>
            </a:ext>
          </a:extLst>
        </xdr:cNvPr>
        <xdr:cNvCxnSpPr/>
      </xdr:nvCxnSpPr>
      <xdr:spPr>
        <a:xfrm flipV="1">
          <a:off x="3276600" y="1438275"/>
          <a:ext cx="3190875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409575</xdr:colOff>
      <xdr:row>2</xdr:row>
      <xdr:rowOff>76200</xdr:rowOff>
    </xdr:from>
    <xdr:to>
      <xdr:col>13</xdr:col>
      <xdr:colOff>238125</xdr:colOff>
      <xdr:row>3</xdr:row>
      <xdr:rowOff>152400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255BD6B-6A91-D495-1E1F-700DD64E1D3A}"/>
            </a:ext>
          </a:extLst>
        </xdr:cNvPr>
        <xdr:cNvSpPr txBox="1"/>
      </xdr:nvSpPr>
      <xdr:spPr>
        <a:xfrm>
          <a:off x="6505575" y="457200"/>
          <a:ext cx="1657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ln>
                <a:noFill/>
              </a:ln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Quick Facts</a:t>
          </a:r>
          <a:endParaRPr lang="en-NG" sz="1300">
            <a:ln>
              <a:noFill/>
            </a:ln>
            <a:solidFill>
              <a:srgbClr val="FBDA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447675</xdr:colOff>
      <xdr:row>10</xdr:row>
      <xdr:rowOff>57150</xdr:rowOff>
    </xdr:from>
    <xdr:to>
      <xdr:col>15</xdr:col>
      <xdr:colOff>582075</xdr:colOff>
      <xdr:row>18</xdr:row>
      <xdr:rowOff>152400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9D72DAE-A549-E579-06A5-381F6C73B174}"/>
            </a:ext>
          </a:extLst>
        </xdr:cNvPr>
        <xdr:cNvSpPr/>
      </xdr:nvSpPr>
      <xdr:spPr>
        <a:xfrm>
          <a:off x="6543675" y="1962150"/>
          <a:ext cx="3182400" cy="1619250"/>
        </a:xfrm>
        <a:prstGeom prst="rect">
          <a:avLst/>
        </a:prstGeom>
        <a:solidFill>
          <a:schemeClr val="tx1"/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457200</xdr:colOff>
      <xdr:row>19</xdr:row>
      <xdr:rowOff>19049</xdr:rowOff>
    </xdr:from>
    <xdr:to>
      <xdr:col>15</xdr:col>
      <xdr:colOff>591600</xdr:colOff>
      <xdr:row>27</xdr:row>
      <xdr:rowOff>142875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AB96572F-95A1-4B07-8649-23129E8E90E6}"/>
            </a:ext>
          </a:extLst>
        </xdr:cNvPr>
        <xdr:cNvSpPr/>
      </xdr:nvSpPr>
      <xdr:spPr>
        <a:xfrm>
          <a:off x="6553200" y="3638549"/>
          <a:ext cx="3182400" cy="1647826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352425</xdr:colOff>
      <xdr:row>2</xdr:row>
      <xdr:rowOff>133350</xdr:rowOff>
    </xdr:from>
    <xdr:to>
      <xdr:col>15</xdr:col>
      <xdr:colOff>504825</xdr:colOff>
      <xdr:row>2</xdr:row>
      <xdr:rowOff>133350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A19B890-62BE-F220-72F2-C5E3F8F77015}"/>
            </a:ext>
          </a:extLst>
        </xdr:cNvPr>
        <xdr:cNvCxnSpPr/>
      </xdr:nvCxnSpPr>
      <xdr:spPr>
        <a:xfrm>
          <a:off x="6448425" y="514350"/>
          <a:ext cx="3200400" cy="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0</xdr:row>
      <xdr:rowOff>0</xdr:rowOff>
    </xdr:from>
    <xdr:to>
      <xdr:col>10</xdr:col>
      <xdr:colOff>342900</xdr:colOff>
      <xdr:row>2</xdr:row>
      <xdr:rowOff>133350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E95F92CE-63B3-4859-82FB-872A5A5F9893}"/>
            </a:ext>
          </a:extLst>
        </xdr:cNvPr>
        <xdr:cNvCxnSpPr/>
      </xdr:nvCxnSpPr>
      <xdr:spPr>
        <a:xfrm flipV="1">
          <a:off x="6438900" y="0"/>
          <a:ext cx="0" cy="514350"/>
        </a:xfrm>
        <a:prstGeom prst="line">
          <a:avLst/>
        </a:prstGeom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0</xdr:row>
      <xdr:rowOff>0</xdr:rowOff>
    </xdr:from>
    <xdr:to>
      <xdr:col>15</xdr:col>
      <xdr:colOff>523875</xdr:colOff>
      <xdr:row>2</xdr:row>
      <xdr:rowOff>133351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6176E36-83ED-6AD8-5428-F0E895276586}"/>
            </a:ext>
          </a:extLst>
        </xdr:cNvPr>
        <xdr:cNvSpPr/>
      </xdr:nvSpPr>
      <xdr:spPr>
        <a:xfrm>
          <a:off x="6448425" y="0"/>
          <a:ext cx="3219450" cy="51435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10</xdr:col>
      <xdr:colOff>476250</xdr:colOff>
      <xdr:row>0</xdr:row>
      <xdr:rowOff>95250</xdr:rowOff>
    </xdr:from>
    <xdr:to>
      <xdr:col>11</xdr:col>
      <xdr:colOff>277876</xdr:colOff>
      <xdr:row>2</xdr:row>
      <xdr:rowOff>125475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CA8FFD5-0768-75DF-6591-73098EE19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95250"/>
          <a:ext cx="411226" cy="411225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0</xdr:row>
      <xdr:rowOff>0</xdr:rowOff>
    </xdr:from>
    <xdr:to>
      <xdr:col>21</xdr:col>
      <xdr:colOff>412909</xdr:colOff>
      <xdr:row>27</xdr:row>
      <xdr:rowOff>133350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2C45163-CE9A-99D1-57E4-57C00628EF13}"/>
            </a:ext>
          </a:extLst>
        </xdr:cNvPr>
        <xdr:cNvGrpSpPr/>
      </xdr:nvGrpSpPr>
      <xdr:grpSpPr>
        <a:xfrm>
          <a:off x="3267075" y="0"/>
          <a:ext cx="9947434" cy="5276850"/>
          <a:chOff x="3267075" y="0"/>
          <a:chExt cx="9947434" cy="52768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E82E32E-09BE-CFD2-0AF7-CCF5CFBDD2FB}"/>
              </a:ext>
            </a:extLst>
          </xdr:cNvPr>
          <xdr:cNvSpPr/>
        </xdr:nvSpPr>
        <xdr:spPr>
          <a:xfrm>
            <a:off x="3267075" y="523875"/>
            <a:ext cx="3181350" cy="4752975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48B0154F-B89C-8C77-48DA-9B929F03896A}"/>
              </a:ext>
            </a:extLst>
          </xdr:cNvPr>
          <xdr:cNvSpPr/>
        </xdr:nvSpPr>
        <xdr:spPr>
          <a:xfrm>
            <a:off x="3267075" y="0"/>
            <a:ext cx="3181350" cy="51435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pic>
        <xdr:nvPicPr>
          <xdr:cNvPr id="10" name="Graphic 9" descr="User outline">
            <a:extLst>
              <a:ext uri="{FF2B5EF4-FFF2-40B4-BE49-F238E27FC236}">
                <a16:creationId xmlns:a16="http://schemas.microsoft.com/office/drawing/2014/main" id="{83681BCE-C73B-1BCF-063C-B4C8020362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457574" y="47625"/>
            <a:ext cx="361950" cy="361950"/>
          </a:xfrm>
          <a:prstGeom prst="rect">
            <a:avLst/>
          </a:prstGeom>
        </xdr:spPr>
      </xdr:pic>
      <xdr:sp macro="" textlink="">
        <xdr:nvSpPr>
          <xdr:cNvPr id="15" name="Double Bracket 14">
            <a:extLst>
              <a:ext uri="{FF2B5EF4-FFF2-40B4-BE49-F238E27FC236}">
                <a16:creationId xmlns:a16="http://schemas.microsoft.com/office/drawing/2014/main" id="{483C3BF6-099E-3073-3399-5278F1B8F2D5}"/>
              </a:ext>
            </a:extLst>
          </xdr:cNvPr>
          <xdr:cNvSpPr/>
        </xdr:nvSpPr>
        <xdr:spPr>
          <a:xfrm>
            <a:off x="3400426" y="85726"/>
            <a:ext cx="504824" cy="76200"/>
          </a:xfrm>
          <a:prstGeom prst="bracketPair">
            <a:avLst/>
          </a:prstGeom>
          <a:ln>
            <a:solidFill>
              <a:srgbClr val="FBDA33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16" name="Double Bracket 15">
            <a:extLst>
              <a:ext uri="{FF2B5EF4-FFF2-40B4-BE49-F238E27FC236}">
                <a16:creationId xmlns:a16="http://schemas.microsoft.com/office/drawing/2014/main" id="{FD6B8AC5-CEE0-4714-BD8F-3E76B52BCAEB}"/>
              </a:ext>
            </a:extLst>
          </xdr:cNvPr>
          <xdr:cNvSpPr/>
        </xdr:nvSpPr>
        <xdr:spPr>
          <a:xfrm>
            <a:off x="3390900" y="352425"/>
            <a:ext cx="514349" cy="85725"/>
          </a:xfrm>
          <a:prstGeom prst="bracketPair">
            <a:avLst/>
          </a:prstGeom>
          <a:ln>
            <a:solidFill>
              <a:srgbClr val="FBDA33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NG" sz="1100">
              <a:solidFill>
                <a:srgbClr val="F2CB05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C5E255C-9D63-1378-182C-4C3EA4412796}"/>
              </a:ext>
            </a:extLst>
          </xdr:cNvPr>
          <xdr:cNvSpPr txBox="1"/>
        </xdr:nvSpPr>
        <xdr:spPr>
          <a:xfrm>
            <a:off x="3952875" y="0"/>
            <a:ext cx="952500" cy="3047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You</a:t>
            </a:r>
            <a:r>
              <a:rPr lang="en-US" sz="105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are here</a:t>
            </a:r>
            <a:endParaRPr lang="en-NG" sz="105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C150739-68D6-449F-A7A1-FAD2EDF384EB}"/>
              </a:ext>
            </a:extLst>
          </xdr:cNvPr>
          <xdr:cNvSpPr txBox="1"/>
        </xdr:nvSpPr>
        <xdr:spPr>
          <a:xfrm>
            <a:off x="3952874" y="209551"/>
            <a:ext cx="2295525" cy="228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Segment Profile,</a:t>
            </a:r>
            <a:r>
              <a:rPr lang="en-US" sz="1200" baseline="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Top Customers</a:t>
            </a:r>
            <a:endParaRPr lang="en-NG" sz="120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0D1CFFC-194F-42BF-B5B7-2DA63D0C89CB}"/>
              </a:ext>
            </a:extLst>
          </xdr:cNvPr>
          <xdr:cNvSpPr txBox="1"/>
        </xdr:nvSpPr>
        <xdr:spPr>
          <a:xfrm>
            <a:off x="3286123" y="714375"/>
            <a:ext cx="2638427" cy="3905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aseline="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Top Customers</a:t>
            </a:r>
            <a:endParaRPr lang="en-NG" sz="240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3E093D0-62B3-481A-9A29-5968032D85DF}"/>
              </a:ext>
            </a:extLst>
          </xdr:cNvPr>
          <xdr:cNvSpPr txBox="1"/>
        </xdr:nvSpPr>
        <xdr:spPr>
          <a:xfrm>
            <a:off x="3295651" y="1095375"/>
            <a:ext cx="116205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VIP</a:t>
            </a:r>
            <a:endParaRPr lang="en-NG" sz="13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2" name="Flowchart: Connector 11">
            <a:extLst>
              <a:ext uri="{FF2B5EF4-FFF2-40B4-BE49-F238E27FC236}">
                <a16:creationId xmlns:a16="http://schemas.microsoft.com/office/drawing/2014/main" id="{0B8D8116-163C-4D39-1A90-C68DBE8965EB}"/>
              </a:ext>
            </a:extLst>
          </xdr:cNvPr>
          <xdr:cNvSpPr/>
        </xdr:nvSpPr>
        <xdr:spPr>
          <a:xfrm>
            <a:off x="3800475" y="1219200"/>
            <a:ext cx="104775" cy="104775"/>
          </a:xfrm>
          <a:prstGeom prst="flowChartConnector">
            <a:avLst/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EB510C9-3E36-0744-2BE4-DC7840771039}"/>
              </a:ext>
            </a:extLst>
          </xdr:cNvPr>
          <xdr:cNvSpPr txBox="1"/>
        </xdr:nvSpPr>
        <xdr:spPr>
          <a:xfrm>
            <a:off x="3314700" y="1447800"/>
            <a:ext cx="24288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Segment</a:t>
            </a:r>
            <a:r>
              <a:rPr lang="en-US" sz="1400" baseline="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Overview</a:t>
            </a:r>
            <a:endParaRPr lang="en-NG" sz="140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56" name="Rectangle 155">
            <a:extLst>
              <a:ext uri="{FF2B5EF4-FFF2-40B4-BE49-F238E27FC236}">
                <a16:creationId xmlns:a16="http://schemas.microsoft.com/office/drawing/2014/main" id="{8E1A6740-BB1A-411A-771F-DB701EB38B10}"/>
              </a:ext>
            </a:extLst>
          </xdr:cNvPr>
          <xdr:cNvSpPr/>
        </xdr:nvSpPr>
        <xdr:spPr>
          <a:xfrm>
            <a:off x="6619875" y="752475"/>
            <a:ext cx="2914650" cy="1152525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A5A212F7-C24F-DD63-5F9A-A081425FBE13}"/>
              </a:ext>
            </a:extLst>
          </xdr:cNvPr>
          <xdr:cNvSpPr txBox="1"/>
        </xdr:nvSpPr>
        <xdr:spPr>
          <a:xfrm>
            <a:off x="6543675" y="2000250"/>
            <a:ext cx="2486025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Customer Segment Distribution</a:t>
            </a:r>
          </a:p>
          <a:p>
            <a:endParaRPr lang="en-NG" sz="130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EF923CA-8372-4F89-91B4-0015B5A3A380}"/>
              </a:ext>
            </a:extLst>
          </xdr:cNvPr>
          <xdr:cNvSpPr txBox="1"/>
        </xdr:nvSpPr>
        <xdr:spPr>
          <a:xfrm>
            <a:off x="3305174" y="1762124"/>
            <a:ext cx="3095625" cy="3457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Top Customers are the high-value spenders,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higher than all other groups. They purchase frequently, spend the most,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and engage consistently.</a:t>
            </a:r>
          </a:p>
          <a:p>
            <a:pPr algn="l"/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algn="l"/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Despite contributing only 17% of revenue, their per-customer value makes them premium clients worth prioritizing.</a:t>
            </a:r>
          </a:p>
          <a:p>
            <a:pPr algn="l"/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algn="l"/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They </a:t>
            </a:r>
            <a:r>
              <a:rPr lang="en-US" sz="1200" b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barely rely on discounts </a:t>
            </a: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and purchase efficiently across channels (online and in-store). This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segment should be t</a:t>
            </a:r>
            <a:r>
              <a:rPr lang="en-US" sz="120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reated as VIPs,</a:t>
            </a:r>
            <a:r>
              <a:rPr lang="en-US" sz="12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they should be offered personalised recommendations based on past purchases, and early access to new products.</a:t>
            </a:r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algn="l"/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algn="l"/>
            <a:endParaRPr lang="en-US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algn="l"/>
            <a:endParaRPr lang="en-NG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40ACE21B-C3E0-4AB2-887B-6D81CBB61467}"/>
              </a:ext>
            </a:extLst>
          </xdr:cNvPr>
          <xdr:cNvSpPr txBox="1"/>
        </xdr:nvSpPr>
        <xdr:spPr>
          <a:xfrm>
            <a:off x="3962399" y="1104901"/>
            <a:ext cx="628652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Loyal</a:t>
            </a:r>
            <a:endParaRPr lang="en-NG" sz="13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90DD27A-1D3B-49B3-A818-6A83AFDD482C}"/>
              </a:ext>
            </a:extLst>
          </xdr:cNvPr>
          <xdr:cNvSpPr txBox="1"/>
        </xdr:nvSpPr>
        <xdr:spPr>
          <a:xfrm>
            <a:off x="4791074" y="1114426"/>
            <a:ext cx="942976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Frequent</a:t>
            </a:r>
            <a:endParaRPr lang="en-NG" sz="13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24" name="Flowchart: Connector 23">
            <a:extLst>
              <a:ext uri="{FF2B5EF4-FFF2-40B4-BE49-F238E27FC236}">
                <a16:creationId xmlns:a16="http://schemas.microsoft.com/office/drawing/2014/main" id="{65E78C9F-D965-4E31-AAD5-766C071B2842}"/>
              </a:ext>
            </a:extLst>
          </xdr:cNvPr>
          <xdr:cNvSpPr/>
        </xdr:nvSpPr>
        <xdr:spPr>
          <a:xfrm>
            <a:off x="4657725" y="1228725"/>
            <a:ext cx="104775" cy="104775"/>
          </a:xfrm>
          <a:prstGeom prst="flowChartConnector">
            <a:avLst/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008C44F7-89E5-0021-9385-B355B8F5F6AB}"/>
              </a:ext>
            </a:extLst>
          </xdr:cNvPr>
          <xdr:cNvGrpSpPr/>
        </xdr:nvGrpSpPr>
        <xdr:grpSpPr>
          <a:xfrm>
            <a:off x="9937910" y="0"/>
            <a:ext cx="3276599" cy="5238750"/>
            <a:chOff x="9937910" y="0"/>
            <a:chExt cx="3276599" cy="5238750"/>
          </a:xfrm>
        </xdr:grpSpPr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F6768AC1-CE9E-F5C1-7242-D3E710F5ED0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000" r="5000"/>
            <a:stretch/>
          </xdr:blipFill>
          <xdr:spPr>
            <a:xfrm>
              <a:off x="10004584" y="0"/>
              <a:ext cx="3143250" cy="5238750"/>
            </a:xfrm>
            <a:prstGeom prst="rect">
              <a:avLst/>
            </a:prstGeom>
          </xdr:spPr>
        </xdr:pic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0573DAB-F9BC-DDBC-FBE2-DBE76DAF4CF5}"/>
                </a:ext>
              </a:extLst>
            </xdr:cNvPr>
            <xdr:cNvSpPr txBox="1"/>
          </xdr:nvSpPr>
          <xdr:spPr>
            <a:xfrm>
              <a:off x="10159365" y="2224087"/>
              <a:ext cx="2833688" cy="609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600" baseline="0">
                  <a:solidFill>
                    <a:srgbClr val="D9A404"/>
                  </a:solidFill>
                  <a:latin typeface="Britannic Bold" panose="020B0903060703020204" pitchFamily="34" charset="0"/>
                </a:rPr>
                <a:t>big spenders</a:t>
              </a:r>
            </a:p>
            <a:p>
              <a:endParaRPr lang="en-US" sz="3600" baseline="0">
                <a:solidFill>
                  <a:srgbClr val="D9A404"/>
                </a:solidFill>
                <a:latin typeface="Britannic Bold" panose="020B0903060703020204" pitchFamily="34" charset="0"/>
              </a:endParaRPr>
            </a:p>
            <a:p>
              <a:endParaRPr lang="en-NG" sz="3600">
                <a:solidFill>
                  <a:srgbClr val="D9A404"/>
                </a:solidFill>
                <a:latin typeface="Britannic Bold" panose="020B0903060703020204" pitchFamily="34" charset="0"/>
              </a:endParaRP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1CF31D2-F925-441C-AC61-1CCA9F3EDEB0}"/>
                </a:ext>
              </a:extLst>
            </xdr:cNvPr>
            <xdr:cNvSpPr txBox="1"/>
          </xdr:nvSpPr>
          <xdr:spPr>
            <a:xfrm>
              <a:off x="9937910" y="4448174"/>
              <a:ext cx="3276599" cy="609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600">
                  <a:solidFill>
                    <a:srgbClr val="D9A404"/>
                  </a:solidFill>
                  <a:latin typeface="Britannic Bold" panose="020B0903060703020204" pitchFamily="34" charset="0"/>
                </a:rPr>
                <a:t>family</a:t>
              </a:r>
              <a:r>
                <a:rPr lang="en-US" sz="3600" baseline="0">
                  <a:solidFill>
                    <a:srgbClr val="D9A404"/>
                  </a:solidFill>
                  <a:latin typeface="Britannic Bold" panose="020B0903060703020204" pitchFamily="34" charset="0"/>
                </a:rPr>
                <a:t> oriented</a:t>
              </a:r>
              <a:endParaRPr lang="en-NG" sz="3600">
                <a:solidFill>
                  <a:srgbClr val="D9A404"/>
                </a:solidFill>
                <a:latin typeface="Britannic Bold" panose="020B0903060703020204" pitchFamily="34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060BCBB-F84F-4EB8-9449-83383D92D684}"/>
                </a:ext>
              </a:extLst>
            </xdr:cNvPr>
            <xdr:cNvSpPr txBox="1"/>
          </xdr:nvSpPr>
          <xdr:spPr>
            <a:xfrm>
              <a:off x="10361772" y="3331369"/>
              <a:ext cx="2428874" cy="619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600">
                  <a:solidFill>
                    <a:srgbClr val="D9A404"/>
                  </a:solidFill>
                  <a:latin typeface="Britannic Bold" panose="020B0903060703020204" pitchFamily="34" charset="0"/>
                </a:rPr>
                <a:t>educated</a:t>
              </a:r>
            </a:p>
            <a:p>
              <a:endParaRPr lang="en-NG" sz="3600">
                <a:solidFill>
                  <a:srgbClr val="D9A404"/>
                </a:solidFill>
                <a:latin typeface="Britannic Bold" panose="020B0903060703020204" pitchFamily="34" charset="0"/>
              </a:endParaRP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90F9044-B06A-4513-B21C-2AF186E8AC80}"/>
                </a:ext>
              </a:extLst>
            </xdr:cNvPr>
            <xdr:cNvSpPr txBox="1"/>
          </xdr:nvSpPr>
          <xdr:spPr>
            <a:xfrm>
              <a:off x="10028397" y="28575"/>
              <a:ext cx="3095625" cy="600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600">
                  <a:solidFill>
                    <a:srgbClr val="D9A404"/>
                  </a:solidFill>
                  <a:latin typeface="Britannic Bold" panose="020B0903060703020204" pitchFamily="34" charset="0"/>
                  <a:cs typeface="Aharoni" panose="02010803020104030203" pitchFamily="2" charset="-79"/>
                </a:rPr>
                <a:t>engages</a:t>
              </a:r>
              <a:r>
                <a:rPr lang="en-US" sz="3600" baseline="0">
                  <a:solidFill>
                    <a:srgbClr val="D9A404"/>
                  </a:solidFill>
                  <a:latin typeface="Britannic Bold" panose="020B0903060703020204" pitchFamily="34" charset="0"/>
                  <a:cs typeface="Aharoni" panose="02010803020104030203" pitchFamily="2" charset="-79"/>
                </a:rPr>
                <a:t> often</a:t>
              </a:r>
              <a:endParaRPr lang="en-NG" sz="3600">
                <a:solidFill>
                  <a:srgbClr val="D9A404"/>
                </a:solidFill>
                <a:latin typeface="Britannic Bold" panose="020B0903060703020204" pitchFamily="34" charset="0"/>
                <a:cs typeface="Aharoni" panose="02010803020104030203" pitchFamily="2" charset="-79"/>
              </a:endParaRP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E1A3C80-7DE8-420B-A72F-446E3BAC552B}"/>
                </a:ext>
              </a:extLst>
            </xdr:cNvPr>
            <xdr:cNvSpPr txBox="1"/>
          </xdr:nvSpPr>
          <xdr:spPr>
            <a:xfrm>
              <a:off x="10114122" y="1126331"/>
              <a:ext cx="2924175" cy="600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600">
                  <a:solidFill>
                    <a:srgbClr val="D9A404"/>
                  </a:solidFill>
                  <a:latin typeface="Britannic Bold" panose="020B0903060703020204" pitchFamily="34" charset="0"/>
                  <a:cs typeface="Aharoni" panose="02010803020104030203" pitchFamily="2" charset="-79"/>
                </a:rPr>
                <a:t>brand</a:t>
              </a:r>
              <a:r>
                <a:rPr lang="en-US" sz="3600" baseline="0">
                  <a:solidFill>
                    <a:srgbClr val="D9A404"/>
                  </a:solidFill>
                  <a:latin typeface="Britannic Bold" panose="020B0903060703020204" pitchFamily="34" charset="0"/>
                  <a:cs typeface="Aharoni" panose="02010803020104030203" pitchFamily="2" charset="-79"/>
                </a:rPr>
                <a:t> loyal</a:t>
              </a:r>
            </a:p>
          </xdr:txBody>
        </xdr:sp>
      </xdr:grp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0E7F290-84EE-DF41-D92F-3BED203A8A58}"/>
              </a:ext>
            </a:extLst>
          </xdr:cNvPr>
          <xdr:cNvSpPr txBox="1"/>
        </xdr:nvSpPr>
        <xdr:spPr>
          <a:xfrm>
            <a:off x="7086600" y="800100"/>
            <a:ext cx="2095500" cy="962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  <a:effectLst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Avg Recency = 15 days</a:t>
            </a:r>
          </a:p>
          <a:p>
            <a:endParaRPr lang="en-NG">
              <a:solidFill>
                <a:schemeClr val="bg1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r>
              <a:rPr lang="en-US" sz="1100">
                <a:solidFill>
                  <a:schemeClr val="bg1"/>
                </a:solidFill>
                <a:effectLst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Avg</a:t>
            </a:r>
            <a:r>
              <a:rPr lang="en-US" sz="1100" baseline="0">
                <a:solidFill>
                  <a:schemeClr val="bg1"/>
                </a:solidFill>
                <a:effectLst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 Frequency = 25</a:t>
            </a:r>
          </a:p>
          <a:p>
            <a:endParaRPr lang="en-NG">
              <a:solidFill>
                <a:schemeClr val="bg1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r>
              <a:rPr lang="en-US" sz="1100" baseline="0">
                <a:solidFill>
                  <a:schemeClr val="bg1"/>
                </a:solidFill>
                <a:effectLst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Avg Monetary Value  = $1,378.19</a:t>
            </a:r>
            <a:endParaRPr lang="en-NG">
              <a:solidFill>
                <a:schemeClr val="bg1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endParaRPr lang="en-NG" sz="11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D75210AA-75C4-2D4C-E97C-A933C0D3CA53}"/>
              </a:ext>
            </a:extLst>
          </xdr:cNvPr>
          <xdr:cNvSpPr txBox="1"/>
        </xdr:nvSpPr>
        <xdr:spPr>
          <a:xfrm>
            <a:off x="6934200" y="190500"/>
            <a:ext cx="2076450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KPI</a:t>
            </a:r>
            <a:r>
              <a:rPr lang="en-US" sz="1100" baseline="0">
                <a:solidFill>
                  <a:schemeClr val="bg1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Dashboard</a:t>
            </a:r>
            <a:r>
              <a:rPr lang="en-US" sz="110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,</a:t>
            </a:r>
            <a:r>
              <a:rPr lang="en-US" sz="1100" baseline="0">
                <a:solidFill>
                  <a:schemeClr val="bg1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US" sz="1100" baseline="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Top Customers</a:t>
            </a:r>
            <a:endParaRPr lang="en-NG" sz="110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49" name="TextBox 4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D715E27-1004-EB62-CF82-ECFF399A66CE}"/>
              </a:ext>
            </a:extLst>
          </xdr:cNvPr>
          <xdr:cNvSpPr txBox="1"/>
        </xdr:nvSpPr>
        <xdr:spPr>
          <a:xfrm>
            <a:off x="6562725" y="3619500"/>
            <a:ext cx="190500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rgbClr val="FBDA33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See more insights here:</a:t>
            </a:r>
            <a:endParaRPr lang="en-NG" sz="130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5</xdr:col>
      <xdr:colOff>247650</xdr:colOff>
      <xdr:row>2</xdr:row>
      <xdr:rowOff>152400</xdr:rowOff>
    </xdr:from>
    <xdr:to>
      <xdr:col>6</xdr:col>
      <xdr:colOff>552450</xdr:colOff>
      <xdr:row>4</xdr:row>
      <xdr:rowOff>28574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500AF60-94CC-4D8F-8C88-E5A2B32FB731}"/>
            </a:ext>
          </a:extLst>
        </xdr:cNvPr>
        <xdr:cNvSpPr txBox="1"/>
      </xdr:nvSpPr>
      <xdr:spPr>
        <a:xfrm>
          <a:off x="3295650" y="533400"/>
          <a:ext cx="91440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rgbClr val="FBDA33"/>
              </a:solidFill>
              <a:latin typeface="Calibri" panose="020F0502020204030204" pitchFamily="34" charset="0"/>
              <a:cs typeface="Calibri" panose="020F0502020204030204" pitchFamily="34" charset="0"/>
            </a:rPr>
            <a:t>SEGMENT 1</a:t>
          </a:r>
          <a:endParaRPr lang="en-NG" sz="1200">
            <a:solidFill>
              <a:srgbClr val="FBDA33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466725</xdr:colOff>
      <xdr:row>20</xdr:row>
      <xdr:rowOff>76200</xdr:rowOff>
    </xdr:from>
    <xdr:to>
      <xdr:col>15</xdr:col>
      <xdr:colOff>504825</xdr:colOff>
      <xdr:row>27</xdr:row>
      <xdr:rowOff>104775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8D0763F-0B71-49F9-A834-BFD3D0DD8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438150</xdr:colOff>
      <xdr:row>11</xdr:row>
      <xdr:rowOff>171450</xdr:rowOff>
    </xdr:from>
    <xdr:to>
      <xdr:col>15</xdr:col>
      <xdr:colOff>571499</xdr:colOff>
      <xdr:row>18</xdr:row>
      <xdr:rowOff>171450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D0E2585-266F-41BA-9345-69632842D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0</xdr:rowOff>
    </xdr:from>
    <xdr:to>
      <xdr:col>12</xdr:col>
      <xdr:colOff>447675</xdr:colOff>
      <xdr:row>15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081AB-B70B-2EF4-4149-98CA302DA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16</xdr:row>
      <xdr:rowOff>161925</xdr:rowOff>
    </xdr:from>
    <xdr:to>
      <xdr:col>14</xdr:col>
      <xdr:colOff>228600</xdr:colOff>
      <xdr:row>30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404F2-3DEB-4642-B68E-F14A53C6B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Remi" refreshedDate="45960.428443634257" createdVersion="8" refreshedVersion="8" minRefreshableVersion="3" recordCount="2213" xr:uid="{7EF26368-9C76-42CC-B3F9-DC7EDF015ED0}">
  <cacheSource type="worksheet">
    <worksheetSource ref="A1:S2214" sheet="Analysed data"/>
  </cacheSource>
  <cacheFields count="21">
    <cacheField name="ID" numFmtId="0">
      <sharedItems containsSemiMixedTypes="0" containsString="0" containsNumber="1" containsInteger="1" minValue="0" maxValue="11191"/>
    </cacheField>
    <cacheField name="Age" numFmtId="0">
      <sharedItems containsSemiMixedTypes="0" containsString="0" containsNumber="1" containsInteger="1" minValue="29" maxValue="85"/>
    </cacheField>
    <cacheField name="Education" numFmtId="0">
      <sharedItems count="4">
        <s v="BSc"/>
        <s v="PhD"/>
        <s v="Master's"/>
        <s v="Basic"/>
      </sharedItems>
    </cacheField>
    <cacheField name="Marital_Status" numFmtId="0">
      <sharedItems count="5">
        <s v="Single"/>
        <s v="Married"/>
        <s v="Divorced"/>
        <s v="Widow"/>
        <s v="Other"/>
      </sharedItems>
    </cacheField>
    <cacheField name="Income" numFmtId="0">
      <sharedItems containsSemiMixedTypes="0" containsString="0" containsNumber="1" containsInteger="1" minValue="1730" maxValue="666666"/>
    </cacheField>
    <cacheField name="Recency" numFmtId="0">
      <sharedItems containsSemiMixedTypes="0" containsString="0" containsNumber="1" containsInteger="1" minValue="0" maxValue="99"/>
    </cacheField>
    <cacheField name="Frequency" numFmtId="0">
      <sharedItems containsSemiMixedTypes="0" containsString="0" containsNumber="1" containsInteger="1" minValue="0" maxValue="44"/>
    </cacheField>
    <cacheField name="Monetary Value" numFmtId="0">
      <sharedItems containsSemiMixedTypes="0" containsString="0" containsNumber="1" containsInteger="1" minValue="5" maxValue="2525"/>
    </cacheField>
    <cacheField name="Recency Score" numFmtId="0">
      <sharedItems containsSemiMixedTypes="0" containsString="0" containsNumber="1" minValue="0.99999999999999978" maxValue="10"/>
    </cacheField>
    <cacheField name="Frequency Score" numFmtId="0">
      <sharedItems containsSemiMixedTypes="0" containsString="0" containsNumber="1" containsInteger="1" minValue="0" maxValue="10"/>
    </cacheField>
    <cacheField name="Monetary Score" numFmtId="0">
      <sharedItems containsSemiMixedTypes="0" containsString="0" containsNumber="1" containsInteger="1" minValue="0" maxValue="9"/>
    </cacheField>
    <cacheField name="DiscountStatus" numFmtId="0">
      <sharedItems count="2">
        <s v="With Discount"/>
        <s v="Without Discount"/>
      </sharedItems>
    </cacheField>
    <cacheField name="NumWebPurchases" numFmtId="0">
      <sharedItems containsSemiMixedTypes="0" containsString="0" containsNumber="1" containsInteger="1" minValue="0" maxValue="27"/>
    </cacheField>
    <cacheField name="RevenueWeb" numFmtId="1">
      <sharedItems containsSemiMixedTypes="0" containsString="0" containsNumber="1" minValue="0" maxValue="1254.6875"/>
    </cacheField>
    <cacheField name="NumStorePurchases" numFmtId="1">
      <sharedItems containsSemiMixedTypes="0" containsString="0" containsNumber="1" containsInteger="1" minValue="0" maxValue="13"/>
    </cacheField>
    <cacheField name="RevenueStore" numFmtId="1">
      <sharedItems containsSemiMixedTypes="0" containsString="0" containsNumber="1" minValue="0" maxValue="1942.3076923076924"/>
    </cacheField>
    <cacheField name="RFM" numFmtId="0">
      <sharedItems containsSemiMixedTypes="0" containsString="0" containsNumber="1" minValue="0.99999999999999978" maxValue="28"/>
    </cacheField>
    <cacheField name="RFM Score" numFmtId="0">
      <sharedItems containsSemiMixedTypes="0" containsString="0" containsNumber="1" containsInteger="1" minValue="0" maxValue="10"/>
    </cacheField>
    <cacheField name="Customer Segment" numFmtId="0">
      <sharedItems count="5">
        <s v="Loyal Customers"/>
        <s v="Inactive Customers"/>
        <s v="At-Risk Customers"/>
        <s v="Top Customers"/>
        <s v="Growth Customers"/>
      </sharedItems>
    </cacheField>
    <cacheField name="NumberofChildren" numFmtId="0">
      <sharedItems containsSemiMixedTypes="0" containsString="0" containsNumber="1" containsInteger="1" minValue="0" maxValue="3"/>
    </cacheField>
    <cacheField name="CS" numFmtId="0">
      <sharedItems count="4">
        <s v="Loyal Customers"/>
        <e v="#N/A"/>
        <s v="Top Customers"/>
        <s v="Growth Custom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Remi" refreshedDate="45960.428448726852" createdVersion="8" refreshedVersion="8" minRefreshableVersion="3" recordCount="2213" xr:uid="{EDEB6E04-1268-42B2-863C-FFF900AE8AB2}">
  <cacheSource type="worksheet">
    <worksheetSource ref="A1:S2214" sheet="Analysed data"/>
  </cacheSource>
  <cacheFields count="19">
    <cacheField name="ID" numFmtId="0">
      <sharedItems containsSemiMixedTypes="0" containsString="0" containsNumber="1" containsInteger="1" minValue="0" maxValue="11191"/>
    </cacheField>
    <cacheField name="Age" numFmtId="0">
      <sharedItems containsSemiMixedTypes="0" containsString="0" containsNumber="1" containsInteger="1" minValue="29" maxValue="85"/>
    </cacheField>
    <cacheField name="Education" numFmtId="0">
      <sharedItems count="4">
        <s v="BSc"/>
        <s v="PhD"/>
        <s v="Master's"/>
        <s v="Basic"/>
      </sharedItems>
    </cacheField>
    <cacheField name="Marital_Status" numFmtId="0">
      <sharedItems count="5">
        <s v="Single"/>
        <s v="Married"/>
        <s v="Divorced"/>
        <s v="Widow"/>
        <s v="Other"/>
      </sharedItems>
    </cacheField>
    <cacheField name="Income" numFmtId="0">
      <sharedItems containsSemiMixedTypes="0" containsString="0" containsNumber="1" containsInteger="1" minValue="1730" maxValue="666666"/>
    </cacheField>
    <cacheField name="Recency" numFmtId="0">
      <sharedItems containsSemiMixedTypes="0" containsString="0" containsNumber="1" containsInteger="1" minValue="0" maxValue="99"/>
    </cacheField>
    <cacheField name="Frequency" numFmtId="0">
      <sharedItems containsSemiMixedTypes="0" containsString="0" containsNumber="1" containsInteger="1" minValue="0" maxValue="44"/>
    </cacheField>
    <cacheField name="Monetary Value" numFmtId="0">
      <sharedItems containsSemiMixedTypes="0" containsString="0" containsNumber="1" containsInteger="1" minValue="5" maxValue="2525"/>
    </cacheField>
    <cacheField name="Recency Score" numFmtId="0">
      <sharedItems containsSemiMixedTypes="0" containsString="0" containsNumber="1" minValue="0.99999999999999978" maxValue="10"/>
    </cacheField>
    <cacheField name="Frequency Score" numFmtId="0">
      <sharedItems containsSemiMixedTypes="0" containsString="0" containsNumber="1" containsInteger="1" minValue="0" maxValue="10"/>
    </cacheField>
    <cacheField name="Monetary Score" numFmtId="0">
      <sharedItems containsSemiMixedTypes="0" containsString="0" containsNumber="1" containsInteger="1" minValue="0" maxValue="9"/>
    </cacheField>
    <cacheField name="DiscountStatus" numFmtId="0">
      <sharedItems count="2">
        <s v="With Discount"/>
        <s v="Without Discount"/>
      </sharedItems>
    </cacheField>
    <cacheField name="NumWebPurchases" numFmtId="0">
      <sharedItems containsSemiMixedTypes="0" containsString="0" containsNumber="1" containsInteger="1" minValue="0" maxValue="27"/>
    </cacheField>
    <cacheField name="RevenueWeb" numFmtId="1">
      <sharedItems containsSemiMixedTypes="0" containsString="0" containsNumber="1" minValue="0" maxValue="1254.6875"/>
    </cacheField>
    <cacheField name="NumStorePurchases" numFmtId="1">
      <sharedItems containsSemiMixedTypes="0" containsString="0" containsNumber="1" containsInteger="1" minValue="0" maxValue="13"/>
    </cacheField>
    <cacheField name="RevenueStore" numFmtId="1">
      <sharedItems containsSemiMixedTypes="0" containsString="0" containsNumber="1" minValue="0" maxValue="1942.3076923076924"/>
    </cacheField>
    <cacheField name="RFM" numFmtId="0">
      <sharedItems containsSemiMixedTypes="0" containsString="0" containsNumber="1" minValue="0.99999999999999978" maxValue="28"/>
    </cacheField>
    <cacheField name="RFM Score" numFmtId="0">
      <sharedItems containsSemiMixedTypes="0" containsString="0" containsNumber="1" containsInteger="1" minValue="0" maxValue="10"/>
    </cacheField>
    <cacheField name="Customer Segment" numFmtId="0">
      <sharedItems count="5">
        <s v="Loyal Customers"/>
        <s v="Inactive Customers"/>
        <s v="At-Risk Customers"/>
        <s v="Top Customers"/>
        <s v="Growth Custom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3">
  <r>
    <n v="5524"/>
    <n v="68"/>
    <x v="0"/>
    <x v="0"/>
    <n v="58138"/>
    <n v="58"/>
    <n v="25"/>
    <n v="1617"/>
    <n v="5"/>
    <n v="8"/>
    <n v="9"/>
    <x v="0"/>
    <n v="8"/>
    <n v="1078"/>
    <n v="4"/>
    <n v="539"/>
    <n v="22"/>
    <n v="8"/>
    <x v="0"/>
    <n v="0"/>
    <x v="0"/>
  </r>
  <r>
    <n v="2174"/>
    <n v="71"/>
    <x v="0"/>
    <x v="0"/>
    <n v="46344"/>
    <n v="38"/>
    <n v="6"/>
    <n v="27"/>
    <n v="7"/>
    <n v="1"/>
    <n v="0"/>
    <x v="0"/>
    <n v="1"/>
    <n v="9"/>
    <n v="2"/>
    <n v="18"/>
    <n v="8"/>
    <n v="1"/>
    <x v="1"/>
    <n v="2"/>
    <x v="1"/>
  </r>
  <r>
    <n v="4141"/>
    <n v="60"/>
    <x v="0"/>
    <x v="1"/>
    <n v="71613"/>
    <n v="26"/>
    <n v="21"/>
    <n v="776"/>
    <n v="8"/>
    <n v="7"/>
    <n v="6"/>
    <x v="0"/>
    <n v="8"/>
    <n v="344.88888888888886"/>
    <n v="10"/>
    <n v="431.11111111111114"/>
    <n v="21"/>
    <n v="8"/>
    <x v="0"/>
    <n v="0"/>
    <x v="0"/>
  </r>
  <r>
    <n v="6182"/>
    <n v="41"/>
    <x v="0"/>
    <x v="1"/>
    <n v="26646"/>
    <n v="26"/>
    <n v="8"/>
    <n v="53"/>
    <n v="8"/>
    <n v="2"/>
    <n v="1"/>
    <x v="0"/>
    <n v="2"/>
    <n v="17.666666666666664"/>
    <n v="4"/>
    <n v="35.333333333333329"/>
    <n v="11"/>
    <n v="3"/>
    <x v="2"/>
    <n v="1"/>
    <x v="1"/>
  </r>
  <r>
    <n v="5324"/>
    <n v="44"/>
    <x v="1"/>
    <x v="1"/>
    <n v="58293"/>
    <n v="94"/>
    <n v="19"/>
    <n v="422"/>
    <n v="0.99999999999999978"/>
    <n v="6"/>
    <n v="5"/>
    <x v="0"/>
    <n v="5"/>
    <n v="191.81818181818181"/>
    <n v="6"/>
    <n v="230.18181818181816"/>
    <n v="12"/>
    <n v="3"/>
    <x v="2"/>
    <n v="1"/>
    <x v="1"/>
  </r>
  <r>
    <n v="7446"/>
    <n v="58"/>
    <x v="2"/>
    <x v="1"/>
    <n v="62513"/>
    <n v="16"/>
    <n v="22"/>
    <n v="716"/>
    <n v="9"/>
    <n v="7"/>
    <n v="6"/>
    <x v="0"/>
    <n v="6"/>
    <n v="268.5"/>
    <n v="10"/>
    <n v="447.5"/>
    <n v="22"/>
    <n v="8"/>
    <x v="0"/>
    <n v="1"/>
    <x v="0"/>
  </r>
  <r>
    <n v="965"/>
    <n v="54"/>
    <x v="0"/>
    <x v="2"/>
    <n v="55635"/>
    <n v="34"/>
    <n v="21"/>
    <n v="590"/>
    <n v="7"/>
    <n v="7"/>
    <n v="5"/>
    <x v="0"/>
    <n v="7"/>
    <n v="295"/>
    <n v="7"/>
    <n v="295"/>
    <n v="19"/>
    <n v="7"/>
    <x v="0"/>
    <n v="1"/>
    <x v="0"/>
  </r>
  <r>
    <n v="6177"/>
    <n v="40"/>
    <x v="1"/>
    <x v="1"/>
    <n v="33454"/>
    <n v="32"/>
    <n v="10"/>
    <n v="169"/>
    <n v="7"/>
    <n v="3"/>
    <n v="3"/>
    <x v="0"/>
    <n v="4"/>
    <n v="84.5"/>
    <n v="4"/>
    <n v="84.5"/>
    <n v="13"/>
    <n v="4"/>
    <x v="2"/>
    <n v="1"/>
    <x v="1"/>
  </r>
  <r>
    <n v="4855"/>
    <n v="51"/>
    <x v="1"/>
    <x v="1"/>
    <n v="30351"/>
    <n v="19"/>
    <n v="6"/>
    <n v="46"/>
    <n v="9"/>
    <n v="1"/>
    <n v="1"/>
    <x v="0"/>
    <n v="3"/>
    <n v="27.599999999999998"/>
    <n v="2"/>
    <n v="18.400000000000002"/>
    <n v="11"/>
    <n v="3"/>
    <x v="2"/>
    <n v="1"/>
    <x v="1"/>
  </r>
  <r>
    <n v="5899"/>
    <n v="75"/>
    <x v="1"/>
    <x v="1"/>
    <n v="5648"/>
    <n v="68"/>
    <n v="2"/>
    <n v="49"/>
    <n v="4"/>
    <n v="0"/>
    <n v="1"/>
    <x v="0"/>
    <n v="1"/>
    <n v="49"/>
    <n v="0"/>
    <n v="0"/>
    <n v="5"/>
    <n v="0"/>
    <x v="1"/>
    <n v="2"/>
    <x v="1"/>
  </r>
  <r>
    <n v="387"/>
    <n v="49"/>
    <x v="3"/>
    <x v="1"/>
    <n v="7500"/>
    <n v="59"/>
    <n v="6"/>
    <n v="61"/>
    <n v="4"/>
    <n v="1"/>
    <n v="2"/>
    <x v="0"/>
    <n v="2"/>
    <n v="24.400000000000002"/>
    <n v="3"/>
    <n v="36.6"/>
    <n v="7"/>
    <n v="1"/>
    <x v="1"/>
    <n v="0"/>
    <x v="1"/>
  </r>
  <r>
    <n v="2125"/>
    <n v="66"/>
    <x v="0"/>
    <x v="2"/>
    <n v="63033"/>
    <n v="82"/>
    <n v="16"/>
    <n v="1102"/>
    <n v="1.9999999999999996"/>
    <n v="5"/>
    <n v="7"/>
    <x v="0"/>
    <n v="3"/>
    <n v="300.5454545454545"/>
    <n v="8"/>
    <n v="801.4545454545455"/>
    <n v="14"/>
    <n v="4"/>
    <x v="2"/>
    <n v="0"/>
    <x v="1"/>
  </r>
  <r>
    <n v="8180"/>
    <n v="73"/>
    <x v="2"/>
    <x v="2"/>
    <n v="59354"/>
    <n v="53"/>
    <n v="15"/>
    <n v="310"/>
    <n v="5"/>
    <n v="4"/>
    <n v="4"/>
    <x v="0"/>
    <n v="6"/>
    <n v="169.09090909090907"/>
    <n v="5"/>
    <n v="140.90909090909091"/>
    <n v="13"/>
    <n v="4"/>
    <x v="2"/>
    <n v="2"/>
    <x v="1"/>
  </r>
  <r>
    <n v="2569"/>
    <n v="38"/>
    <x v="0"/>
    <x v="1"/>
    <n v="17323"/>
    <n v="38"/>
    <n v="5"/>
    <n v="46"/>
    <n v="7"/>
    <n v="0"/>
    <n v="1"/>
    <x v="0"/>
    <n v="1"/>
    <n v="11.5"/>
    <n v="3"/>
    <n v="34.5"/>
    <n v="8"/>
    <n v="1"/>
    <x v="1"/>
    <n v="0"/>
    <x v="1"/>
  </r>
  <r>
    <n v="2114"/>
    <n v="79"/>
    <x v="1"/>
    <x v="0"/>
    <n v="82800"/>
    <n v="23"/>
    <n v="26"/>
    <n v="1315"/>
    <n v="8"/>
    <n v="9"/>
    <n v="8"/>
    <x v="0"/>
    <n v="7"/>
    <n v="484.4736842105263"/>
    <n v="12"/>
    <n v="830.52631578947364"/>
    <n v="25"/>
    <n v="9"/>
    <x v="3"/>
    <n v="0"/>
    <x v="2"/>
  </r>
  <r>
    <n v="9736"/>
    <n v="45"/>
    <x v="0"/>
    <x v="1"/>
    <n v="41850"/>
    <n v="51"/>
    <n v="9"/>
    <n v="96"/>
    <n v="5"/>
    <n v="2"/>
    <n v="3"/>
    <x v="0"/>
    <n v="3"/>
    <n v="48"/>
    <n v="3"/>
    <n v="48"/>
    <n v="10"/>
    <n v="2"/>
    <x v="2"/>
    <n v="2"/>
    <x v="1"/>
  </r>
  <r>
    <n v="4939"/>
    <n v="79"/>
    <x v="0"/>
    <x v="1"/>
    <n v="37760"/>
    <n v="20"/>
    <n v="13"/>
    <n v="317"/>
    <n v="8"/>
    <n v="4"/>
    <n v="4"/>
    <x v="0"/>
    <n v="4"/>
    <n v="126.80000000000001"/>
    <n v="6"/>
    <n v="190.2"/>
    <n v="16"/>
    <n v="5"/>
    <x v="4"/>
    <n v="0"/>
    <x v="3"/>
  </r>
  <r>
    <n v="6565"/>
    <n v="76"/>
    <x v="2"/>
    <x v="1"/>
    <n v="76995"/>
    <n v="91"/>
    <n v="26"/>
    <n v="1782"/>
    <n v="0.99999999999999978"/>
    <n v="9"/>
    <n v="9"/>
    <x v="0"/>
    <n v="11"/>
    <n v="980.1"/>
    <n v="9"/>
    <n v="801.9"/>
    <n v="19"/>
    <n v="7"/>
    <x v="0"/>
    <n v="1"/>
    <x v="0"/>
  </r>
  <r>
    <n v="2278"/>
    <n v="40"/>
    <x v="2"/>
    <x v="0"/>
    <n v="33812"/>
    <n v="86"/>
    <n v="8"/>
    <n v="133"/>
    <n v="1.9999999999999996"/>
    <n v="2"/>
    <n v="3"/>
    <x v="0"/>
    <n v="2"/>
    <n v="53.2"/>
    <n v="3"/>
    <n v="79.8"/>
    <n v="7"/>
    <n v="1"/>
    <x v="1"/>
    <n v="1"/>
    <x v="1"/>
  </r>
  <r>
    <n v="9360"/>
    <n v="43"/>
    <x v="0"/>
    <x v="1"/>
    <n v="37040"/>
    <n v="41"/>
    <n v="12"/>
    <n v="316"/>
    <n v="6"/>
    <n v="3"/>
    <n v="4"/>
    <x v="0"/>
    <n v="4"/>
    <n v="140.44444444444443"/>
    <n v="5"/>
    <n v="175.55555555555557"/>
    <n v="13"/>
    <n v="4"/>
    <x v="2"/>
    <n v="0"/>
    <x v="1"/>
  </r>
  <r>
    <n v="5376"/>
    <n v="46"/>
    <x v="0"/>
    <x v="1"/>
    <n v="2447"/>
    <n v="42"/>
    <n v="43"/>
    <n v="1730"/>
    <n v="6"/>
    <n v="9"/>
    <n v="9"/>
    <x v="0"/>
    <n v="0"/>
    <n v="0"/>
    <n v="0"/>
    <n v="0"/>
    <n v="24"/>
    <n v="9"/>
    <x v="3"/>
    <n v="1"/>
    <x v="2"/>
  </r>
  <r>
    <n v="1993"/>
    <n v="76"/>
    <x v="1"/>
    <x v="1"/>
    <n v="58607"/>
    <n v="63"/>
    <n v="17"/>
    <n v="972"/>
    <n v="4"/>
    <n v="5"/>
    <n v="7"/>
    <x v="0"/>
    <n v="2"/>
    <n v="176.72727272727272"/>
    <n v="9"/>
    <n v="795.27272727272737"/>
    <n v="16"/>
    <n v="5"/>
    <x v="4"/>
    <n v="1"/>
    <x v="3"/>
  </r>
  <r>
    <n v="4047"/>
    <n v="71"/>
    <x v="1"/>
    <x v="1"/>
    <n v="65324"/>
    <n v="0"/>
    <n v="20"/>
    <n v="544"/>
    <n v="10"/>
    <n v="6"/>
    <n v="5"/>
    <x v="0"/>
    <n v="6"/>
    <n v="217.60000000000002"/>
    <n v="9"/>
    <n v="326.39999999999998"/>
    <n v="21"/>
    <n v="8"/>
    <x v="0"/>
    <n v="1"/>
    <x v="0"/>
  </r>
  <r>
    <n v="1409"/>
    <n v="74"/>
    <x v="0"/>
    <x v="1"/>
    <n v="40689"/>
    <n v="69"/>
    <n v="20"/>
    <n v="444"/>
    <n v="4"/>
    <n v="6"/>
    <n v="5"/>
    <x v="0"/>
    <n v="7"/>
    <n v="259"/>
    <n v="5"/>
    <n v="185"/>
    <n v="15"/>
    <n v="4"/>
    <x v="2"/>
    <n v="1"/>
    <x v="1"/>
  </r>
  <r>
    <n v="7892"/>
    <n v="56"/>
    <x v="0"/>
    <x v="0"/>
    <n v="18589"/>
    <n v="89"/>
    <n v="8"/>
    <n v="75"/>
    <n v="1.9999999999999996"/>
    <n v="2"/>
    <n v="2"/>
    <x v="0"/>
    <n v="2"/>
    <n v="30"/>
    <n v="3"/>
    <n v="45"/>
    <n v="6"/>
    <n v="0"/>
    <x v="1"/>
    <n v="0"/>
    <x v="1"/>
  </r>
  <r>
    <n v="2404"/>
    <n v="49"/>
    <x v="0"/>
    <x v="1"/>
    <n v="53359"/>
    <n v="4"/>
    <n v="14"/>
    <n v="257"/>
    <n v="10"/>
    <n v="4"/>
    <n v="4"/>
    <x v="0"/>
    <n v="5"/>
    <n v="142.77777777777777"/>
    <n v="4"/>
    <n v="114.22222222222221"/>
    <n v="18"/>
    <n v="6"/>
    <x v="4"/>
    <n v="2"/>
    <x v="3"/>
  </r>
  <r>
    <n v="9422"/>
    <n v="36"/>
    <x v="0"/>
    <x v="1"/>
    <n v="38360"/>
    <n v="26"/>
    <n v="9"/>
    <n v="131"/>
    <n v="8"/>
    <n v="2"/>
    <n v="3"/>
    <x v="0"/>
    <n v="2"/>
    <n v="43.666666666666664"/>
    <n v="4"/>
    <n v="87.333333333333329"/>
    <n v="13"/>
    <n v="4"/>
    <x v="2"/>
    <n v="1"/>
    <x v="1"/>
  </r>
  <r>
    <n v="1966"/>
    <n v="60"/>
    <x v="1"/>
    <x v="1"/>
    <n v="84618"/>
    <n v="96"/>
    <n v="26"/>
    <n v="1672"/>
    <n v="0.99999999999999978"/>
    <n v="9"/>
    <n v="9"/>
    <x v="0"/>
    <n v="6"/>
    <n v="627"/>
    <n v="10"/>
    <n v="1045"/>
    <n v="19"/>
    <n v="7"/>
    <x v="0"/>
    <n v="0"/>
    <x v="0"/>
  </r>
  <r>
    <n v="6864"/>
    <n v="36"/>
    <x v="2"/>
    <x v="2"/>
    <n v="10979"/>
    <n v="34"/>
    <n v="8"/>
    <n v="30"/>
    <n v="7"/>
    <n v="2"/>
    <n v="0"/>
    <x v="0"/>
    <n v="3"/>
    <n v="15"/>
    <n v="3"/>
    <n v="15"/>
    <n v="9"/>
    <n v="2"/>
    <x v="2"/>
    <n v="0"/>
    <x v="1"/>
  </r>
  <r>
    <n v="3033"/>
    <n v="62"/>
    <x v="2"/>
    <x v="1"/>
    <n v="38620"/>
    <n v="56"/>
    <n v="11"/>
    <n v="318"/>
    <n v="5"/>
    <n v="3"/>
    <n v="4"/>
    <x v="0"/>
    <n v="2"/>
    <n v="127.2"/>
    <n v="3"/>
    <n v="190.79999999999998"/>
    <n v="12"/>
    <n v="3"/>
    <x v="2"/>
    <n v="0"/>
    <x v="1"/>
  </r>
  <r>
    <n v="5710"/>
    <n v="55"/>
    <x v="0"/>
    <x v="1"/>
    <n v="40548"/>
    <n v="31"/>
    <n v="9"/>
    <n v="120"/>
    <n v="7"/>
    <n v="2"/>
    <n v="3"/>
    <x v="0"/>
    <n v="2"/>
    <n v="40"/>
    <n v="4"/>
    <n v="80"/>
    <n v="12"/>
    <n v="3"/>
    <x v="2"/>
    <n v="1"/>
    <x v="1"/>
  </r>
  <r>
    <n v="7373"/>
    <n v="73"/>
    <x v="1"/>
    <x v="2"/>
    <n v="46610"/>
    <n v="8"/>
    <n v="17"/>
    <n v="302"/>
    <n v="10"/>
    <n v="5"/>
    <n v="4"/>
    <x v="0"/>
    <n v="4"/>
    <n v="120.80000000000001"/>
    <n v="6"/>
    <n v="181.2"/>
    <n v="19"/>
    <n v="7"/>
    <x v="0"/>
    <n v="2"/>
    <x v="0"/>
  </r>
  <r>
    <n v="8755"/>
    <n v="79"/>
    <x v="2"/>
    <x v="1"/>
    <n v="68657"/>
    <n v="4"/>
    <n v="18"/>
    <n v="1196"/>
    <n v="10"/>
    <n v="6"/>
    <n v="8"/>
    <x v="0"/>
    <n v="3"/>
    <n v="299"/>
    <n v="9"/>
    <n v="897"/>
    <n v="24"/>
    <n v="9"/>
    <x v="3"/>
    <n v="0"/>
    <x v="2"/>
  </r>
  <r>
    <n v="10738"/>
    <n v="74"/>
    <x v="2"/>
    <x v="0"/>
    <n v="49389"/>
    <n v="55"/>
    <n v="6"/>
    <n v="65"/>
    <n v="5"/>
    <n v="1"/>
    <n v="2"/>
    <x v="0"/>
    <n v="2"/>
    <n v="26"/>
    <n v="3"/>
    <n v="39"/>
    <n v="8"/>
    <n v="1"/>
    <x v="1"/>
    <n v="2"/>
    <x v="1"/>
  </r>
  <r>
    <n v="4339"/>
    <n v="55"/>
    <x v="1"/>
    <x v="1"/>
    <n v="67353"/>
    <n v="37"/>
    <n v="28"/>
    <n v="913"/>
    <n v="7"/>
    <n v="9"/>
    <n v="6"/>
    <x v="0"/>
    <n v="5"/>
    <n v="268.52941176470591"/>
    <n v="12"/>
    <n v="644.47058823529414"/>
    <n v="22"/>
    <n v="8"/>
    <x v="0"/>
    <n v="1"/>
    <x v="0"/>
  </r>
  <r>
    <n v="10755"/>
    <n v="49"/>
    <x v="2"/>
    <x v="1"/>
    <n v="23718"/>
    <n v="76"/>
    <n v="9"/>
    <n v="81"/>
    <n v="3.0000000000000004"/>
    <n v="2"/>
    <n v="2"/>
    <x v="0"/>
    <n v="3"/>
    <n v="48.6"/>
    <n v="2"/>
    <n v="32.4"/>
    <n v="7"/>
    <n v="1"/>
    <x v="1"/>
    <n v="1"/>
    <x v="1"/>
  </r>
  <r>
    <n v="8595"/>
    <n v="52"/>
    <x v="0"/>
    <x v="3"/>
    <n v="42429"/>
    <n v="99"/>
    <n v="7"/>
    <n v="67"/>
    <n v="0.99999999999999978"/>
    <n v="1"/>
    <n v="2"/>
    <x v="0"/>
    <n v="1"/>
    <n v="16.75"/>
    <n v="3"/>
    <n v="50.25"/>
    <n v="4"/>
    <n v="0"/>
    <x v="1"/>
    <n v="1"/>
    <x v="1"/>
  </r>
  <r>
    <n v="2968"/>
    <n v="82"/>
    <x v="1"/>
    <x v="2"/>
    <n v="48948"/>
    <n v="53"/>
    <n v="24"/>
    <n v="902"/>
    <n v="5"/>
    <n v="8"/>
    <n v="6"/>
    <x v="0"/>
    <n v="7"/>
    <n v="526.16666666666674"/>
    <n v="5"/>
    <n v="375.83333333333337"/>
    <n v="19"/>
    <n v="7"/>
    <x v="0"/>
    <n v="0"/>
    <x v="0"/>
  </r>
  <r>
    <n v="8601"/>
    <n v="45"/>
    <x v="0"/>
    <x v="1"/>
    <n v="80011"/>
    <n v="3"/>
    <n v="21"/>
    <n v="1395"/>
    <n v="10"/>
    <n v="7"/>
    <n v="8"/>
    <x v="0"/>
    <n v="8"/>
    <n v="858.46153846153845"/>
    <n v="5"/>
    <n v="536.53846153846155"/>
    <n v="25"/>
    <n v="9"/>
    <x v="3"/>
    <n v="1"/>
    <x v="2"/>
  </r>
  <r>
    <n v="503"/>
    <n v="40"/>
    <x v="2"/>
    <x v="1"/>
    <n v="20559"/>
    <n v="88"/>
    <n v="7"/>
    <n v="53"/>
    <n v="1.9999999999999996"/>
    <n v="1"/>
    <n v="1"/>
    <x v="0"/>
    <n v="2"/>
    <n v="21.200000000000003"/>
    <n v="3"/>
    <n v="31.799999999999997"/>
    <n v="3.9999999999999996"/>
    <n v="0"/>
    <x v="1"/>
    <n v="1"/>
    <x v="1"/>
  </r>
  <r>
    <n v="8430"/>
    <n v="68"/>
    <x v="0"/>
    <x v="1"/>
    <n v="21994"/>
    <n v="4"/>
    <n v="4"/>
    <n v="22"/>
    <n v="10"/>
    <n v="0"/>
    <n v="0"/>
    <x v="0"/>
    <n v="0"/>
    <n v="0"/>
    <n v="3"/>
    <n v="22"/>
    <n v="10"/>
    <n v="2"/>
    <x v="2"/>
    <n v="1"/>
    <x v="1"/>
  </r>
  <r>
    <n v="2139"/>
    <n v="50"/>
    <x v="2"/>
    <x v="1"/>
    <n v="7500"/>
    <n v="19"/>
    <n v="8"/>
    <n v="31"/>
    <n v="9"/>
    <n v="2"/>
    <n v="0"/>
    <x v="0"/>
    <n v="2"/>
    <n v="12.4"/>
    <n v="3"/>
    <n v="18.599999999999998"/>
    <n v="11"/>
    <n v="3"/>
    <x v="2"/>
    <n v="1"/>
    <x v="1"/>
  </r>
  <r>
    <n v="1371"/>
    <n v="49"/>
    <x v="0"/>
    <x v="0"/>
    <n v="79941"/>
    <n v="72"/>
    <n v="16"/>
    <n v="984"/>
    <n v="3.0000000000000004"/>
    <n v="5"/>
    <n v="7"/>
    <x v="0"/>
    <n v="2"/>
    <n v="178.90909090909091"/>
    <n v="9"/>
    <n v="805.09090909090912"/>
    <n v="15"/>
    <n v="4"/>
    <x v="2"/>
    <n v="0"/>
    <x v="1"/>
  </r>
  <r>
    <n v="9909"/>
    <n v="29"/>
    <x v="2"/>
    <x v="1"/>
    <n v="7500"/>
    <n v="24"/>
    <n v="10"/>
    <n v="122"/>
    <n v="8"/>
    <n v="3"/>
    <n v="3"/>
    <x v="0"/>
    <n v="3"/>
    <n v="61"/>
    <n v="3"/>
    <n v="61"/>
    <n v="14"/>
    <n v="4"/>
    <x v="2"/>
    <n v="0"/>
    <x v="1"/>
  </r>
  <r>
    <n v="7286"/>
    <n v="57"/>
    <x v="0"/>
    <x v="1"/>
    <n v="41728"/>
    <n v="92"/>
    <n v="5"/>
    <n v="55"/>
    <n v="0.99999999999999978"/>
    <n v="0"/>
    <n v="1"/>
    <x v="0"/>
    <n v="2"/>
    <n v="27.5"/>
    <n v="2"/>
    <n v="27.5"/>
    <n v="1.9999999999999998"/>
    <n v="0"/>
    <x v="1"/>
    <n v="1"/>
    <x v="1"/>
  </r>
  <r>
    <n v="6566"/>
    <n v="71"/>
    <x v="1"/>
    <x v="1"/>
    <n v="72550"/>
    <n v="39"/>
    <n v="28"/>
    <n v="1319"/>
    <n v="7"/>
    <n v="9"/>
    <n v="8"/>
    <x v="0"/>
    <n v="5"/>
    <n v="387.94117647058823"/>
    <n v="12"/>
    <n v="931.05882352941182"/>
    <n v="24"/>
    <n v="9"/>
    <x v="3"/>
    <n v="2"/>
    <x v="2"/>
  </r>
  <r>
    <n v="8614"/>
    <n v="68"/>
    <x v="0"/>
    <x v="3"/>
    <n v="65486"/>
    <n v="29"/>
    <n v="17"/>
    <n v="507"/>
    <n v="8"/>
    <n v="5"/>
    <n v="5"/>
    <x v="0"/>
    <n v="4"/>
    <n v="144.85714285714286"/>
    <n v="10"/>
    <n v="362.14285714285717"/>
    <n v="18"/>
    <n v="6"/>
    <x v="4"/>
    <n v="1"/>
    <x v="3"/>
  </r>
  <r>
    <n v="4114"/>
    <n v="61"/>
    <x v="2"/>
    <x v="1"/>
    <n v="79143"/>
    <n v="2"/>
    <n v="29"/>
    <n v="1693"/>
    <n v="10"/>
    <n v="9"/>
    <n v="9"/>
    <x v="0"/>
    <n v="6"/>
    <n v="534.63157894736844"/>
    <n v="13"/>
    <n v="1158.3684210526317"/>
    <n v="28"/>
    <n v="10"/>
    <x v="3"/>
    <n v="0"/>
    <x v="2"/>
  </r>
  <r>
    <n v="1331"/>
    <n v="48"/>
    <x v="0"/>
    <x v="0"/>
    <n v="35790"/>
    <n v="54"/>
    <n v="7"/>
    <n v="72"/>
    <n v="5"/>
    <n v="1"/>
    <n v="2"/>
    <x v="0"/>
    <n v="2"/>
    <n v="28.8"/>
    <n v="3"/>
    <n v="43.199999999999996"/>
    <n v="8"/>
    <n v="1"/>
    <x v="1"/>
    <n v="1"/>
    <x v="1"/>
  </r>
  <r>
    <n v="2225"/>
    <n v="48"/>
    <x v="0"/>
    <x v="2"/>
    <n v="82582"/>
    <n v="54"/>
    <n v="21"/>
    <n v="1617"/>
    <n v="5"/>
    <n v="7"/>
    <n v="9"/>
    <x v="0"/>
    <n v="4"/>
    <n v="588"/>
    <n v="7"/>
    <n v="1029"/>
    <n v="21"/>
    <n v="8"/>
    <x v="0"/>
    <n v="0"/>
    <x v="0"/>
  </r>
  <r>
    <n v="9381"/>
    <n v="47"/>
    <x v="0"/>
    <x v="1"/>
    <n v="66373"/>
    <n v="57"/>
    <n v="23"/>
    <n v="606"/>
    <n v="5"/>
    <n v="8"/>
    <n v="5"/>
    <x v="0"/>
    <n v="4"/>
    <n v="173.14285714285714"/>
    <n v="10"/>
    <n v="432.85714285714289"/>
    <n v="18"/>
    <n v="6"/>
    <x v="4"/>
    <n v="2"/>
    <x v="3"/>
  </r>
  <r>
    <n v="6260"/>
    <n v="70"/>
    <x v="2"/>
    <x v="1"/>
    <n v="82384"/>
    <n v="55"/>
    <n v="27"/>
    <n v="1957"/>
    <n v="5"/>
    <n v="9"/>
    <n v="9"/>
    <x v="0"/>
    <n v="3"/>
    <n v="366.9375"/>
    <n v="13"/>
    <n v="1590.0625"/>
    <n v="23"/>
    <n v="8"/>
    <x v="0"/>
    <n v="0"/>
    <x v="0"/>
  </r>
  <r>
    <n v="10383"/>
    <n v="59"/>
    <x v="0"/>
    <x v="2"/>
    <n v="70287"/>
    <n v="30"/>
    <n v="21"/>
    <n v="1093"/>
    <n v="7"/>
    <n v="7"/>
    <n v="7"/>
    <x v="0"/>
    <n v="5"/>
    <n v="364.33333333333331"/>
    <n v="10"/>
    <n v="728.66666666666663"/>
    <n v="21"/>
    <n v="8"/>
    <x v="0"/>
    <n v="0"/>
    <x v="0"/>
  </r>
  <r>
    <n v="7437"/>
    <n v="37"/>
    <x v="0"/>
    <x v="0"/>
    <n v="27938"/>
    <n v="31"/>
    <n v="6"/>
    <n v="29"/>
    <n v="7"/>
    <n v="1"/>
    <n v="0"/>
    <x v="0"/>
    <n v="1"/>
    <n v="5.8000000000000007"/>
    <n v="4"/>
    <n v="23.200000000000003"/>
    <n v="8"/>
    <n v="1"/>
    <x v="1"/>
    <n v="1"/>
    <x v="1"/>
  </r>
  <r>
    <n v="8375"/>
    <n v="57"/>
    <x v="1"/>
    <x v="1"/>
    <n v="55954"/>
    <n v="63"/>
    <n v="19"/>
    <n v="518"/>
    <n v="4"/>
    <n v="6"/>
    <n v="5"/>
    <x v="0"/>
    <n v="8"/>
    <n v="296"/>
    <n v="6"/>
    <n v="222"/>
    <n v="15"/>
    <n v="4"/>
    <x v="2"/>
    <n v="1"/>
    <x v="1"/>
  </r>
  <r>
    <n v="6853"/>
    <n v="43"/>
    <x v="2"/>
    <x v="0"/>
    <n v="75777"/>
    <n v="12"/>
    <n v="21"/>
    <n v="1438"/>
    <n v="9"/>
    <n v="7"/>
    <n v="8"/>
    <x v="0"/>
    <n v="3"/>
    <n v="308.14285714285711"/>
    <n v="11"/>
    <n v="1129.8571428571429"/>
    <n v="24"/>
    <n v="9"/>
    <x v="3"/>
    <n v="0"/>
    <x v="2"/>
  </r>
  <r>
    <n v="3076"/>
    <n v="50"/>
    <x v="0"/>
    <x v="1"/>
    <n v="66653"/>
    <n v="18"/>
    <n v="22"/>
    <n v="612"/>
    <n v="9"/>
    <n v="7"/>
    <n v="5"/>
    <x v="0"/>
    <n v="4"/>
    <n v="153"/>
    <n v="12"/>
    <n v="459"/>
    <n v="21"/>
    <n v="8"/>
    <x v="0"/>
    <n v="2"/>
    <x v="0"/>
  </r>
  <r>
    <n v="1012"/>
    <n v="73"/>
    <x v="0"/>
    <x v="0"/>
    <n v="61823"/>
    <n v="26"/>
    <n v="24"/>
    <n v="884"/>
    <n v="8"/>
    <n v="8"/>
    <n v="6"/>
    <x v="0"/>
    <n v="8"/>
    <n v="392.88888888888886"/>
    <n v="10"/>
    <n v="491.11111111111114"/>
    <n v="22"/>
    <n v="8"/>
    <x v="0"/>
    <n v="1"/>
    <x v="0"/>
  </r>
  <r>
    <n v="6518"/>
    <n v="74"/>
    <x v="1"/>
    <x v="3"/>
    <n v="67680"/>
    <n v="8"/>
    <n v="19"/>
    <n v="606"/>
    <n v="10"/>
    <n v="6"/>
    <n v="5"/>
    <x v="0"/>
    <n v="7"/>
    <n v="282.8"/>
    <n v="8"/>
    <n v="323.2"/>
    <n v="21"/>
    <n v="8"/>
    <x v="0"/>
    <n v="1"/>
    <x v="0"/>
  </r>
  <r>
    <n v="4137"/>
    <n v="77"/>
    <x v="0"/>
    <x v="1"/>
    <n v="70666"/>
    <n v="29"/>
    <n v="16"/>
    <n v="1076"/>
    <n v="8"/>
    <n v="5"/>
    <n v="7"/>
    <x v="0"/>
    <n v="7"/>
    <n v="684.72727272727275"/>
    <n v="4"/>
    <n v="391.27272727272731"/>
    <n v="20"/>
    <n v="7"/>
    <x v="0"/>
    <n v="0"/>
    <x v="0"/>
  </r>
  <r>
    <n v="8082"/>
    <n v="54"/>
    <x v="0"/>
    <x v="1"/>
    <n v="25721"/>
    <n v="75"/>
    <n v="5"/>
    <n v="34"/>
    <n v="3.0000000000000004"/>
    <n v="0"/>
    <n v="0"/>
    <x v="0"/>
    <n v="1"/>
    <n v="11.333333333333332"/>
    <n v="2"/>
    <n v="22.666666666666664"/>
    <n v="3.0000000000000004"/>
    <n v="0"/>
    <x v="1"/>
    <n v="1"/>
    <x v="1"/>
  </r>
  <r>
    <n v="1386"/>
    <n v="58"/>
    <x v="0"/>
    <x v="1"/>
    <n v="32474"/>
    <n v="0"/>
    <n v="4"/>
    <n v="11"/>
    <n v="10"/>
    <n v="0"/>
    <n v="0"/>
    <x v="0"/>
    <n v="1"/>
    <n v="3.6666666666666665"/>
    <n v="2"/>
    <n v="7.333333333333333"/>
    <n v="10"/>
    <n v="2"/>
    <x v="2"/>
    <n v="2"/>
    <x v="1"/>
  </r>
  <r>
    <n v="9369"/>
    <n v="46"/>
    <x v="2"/>
    <x v="0"/>
    <n v="88194"/>
    <n v="19"/>
    <n v="32"/>
    <n v="1274"/>
    <n v="9"/>
    <n v="9"/>
    <n v="8"/>
    <x v="0"/>
    <n v="11"/>
    <n v="667.33333333333337"/>
    <n v="10"/>
    <n v="606.66666666666663"/>
    <n v="26"/>
    <n v="9"/>
    <x v="3"/>
    <n v="1"/>
    <x v="2"/>
  </r>
  <r>
    <n v="4477"/>
    <n v="67"/>
    <x v="0"/>
    <x v="1"/>
    <n v="69096"/>
    <n v="4"/>
    <n v="18"/>
    <n v="653"/>
    <n v="10"/>
    <n v="6"/>
    <n v="6"/>
    <x v="0"/>
    <n v="5"/>
    <n v="217.66666666666666"/>
    <n v="10"/>
    <n v="435.33333333333331"/>
    <n v="22"/>
    <n v="8"/>
    <x v="0"/>
    <n v="1"/>
    <x v="0"/>
  </r>
  <r>
    <n v="1357"/>
    <n v="55"/>
    <x v="0"/>
    <x v="1"/>
    <n v="74854"/>
    <n v="90"/>
    <n v="19"/>
    <n v="1562"/>
    <n v="0.99999999999999978"/>
    <n v="6"/>
    <n v="9"/>
    <x v="0"/>
    <n v="2"/>
    <n v="446.28571428571428"/>
    <n v="5"/>
    <n v="1115.7142857142858"/>
    <n v="16"/>
    <n v="5"/>
    <x v="4"/>
    <n v="3"/>
    <x v="3"/>
  </r>
  <r>
    <n v="1402"/>
    <n v="71"/>
    <x v="2"/>
    <x v="1"/>
    <n v="66991"/>
    <n v="1"/>
    <n v="21"/>
    <n v="1253"/>
    <n v="10"/>
    <n v="7"/>
    <n v="8"/>
    <x v="0"/>
    <n v="4"/>
    <n v="501.20000000000005"/>
    <n v="6"/>
    <n v="751.8"/>
    <n v="25"/>
    <n v="9"/>
    <x v="3"/>
    <n v="0"/>
    <x v="2"/>
  </r>
  <r>
    <n v="6312"/>
    <n v="66"/>
    <x v="0"/>
    <x v="1"/>
    <n v="65031"/>
    <n v="29"/>
    <n v="30"/>
    <n v="863"/>
    <n v="8"/>
    <n v="9"/>
    <n v="6"/>
    <x v="0"/>
    <n v="10"/>
    <n v="375.21739130434781"/>
    <n v="13"/>
    <n v="487.78260869565213"/>
    <n v="23"/>
    <n v="8"/>
    <x v="0"/>
    <n v="1"/>
    <x v="0"/>
  </r>
  <r>
    <n v="8132"/>
    <n v="50"/>
    <x v="1"/>
    <x v="1"/>
    <n v="60631"/>
    <n v="88"/>
    <n v="24"/>
    <n v="661"/>
    <n v="1.9999999999999996"/>
    <n v="8"/>
    <n v="6"/>
    <x v="0"/>
    <n v="9"/>
    <n v="349.94117647058823"/>
    <n v="8"/>
    <n v="311.05882352941177"/>
    <n v="16"/>
    <n v="5"/>
    <x v="4"/>
    <n v="2"/>
    <x v="3"/>
  </r>
  <r>
    <n v="1050"/>
    <n v="73"/>
    <x v="0"/>
    <x v="1"/>
    <n v="28332"/>
    <n v="58"/>
    <n v="8"/>
    <n v="65"/>
    <n v="5"/>
    <n v="2"/>
    <n v="2"/>
    <x v="0"/>
    <n v="2"/>
    <n v="21.666666666666664"/>
    <n v="4"/>
    <n v="43.333333333333329"/>
    <n v="9"/>
    <n v="2"/>
    <x v="2"/>
    <n v="0"/>
    <x v="1"/>
  </r>
  <r>
    <n v="5846"/>
    <n v="48"/>
    <x v="0"/>
    <x v="2"/>
    <n v="40246"/>
    <n v="68"/>
    <n v="4"/>
    <n v="13"/>
    <n v="4"/>
    <n v="0"/>
    <n v="0"/>
    <x v="0"/>
    <n v="1"/>
    <n v="4.333333333333333"/>
    <n v="2"/>
    <n v="8.6666666666666661"/>
    <n v="4"/>
    <n v="0"/>
    <x v="1"/>
    <n v="1"/>
    <x v="1"/>
  </r>
  <r>
    <n v="1859"/>
    <n v="53"/>
    <x v="2"/>
    <x v="1"/>
    <n v="75251"/>
    <n v="34"/>
    <n v="19"/>
    <n v="1890"/>
    <n v="7"/>
    <n v="6"/>
    <n v="9"/>
    <x v="0"/>
    <n v="7"/>
    <n v="1102.5"/>
    <n v="5"/>
    <n v="787.5"/>
    <n v="22"/>
    <n v="8"/>
    <x v="0"/>
    <n v="0"/>
    <x v="0"/>
  </r>
  <r>
    <n v="7503"/>
    <n v="49"/>
    <x v="0"/>
    <x v="0"/>
    <n v="75825"/>
    <n v="40"/>
    <n v="22"/>
    <n v="2209"/>
    <n v="6"/>
    <n v="7"/>
    <n v="9"/>
    <x v="1"/>
    <n v="5"/>
    <n v="788.92857142857144"/>
    <n v="9"/>
    <n v="1420.0714285714287"/>
    <n v="22"/>
    <n v="8"/>
    <x v="0"/>
    <n v="0"/>
    <x v="0"/>
  </r>
  <r>
    <n v="10401"/>
    <n v="49"/>
    <x v="2"/>
    <x v="1"/>
    <n v="26326"/>
    <n v="12"/>
    <n v="4"/>
    <n v="18"/>
    <n v="9"/>
    <n v="0"/>
    <n v="0"/>
    <x v="0"/>
    <n v="0"/>
    <n v="0"/>
    <n v="3"/>
    <n v="18"/>
    <n v="9"/>
    <n v="2"/>
    <x v="2"/>
    <n v="0"/>
    <x v="1"/>
  </r>
  <r>
    <n v="1618"/>
    <n v="60"/>
    <x v="0"/>
    <x v="1"/>
    <n v="56046"/>
    <n v="9"/>
    <n v="21"/>
    <n v="692"/>
    <n v="10"/>
    <n v="7"/>
    <n v="6"/>
    <x v="0"/>
    <n v="10"/>
    <n v="384.44444444444446"/>
    <n v="8"/>
    <n v="307.55555555555554"/>
    <n v="23"/>
    <n v="8"/>
    <x v="0"/>
    <n v="0"/>
    <x v="0"/>
  </r>
  <r>
    <n v="3332"/>
    <n v="40"/>
    <x v="0"/>
    <x v="0"/>
    <n v="29760"/>
    <n v="87"/>
    <n v="12"/>
    <n v="165"/>
    <n v="1.9999999999999996"/>
    <n v="3"/>
    <n v="3"/>
    <x v="0"/>
    <n v="3"/>
    <n v="70.714285714285708"/>
    <n v="4"/>
    <n v="94.285714285714278"/>
    <n v="8"/>
    <n v="1"/>
    <x v="1"/>
    <n v="1"/>
    <x v="1"/>
  </r>
  <r>
    <n v="2261"/>
    <n v="56"/>
    <x v="0"/>
    <x v="1"/>
    <n v="26304"/>
    <n v="5"/>
    <n v="4"/>
    <n v="16"/>
    <n v="10"/>
    <n v="0"/>
    <n v="0"/>
    <x v="0"/>
    <n v="1"/>
    <n v="5.333333333333333"/>
    <n v="2"/>
    <n v="10.666666666666666"/>
    <n v="10"/>
    <n v="2"/>
    <x v="2"/>
    <n v="1"/>
    <x v="1"/>
  </r>
  <r>
    <n v="5346"/>
    <n v="52"/>
    <x v="2"/>
    <x v="1"/>
    <n v="23559"/>
    <n v="87"/>
    <n v="9"/>
    <n v="79"/>
    <n v="1.9999999999999996"/>
    <n v="2"/>
    <n v="2"/>
    <x v="0"/>
    <n v="3"/>
    <n v="39.5"/>
    <n v="3"/>
    <n v="39.5"/>
    <n v="6"/>
    <n v="0"/>
    <x v="1"/>
    <n v="1"/>
    <x v="1"/>
  </r>
  <r>
    <n v="4119"/>
    <n v="62"/>
    <x v="2"/>
    <x v="1"/>
    <n v="38620"/>
    <n v="56"/>
    <n v="11"/>
    <n v="318"/>
    <n v="5"/>
    <n v="3"/>
    <n v="4"/>
    <x v="0"/>
    <n v="2"/>
    <n v="127.2"/>
    <n v="3"/>
    <n v="190.79999999999998"/>
    <n v="12"/>
    <n v="3"/>
    <x v="2"/>
    <n v="0"/>
    <x v="1"/>
  </r>
  <r>
    <n v="535"/>
    <n v="38"/>
    <x v="0"/>
    <x v="2"/>
    <n v="81361"/>
    <n v="18"/>
    <n v="27"/>
    <n v="778"/>
    <n v="9"/>
    <n v="9"/>
    <n v="6"/>
    <x v="0"/>
    <n v="3"/>
    <n v="145.875"/>
    <n v="13"/>
    <n v="632.125"/>
    <n v="24"/>
    <n v="9"/>
    <x v="3"/>
    <n v="0"/>
    <x v="2"/>
  </r>
  <r>
    <n v="5268"/>
    <n v="65"/>
    <x v="0"/>
    <x v="1"/>
    <n v="29440"/>
    <n v="95"/>
    <n v="7"/>
    <n v="56"/>
    <n v="0.99999999999999978"/>
    <n v="1"/>
    <n v="2"/>
    <x v="0"/>
    <n v="1"/>
    <n v="11.200000000000001"/>
    <n v="4"/>
    <n v="44.800000000000004"/>
    <n v="4"/>
    <n v="0"/>
    <x v="1"/>
    <n v="2"/>
    <x v="1"/>
  </r>
  <r>
    <n v="273"/>
    <n v="55"/>
    <x v="2"/>
    <x v="1"/>
    <n v="36138"/>
    <n v="48"/>
    <n v="13"/>
    <n v="151"/>
    <n v="6"/>
    <n v="4"/>
    <n v="3"/>
    <x v="0"/>
    <n v="3"/>
    <n v="64.714285714285708"/>
    <n v="4"/>
    <n v="86.285714285714278"/>
    <n v="13"/>
    <n v="4"/>
    <x v="2"/>
    <n v="2"/>
    <x v="1"/>
  </r>
  <r>
    <n v="4452"/>
    <n v="68"/>
    <x v="0"/>
    <x v="0"/>
    <n v="50388"/>
    <n v="3"/>
    <n v="17"/>
    <n v="372"/>
    <n v="10"/>
    <n v="5"/>
    <n v="4"/>
    <x v="0"/>
    <n v="6"/>
    <n v="186"/>
    <n v="6"/>
    <n v="186"/>
    <n v="19"/>
    <n v="7"/>
    <x v="0"/>
    <n v="1"/>
    <x v="0"/>
  </r>
  <r>
    <n v="8504"/>
    <n v="52"/>
    <x v="0"/>
    <x v="1"/>
    <n v="79593"/>
    <n v="70"/>
    <n v="19"/>
    <n v="1366"/>
    <n v="3.0000000000000004"/>
    <n v="6"/>
    <n v="8"/>
    <x v="0"/>
    <n v="5"/>
    <n v="569.16666666666674"/>
    <n v="7"/>
    <n v="796.83333333333337"/>
    <n v="17"/>
    <n v="5"/>
    <x v="4"/>
    <n v="0"/>
    <x v="3"/>
  </r>
  <r>
    <n v="771"/>
    <n v="58"/>
    <x v="0"/>
    <x v="1"/>
    <n v="54178"/>
    <n v="79"/>
    <n v="10"/>
    <n v="194"/>
    <n v="3.0000000000000004"/>
    <n v="3"/>
    <n v="3"/>
    <x v="0"/>
    <n v="2"/>
    <n v="55.428571428571423"/>
    <n v="5"/>
    <n v="138.57142857142858"/>
    <n v="9"/>
    <n v="2"/>
    <x v="2"/>
    <n v="1"/>
    <x v="1"/>
  </r>
  <r>
    <n v="11178"/>
    <n v="53"/>
    <x v="2"/>
    <x v="0"/>
    <n v="42394"/>
    <n v="69"/>
    <n v="5"/>
    <n v="32"/>
    <n v="4"/>
    <n v="0"/>
    <n v="0"/>
    <x v="0"/>
    <n v="1"/>
    <n v="8"/>
    <n v="3"/>
    <n v="24"/>
    <n v="4"/>
    <n v="0"/>
    <x v="1"/>
    <n v="1"/>
    <x v="1"/>
  </r>
  <r>
    <n v="2230"/>
    <n v="55"/>
    <x v="1"/>
    <x v="1"/>
    <n v="23626"/>
    <n v="84"/>
    <n v="10"/>
    <n v="43"/>
    <n v="1.9999999999999996"/>
    <n v="3"/>
    <n v="1"/>
    <x v="0"/>
    <n v="3"/>
    <n v="21.5"/>
    <n v="3"/>
    <n v="21.5"/>
    <n v="6"/>
    <n v="0"/>
    <x v="1"/>
    <n v="1"/>
    <x v="1"/>
  </r>
  <r>
    <n v="7516"/>
    <n v="42"/>
    <x v="0"/>
    <x v="1"/>
    <n v="30096"/>
    <n v="30"/>
    <n v="6"/>
    <n v="45"/>
    <n v="7"/>
    <n v="1"/>
    <n v="1"/>
    <x v="0"/>
    <n v="2"/>
    <n v="18"/>
    <n v="3"/>
    <n v="27"/>
    <n v="9"/>
    <n v="2"/>
    <x v="2"/>
    <n v="1"/>
    <x v="1"/>
  </r>
  <r>
    <n v="7247"/>
    <n v="65"/>
    <x v="0"/>
    <x v="3"/>
    <n v="47916"/>
    <n v="72"/>
    <n v="22"/>
    <n v="606"/>
    <n v="3.0000000000000004"/>
    <n v="7"/>
    <n v="5"/>
    <x v="0"/>
    <n v="7"/>
    <n v="326.30769230769226"/>
    <n v="6"/>
    <n v="279.69230769230774"/>
    <n v="15"/>
    <n v="4"/>
    <x v="2"/>
    <n v="1"/>
    <x v="1"/>
  </r>
  <r>
    <n v="11100"/>
    <n v="53"/>
    <x v="0"/>
    <x v="2"/>
    <n v="51813"/>
    <n v="37"/>
    <n v="7"/>
    <n v="63"/>
    <n v="7"/>
    <n v="1"/>
    <n v="2"/>
    <x v="0"/>
    <n v="2"/>
    <n v="25.200000000000003"/>
    <n v="3"/>
    <n v="37.799999999999997"/>
    <n v="10"/>
    <n v="2"/>
    <x v="2"/>
    <n v="2"/>
    <x v="1"/>
  </r>
  <r>
    <n v="4646"/>
    <n v="74"/>
    <x v="2"/>
    <x v="1"/>
    <n v="78497"/>
    <n v="44"/>
    <n v="25"/>
    <n v="978"/>
    <n v="6"/>
    <n v="8"/>
    <n v="7"/>
    <x v="0"/>
    <n v="5"/>
    <n v="287.64705882352945"/>
    <n v="12"/>
    <n v="690.35294117647061"/>
    <n v="21"/>
    <n v="8"/>
    <x v="0"/>
    <n v="0"/>
    <x v="0"/>
  </r>
  <r>
    <n v="3037"/>
    <n v="42"/>
    <x v="1"/>
    <x v="1"/>
    <n v="50150"/>
    <n v="32"/>
    <n v="16"/>
    <n v="410"/>
    <n v="7"/>
    <n v="5"/>
    <n v="5"/>
    <x v="0"/>
    <n v="5"/>
    <n v="170.83333333333334"/>
    <n v="7"/>
    <n v="239.16666666666669"/>
    <n v="17"/>
    <n v="5"/>
    <x v="4"/>
    <n v="0"/>
    <x v="3"/>
  </r>
  <r>
    <n v="1473"/>
    <n v="65"/>
    <x v="2"/>
    <x v="0"/>
    <n v="47823"/>
    <n v="0"/>
    <n v="7"/>
    <n v="72"/>
    <n v="10"/>
    <n v="1"/>
    <n v="2"/>
    <x v="0"/>
    <n v="2"/>
    <n v="28.8"/>
    <n v="3"/>
    <n v="43.199999999999996"/>
    <n v="13"/>
    <n v="4"/>
    <x v="2"/>
    <n v="1"/>
    <x v="1"/>
  </r>
  <r>
    <n v="1016"/>
    <n v="66"/>
    <x v="1"/>
    <x v="0"/>
    <n v="34554"/>
    <n v="43"/>
    <n v="7"/>
    <n v="55"/>
    <n v="6"/>
    <n v="1"/>
    <n v="1"/>
    <x v="0"/>
    <n v="2"/>
    <n v="22"/>
    <n v="3"/>
    <n v="33"/>
    <n v="8"/>
    <n v="1"/>
    <x v="1"/>
    <n v="1"/>
    <x v="1"/>
  </r>
  <r>
    <n v="4518"/>
    <n v="46"/>
    <x v="0"/>
    <x v="1"/>
    <n v="85693"/>
    <n v="59"/>
    <n v="27"/>
    <n v="1169"/>
    <n v="4"/>
    <n v="9"/>
    <n v="7"/>
    <x v="0"/>
    <n v="9"/>
    <n v="526.05000000000007"/>
    <n v="11"/>
    <n v="642.95000000000005"/>
    <n v="20"/>
    <n v="7"/>
    <x v="0"/>
    <n v="1"/>
    <x v="0"/>
  </r>
  <r>
    <n v="9370"/>
    <n v="80"/>
    <x v="1"/>
    <x v="1"/>
    <n v="65846"/>
    <n v="68"/>
    <n v="16"/>
    <n v="1120"/>
    <n v="4"/>
    <n v="5"/>
    <n v="7"/>
    <x v="0"/>
    <n v="6"/>
    <n v="560"/>
    <n v="6"/>
    <n v="560"/>
    <n v="16"/>
    <n v="5"/>
    <x v="4"/>
    <n v="0"/>
    <x v="3"/>
  </r>
  <r>
    <n v="8908"/>
    <n v="66"/>
    <x v="0"/>
    <x v="1"/>
    <n v="87195"/>
    <n v="35"/>
    <n v="20"/>
    <n v="1097"/>
    <n v="7"/>
    <n v="6"/>
    <n v="7"/>
    <x v="0"/>
    <n v="3"/>
    <n v="411.375"/>
    <n v="5"/>
    <n v="685.625"/>
    <n v="20"/>
    <n v="7"/>
    <x v="0"/>
    <n v="0"/>
    <x v="0"/>
  </r>
  <r>
    <n v="8373"/>
    <n v="46"/>
    <x v="3"/>
    <x v="1"/>
    <n v="24594"/>
    <n v="94"/>
    <n v="5"/>
    <n v="29"/>
    <n v="0.99999999999999978"/>
    <n v="0"/>
    <n v="0"/>
    <x v="0"/>
    <n v="1"/>
    <n v="7.25"/>
    <n v="3"/>
    <n v="21.75"/>
    <n v="0.99999999999999978"/>
    <n v="0"/>
    <x v="1"/>
    <n v="1"/>
    <x v="1"/>
  </r>
  <r>
    <n v="7533"/>
    <n v="61"/>
    <x v="0"/>
    <x v="1"/>
    <n v="49096"/>
    <n v="15"/>
    <n v="13"/>
    <n v="187"/>
    <n v="9"/>
    <n v="4"/>
    <n v="3"/>
    <x v="0"/>
    <n v="4"/>
    <n v="93.5"/>
    <n v="4"/>
    <n v="93.5"/>
    <n v="16"/>
    <n v="5"/>
    <x v="4"/>
    <n v="2"/>
    <x v="3"/>
  </r>
  <r>
    <n v="2683"/>
    <n v="56"/>
    <x v="0"/>
    <x v="1"/>
    <n v="52413"/>
    <n v="56"/>
    <n v="26"/>
    <n v="910"/>
    <n v="5"/>
    <n v="9"/>
    <n v="6"/>
    <x v="0"/>
    <n v="6"/>
    <n v="303.33333333333331"/>
    <n v="12"/>
    <n v="606.66666666666663"/>
    <n v="20"/>
    <n v="7"/>
    <x v="0"/>
    <n v="2"/>
    <x v="0"/>
  </r>
  <r>
    <n v="3629"/>
    <n v="47"/>
    <x v="0"/>
    <x v="0"/>
    <n v="38557"/>
    <n v="17"/>
    <n v="9"/>
    <n v="145"/>
    <n v="9"/>
    <n v="2"/>
    <n v="3"/>
    <x v="0"/>
    <n v="3"/>
    <n v="72.5"/>
    <n v="3"/>
    <n v="72.5"/>
    <n v="14"/>
    <n v="4"/>
    <x v="2"/>
    <n v="1"/>
    <x v="1"/>
  </r>
  <r>
    <n v="10991"/>
    <n v="65"/>
    <x v="2"/>
    <x v="1"/>
    <n v="89058"/>
    <n v="18"/>
    <n v="14"/>
    <n v="850"/>
    <n v="9"/>
    <n v="4"/>
    <n v="6"/>
    <x v="0"/>
    <n v="5"/>
    <n v="472.22222222222223"/>
    <n v="4"/>
    <n v="377.77777777777777"/>
    <n v="19"/>
    <n v="7"/>
    <x v="0"/>
    <n v="0"/>
    <x v="0"/>
  </r>
  <r>
    <n v="5077"/>
    <n v="46"/>
    <x v="0"/>
    <x v="1"/>
    <n v="77298"/>
    <n v="46"/>
    <n v="24"/>
    <n v="969"/>
    <n v="6"/>
    <n v="8"/>
    <n v="7"/>
    <x v="0"/>
    <n v="6"/>
    <n v="342"/>
    <n v="11"/>
    <n v="627"/>
    <n v="21"/>
    <n v="8"/>
    <x v="0"/>
    <n v="1"/>
    <x v="0"/>
  </r>
  <r>
    <n v="7431"/>
    <n v="34"/>
    <x v="1"/>
    <x v="0"/>
    <n v="68126"/>
    <n v="40"/>
    <n v="17"/>
    <n v="1820"/>
    <n v="6"/>
    <n v="5"/>
    <n v="9"/>
    <x v="0"/>
    <n v="7"/>
    <n v="1061.6666666666667"/>
    <n v="5"/>
    <n v="758.33333333333337"/>
    <n v="20"/>
    <n v="7"/>
    <x v="0"/>
    <n v="0"/>
    <x v="0"/>
  </r>
  <r>
    <n v="3267"/>
    <n v="62"/>
    <x v="2"/>
    <x v="1"/>
    <n v="57288"/>
    <n v="27"/>
    <n v="20"/>
    <n v="608"/>
    <n v="8"/>
    <n v="6"/>
    <n v="5"/>
    <x v="0"/>
    <n v="8"/>
    <n v="304"/>
    <n v="8"/>
    <n v="304"/>
    <n v="19"/>
    <n v="7"/>
    <x v="0"/>
    <n v="1"/>
    <x v="0"/>
  </r>
  <r>
    <n v="999"/>
    <n v="34"/>
    <x v="0"/>
    <x v="0"/>
    <n v="86037"/>
    <n v="95"/>
    <n v="25"/>
    <n v="730"/>
    <n v="0.99999999999999978"/>
    <n v="8"/>
    <n v="6"/>
    <x v="0"/>
    <n v="6"/>
    <n v="257.64705882352945"/>
    <n v="11"/>
    <n v="472.35294117647061"/>
    <n v="15"/>
    <n v="4"/>
    <x v="2"/>
    <n v="0"/>
    <x v="1"/>
  </r>
  <r>
    <n v="9215"/>
    <n v="45"/>
    <x v="1"/>
    <x v="1"/>
    <n v="43974"/>
    <n v="19"/>
    <n v="21"/>
    <n v="551"/>
    <n v="9"/>
    <n v="7"/>
    <n v="5"/>
    <x v="0"/>
    <n v="6"/>
    <n v="275.5"/>
    <n v="6"/>
    <n v="275.5"/>
    <n v="21"/>
    <n v="8"/>
    <x v="0"/>
    <n v="1"/>
    <x v="0"/>
  </r>
  <r>
    <n v="2286"/>
    <n v="63"/>
    <x v="0"/>
    <x v="0"/>
    <n v="50785"/>
    <n v="27"/>
    <n v="8"/>
    <n v="114"/>
    <n v="8"/>
    <n v="2"/>
    <n v="3"/>
    <x v="0"/>
    <n v="2"/>
    <n v="45.6"/>
    <n v="3"/>
    <n v="68.399999999999991"/>
    <n v="13"/>
    <n v="4"/>
    <x v="2"/>
    <n v="2"/>
    <x v="1"/>
  </r>
  <r>
    <n v="1592"/>
    <n v="55"/>
    <x v="0"/>
    <x v="1"/>
    <n v="90765"/>
    <n v="25"/>
    <n v="15"/>
    <n v="1724"/>
    <n v="8"/>
    <n v="4"/>
    <n v="9"/>
    <x v="1"/>
    <n v="4"/>
    <n v="766.22222222222217"/>
    <n v="5"/>
    <n v="957.77777777777783"/>
    <n v="21"/>
    <n v="8"/>
    <x v="0"/>
    <n v="0"/>
    <x v="0"/>
  </r>
  <r>
    <n v="367"/>
    <n v="47"/>
    <x v="2"/>
    <x v="1"/>
    <n v="36550"/>
    <n v="74"/>
    <n v="20"/>
    <n v="577"/>
    <n v="3.0000000000000004"/>
    <n v="6"/>
    <n v="5"/>
    <x v="0"/>
    <n v="9"/>
    <n v="370.92857142857144"/>
    <n v="5"/>
    <n v="206.07142857142858"/>
    <n v="14"/>
    <n v="4"/>
    <x v="2"/>
    <n v="1"/>
    <x v="1"/>
  </r>
  <r>
    <n v="5234"/>
    <n v="58"/>
    <x v="2"/>
    <x v="1"/>
    <n v="30753"/>
    <n v="85"/>
    <n v="7"/>
    <n v="81"/>
    <n v="1.9999999999999996"/>
    <n v="1"/>
    <n v="2"/>
    <x v="0"/>
    <n v="1"/>
    <n v="20.25"/>
    <n v="3"/>
    <n v="60.75"/>
    <n v="5"/>
    <n v="0"/>
    <x v="1"/>
    <n v="2"/>
    <x v="1"/>
  </r>
  <r>
    <n v="9862"/>
    <n v="56"/>
    <x v="0"/>
    <x v="1"/>
    <n v="21918"/>
    <n v="37"/>
    <n v="7"/>
    <n v="33"/>
    <n v="7"/>
    <n v="1"/>
    <n v="0"/>
    <x v="0"/>
    <n v="2"/>
    <n v="13.200000000000001"/>
    <n v="3"/>
    <n v="19.8"/>
    <n v="8"/>
    <n v="1"/>
    <x v="1"/>
    <n v="1"/>
    <x v="1"/>
  </r>
  <r>
    <n v="9805"/>
    <n v="72"/>
    <x v="2"/>
    <x v="1"/>
    <n v="56129"/>
    <n v="65"/>
    <n v="22"/>
    <n v="660"/>
    <n v="4"/>
    <n v="7"/>
    <n v="6"/>
    <x v="0"/>
    <n v="6"/>
    <n v="247.5"/>
    <n v="10"/>
    <n v="412.5"/>
    <n v="17"/>
    <n v="5"/>
    <x v="4"/>
    <n v="1"/>
    <x v="3"/>
  </r>
  <r>
    <n v="6205"/>
    <n v="58"/>
    <x v="2"/>
    <x v="0"/>
    <n v="32557"/>
    <n v="13"/>
    <n v="9"/>
    <n v="80"/>
    <n v="9"/>
    <n v="2"/>
    <n v="2"/>
    <x v="0"/>
    <n v="2"/>
    <n v="32"/>
    <n v="3"/>
    <n v="48"/>
    <n v="13"/>
    <n v="4"/>
    <x v="2"/>
    <n v="1"/>
    <x v="1"/>
  </r>
  <r>
    <n v="8442"/>
    <n v="40"/>
    <x v="2"/>
    <x v="1"/>
    <n v="19510"/>
    <n v="63"/>
    <n v="6"/>
    <n v="30"/>
    <n v="4"/>
    <n v="1"/>
    <n v="0"/>
    <x v="0"/>
    <n v="1"/>
    <n v="7.5"/>
    <n v="3"/>
    <n v="22.5"/>
    <n v="5"/>
    <n v="0"/>
    <x v="1"/>
    <n v="2"/>
    <x v="1"/>
  </r>
  <r>
    <n v="7386"/>
    <n v="49"/>
    <x v="0"/>
    <x v="2"/>
    <n v="30992"/>
    <n v="83"/>
    <n v="5"/>
    <n v="43"/>
    <n v="1.9999999999999996"/>
    <n v="0"/>
    <n v="1"/>
    <x v="0"/>
    <n v="1"/>
    <n v="10.75"/>
    <n v="3"/>
    <n v="32.25"/>
    <n v="2.9999999999999996"/>
    <n v="0"/>
    <x v="1"/>
    <n v="1"/>
    <x v="1"/>
  </r>
  <r>
    <n v="7215"/>
    <n v="42"/>
    <x v="0"/>
    <x v="0"/>
    <n v="101970"/>
    <n v="69"/>
    <n v="27"/>
    <n v="1135"/>
    <n v="4"/>
    <n v="9"/>
    <n v="7"/>
    <x v="1"/>
    <n v="6"/>
    <n v="358.4210526315789"/>
    <n v="13"/>
    <n v="776.57894736842104"/>
    <n v="20"/>
    <n v="7"/>
    <x v="0"/>
    <n v="0"/>
    <x v="0"/>
  </r>
  <r>
    <n v="1491"/>
    <n v="60"/>
    <x v="2"/>
    <x v="1"/>
    <n v="71488"/>
    <n v="87"/>
    <n v="16"/>
    <n v="559"/>
    <n v="1.9999999999999996"/>
    <n v="5"/>
    <n v="5"/>
    <x v="0"/>
    <n v="3"/>
    <n v="167.7"/>
    <n v="7"/>
    <n v="391.29999999999995"/>
    <n v="12"/>
    <n v="3"/>
    <x v="2"/>
    <n v="0"/>
    <x v="1"/>
  </r>
  <r>
    <n v="11071"/>
    <n v="41"/>
    <x v="0"/>
    <x v="0"/>
    <n v="79607"/>
    <n v="37"/>
    <n v="16"/>
    <n v="1923"/>
    <n v="7"/>
    <n v="5"/>
    <n v="9"/>
    <x v="0"/>
    <n v="3"/>
    <n v="641"/>
    <n v="6"/>
    <n v="1282"/>
    <n v="21"/>
    <n v="8"/>
    <x v="0"/>
    <n v="0"/>
    <x v="0"/>
  </r>
  <r>
    <n v="3381"/>
    <n v="72"/>
    <x v="2"/>
    <x v="1"/>
    <n v="54348"/>
    <n v="51"/>
    <n v="8"/>
    <n v="90"/>
    <n v="5"/>
    <n v="2"/>
    <n v="2"/>
    <x v="0"/>
    <n v="2"/>
    <n v="30"/>
    <n v="4"/>
    <n v="60"/>
    <n v="9"/>
    <n v="2"/>
    <x v="2"/>
    <n v="2"/>
    <x v="1"/>
  </r>
  <r>
    <n v="11051"/>
    <n v="69"/>
    <x v="1"/>
    <x v="1"/>
    <n v="77376"/>
    <n v="72"/>
    <n v="23"/>
    <n v="661"/>
    <n v="3.0000000000000004"/>
    <n v="8"/>
    <n v="6"/>
    <x v="0"/>
    <n v="6"/>
    <n v="247.875"/>
    <n v="10"/>
    <n v="413.125"/>
    <n v="17"/>
    <n v="5"/>
    <x v="4"/>
    <n v="2"/>
    <x v="3"/>
  </r>
  <r>
    <n v="8026"/>
    <n v="73"/>
    <x v="0"/>
    <x v="1"/>
    <n v="62998"/>
    <n v="10"/>
    <n v="19"/>
    <n v="463"/>
    <n v="9"/>
    <n v="6"/>
    <n v="5"/>
    <x v="0"/>
    <n v="5"/>
    <n v="231.5"/>
    <n v="5"/>
    <n v="231.5"/>
    <n v="20"/>
    <n v="7"/>
    <x v="0"/>
    <n v="1"/>
    <x v="0"/>
  </r>
  <r>
    <n v="433"/>
    <n v="67"/>
    <x v="2"/>
    <x v="0"/>
    <n v="61331"/>
    <n v="42"/>
    <n v="23"/>
    <n v="632"/>
    <n v="6"/>
    <n v="8"/>
    <n v="5"/>
    <x v="0"/>
    <n v="11"/>
    <n v="408.94117647058823"/>
    <n v="6"/>
    <n v="223.05882352941177"/>
    <n v="19"/>
    <n v="7"/>
    <x v="0"/>
    <n v="2"/>
    <x v="0"/>
  </r>
  <r>
    <n v="9597"/>
    <n v="56"/>
    <x v="0"/>
    <x v="1"/>
    <n v="73448"/>
    <n v="10"/>
    <n v="19"/>
    <n v="725"/>
    <n v="9"/>
    <n v="6"/>
    <n v="6"/>
    <x v="0"/>
    <n v="7"/>
    <n v="317.1875"/>
    <n v="9"/>
    <n v="407.8125"/>
    <n v="21"/>
    <n v="8"/>
    <x v="0"/>
    <n v="0"/>
    <x v="0"/>
  </r>
  <r>
    <n v="5290"/>
    <n v="61"/>
    <x v="1"/>
    <x v="1"/>
    <n v="41551"/>
    <n v="51"/>
    <n v="16"/>
    <n v="279"/>
    <n v="5"/>
    <n v="5"/>
    <n v="4"/>
    <x v="0"/>
    <n v="5"/>
    <n v="139.5"/>
    <n v="5"/>
    <n v="139.5"/>
    <n v="14"/>
    <n v="4"/>
    <x v="2"/>
    <n v="2"/>
    <x v="1"/>
  </r>
  <r>
    <n v="1685"/>
    <n v="58"/>
    <x v="1"/>
    <x v="1"/>
    <n v="62981"/>
    <n v="21"/>
    <n v="23"/>
    <n v="1482"/>
    <n v="8"/>
    <n v="8"/>
    <n v="8"/>
    <x v="0"/>
    <n v="4"/>
    <n v="348.70588235294116"/>
    <n v="13"/>
    <n v="1133.2941176470588"/>
    <n v="24"/>
    <n v="9"/>
    <x v="3"/>
    <n v="0"/>
    <x v="2"/>
  </r>
  <r>
    <n v="5342"/>
    <n v="49"/>
    <x v="3"/>
    <x v="2"/>
    <n v="9548"/>
    <n v="31"/>
    <n v="6"/>
    <n v="29"/>
    <n v="7"/>
    <n v="1"/>
    <n v="0"/>
    <x v="0"/>
    <n v="1"/>
    <n v="7.25"/>
    <n v="3"/>
    <n v="21.75"/>
    <n v="8"/>
    <n v="1"/>
    <x v="1"/>
    <n v="1"/>
    <x v="1"/>
  </r>
  <r>
    <n v="9579"/>
    <n v="66"/>
    <x v="1"/>
    <x v="1"/>
    <n v="33762"/>
    <n v="61"/>
    <n v="9"/>
    <n v="106"/>
    <n v="4"/>
    <n v="2"/>
    <n v="3"/>
    <x v="0"/>
    <n v="2"/>
    <n v="53"/>
    <n v="2"/>
    <n v="53"/>
    <n v="9"/>
    <n v="2"/>
    <x v="2"/>
    <n v="3"/>
    <x v="1"/>
  </r>
  <r>
    <n v="7660"/>
    <n v="52"/>
    <x v="1"/>
    <x v="0"/>
    <n v="35860"/>
    <n v="37"/>
    <n v="6"/>
    <n v="49"/>
    <n v="7"/>
    <n v="1"/>
    <n v="1"/>
    <x v="0"/>
    <n v="1"/>
    <n v="16.333333333333332"/>
    <n v="2"/>
    <n v="32.666666666666664"/>
    <n v="9"/>
    <n v="2"/>
    <x v="2"/>
    <n v="2"/>
    <x v="1"/>
  </r>
  <r>
    <n v="1461"/>
    <n v="60"/>
    <x v="1"/>
    <x v="2"/>
    <n v="36921"/>
    <n v="74"/>
    <n v="7"/>
    <n v="38"/>
    <n v="3.0000000000000004"/>
    <n v="1"/>
    <n v="1"/>
    <x v="0"/>
    <n v="2"/>
    <n v="15.200000000000001"/>
    <n v="3"/>
    <n v="22.8"/>
    <n v="5"/>
    <n v="0"/>
    <x v="1"/>
    <n v="2"/>
    <x v="1"/>
  </r>
  <r>
    <n v="821"/>
    <n v="33"/>
    <x v="2"/>
    <x v="0"/>
    <n v="92859"/>
    <n v="46"/>
    <n v="22"/>
    <n v="2077"/>
    <n v="6"/>
    <n v="7"/>
    <n v="9"/>
    <x v="0"/>
    <n v="5"/>
    <n v="610.88235294117646"/>
    <n v="12"/>
    <n v="1466.1176470588236"/>
    <n v="22"/>
    <n v="8"/>
    <x v="0"/>
    <n v="0"/>
    <x v="0"/>
  </r>
  <r>
    <n v="11084"/>
    <n v="49"/>
    <x v="2"/>
    <x v="1"/>
    <n v="65104"/>
    <n v="4"/>
    <n v="17"/>
    <n v="1053"/>
    <n v="10"/>
    <n v="5"/>
    <n v="7"/>
    <x v="0"/>
    <n v="3"/>
    <n v="315.89999999999998"/>
    <n v="7"/>
    <n v="737.09999999999991"/>
    <n v="22"/>
    <n v="8"/>
    <x v="0"/>
    <n v="1"/>
    <x v="0"/>
  </r>
  <r>
    <n v="8690"/>
    <n v="63"/>
    <x v="0"/>
    <x v="1"/>
    <n v="86111"/>
    <n v="73"/>
    <n v="23"/>
    <n v="1385"/>
    <n v="3.0000000000000004"/>
    <n v="8"/>
    <n v="8"/>
    <x v="0"/>
    <n v="5"/>
    <n v="461.66666666666663"/>
    <n v="10"/>
    <n v="923.33333333333326"/>
    <n v="19"/>
    <n v="7"/>
    <x v="0"/>
    <n v="0"/>
    <x v="0"/>
  </r>
  <r>
    <n v="2937"/>
    <n v="51"/>
    <x v="1"/>
    <x v="0"/>
    <n v="68352"/>
    <n v="47"/>
    <n v="25"/>
    <n v="871"/>
    <n v="6"/>
    <n v="8"/>
    <n v="6"/>
    <x v="0"/>
    <n v="8"/>
    <n v="409.88235294117646"/>
    <n v="9"/>
    <n v="461.11764705882354"/>
    <n v="20"/>
    <n v="7"/>
    <x v="0"/>
    <n v="1"/>
    <x v="0"/>
  </r>
  <r>
    <n v="9701"/>
    <n v="37"/>
    <x v="0"/>
    <x v="1"/>
    <n v="41883"/>
    <n v="13"/>
    <n v="12"/>
    <n v="312"/>
    <n v="9"/>
    <n v="3"/>
    <n v="4"/>
    <x v="0"/>
    <n v="4"/>
    <n v="178.28571428571428"/>
    <n v="3"/>
    <n v="133.71428571428569"/>
    <n v="16"/>
    <n v="5"/>
    <x v="4"/>
    <n v="1"/>
    <x v="3"/>
  </r>
  <r>
    <n v="9949"/>
    <n v="49"/>
    <x v="0"/>
    <x v="1"/>
    <n v="59809"/>
    <n v="36"/>
    <n v="15"/>
    <n v="877"/>
    <n v="7"/>
    <n v="4"/>
    <n v="6"/>
    <x v="0"/>
    <n v="3"/>
    <n v="292.33333333333331"/>
    <n v="6"/>
    <n v="584.66666666666663"/>
    <n v="17"/>
    <n v="5"/>
    <x v="4"/>
    <n v="2"/>
    <x v="3"/>
  </r>
  <r>
    <n v="10837"/>
    <n v="50"/>
    <x v="0"/>
    <x v="1"/>
    <n v="23957"/>
    <n v="47"/>
    <n v="6"/>
    <n v="68"/>
    <n v="6"/>
    <n v="1"/>
    <n v="2"/>
    <x v="0"/>
    <n v="2"/>
    <n v="27.200000000000003"/>
    <n v="3"/>
    <n v="40.799999999999997"/>
    <n v="9"/>
    <n v="2"/>
    <x v="2"/>
    <n v="1"/>
    <x v="1"/>
  </r>
  <r>
    <n v="3120"/>
    <n v="44"/>
    <x v="0"/>
    <x v="1"/>
    <n v="38547"/>
    <n v="49"/>
    <n v="4"/>
    <n v="22"/>
    <n v="6"/>
    <n v="0"/>
    <n v="0"/>
    <x v="0"/>
    <n v="1"/>
    <n v="7.333333333333333"/>
    <n v="2"/>
    <n v="14.666666666666666"/>
    <n v="6"/>
    <n v="0"/>
    <x v="1"/>
    <n v="1"/>
    <x v="1"/>
  </r>
  <r>
    <n v="5885"/>
    <n v="52"/>
    <x v="2"/>
    <x v="1"/>
    <n v="35688"/>
    <n v="94"/>
    <n v="16"/>
    <n v="211"/>
    <n v="0.99999999999999978"/>
    <n v="5"/>
    <n v="4"/>
    <x v="0"/>
    <n v="4"/>
    <n v="105.5"/>
    <n v="4"/>
    <n v="105.5"/>
    <n v="10"/>
    <n v="2"/>
    <x v="2"/>
    <n v="3"/>
    <x v="1"/>
  </r>
  <r>
    <n v="4050"/>
    <n v="59"/>
    <x v="2"/>
    <x v="1"/>
    <n v="49605"/>
    <n v="65"/>
    <n v="8"/>
    <n v="127"/>
    <n v="4"/>
    <n v="2"/>
    <n v="3"/>
    <x v="0"/>
    <n v="2"/>
    <n v="42.333333333333329"/>
    <n v="4"/>
    <n v="84.666666666666657"/>
    <n v="9"/>
    <n v="2"/>
    <x v="2"/>
    <n v="0"/>
    <x v="1"/>
  </r>
  <r>
    <n v="3830"/>
    <n v="72"/>
    <x v="2"/>
    <x v="1"/>
    <n v="59354"/>
    <n v="59"/>
    <n v="16"/>
    <n v="459"/>
    <n v="4"/>
    <n v="5"/>
    <n v="5"/>
    <x v="0"/>
    <n v="4"/>
    <n v="166.90909090909091"/>
    <n v="7"/>
    <n v="292.09090909090907"/>
    <n v="14"/>
    <n v="4"/>
    <x v="2"/>
    <n v="2"/>
    <x v="1"/>
  </r>
  <r>
    <n v="7987"/>
    <n v="56"/>
    <x v="0"/>
    <x v="1"/>
    <n v="65747"/>
    <n v="96"/>
    <n v="19"/>
    <n v="460"/>
    <n v="0.99999999999999978"/>
    <n v="6"/>
    <n v="5"/>
    <x v="0"/>
    <n v="8"/>
    <n v="262.85714285714283"/>
    <n v="6"/>
    <n v="197.14285714285714"/>
    <n v="12"/>
    <n v="3"/>
    <x v="2"/>
    <n v="1"/>
    <x v="1"/>
  </r>
  <r>
    <n v="7798"/>
    <n v="53"/>
    <x v="2"/>
    <x v="1"/>
    <n v="46344"/>
    <n v="28"/>
    <n v="17"/>
    <n v="429"/>
    <n v="8"/>
    <n v="5"/>
    <n v="5"/>
    <x v="0"/>
    <n v="7"/>
    <n v="250.25000000000003"/>
    <n v="5"/>
    <n v="178.75"/>
    <n v="18"/>
    <n v="6"/>
    <x v="4"/>
    <n v="1"/>
    <x v="3"/>
  </r>
  <r>
    <n v="92"/>
    <n v="37"/>
    <x v="0"/>
    <x v="0"/>
    <n v="34176"/>
    <n v="12"/>
    <n v="11"/>
    <n v="89"/>
    <n v="9"/>
    <n v="3"/>
    <n v="2"/>
    <x v="0"/>
    <n v="3"/>
    <n v="38.142857142857139"/>
    <n v="4"/>
    <n v="50.857142857142854"/>
    <n v="14"/>
    <n v="4"/>
    <x v="2"/>
    <n v="1"/>
    <x v="1"/>
  </r>
  <r>
    <n v="7055"/>
    <n v="73"/>
    <x v="1"/>
    <x v="1"/>
    <n v="61010"/>
    <n v="57"/>
    <n v="26"/>
    <n v="1021"/>
    <n v="5"/>
    <n v="9"/>
    <n v="7"/>
    <x v="0"/>
    <n v="8"/>
    <n v="429.89473684210526"/>
    <n v="11"/>
    <n v="591.1052631578948"/>
    <n v="21"/>
    <n v="8"/>
    <x v="0"/>
    <n v="1"/>
    <x v="0"/>
  </r>
  <r>
    <n v="10240"/>
    <n v="76"/>
    <x v="0"/>
    <x v="1"/>
    <n v="69372"/>
    <n v="10"/>
    <n v="21"/>
    <n v="1381"/>
    <n v="9"/>
    <n v="7"/>
    <n v="8"/>
    <x v="0"/>
    <n v="10"/>
    <n v="863.125"/>
    <n v="6"/>
    <n v="517.875"/>
    <n v="24"/>
    <n v="9"/>
    <x v="3"/>
    <n v="0"/>
    <x v="2"/>
  </r>
  <r>
    <n v="3025"/>
    <n v="67"/>
    <x v="0"/>
    <x v="0"/>
    <n v="49967"/>
    <n v="4"/>
    <n v="15"/>
    <n v="306"/>
    <n v="10"/>
    <n v="4"/>
    <n v="4"/>
    <x v="0"/>
    <n v="6"/>
    <n v="166.90909090909091"/>
    <n v="5"/>
    <n v="139.09090909090909"/>
    <n v="18"/>
    <n v="6"/>
    <x v="4"/>
    <n v="1"/>
    <x v="3"/>
  </r>
  <r>
    <n v="9283"/>
    <n v="47"/>
    <x v="0"/>
    <x v="0"/>
    <n v="60199"/>
    <n v="49"/>
    <n v="4"/>
    <n v="18"/>
    <n v="6"/>
    <n v="0"/>
    <n v="0"/>
    <x v="0"/>
    <n v="0"/>
    <n v="0"/>
    <n v="3"/>
    <n v="18"/>
    <n v="6"/>
    <n v="0"/>
    <x v="1"/>
    <n v="3"/>
    <x v="1"/>
  </r>
  <r>
    <n v="9970"/>
    <n v="48"/>
    <x v="0"/>
    <x v="1"/>
    <n v="55375"/>
    <n v="3"/>
    <n v="9"/>
    <n v="162"/>
    <n v="10"/>
    <n v="2"/>
    <n v="3"/>
    <x v="0"/>
    <n v="1"/>
    <n v="23.142857142857142"/>
    <n v="6"/>
    <n v="138.85714285714286"/>
    <n v="15"/>
    <n v="4"/>
    <x v="2"/>
    <n v="1"/>
    <x v="1"/>
  </r>
  <r>
    <n v="2730"/>
    <n v="70"/>
    <x v="0"/>
    <x v="0"/>
    <n v="80317"/>
    <n v="64"/>
    <n v="18"/>
    <n v="1231"/>
    <n v="4"/>
    <n v="6"/>
    <n v="8"/>
    <x v="0"/>
    <n v="3"/>
    <n v="284.07692307692309"/>
    <n v="10"/>
    <n v="946.92307692307702"/>
    <n v="18"/>
    <n v="6"/>
    <x v="4"/>
    <n v="0"/>
    <x v="3"/>
  </r>
  <r>
    <n v="2795"/>
    <n v="67"/>
    <x v="2"/>
    <x v="0"/>
    <n v="30523"/>
    <n v="0"/>
    <n v="4"/>
    <n v="13"/>
    <n v="10"/>
    <n v="0"/>
    <n v="0"/>
    <x v="0"/>
    <n v="1"/>
    <n v="4.333333333333333"/>
    <n v="2"/>
    <n v="8.6666666666666661"/>
    <n v="10"/>
    <n v="2"/>
    <x v="2"/>
    <n v="3"/>
    <x v="1"/>
  </r>
  <r>
    <n v="9260"/>
    <n v="80"/>
    <x v="1"/>
    <x v="1"/>
    <n v="70356"/>
    <n v="20"/>
    <n v="27"/>
    <n v="1706"/>
    <n v="8"/>
    <n v="9"/>
    <n v="9"/>
    <x v="0"/>
    <n v="10"/>
    <n v="897.8947368421052"/>
    <n v="9"/>
    <n v="808.10526315789468"/>
    <n v="26"/>
    <n v="9"/>
    <x v="3"/>
    <n v="0"/>
    <x v="2"/>
  </r>
  <r>
    <n v="8182"/>
    <n v="41"/>
    <x v="0"/>
    <x v="1"/>
    <n v="23228"/>
    <n v="91"/>
    <n v="11"/>
    <n v="121"/>
    <n v="0.99999999999999978"/>
    <n v="3"/>
    <n v="3"/>
    <x v="0"/>
    <n v="3"/>
    <n v="51.857142857142854"/>
    <n v="4"/>
    <n v="69.142857142857139"/>
    <n v="7"/>
    <n v="1"/>
    <x v="1"/>
    <n v="1"/>
    <x v="1"/>
  </r>
  <r>
    <n v="10095"/>
    <n v="50"/>
    <x v="1"/>
    <x v="2"/>
    <n v="74165"/>
    <n v="9"/>
    <n v="20"/>
    <n v="1293"/>
    <n v="10"/>
    <n v="6"/>
    <n v="8"/>
    <x v="0"/>
    <n v="5"/>
    <n v="431"/>
    <n v="10"/>
    <n v="862"/>
    <n v="24"/>
    <n v="9"/>
    <x v="3"/>
    <n v="0"/>
    <x v="2"/>
  </r>
  <r>
    <n v="8475"/>
    <n v="52"/>
    <x v="1"/>
    <x v="1"/>
    <n v="157243"/>
    <n v="98"/>
    <n v="37"/>
    <n v="1608"/>
    <n v="0.99999999999999978"/>
    <n v="9"/>
    <n v="9"/>
    <x v="0"/>
    <n v="0"/>
    <n v="0"/>
    <n v="0"/>
    <n v="0"/>
    <n v="19"/>
    <n v="7"/>
    <x v="0"/>
    <n v="1"/>
    <x v="0"/>
  </r>
  <r>
    <n v="4370"/>
    <n v="59"/>
    <x v="0"/>
    <x v="1"/>
    <n v="43482"/>
    <n v="83"/>
    <n v="9"/>
    <n v="88"/>
    <n v="1.9999999999999996"/>
    <n v="2"/>
    <n v="2"/>
    <x v="0"/>
    <n v="2"/>
    <n v="29.333333333333332"/>
    <n v="4"/>
    <n v="58.666666666666664"/>
    <n v="6"/>
    <n v="0"/>
    <x v="1"/>
    <n v="3"/>
    <x v="1"/>
  </r>
  <r>
    <n v="10573"/>
    <n v="72"/>
    <x v="0"/>
    <x v="2"/>
    <n v="62551"/>
    <n v="27"/>
    <n v="18"/>
    <n v="421"/>
    <n v="8"/>
    <n v="6"/>
    <n v="5"/>
    <x v="0"/>
    <n v="6"/>
    <n v="252.6"/>
    <n v="4"/>
    <n v="168.4"/>
    <n v="19"/>
    <n v="7"/>
    <x v="0"/>
    <n v="0"/>
    <x v="0"/>
  </r>
  <r>
    <n v="3712"/>
    <n v="66"/>
    <x v="0"/>
    <x v="2"/>
    <n v="52332"/>
    <n v="63"/>
    <n v="12"/>
    <n v="259"/>
    <n v="4"/>
    <n v="3"/>
    <n v="4"/>
    <x v="0"/>
    <n v="3"/>
    <n v="86.333333333333329"/>
    <n v="6"/>
    <n v="172.66666666666666"/>
    <n v="11"/>
    <n v="3"/>
    <x v="2"/>
    <n v="0"/>
    <x v="1"/>
  </r>
  <r>
    <n v="6637"/>
    <n v="37"/>
    <x v="0"/>
    <x v="0"/>
    <n v="66951"/>
    <n v="46"/>
    <n v="15"/>
    <n v="1117"/>
    <n v="6"/>
    <n v="4"/>
    <n v="7"/>
    <x v="0"/>
    <n v="3"/>
    <n v="335.09999999999997"/>
    <n v="7"/>
    <n v="781.9"/>
    <n v="17"/>
    <n v="5"/>
    <x v="4"/>
    <n v="0"/>
    <x v="3"/>
  </r>
  <r>
    <n v="3152"/>
    <n v="68"/>
    <x v="0"/>
    <x v="1"/>
    <n v="26091"/>
    <n v="84"/>
    <n v="9"/>
    <n v="89"/>
    <n v="1.9999999999999996"/>
    <n v="2"/>
    <n v="2"/>
    <x v="0"/>
    <n v="2"/>
    <n v="35.6"/>
    <n v="3"/>
    <n v="53.4"/>
    <n v="6"/>
    <n v="0"/>
    <x v="1"/>
    <n v="2"/>
    <x v="1"/>
  </r>
  <r>
    <n v="5610"/>
    <n v="60"/>
    <x v="0"/>
    <x v="1"/>
    <n v="33456"/>
    <n v="58"/>
    <n v="6"/>
    <n v="36"/>
    <n v="5"/>
    <n v="1"/>
    <n v="1"/>
    <x v="0"/>
    <n v="1"/>
    <n v="9"/>
    <n v="3"/>
    <n v="27"/>
    <n v="7"/>
    <n v="1"/>
    <x v="1"/>
    <n v="2"/>
    <x v="1"/>
  </r>
  <r>
    <n v="6460"/>
    <n v="43"/>
    <x v="0"/>
    <x v="1"/>
    <n v="28718"/>
    <n v="78"/>
    <n v="7"/>
    <n v="57"/>
    <n v="3.0000000000000004"/>
    <n v="1"/>
    <n v="2"/>
    <x v="0"/>
    <n v="2"/>
    <n v="22.8"/>
    <n v="3"/>
    <n v="34.199999999999996"/>
    <n v="6"/>
    <n v="0"/>
    <x v="1"/>
    <n v="1"/>
    <x v="1"/>
  </r>
  <r>
    <n v="1349"/>
    <n v="55"/>
    <x v="0"/>
    <x v="1"/>
    <n v="50447"/>
    <n v="4"/>
    <n v="8"/>
    <n v="148"/>
    <n v="10"/>
    <n v="2"/>
    <n v="3"/>
    <x v="0"/>
    <n v="3"/>
    <n v="74"/>
    <n v="3"/>
    <n v="74"/>
    <n v="15"/>
    <n v="4"/>
    <x v="2"/>
    <n v="2"/>
    <x v="1"/>
  </r>
  <r>
    <n v="1880"/>
    <n v="66"/>
    <x v="1"/>
    <x v="1"/>
    <n v="53537"/>
    <n v="17"/>
    <n v="8"/>
    <n v="93"/>
    <n v="9"/>
    <n v="2"/>
    <n v="3"/>
    <x v="0"/>
    <n v="2"/>
    <n v="37.200000000000003"/>
    <n v="3"/>
    <n v="55.8"/>
    <n v="14"/>
    <n v="4"/>
    <x v="2"/>
    <n v="2"/>
    <x v="1"/>
  </r>
  <r>
    <n v="641"/>
    <n v="58"/>
    <x v="0"/>
    <x v="0"/>
    <n v="52074"/>
    <n v="77"/>
    <n v="7"/>
    <n v="119"/>
    <n v="3.0000000000000004"/>
    <n v="1"/>
    <n v="3"/>
    <x v="0"/>
    <n v="2"/>
    <n v="59.5"/>
    <n v="2"/>
    <n v="59.5"/>
    <n v="7"/>
    <n v="1"/>
    <x v="1"/>
    <n v="1"/>
    <x v="1"/>
  </r>
  <r>
    <n v="8717"/>
    <n v="50"/>
    <x v="1"/>
    <x v="1"/>
    <n v="80427"/>
    <n v="56"/>
    <n v="28"/>
    <n v="1835"/>
    <n v="5"/>
    <n v="9"/>
    <n v="9"/>
    <x v="0"/>
    <n v="11"/>
    <n v="1062.3684210526317"/>
    <n v="8"/>
    <n v="772.63157894736833"/>
    <n v="23"/>
    <n v="8"/>
    <x v="0"/>
    <n v="1"/>
    <x v="0"/>
  </r>
  <r>
    <n v="10314"/>
    <n v="77"/>
    <x v="1"/>
    <x v="1"/>
    <n v="83837"/>
    <n v="79"/>
    <n v="25"/>
    <n v="1318"/>
    <n v="3.0000000000000004"/>
    <n v="8"/>
    <n v="8"/>
    <x v="0"/>
    <n v="9"/>
    <n v="847.28571428571433"/>
    <n v="5"/>
    <n v="470.71428571428572"/>
    <n v="19"/>
    <n v="7"/>
    <x v="0"/>
    <n v="0"/>
    <x v="0"/>
  </r>
  <r>
    <n v="10854"/>
    <n v="55"/>
    <x v="1"/>
    <x v="1"/>
    <n v="38853"/>
    <n v="90"/>
    <n v="7"/>
    <n v="45"/>
    <n v="0.99999999999999978"/>
    <n v="1"/>
    <n v="1"/>
    <x v="0"/>
    <n v="2"/>
    <n v="18"/>
    <n v="3"/>
    <n v="27"/>
    <n v="3"/>
    <n v="0"/>
    <x v="1"/>
    <n v="2"/>
    <x v="1"/>
  </r>
  <r>
    <n v="10492"/>
    <n v="66"/>
    <x v="0"/>
    <x v="1"/>
    <n v="38285"/>
    <n v="96"/>
    <n v="4"/>
    <n v="10"/>
    <n v="0.99999999999999978"/>
    <n v="0"/>
    <n v="0"/>
    <x v="0"/>
    <n v="0"/>
    <n v="0"/>
    <n v="3"/>
    <n v="10"/>
    <n v="0.99999999999999978"/>
    <n v="0"/>
    <x v="1"/>
    <n v="3"/>
    <x v="1"/>
  </r>
  <r>
    <n v="6935"/>
    <n v="74"/>
    <x v="2"/>
    <x v="1"/>
    <n v="78497"/>
    <n v="44"/>
    <n v="25"/>
    <n v="978"/>
    <n v="6"/>
    <n v="8"/>
    <n v="7"/>
    <x v="0"/>
    <n v="5"/>
    <n v="287.64705882352945"/>
    <n v="12"/>
    <n v="690.35294117647061"/>
    <n v="21"/>
    <n v="8"/>
    <x v="0"/>
    <n v="0"/>
    <x v="0"/>
  </r>
  <r>
    <n v="7698"/>
    <n v="49"/>
    <x v="1"/>
    <x v="1"/>
    <n v="51650"/>
    <n v="81"/>
    <n v="10"/>
    <n v="191"/>
    <n v="1.9999999999999996"/>
    <n v="3"/>
    <n v="3"/>
    <x v="0"/>
    <n v="4"/>
    <n v="95.5"/>
    <n v="4"/>
    <n v="95.5"/>
    <n v="8"/>
    <n v="1"/>
    <x v="1"/>
    <n v="1"/>
    <x v="1"/>
  </r>
  <r>
    <n v="3559"/>
    <n v="37"/>
    <x v="2"/>
    <x v="1"/>
    <n v="16248"/>
    <n v="77"/>
    <n v="9"/>
    <n v="57"/>
    <n v="3.0000000000000004"/>
    <n v="2"/>
    <n v="2"/>
    <x v="0"/>
    <n v="2"/>
    <n v="22.8"/>
    <n v="3"/>
    <n v="34.199999999999996"/>
    <n v="7"/>
    <n v="1"/>
    <x v="1"/>
    <n v="1"/>
    <x v="1"/>
  </r>
  <r>
    <n v="10562"/>
    <n v="79"/>
    <x v="2"/>
    <x v="1"/>
    <n v="66835"/>
    <n v="21"/>
    <n v="24"/>
    <n v="1033"/>
    <n v="8"/>
    <n v="8"/>
    <n v="7"/>
    <x v="0"/>
    <n v="6"/>
    <n v="326.21052631578948"/>
    <n v="13"/>
    <n v="706.78947368421052"/>
    <n v="23"/>
    <n v="8"/>
    <x v="0"/>
    <n v="0"/>
    <x v="0"/>
  </r>
  <r>
    <n v="10796"/>
    <n v="41"/>
    <x v="2"/>
    <x v="1"/>
    <n v="30477"/>
    <n v="16"/>
    <n v="6"/>
    <n v="66"/>
    <n v="9"/>
    <n v="1"/>
    <n v="2"/>
    <x v="0"/>
    <n v="1"/>
    <n v="16.5"/>
    <n v="3"/>
    <n v="49.5"/>
    <n v="12"/>
    <n v="3"/>
    <x v="2"/>
    <n v="1"/>
    <x v="1"/>
  </r>
  <r>
    <n v="2563"/>
    <n v="64"/>
    <x v="3"/>
    <x v="1"/>
    <n v="28249"/>
    <n v="80"/>
    <n v="6"/>
    <n v="43"/>
    <n v="1.9999999999999996"/>
    <n v="1"/>
    <n v="1"/>
    <x v="0"/>
    <n v="2"/>
    <n v="17.2"/>
    <n v="3"/>
    <n v="25.8"/>
    <n v="3.9999999999999996"/>
    <n v="0"/>
    <x v="1"/>
    <n v="0"/>
    <x v="1"/>
  </r>
  <r>
    <n v="3518"/>
    <n v="42"/>
    <x v="0"/>
    <x v="1"/>
    <n v="25271"/>
    <n v="45"/>
    <n v="5"/>
    <n v="50"/>
    <n v="6"/>
    <n v="0"/>
    <n v="1"/>
    <x v="0"/>
    <n v="1"/>
    <n v="16.666666666666664"/>
    <n v="2"/>
    <n v="33.333333333333329"/>
    <n v="7"/>
    <n v="1"/>
    <x v="1"/>
    <n v="1"/>
    <x v="1"/>
  </r>
  <r>
    <n v="5823"/>
    <n v="55"/>
    <x v="1"/>
    <x v="0"/>
    <n v="32303"/>
    <n v="63"/>
    <n v="7"/>
    <n v="39"/>
    <n v="4"/>
    <n v="1"/>
    <n v="1"/>
    <x v="0"/>
    <n v="1"/>
    <n v="7.8000000000000007"/>
    <n v="4"/>
    <n v="31.200000000000003"/>
    <n v="6"/>
    <n v="0"/>
    <x v="1"/>
    <n v="1"/>
    <x v="1"/>
  </r>
  <r>
    <n v="3934"/>
    <n v="59"/>
    <x v="0"/>
    <x v="1"/>
    <n v="61286"/>
    <n v="34"/>
    <n v="18"/>
    <n v="608"/>
    <n v="7"/>
    <n v="6"/>
    <n v="5"/>
    <x v="0"/>
    <n v="7"/>
    <n v="283.73333333333335"/>
    <n v="8"/>
    <n v="324.26666666666665"/>
    <n v="18"/>
    <n v="6"/>
    <x v="4"/>
    <n v="1"/>
    <x v="3"/>
  </r>
  <r>
    <n v="6982"/>
    <n v="49"/>
    <x v="0"/>
    <x v="1"/>
    <n v="74068"/>
    <n v="14"/>
    <n v="24"/>
    <n v="1581"/>
    <n v="9"/>
    <n v="8"/>
    <n v="9"/>
    <x v="0"/>
    <n v="4"/>
    <n v="486.46153846153851"/>
    <n v="9"/>
    <n v="1094.5384615384614"/>
    <n v="26"/>
    <n v="9"/>
    <x v="3"/>
    <n v="0"/>
    <x v="2"/>
  </r>
  <r>
    <n v="6431"/>
    <n v="61"/>
    <x v="1"/>
    <x v="1"/>
    <n v="45759"/>
    <n v="13"/>
    <n v="7"/>
    <n v="68"/>
    <n v="9"/>
    <n v="1"/>
    <n v="2"/>
    <x v="0"/>
    <n v="2"/>
    <n v="27.200000000000003"/>
    <n v="3"/>
    <n v="40.799999999999997"/>
    <n v="12"/>
    <n v="3"/>
    <x v="2"/>
    <n v="2"/>
    <x v="1"/>
  </r>
  <r>
    <n v="9733"/>
    <n v="47"/>
    <x v="3"/>
    <x v="1"/>
    <n v="24882"/>
    <n v="52"/>
    <n v="5"/>
    <n v="80"/>
    <n v="5"/>
    <n v="0"/>
    <n v="2"/>
    <x v="0"/>
    <n v="1"/>
    <n v="26.666666666666664"/>
    <n v="2"/>
    <n v="53.333333333333329"/>
    <n v="7"/>
    <n v="1"/>
    <x v="1"/>
    <n v="1"/>
    <x v="1"/>
  </r>
  <r>
    <n v="5602"/>
    <n v="36"/>
    <x v="1"/>
    <x v="1"/>
    <n v="66973"/>
    <n v="98"/>
    <n v="28"/>
    <n v="1282"/>
    <n v="0.99999999999999978"/>
    <n v="9"/>
    <n v="8"/>
    <x v="0"/>
    <n v="8"/>
    <n v="512.80000000000007"/>
    <n v="12"/>
    <n v="769.19999999999993"/>
    <n v="18"/>
    <n v="6"/>
    <x v="4"/>
    <n v="0"/>
    <x v="3"/>
  </r>
  <r>
    <n v="1324"/>
    <n v="37"/>
    <x v="0"/>
    <x v="1"/>
    <n v="38872"/>
    <n v="93"/>
    <n v="8"/>
    <n v="91"/>
    <n v="0.99999999999999978"/>
    <n v="2"/>
    <n v="2"/>
    <x v="0"/>
    <n v="3"/>
    <n v="45.5"/>
    <n v="3"/>
    <n v="45.5"/>
    <n v="5"/>
    <n v="0"/>
    <x v="1"/>
    <n v="1"/>
    <x v="1"/>
  </r>
  <r>
    <n v="326"/>
    <n v="52"/>
    <x v="0"/>
    <x v="1"/>
    <n v="51148"/>
    <n v="38"/>
    <n v="16"/>
    <n v="315"/>
    <n v="7"/>
    <n v="5"/>
    <n v="4"/>
    <x v="0"/>
    <n v="5"/>
    <n v="143.18181818181819"/>
    <n v="6"/>
    <n v="171.81818181818181"/>
    <n v="16"/>
    <n v="5"/>
    <x v="4"/>
    <n v="2"/>
    <x v="3"/>
  </r>
  <r>
    <n v="7224"/>
    <n v="48"/>
    <x v="0"/>
    <x v="1"/>
    <n v="31353"/>
    <n v="24"/>
    <n v="6"/>
    <n v="31"/>
    <n v="8"/>
    <n v="1"/>
    <n v="0"/>
    <x v="0"/>
    <n v="1"/>
    <n v="10.333333333333332"/>
    <n v="2"/>
    <n v="20.666666666666664"/>
    <n v="9"/>
    <n v="2"/>
    <x v="2"/>
    <n v="2"/>
    <x v="1"/>
  </r>
  <r>
    <n v="6999"/>
    <n v="45"/>
    <x v="2"/>
    <x v="1"/>
    <n v="69661"/>
    <n v="80"/>
    <n v="23"/>
    <n v="834"/>
    <n v="1.9999999999999996"/>
    <n v="8"/>
    <n v="6"/>
    <x v="0"/>
    <n v="7"/>
    <n v="307.26315789473682"/>
    <n v="12"/>
    <n v="526.73684210526312"/>
    <n v="16"/>
    <n v="5"/>
    <x v="4"/>
    <n v="0"/>
    <x v="3"/>
  </r>
  <r>
    <n v="9938"/>
    <n v="71"/>
    <x v="0"/>
    <x v="1"/>
    <n v="80067"/>
    <n v="82"/>
    <n v="17"/>
    <n v="1600"/>
    <n v="1.9999999999999996"/>
    <n v="5"/>
    <n v="9"/>
    <x v="0"/>
    <n v="4"/>
    <n v="640"/>
    <n v="6"/>
    <n v="960"/>
    <n v="16"/>
    <n v="5"/>
    <x v="4"/>
    <n v="0"/>
    <x v="3"/>
  </r>
  <r>
    <n v="6422"/>
    <n v="71"/>
    <x v="0"/>
    <x v="1"/>
    <n v="86718"/>
    <n v="20"/>
    <n v="17"/>
    <n v="1270"/>
    <n v="8"/>
    <n v="5"/>
    <n v="8"/>
    <x v="0"/>
    <n v="5"/>
    <n v="635"/>
    <n v="5"/>
    <n v="635"/>
    <n v="21"/>
    <n v="8"/>
    <x v="0"/>
    <n v="0"/>
    <x v="0"/>
  </r>
  <r>
    <n v="3182"/>
    <n v="52"/>
    <x v="1"/>
    <x v="0"/>
    <n v="46854"/>
    <n v="81"/>
    <n v="15"/>
    <n v="263"/>
    <n v="1.9999999999999996"/>
    <n v="4"/>
    <n v="4"/>
    <x v="0"/>
    <n v="5"/>
    <n v="164.375"/>
    <n v="3"/>
    <n v="98.625"/>
    <n v="10"/>
    <n v="2"/>
    <x v="2"/>
    <n v="2"/>
    <x v="1"/>
  </r>
  <r>
    <n v="7300"/>
    <n v="73"/>
    <x v="0"/>
    <x v="2"/>
    <n v="69142"/>
    <n v="50"/>
    <n v="19"/>
    <n v="535"/>
    <n v="5"/>
    <n v="6"/>
    <n v="5"/>
    <x v="0"/>
    <n v="8"/>
    <n v="285.33333333333331"/>
    <n v="7"/>
    <n v="249.66666666666666"/>
    <n v="16"/>
    <n v="5"/>
    <x v="4"/>
    <n v="1"/>
    <x v="3"/>
  </r>
  <r>
    <n v="10424"/>
    <n v="57"/>
    <x v="0"/>
    <x v="0"/>
    <n v="75922"/>
    <n v="60"/>
    <n v="18"/>
    <n v="1295"/>
    <n v="4"/>
    <n v="6"/>
    <n v="8"/>
    <x v="0"/>
    <n v="4"/>
    <n v="398.46153846153851"/>
    <n v="9"/>
    <n v="896.53846153846155"/>
    <n v="18"/>
    <n v="6"/>
    <x v="4"/>
    <n v="0"/>
    <x v="3"/>
  </r>
  <r>
    <n v="8727"/>
    <n v="47"/>
    <x v="0"/>
    <x v="2"/>
    <n v="63693"/>
    <n v="63"/>
    <n v="29"/>
    <n v="1150"/>
    <n v="4"/>
    <n v="9"/>
    <n v="7"/>
    <x v="0"/>
    <n v="11"/>
    <n v="632.5"/>
    <n v="9"/>
    <n v="517.5"/>
    <n v="20"/>
    <n v="7"/>
    <x v="0"/>
    <n v="1"/>
    <x v="0"/>
  </r>
  <r>
    <n v="2798"/>
    <n v="48"/>
    <x v="1"/>
    <x v="1"/>
    <n v="102160"/>
    <n v="54"/>
    <n v="26"/>
    <n v="1240"/>
    <n v="5"/>
    <n v="9"/>
    <n v="8"/>
    <x v="1"/>
    <n v="7"/>
    <n v="510.58823529411762"/>
    <n v="10"/>
    <n v="729.41176470588243"/>
    <n v="22"/>
    <n v="8"/>
    <x v="0"/>
    <n v="0"/>
    <x v="0"/>
  </r>
  <r>
    <n v="1030"/>
    <n v="60"/>
    <x v="1"/>
    <x v="0"/>
    <n v="40637"/>
    <n v="72"/>
    <n v="6"/>
    <n v="38"/>
    <n v="3.0000000000000004"/>
    <n v="1"/>
    <n v="1"/>
    <x v="0"/>
    <n v="1"/>
    <n v="9.5"/>
    <n v="3"/>
    <n v="28.5"/>
    <n v="5"/>
    <n v="0"/>
    <x v="1"/>
    <n v="2"/>
    <x v="1"/>
  </r>
  <r>
    <n v="624"/>
    <n v="41"/>
    <x v="2"/>
    <x v="0"/>
    <n v="18890"/>
    <n v="5"/>
    <n v="4"/>
    <n v="35"/>
    <n v="10"/>
    <n v="0"/>
    <n v="0"/>
    <x v="0"/>
    <n v="0"/>
    <n v="0"/>
    <n v="2"/>
    <n v="35"/>
    <n v="10"/>
    <n v="2"/>
    <x v="2"/>
    <n v="0"/>
    <x v="1"/>
  </r>
  <r>
    <n v="5176"/>
    <n v="37"/>
    <x v="0"/>
    <x v="1"/>
    <n v="29604"/>
    <n v="88"/>
    <n v="5"/>
    <n v="53"/>
    <n v="1.9999999999999996"/>
    <n v="0"/>
    <n v="1"/>
    <x v="0"/>
    <n v="1"/>
    <n v="13.25"/>
    <n v="3"/>
    <n v="39.75"/>
    <n v="2.9999999999999996"/>
    <n v="0"/>
    <x v="1"/>
    <n v="1"/>
    <x v="1"/>
  </r>
  <r>
    <n v="5552"/>
    <n v="62"/>
    <x v="2"/>
    <x v="2"/>
    <n v="48721"/>
    <n v="50"/>
    <n v="17"/>
    <n v="293"/>
    <n v="5"/>
    <n v="5"/>
    <n v="4"/>
    <x v="0"/>
    <n v="4"/>
    <n v="130.22222222222223"/>
    <n v="5"/>
    <n v="162.77777777777777"/>
    <n v="14"/>
    <n v="4"/>
    <x v="2"/>
    <n v="2"/>
    <x v="1"/>
  </r>
  <r>
    <n v="868"/>
    <n v="59"/>
    <x v="0"/>
    <x v="1"/>
    <n v="44794"/>
    <n v="99"/>
    <n v="6"/>
    <n v="65"/>
    <n v="0.99999999999999978"/>
    <n v="1"/>
    <n v="2"/>
    <x v="0"/>
    <n v="2"/>
    <n v="26"/>
    <n v="3"/>
    <n v="39"/>
    <n v="4"/>
    <n v="0"/>
    <x v="1"/>
    <n v="1"/>
    <x v="1"/>
  </r>
  <r>
    <n v="380"/>
    <n v="71"/>
    <x v="0"/>
    <x v="2"/>
    <n v="64497"/>
    <n v="17"/>
    <n v="29"/>
    <n v="1804"/>
    <n v="9"/>
    <n v="9"/>
    <n v="9"/>
    <x v="0"/>
    <n v="11"/>
    <n v="992.2"/>
    <n v="9"/>
    <n v="811.80000000000007"/>
    <n v="27"/>
    <n v="9"/>
    <x v="3"/>
    <n v="1"/>
    <x v="2"/>
  </r>
  <r>
    <n v="2677"/>
    <n v="69"/>
    <x v="0"/>
    <x v="1"/>
    <n v="46097"/>
    <n v="11"/>
    <n v="15"/>
    <n v="241"/>
    <n v="9"/>
    <n v="4"/>
    <n v="4"/>
    <x v="0"/>
    <n v="3"/>
    <n v="80.333333333333329"/>
    <n v="6"/>
    <n v="160.66666666666666"/>
    <n v="17"/>
    <n v="5"/>
    <x v="4"/>
    <n v="1"/>
    <x v="3"/>
  </r>
  <r>
    <n v="6521"/>
    <n v="71"/>
    <x v="0"/>
    <x v="1"/>
    <n v="77972"/>
    <n v="18"/>
    <n v="20"/>
    <n v="1101"/>
    <n v="9"/>
    <n v="6"/>
    <n v="7"/>
    <x v="0"/>
    <n v="4"/>
    <n v="338.76923076923077"/>
    <n v="9"/>
    <n v="762.23076923076917"/>
    <n v="22"/>
    <n v="8"/>
    <x v="0"/>
    <n v="0"/>
    <x v="0"/>
  </r>
  <r>
    <n v="6927"/>
    <n v="57"/>
    <x v="1"/>
    <x v="1"/>
    <n v="44377"/>
    <n v="70"/>
    <n v="19"/>
    <n v="264"/>
    <n v="3.0000000000000004"/>
    <n v="6"/>
    <n v="4"/>
    <x v="0"/>
    <n v="5"/>
    <n v="132"/>
    <n v="5"/>
    <n v="132"/>
    <n v="13"/>
    <n v="4"/>
    <x v="2"/>
    <n v="2"/>
    <x v="1"/>
  </r>
  <r>
    <n v="2877"/>
    <n v="51"/>
    <x v="2"/>
    <x v="1"/>
    <n v="46014"/>
    <n v="21"/>
    <n v="26"/>
    <n v="541"/>
    <n v="8"/>
    <n v="9"/>
    <n v="5"/>
    <x v="0"/>
    <n v="7"/>
    <n v="252.46666666666667"/>
    <n v="8"/>
    <n v="288.5333333333333"/>
    <n v="22"/>
    <n v="8"/>
    <x v="0"/>
    <n v="2"/>
    <x v="0"/>
  </r>
  <r>
    <n v="0"/>
    <n v="40"/>
    <x v="0"/>
    <x v="1"/>
    <n v="70951"/>
    <n v="66"/>
    <n v="17"/>
    <n v="1198"/>
    <n v="4"/>
    <n v="5"/>
    <n v="8"/>
    <x v="0"/>
    <n v="3"/>
    <n v="299.5"/>
    <n v="9"/>
    <n v="898.5"/>
    <n v="17"/>
    <n v="5"/>
    <x v="4"/>
    <n v="0"/>
    <x v="3"/>
  </r>
  <r>
    <n v="1584"/>
    <n v="48"/>
    <x v="0"/>
    <x v="1"/>
    <n v="41443"/>
    <n v="79"/>
    <n v="20"/>
    <n v="482"/>
    <n v="3.0000000000000004"/>
    <n v="6"/>
    <n v="5"/>
    <x v="0"/>
    <n v="8"/>
    <n v="296.61538461538464"/>
    <n v="5"/>
    <n v="185.38461538461539"/>
    <n v="14"/>
    <n v="4"/>
    <x v="2"/>
    <n v="1"/>
    <x v="1"/>
  </r>
  <r>
    <n v="7264"/>
    <n v="47"/>
    <x v="2"/>
    <x v="0"/>
    <n v="52195"/>
    <n v="2"/>
    <n v="4"/>
    <n v="17"/>
    <n v="10"/>
    <n v="0"/>
    <n v="0"/>
    <x v="0"/>
    <n v="1"/>
    <n v="5.6666666666666661"/>
    <n v="2"/>
    <n v="11.333333333333332"/>
    <n v="10"/>
    <n v="2"/>
    <x v="2"/>
    <n v="3"/>
    <x v="1"/>
  </r>
  <r>
    <n v="6274"/>
    <n v="77"/>
    <x v="2"/>
    <x v="1"/>
    <n v="83790"/>
    <n v="81"/>
    <n v="25"/>
    <n v="1615"/>
    <n v="1.9999999999999996"/>
    <n v="8"/>
    <n v="9"/>
    <x v="0"/>
    <n v="8"/>
    <n v="922.85714285714278"/>
    <n v="6"/>
    <n v="692.14285714285711"/>
    <n v="19"/>
    <n v="7"/>
    <x v="0"/>
    <n v="0"/>
    <x v="0"/>
  </r>
  <r>
    <n v="1377"/>
    <n v="71"/>
    <x v="2"/>
    <x v="3"/>
    <n v="44551"/>
    <n v="24"/>
    <n v="12"/>
    <n v="285"/>
    <n v="8"/>
    <n v="3"/>
    <n v="4"/>
    <x v="0"/>
    <n v="4"/>
    <n v="126.66666666666666"/>
    <n v="5"/>
    <n v="158.33333333333334"/>
    <n v="15"/>
    <n v="4"/>
    <x v="2"/>
    <n v="1"/>
    <x v="1"/>
  </r>
  <r>
    <n v="454"/>
    <n v="45"/>
    <x v="0"/>
    <x v="1"/>
    <n v="69508"/>
    <n v="48"/>
    <n v="28"/>
    <n v="1135"/>
    <n v="6"/>
    <n v="9"/>
    <n v="7"/>
    <x v="0"/>
    <n v="11"/>
    <n v="567.5"/>
    <n v="11"/>
    <n v="567.5"/>
    <n v="22"/>
    <n v="8"/>
    <x v="0"/>
    <n v="1"/>
    <x v="0"/>
  </r>
  <r>
    <n v="1755"/>
    <n v="37"/>
    <x v="2"/>
    <x v="1"/>
    <n v="45204"/>
    <n v="93"/>
    <n v="7"/>
    <n v="114"/>
    <n v="0.99999999999999978"/>
    <n v="1"/>
    <n v="3"/>
    <x v="0"/>
    <n v="1"/>
    <n v="22.8"/>
    <n v="4"/>
    <n v="91.2"/>
    <n v="5"/>
    <n v="0"/>
    <x v="1"/>
    <n v="1"/>
    <x v="1"/>
  </r>
  <r>
    <n v="2075"/>
    <n v="56"/>
    <x v="0"/>
    <x v="1"/>
    <n v="72460"/>
    <n v="56"/>
    <n v="16"/>
    <n v="1047"/>
    <n v="5"/>
    <n v="5"/>
    <n v="7"/>
    <x v="0"/>
    <n v="3"/>
    <n v="314.09999999999997"/>
    <n v="7"/>
    <n v="732.9"/>
    <n v="17"/>
    <n v="5"/>
    <x v="4"/>
    <n v="0"/>
    <x v="3"/>
  </r>
  <r>
    <n v="4785"/>
    <n v="55"/>
    <x v="1"/>
    <x v="1"/>
    <n v="77622"/>
    <n v="3"/>
    <n v="22"/>
    <n v="714"/>
    <n v="10"/>
    <n v="7"/>
    <n v="6"/>
    <x v="0"/>
    <n v="6"/>
    <n v="252.00000000000003"/>
    <n v="11"/>
    <n v="462"/>
    <n v="23"/>
    <n v="8"/>
    <x v="0"/>
    <n v="2"/>
    <x v="0"/>
  </r>
  <r>
    <n v="9076"/>
    <n v="45"/>
    <x v="1"/>
    <x v="1"/>
    <n v="30732"/>
    <n v="44"/>
    <n v="13"/>
    <n v="185"/>
    <n v="6"/>
    <n v="4"/>
    <n v="3"/>
    <x v="0"/>
    <n v="4"/>
    <n v="92.5"/>
    <n v="4"/>
    <n v="92.5"/>
    <n v="13"/>
    <n v="4"/>
    <x v="2"/>
    <n v="1"/>
    <x v="1"/>
  </r>
  <r>
    <n v="7079"/>
    <n v="63"/>
    <x v="0"/>
    <x v="2"/>
    <n v="63887"/>
    <n v="38"/>
    <n v="32"/>
    <n v="1245"/>
    <n v="7"/>
    <n v="9"/>
    <n v="8"/>
    <x v="0"/>
    <n v="9"/>
    <n v="533.57142857142856"/>
    <n v="12"/>
    <n v="711.42857142857144"/>
    <n v="24"/>
    <n v="9"/>
    <x v="3"/>
    <n v="1"/>
    <x v="2"/>
  </r>
  <r>
    <n v="4653"/>
    <n v="47"/>
    <x v="0"/>
    <x v="1"/>
    <n v="42011"/>
    <n v="46"/>
    <n v="12"/>
    <n v="189"/>
    <n v="6"/>
    <n v="3"/>
    <n v="3"/>
    <x v="0"/>
    <n v="3"/>
    <n v="81"/>
    <n v="4"/>
    <n v="108"/>
    <n v="12"/>
    <n v="3"/>
    <x v="2"/>
    <n v="1"/>
    <x v="1"/>
  </r>
  <r>
    <n v="7375"/>
    <n v="49"/>
    <x v="0"/>
    <x v="1"/>
    <n v="51369"/>
    <n v="84"/>
    <n v="16"/>
    <n v="576"/>
    <n v="1.9999999999999996"/>
    <n v="5"/>
    <n v="5"/>
    <x v="0"/>
    <n v="8"/>
    <n v="384"/>
    <n v="4"/>
    <n v="192"/>
    <n v="12"/>
    <n v="3"/>
    <x v="2"/>
    <n v="1"/>
    <x v="1"/>
  </r>
  <r>
    <n v="709"/>
    <n v="73"/>
    <x v="0"/>
    <x v="2"/>
    <n v="51537"/>
    <n v="27"/>
    <n v="18"/>
    <n v="1103"/>
    <n v="8"/>
    <n v="6"/>
    <n v="7"/>
    <x v="0"/>
    <n v="2"/>
    <n v="169.69230769230771"/>
    <n v="11"/>
    <n v="933.30769230769226"/>
    <n v="21"/>
    <n v="8"/>
    <x v="0"/>
    <n v="1"/>
    <x v="0"/>
  </r>
  <r>
    <n v="460"/>
    <n v="53"/>
    <x v="1"/>
    <x v="1"/>
    <n v="79930"/>
    <n v="72"/>
    <n v="17"/>
    <n v="1753"/>
    <n v="3.0000000000000004"/>
    <n v="5"/>
    <n v="9"/>
    <x v="0"/>
    <n v="3"/>
    <n v="478.09090909090907"/>
    <n v="8"/>
    <n v="1274.909090909091"/>
    <n v="17"/>
    <n v="5"/>
    <x v="4"/>
    <n v="0"/>
    <x v="3"/>
  </r>
  <r>
    <n v="3726"/>
    <n v="39"/>
    <x v="1"/>
    <x v="1"/>
    <n v="34320"/>
    <n v="66"/>
    <n v="4"/>
    <n v="17"/>
    <n v="4"/>
    <n v="0"/>
    <n v="0"/>
    <x v="0"/>
    <n v="1"/>
    <n v="5.6666666666666661"/>
    <n v="2"/>
    <n v="11.333333333333332"/>
    <n v="4"/>
    <n v="0"/>
    <x v="1"/>
    <n v="1"/>
    <x v="1"/>
  </r>
  <r>
    <n v="6798"/>
    <n v="59"/>
    <x v="0"/>
    <x v="0"/>
    <n v="37070"/>
    <n v="30"/>
    <n v="23"/>
    <n v="433"/>
    <n v="7"/>
    <n v="8"/>
    <n v="5"/>
    <x v="0"/>
    <n v="5"/>
    <n v="166.53846153846155"/>
    <n v="8"/>
    <n v="266.46153846153845"/>
    <n v="20"/>
    <n v="7"/>
    <x v="0"/>
    <n v="2"/>
    <x v="0"/>
  </r>
  <r>
    <n v="5341"/>
    <n v="63"/>
    <x v="2"/>
    <x v="2"/>
    <n v="81975"/>
    <n v="2"/>
    <n v="14"/>
    <n v="1588"/>
    <n v="10"/>
    <n v="4"/>
    <n v="9"/>
    <x v="0"/>
    <n v="6"/>
    <n v="952.8"/>
    <n v="4"/>
    <n v="635.20000000000005"/>
    <n v="23"/>
    <n v="8"/>
    <x v="0"/>
    <n v="1"/>
    <x v="0"/>
  </r>
  <r>
    <n v="1606"/>
    <n v="54"/>
    <x v="0"/>
    <x v="1"/>
    <n v="38590"/>
    <n v="65"/>
    <n v="4"/>
    <n v="22"/>
    <n v="4"/>
    <n v="0"/>
    <n v="0"/>
    <x v="0"/>
    <n v="1"/>
    <n v="7.333333333333333"/>
    <n v="2"/>
    <n v="14.666666666666666"/>
    <n v="4"/>
    <n v="0"/>
    <x v="1"/>
    <n v="1"/>
    <x v="1"/>
  </r>
  <r>
    <n v="9617"/>
    <n v="74"/>
    <x v="0"/>
    <x v="0"/>
    <n v="15033"/>
    <n v="37"/>
    <n v="5"/>
    <n v="19"/>
    <n v="7"/>
    <n v="0"/>
    <n v="0"/>
    <x v="0"/>
    <n v="1"/>
    <n v="4.75"/>
    <n v="3"/>
    <n v="14.25"/>
    <n v="7"/>
    <n v="1"/>
    <x v="1"/>
    <n v="0"/>
    <x v="1"/>
  </r>
  <r>
    <n v="3233"/>
    <n v="60"/>
    <x v="1"/>
    <x v="1"/>
    <n v="62745"/>
    <n v="89"/>
    <n v="29"/>
    <n v="1117"/>
    <n v="1.9999999999999996"/>
    <n v="9"/>
    <n v="7"/>
    <x v="0"/>
    <n v="7"/>
    <n v="434.38888888888891"/>
    <n v="11"/>
    <n v="682.6111111111112"/>
    <n v="18"/>
    <n v="6"/>
    <x v="4"/>
    <n v="1"/>
    <x v="3"/>
  </r>
  <r>
    <n v="89"/>
    <n v="50"/>
    <x v="2"/>
    <x v="1"/>
    <n v="22212"/>
    <n v="49"/>
    <n v="8"/>
    <n v="69"/>
    <n v="6"/>
    <n v="2"/>
    <n v="2"/>
    <x v="0"/>
    <n v="2"/>
    <n v="23"/>
    <n v="4"/>
    <n v="46"/>
    <n v="10"/>
    <n v="2"/>
    <x v="2"/>
    <n v="1"/>
    <x v="1"/>
  </r>
  <r>
    <n v="2936"/>
    <n v="43"/>
    <x v="2"/>
    <x v="1"/>
    <n v="23661"/>
    <n v="46"/>
    <n v="5"/>
    <n v="23"/>
    <n v="6"/>
    <n v="0"/>
    <n v="0"/>
    <x v="0"/>
    <n v="1"/>
    <n v="5.75"/>
    <n v="3"/>
    <n v="17.25"/>
    <n v="6"/>
    <n v="0"/>
    <x v="1"/>
    <n v="1"/>
    <x v="1"/>
  </r>
  <r>
    <n v="9449"/>
    <n v="67"/>
    <x v="1"/>
    <x v="0"/>
    <n v="79761"/>
    <n v="32"/>
    <n v="19"/>
    <n v="605"/>
    <n v="7"/>
    <n v="6"/>
    <n v="5"/>
    <x v="0"/>
    <n v="5"/>
    <n v="189.0625"/>
    <n v="11"/>
    <n v="415.9375"/>
    <n v="18"/>
    <n v="6"/>
    <x v="4"/>
    <n v="1"/>
    <x v="3"/>
  </r>
  <r>
    <n v="7297"/>
    <n v="52"/>
    <x v="0"/>
    <x v="0"/>
    <n v="7500"/>
    <n v="54"/>
    <n v="11"/>
    <n v="57"/>
    <n v="5"/>
    <n v="3"/>
    <n v="2"/>
    <x v="0"/>
    <n v="3"/>
    <n v="28.5"/>
    <n v="3"/>
    <n v="28.5"/>
    <n v="10"/>
    <n v="2"/>
    <x v="2"/>
    <n v="1"/>
    <x v="1"/>
  </r>
  <r>
    <n v="313"/>
    <n v="57"/>
    <x v="0"/>
    <x v="3"/>
    <n v="73455"/>
    <n v="98"/>
    <n v="22"/>
    <n v="2088"/>
    <n v="0.99999999999999978"/>
    <n v="7"/>
    <n v="9"/>
    <x v="0"/>
    <n v="6"/>
    <n v="783"/>
    <n v="10"/>
    <n v="1305"/>
    <n v="17"/>
    <n v="5"/>
    <x v="4"/>
    <n v="0"/>
    <x v="3"/>
  </r>
  <r>
    <n v="9940"/>
    <n v="67"/>
    <x v="0"/>
    <x v="1"/>
    <n v="64961"/>
    <n v="97"/>
    <n v="16"/>
    <n v="1009"/>
    <n v="0.99999999999999978"/>
    <n v="5"/>
    <n v="7"/>
    <x v="0"/>
    <n v="6"/>
    <n v="605.4"/>
    <n v="4"/>
    <n v="403.6"/>
    <n v="13"/>
    <n v="4"/>
    <x v="2"/>
    <n v="1"/>
    <x v="1"/>
  </r>
  <r>
    <n v="10735"/>
    <n v="54"/>
    <x v="0"/>
    <x v="0"/>
    <n v="22804"/>
    <n v="75"/>
    <n v="5"/>
    <n v="26"/>
    <n v="3.0000000000000004"/>
    <n v="0"/>
    <n v="0"/>
    <x v="0"/>
    <n v="2"/>
    <n v="13"/>
    <n v="2"/>
    <n v="13"/>
    <n v="3.0000000000000004"/>
    <n v="0"/>
    <x v="1"/>
    <n v="1"/>
    <x v="1"/>
  </r>
  <r>
    <n v="9529"/>
    <n v="35"/>
    <x v="0"/>
    <x v="1"/>
    <n v="73687"/>
    <n v="8"/>
    <n v="22"/>
    <n v="1627"/>
    <n v="10"/>
    <n v="7"/>
    <n v="9"/>
    <x v="0"/>
    <n v="3"/>
    <n v="406.75"/>
    <n v="9"/>
    <n v="1220.25"/>
    <n v="26"/>
    <n v="9"/>
    <x v="3"/>
    <n v="0"/>
    <x v="2"/>
  </r>
  <r>
    <n v="6439"/>
    <n v="67"/>
    <x v="0"/>
    <x v="1"/>
    <n v="61074"/>
    <n v="37"/>
    <n v="31"/>
    <n v="1102"/>
    <n v="7"/>
    <n v="9"/>
    <n v="7"/>
    <x v="0"/>
    <n v="11"/>
    <n v="638"/>
    <n v="8"/>
    <n v="464"/>
    <n v="23"/>
    <n v="8"/>
    <x v="0"/>
    <n v="1"/>
    <x v="0"/>
  </r>
  <r>
    <n v="7411"/>
    <n v="61"/>
    <x v="1"/>
    <x v="1"/>
    <n v="31686"/>
    <n v="31"/>
    <n v="6"/>
    <n v="17"/>
    <n v="7"/>
    <n v="1"/>
    <n v="0"/>
    <x v="0"/>
    <n v="1"/>
    <n v="4.25"/>
    <n v="3"/>
    <n v="12.75"/>
    <n v="8"/>
    <n v="1"/>
    <x v="1"/>
    <n v="2"/>
    <x v="1"/>
  </r>
  <r>
    <n v="2176"/>
    <n v="53"/>
    <x v="0"/>
    <x v="1"/>
    <n v="80134"/>
    <n v="40"/>
    <n v="16"/>
    <n v="1690"/>
    <n v="6"/>
    <n v="5"/>
    <n v="9"/>
    <x v="0"/>
    <n v="5"/>
    <n v="768.18181818181813"/>
    <n v="6"/>
    <n v="921.81818181818176"/>
    <n v="20"/>
    <n v="7"/>
    <x v="0"/>
    <n v="1"/>
    <x v="0"/>
  </r>
  <r>
    <n v="9265"/>
    <n v="72"/>
    <x v="0"/>
    <x v="1"/>
    <n v="75027"/>
    <n v="74"/>
    <n v="21"/>
    <n v="1390"/>
    <n v="3.0000000000000004"/>
    <n v="7"/>
    <n v="8"/>
    <x v="0"/>
    <n v="9"/>
    <n v="834"/>
    <n v="6"/>
    <n v="556"/>
    <n v="18"/>
    <n v="6"/>
    <x v="4"/>
    <n v="1"/>
    <x v="3"/>
  </r>
  <r>
    <n v="8867"/>
    <n v="37"/>
    <x v="1"/>
    <x v="1"/>
    <n v="67546"/>
    <n v="90"/>
    <n v="20"/>
    <n v="2126"/>
    <n v="0.99999999999999978"/>
    <n v="6"/>
    <n v="9"/>
    <x v="0"/>
    <n v="4"/>
    <n v="944.8888888888888"/>
    <n v="5"/>
    <n v="1181.1111111111111"/>
    <n v="16"/>
    <n v="5"/>
    <x v="4"/>
    <n v="0"/>
    <x v="3"/>
  </r>
  <r>
    <n v="8932"/>
    <n v="56"/>
    <x v="2"/>
    <x v="1"/>
    <n v="65176"/>
    <n v="57"/>
    <n v="25"/>
    <n v="1531"/>
    <n v="5"/>
    <n v="8"/>
    <n v="8"/>
    <x v="0"/>
    <n v="9"/>
    <n v="918.6"/>
    <n v="6"/>
    <n v="612.4"/>
    <n v="21"/>
    <n v="8"/>
    <x v="0"/>
    <n v="1"/>
    <x v="0"/>
  </r>
  <r>
    <n v="10236"/>
    <n v="50"/>
    <x v="2"/>
    <x v="0"/>
    <n v="31160"/>
    <n v="59"/>
    <n v="7"/>
    <n v="64"/>
    <n v="4"/>
    <n v="1"/>
    <n v="2"/>
    <x v="0"/>
    <n v="2"/>
    <n v="25.6"/>
    <n v="3"/>
    <n v="38.4"/>
    <n v="7"/>
    <n v="1"/>
    <x v="1"/>
    <n v="1"/>
    <x v="1"/>
  </r>
  <r>
    <n v="6340"/>
    <n v="40"/>
    <x v="0"/>
    <x v="0"/>
    <n v="29938"/>
    <n v="52"/>
    <n v="6"/>
    <n v="26"/>
    <n v="5"/>
    <n v="1"/>
    <n v="0"/>
    <x v="0"/>
    <n v="1"/>
    <n v="6.5"/>
    <n v="3"/>
    <n v="19.5"/>
    <n v="6"/>
    <n v="0"/>
    <x v="1"/>
    <n v="1"/>
    <x v="1"/>
  </r>
  <r>
    <n v="10089"/>
    <n v="51"/>
    <x v="0"/>
    <x v="2"/>
    <n v="102692"/>
    <n v="5"/>
    <n v="29"/>
    <n v="1112"/>
    <n v="10"/>
    <n v="9"/>
    <n v="7"/>
    <x v="0"/>
    <n v="6"/>
    <n v="351.15789473684208"/>
    <n v="13"/>
    <n v="760.84210526315792"/>
    <n v="26"/>
    <n v="9"/>
    <x v="3"/>
    <n v="0"/>
    <x v="2"/>
  </r>
  <r>
    <n v="2227"/>
    <n v="67"/>
    <x v="2"/>
    <x v="1"/>
    <n v="26490"/>
    <n v="92"/>
    <n v="11"/>
    <n v="210"/>
    <n v="0.99999999999999978"/>
    <n v="3"/>
    <n v="4"/>
    <x v="0"/>
    <n v="3"/>
    <n v="78.75"/>
    <n v="5"/>
    <n v="131.25"/>
    <n v="8"/>
    <n v="1"/>
    <x v="1"/>
    <n v="0"/>
    <x v="1"/>
  </r>
  <r>
    <n v="10992"/>
    <n v="58"/>
    <x v="0"/>
    <x v="1"/>
    <n v="75702"/>
    <n v="77"/>
    <n v="26"/>
    <n v="1148"/>
    <n v="3.0000000000000004"/>
    <n v="9"/>
    <n v="7"/>
    <x v="0"/>
    <n v="4"/>
    <n v="306.13333333333333"/>
    <n v="11"/>
    <n v="841.86666666666656"/>
    <n v="19"/>
    <n v="7"/>
    <x v="0"/>
    <n v="2"/>
    <x v="0"/>
  </r>
  <r>
    <n v="5304"/>
    <n v="51"/>
    <x v="1"/>
    <x v="0"/>
    <n v="30899"/>
    <n v="35"/>
    <n v="6"/>
    <n v="33"/>
    <n v="7"/>
    <n v="1"/>
    <n v="0"/>
    <x v="0"/>
    <n v="1"/>
    <n v="8.25"/>
    <n v="3"/>
    <n v="24.75"/>
    <n v="8"/>
    <n v="1"/>
    <x v="1"/>
    <n v="1"/>
    <x v="1"/>
  </r>
  <r>
    <n v="309"/>
    <n v="64"/>
    <x v="1"/>
    <x v="1"/>
    <n v="63342"/>
    <n v="48"/>
    <n v="19"/>
    <n v="1101"/>
    <n v="6"/>
    <n v="6"/>
    <n v="7"/>
    <x v="0"/>
    <n v="8"/>
    <n v="677.53846153846155"/>
    <n v="5"/>
    <n v="423.46153846153851"/>
    <n v="19"/>
    <n v="7"/>
    <x v="0"/>
    <n v="1"/>
    <x v="0"/>
  </r>
  <r>
    <n v="3406"/>
    <n v="61"/>
    <x v="0"/>
    <x v="0"/>
    <n v="45989"/>
    <n v="97"/>
    <n v="16"/>
    <n v="322"/>
    <n v="0.99999999999999978"/>
    <n v="5"/>
    <n v="4"/>
    <x v="0"/>
    <n v="3"/>
    <n v="96.6"/>
    <n v="7"/>
    <n v="225.39999999999998"/>
    <n v="10"/>
    <n v="2"/>
    <x v="2"/>
    <n v="1"/>
    <x v="1"/>
  </r>
  <r>
    <n v="2661"/>
    <n v="61"/>
    <x v="0"/>
    <x v="0"/>
    <n v="18701"/>
    <n v="95"/>
    <n v="10"/>
    <n v="44"/>
    <n v="0.99999999999999978"/>
    <n v="3"/>
    <n v="1"/>
    <x v="0"/>
    <n v="2"/>
    <n v="14.666666666666666"/>
    <n v="4"/>
    <n v="29.333333333333332"/>
    <n v="5"/>
    <n v="0"/>
    <x v="1"/>
    <n v="2"/>
    <x v="1"/>
  </r>
  <r>
    <n v="3153"/>
    <n v="68"/>
    <x v="1"/>
    <x v="0"/>
    <n v="40737"/>
    <n v="24"/>
    <n v="4"/>
    <n v="17"/>
    <n v="8"/>
    <n v="0"/>
    <n v="0"/>
    <x v="0"/>
    <n v="1"/>
    <n v="5.6666666666666661"/>
    <n v="2"/>
    <n v="11.333333333333332"/>
    <n v="8"/>
    <n v="1"/>
    <x v="1"/>
    <n v="3"/>
    <x v="1"/>
  </r>
  <r>
    <n v="10264"/>
    <n v="46"/>
    <x v="0"/>
    <x v="2"/>
    <n v="15287"/>
    <n v="60"/>
    <n v="6"/>
    <n v="31"/>
    <n v="4"/>
    <n v="1"/>
    <n v="0"/>
    <x v="0"/>
    <n v="1"/>
    <n v="10.333333333333332"/>
    <n v="2"/>
    <n v="20.666666666666664"/>
    <n v="5"/>
    <n v="0"/>
    <x v="1"/>
    <n v="1"/>
    <x v="1"/>
  </r>
  <r>
    <n v="1184"/>
    <n v="57"/>
    <x v="1"/>
    <x v="2"/>
    <n v="69674"/>
    <n v="46"/>
    <n v="25"/>
    <n v="845"/>
    <n v="6"/>
    <n v="8"/>
    <n v="6"/>
    <x v="0"/>
    <n v="10"/>
    <n v="422.5"/>
    <n v="10"/>
    <n v="422.5"/>
    <n v="20"/>
    <n v="7"/>
    <x v="0"/>
    <n v="2"/>
    <x v="0"/>
  </r>
  <r>
    <n v="4200"/>
    <n v="55"/>
    <x v="2"/>
    <x v="1"/>
    <n v="44159"/>
    <n v="85"/>
    <n v="15"/>
    <n v="275"/>
    <n v="1.9999999999999996"/>
    <n v="4"/>
    <n v="4"/>
    <x v="0"/>
    <n v="4"/>
    <n v="110"/>
    <n v="6"/>
    <n v="165"/>
    <n v="10"/>
    <n v="2"/>
    <x v="2"/>
    <n v="1"/>
    <x v="1"/>
  </r>
  <r>
    <n v="9396"/>
    <n v="47"/>
    <x v="1"/>
    <x v="1"/>
    <n v="37717"/>
    <n v="31"/>
    <n v="4"/>
    <n v="25"/>
    <n v="7"/>
    <n v="0"/>
    <n v="0"/>
    <x v="0"/>
    <n v="1"/>
    <n v="8.3333333333333321"/>
    <n v="2"/>
    <n v="16.666666666666664"/>
    <n v="7"/>
    <n v="1"/>
    <x v="1"/>
    <n v="1"/>
    <x v="1"/>
  </r>
  <r>
    <n v="2387"/>
    <n v="73"/>
    <x v="2"/>
    <x v="1"/>
    <n v="43776"/>
    <n v="9"/>
    <n v="17"/>
    <n v="275"/>
    <n v="10"/>
    <n v="5"/>
    <n v="4"/>
    <x v="0"/>
    <n v="5"/>
    <n v="152.77777777777777"/>
    <n v="4"/>
    <n v="122.22222222222221"/>
    <n v="19"/>
    <n v="7"/>
    <x v="0"/>
    <n v="2"/>
    <x v="0"/>
  </r>
  <r>
    <n v="6690"/>
    <n v="59"/>
    <x v="2"/>
    <x v="1"/>
    <n v="38179"/>
    <n v="30"/>
    <n v="11"/>
    <n v="90"/>
    <n v="7"/>
    <n v="3"/>
    <n v="2"/>
    <x v="0"/>
    <n v="3"/>
    <n v="45"/>
    <n v="3"/>
    <n v="45"/>
    <n v="12"/>
    <n v="3"/>
    <x v="2"/>
    <n v="2"/>
    <x v="1"/>
  </r>
  <r>
    <n v="1225"/>
    <n v="62"/>
    <x v="0"/>
    <x v="1"/>
    <n v="80124"/>
    <n v="47"/>
    <n v="19"/>
    <n v="1495"/>
    <n v="6"/>
    <n v="6"/>
    <n v="8"/>
    <x v="0"/>
    <n v="3"/>
    <n v="407.72727272727269"/>
    <n v="8"/>
    <n v="1087.2727272727273"/>
    <n v="20"/>
    <n v="7"/>
    <x v="0"/>
    <n v="0"/>
    <x v="0"/>
  </r>
  <r>
    <n v="9703"/>
    <n v="55"/>
    <x v="1"/>
    <x v="1"/>
    <n v="38097"/>
    <n v="70"/>
    <n v="11"/>
    <n v="184"/>
    <n v="3.0000000000000004"/>
    <n v="3"/>
    <n v="3"/>
    <x v="0"/>
    <n v="3"/>
    <n v="110.39999999999999"/>
    <n v="2"/>
    <n v="73.600000000000009"/>
    <n v="9"/>
    <n v="2"/>
    <x v="2"/>
    <n v="2"/>
    <x v="1"/>
  </r>
  <r>
    <n v="291"/>
    <n v="55"/>
    <x v="0"/>
    <x v="1"/>
    <n v="72940"/>
    <n v="13"/>
    <n v="13"/>
    <n v="981"/>
    <n v="9"/>
    <n v="4"/>
    <n v="7"/>
    <x v="0"/>
    <n v="3"/>
    <n v="327"/>
    <n v="6"/>
    <n v="654"/>
    <n v="20"/>
    <n v="7"/>
    <x v="0"/>
    <n v="0"/>
    <x v="0"/>
  </r>
  <r>
    <n v="4557"/>
    <n v="55"/>
    <x v="0"/>
    <x v="1"/>
    <n v="22070"/>
    <n v="11"/>
    <n v="8"/>
    <n v="67"/>
    <n v="9"/>
    <n v="2"/>
    <n v="2"/>
    <x v="0"/>
    <n v="2"/>
    <n v="33.5"/>
    <n v="2"/>
    <n v="33.5"/>
    <n v="13"/>
    <n v="4"/>
    <x v="2"/>
    <n v="1"/>
    <x v="1"/>
  </r>
  <r>
    <n v="2379"/>
    <n v="72"/>
    <x v="0"/>
    <x v="0"/>
    <n v="69267"/>
    <n v="31"/>
    <n v="14"/>
    <n v="1635"/>
    <n v="7"/>
    <n v="4"/>
    <n v="9"/>
    <x v="0"/>
    <n v="3"/>
    <n v="613.125"/>
    <n v="5"/>
    <n v="1021.875"/>
    <n v="20"/>
    <n v="7"/>
    <x v="0"/>
    <n v="0"/>
    <x v="0"/>
  </r>
  <r>
    <n v="5726"/>
    <n v="42"/>
    <x v="2"/>
    <x v="0"/>
    <n v="31788"/>
    <n v="15"/>
    <n v="10"/>
    <n v="60"/>
    <n v="9"/>
    <n v="3"/>
    <n v="2"/>
    <x v="0"/>
    <n v="3"/>
    <n v="25.714285714285712"/>
    <n v="4"/>
    <n v="34.285714285714285"/>
    <n v="14"/>
    <n v="4"/>
    <x v="2"/>
    <n v="1"/>
    <x v="1"/>
  </r>
  <r>
    <n v="3066"/>
    <n v="50"/>
    <x v="1"/>
    <x v="1"/>
    <n v="61905"/>
    <n v="2"/>
    <n v="12"/>
    <n v="231"/>
    <n v="10"/>
    <n v="3"/>
    <n v="4"/>
    <x v="0"/>
    <n v="4"/>
    <n v="115.5"/>
    <n v="4"/>
    <n v="115.5"/>
    <n v="17"/>
    <n v="5"/>
    <x v="4"/>
    <n v="1"/>
    <x v="3"/>
  </r>
  <r>
    <n v="6336"/>
    <n v="65"/>
    <x v="0"/>
    <x v="1"/>
    <n v="29315"/>
    <n v="55"/>
    <n v="10"/>
    <n v="48"/>
    <n v="5"/>
    <n v="3"/>
    <n v="1"/>
    <x v="0"/>
    <n v="2"/>
    <n v="16"/>
    <n v="4"/>
    <n v="32"/>
    <n v="9"/>
    <n v="2"/>
    <x v="2"/>
    <n v="2"/>
    <x v="1"/>
  </r>
  <r>
    <n v="10967"/>
    <n v="62"/>
    <x v="0"/>
    <x v="2"/>
    <n v="33378"/>
    <n v="38"/>
    <n v="9"/>
    <n v="99"/>
    <n v="7"/>
    <n v="2"/>
    <n v="3"/>
    <x v="0"/>
    <n v="2"/>
    <n v="33"/>
    <n v="4"/>
    <n v="66"/>
    <n v="12"/>
    <n v="3"/>
    <x v="2"/>
    <n v="2"/>
    <x v="1"/>
  </r>
  <r>
    <n v="2304"/>
    <n v="62"/>
    <x v="1"/>
    <x v="1"/>
    <n v="66313"/>
    <n v="86"/>
    <n v="23"/>
    <n v="770"/>
    <n v="1.9999999999999996"/>
    <n v="8"/>
    <n v="6"/>
    <x v="0"/>
    <n v="6"/>
    <n v="256.66666666666663"/>
    <n v="12"/>
    <n v="513.33333333333326"/>
    <n v="16"/>
    <n v="5"/>
    <x v="4"/>
    <n v="1"/>
    <x v="3"/>
  </r>
  <r>
    <n v="3445"/>
    <n v="69"/>
    <x v="0"/>
    <x v="0"/>
    <n v="60714"/>
    <n v="56"/>
    <n v="23"/>
    <n v="957"/>
    <n v="5"/>
    <n v="8"/>
    <n v="7"/>
    <x v="0"/>
    <n v="7"/>
    <n v="394.05882352941177"/>
    <n v="10"/>
    <n v="562.94117647058829"/>
    <n v="20"/>
    <n v="7"/>
    <x v="0"/>
    <n v="0"/>
    <x v="0"/>
  </r>
  <r>
    <n v="7828"/>
    <n v="44"/>
    <x v="2"/>
    <x v="1"/>
    <n v="77882"/>
    <n v="29"/>
    <n v="12"/>
    <n v="818"/>
    <n v="8"/>
    <n v="3"/>
    <n v="6"/>
    <x v="0"/>
    <n v="3"/>
    <n v="306.75"/>
    <n v="5"/>
    <n v="511.25"/>
    <n v="17"/>
    <n v="5"/>
    <x v="4"/>
    <n v="0"/>
    <x v="3"/>
  </r>
  <r>
    <n v="3762"/>
    <n v="39"/>
    <x v="1"/>
    <x v="0"/>
    <n v="69867"/>
    <n v="30"/>
    <n v="17"/>
    <n v="925"/>
    <n v="7"/>
    <n v="5"/>
    <n v="6"/>
    <x v="0"/>
    <n v="3"/>
    <n v="252.27272727272725"/>
    <n v="8"/>
    <n v="672.72727272727275"/>
    <n v="18"/>
    <n v="6"/>
    <x v="4"/>
    <n v="0"/>
    <x v="3"/>
  </r>
  <r>
    <n v="4391"/>
    <n v="57"/>
    <x v="2"/>
    <x v="2"/>
    <n v="63841"/>
    <n v="64"/>
    <n v="22"/>
    <n v="908"/>
    <n v="4"/>
    <n v="7"/>
    <n v="6"/>
    <x v="0"/>
    <n v="9"/>
    <n v="454"/>
    <n v="9"/>
    <n v="454"/>
    <n v="17"/>
    <n v="5"/>
    <x v="4"/>
    <n v="1"/>
    <x v="3"/>
  </r>
  <r>
    <n v="4669"/>
    <n v="44"/>
    <x v="3"/>
    <x v="1"/>
    <n v="24480"/>
    <n v="46"/>
    <n v="10"/>
    <n v="102"/>
    <n v="6"/>
    <n v="3"/>
    <n v="3"/>
    <x v="0"/>
    <n v="3"/>
    <n v="43.714285714285715"/>
    <n v="4"/>
    <n v="58.285714285714285"/>
    <n v="12"/>
    <n v="3"/>
    <x v="2"/>
    <n v="1"/>
    <x v="1"/>
  </r>
  <r>
    <n v="10144"/>
    <n v="49"/>
    <x v="0"/>
    <x v="1"/>
    <n v="51369"/>
    <n v="84"/>
    <n v="16"/>
    <n v="576"/>
    <n v="1.9999999999999996"/>
    <n v="5"/>
    <n v="5"/>
    <x v="0"/>
    <n v="8"/>
    <n v="384"/>
    <n v="4"/>
    <n v="192"/>
    <n v="12"/>
    <n v="3"/>
    <x v="2"/>
    <n v="1"/>
    <x v="1"/>
  </r>
  <r>
    <n v="8652"/>
    <n v="79"/>
    <x v="0"/>
    <x v="1"/>
    <n v="37760"/>
    <n v="20"/>
    <n v="13"/>
    <n v="317"/>
    <n v="8"/>
    <n v="4"/>
    <n v="4"/>
    <x v="0"/>
    <n v="4"/>
    <n v="126.80000000000001"/>
    <n v="6"/>
    <n v="190.2"/>
    <n v="16"/>
    <n v="5"/>
    <x v="4"/>
    <n v="0"/>
    <x v="3"/>
  </r>
  <r>
    <n v="1672"/>
    <n v="51"/>
    <x v="1"/>
    <x v="1"/>
    <n v="65640"/>
    <n v="74"/>
    <n v="15"/>
    <n v="461"/>
    <n v="3.0000000000000004"/>
    <n v="4"/>
    <n v="5"/>
    <x v="0"/>
    <n v="5"/>
    <n v="177.30769230769232"/>
    <n v="8"/>
    <n v="283.69230769230774"/>
    <n v="12"/>
    <n v="3"/>
    <x v="2"/>
    <n v="1"/>
    <x v="1"/>
  </r>
  <r>
    <n v="8962"/>
    <n v="50"/>
    <x v="2"/>
    <x v="1"/>
    <n v="44319"/>
    <n v="18"/>
    <n v="7"/>
    <n v="37"/>
    <n v="9"/>
    <n v="1"/>
    <n v="1"/>
    <x v="0"/>
    <n v="2"/>
    <n v="14.8"/>
    <n v="3"/>
    <n v="22.2"/>
    <n v="11"/>
    <n v="3"/>
    <x v="2"/>
    <n v="2"/>
    <x v="1"/>
  </r>
  <r>
    <n v="9974"/>
    <n v="51"/>
    <x v="0"/>
    <x v="1"/>
    <n v="30631"/>
    <n v="75"/>
    <n v="7"/>
    <n v="70"/>
    <n v="3.0000000000000004"/>
    <n v="1"/>
    <n v="2"/>
    <x v="0"/>
    <n v="3"/>
    <n v="42"/>
    <n v="2"/>
    <n v="28"/>
    <n v="6"/>
    <n v="0"/>
    <x v="1"/>
    <n v="1"/>
    <x v="1"/>
  </r>
  <r>
    <n v="10983"/>
    <n v="73"/>
    <x v="0"/>
    <x v="1"/>
    <n v="75278"/>
    <n v="17"/>
    <n v="23"/>
    <n v="930"/>
    <n v="9"/>
    <n v="8"/>
    <n v="7"/>
    <x v="0"/>
    <n v="6"/>
    <n v="293.68421052631578"/>
    <n v="13"/>
    <n v="636.31578947368428"/>
    <n v="24"/>
    <n v="9"/>
    <x v="3"/>
    <n v="0"/>
    <x v="2"/>
  </r>
  <r>
    <n v="8148"/>
    <n v="69"/>
    <x v="2"/>
    <x v="1"/>
    <n v="50898"/>
    <n v="88"/>
    <n v="33"/>
    <n v="859"/>
    <n v="1.9999999999999996"/>
    <n v="9"/>
    <n v="6"/>
    <x v="0"/>
    <n v="6"/>
    <n v="286.33333333333331"/>
    <n v="12"/>
    <n v="572.66666666666663"/>
    <n v="17"/>
    <n v="5"/>
    <x v="4"/>
    <n v="2"/>
    <x v="3"/>
  </r>
  <r>
    <n v="10102"/>
    <n v="59"/>
    <x v="0"/>
    <x v="3"/>
    <n v="79946"/>
    <n v="19"/>
    <n v="22"/>
    <n v="1478"/>
    <n v="9"/>
    <n v="7"/>
    <n v="8"/>
    <x v="0"/>
    <n v="5"/>
    <n v="739"/>
    <n v="5"/>
    <n v="739"/>
    <n v="24"/>
    <n v="9"/>
    <x v="3"/>
    <n v="0"/>
    <x v="2"/>
  </r>
  <r>
    <n v="4697"/>
    <n v="76"/>
    <x v="2"/>
    <x v="2"/>
    <n v="35416"/>
    <n v="62"/>
    <n v="16"/>
    <n v="390"/>
    <n v="4"/>
    <n v="5"/>
    <n v="4"/>
    <x v="0"/>
    <n v="7"/>
    <n v="227.50000000000003"/>
    <n v="5"/>
    <n v="162.5"/>
    <n v="13"/>
    <n v="4"/>
    <x v="2"/>
    <n v="0"/>
    <x v="1"/>
  </r>
  <r>
    <n v="9262"/>
    <n v="41"/>
    <x v="2"/>
    <x v="1"/>
    <n v="32414"/>
    <n v="11"/>
    <n v="5"/>
    <n v="52"/>
    <n v="9"/>
    <n v="0"/>
    <n v="1"/>
    <x v="0"/>
    <n v="1"/>
    <n v="13"/>
    <n v="3"/>
    <n v="39"/>
    <n v="10"/>
    <n v="2"/>
    <x v="2"/>
    <n v="0"/>
    <x v="1"/>
  </r>
  <r>
    <n v="7254"/>
    <n v="56"/>
    <x v="0"/>
    <x v="1"/>
    <n v="38361"/>
    <n v="74"/>
    <n v="10"/>
    <n v="137"/>
    <n v="3.0000000000000004"/>
    <n v="3"/>
    <n v="3"/>
    <x v="0"/>
    <n v="3"/>
    <n v="68.5"/>
    <n v="3"/>
    <n v="68.5"/>
    <n v="9"/>
    <n v="2"/>
    <x v="2"/>
    <n v="1"/>
    <x v="1"/>
  </r>
  <r>
    <n v="4543"/>
    <n v="45"/>
    <x v="0"/>
    <x v="1"/>
    <n v="82497"/>
    <n v="32"/>
    <n v="19"/>
    <n v="1919"/>
    <n v="7"/>
    <n v="6"/>
    <n v="9"/>
    <x v="0"/>
    <n v="2"/>
    <n v="348.90909090909093"/>
    <n v="9"/>
    <n v="1570.0909090909092"/>
    <n v="22"/>
    <n v="8"/>
    <x v="0"/>
    <n v="0"/>
    <x v="0"/>
  </r>
  <r>
    <n v="4927"/>
    <n v="54"/>
    <x v="0"/>
    <x v="1"/>
    <n v="16626"/>
    <n v="76"/>
    <n v="9"/>
    <n v="68"/>
    <n v="3.0000000000000004"/>
    <n v="2"/>
    <n v="2"/>
    <x v="0"/>
    <n v="3"/>
    <n v="34"/>
    <n v="3"/>
    <n v="34"/>
    <n v="7"/>
    <n v="1"/>
    <x v="1"/>
    <n v="2"/>
    <x v="1"/>
  </r>
  <r>
    <n v="10451"/>
    <n v="60"/>
    <x v="0"/>
    <x v="1"/>
    <n v="29672"/>
    <n v="6"/>
    <n v="4"/>
    <n v="25"/>
    <n v="10"/>
    <n v="0"/>
    <n v="0"/>
    <x v="0"/>
    <n v="0"/>
    <n v="0"/>
    <n v="3"/>
    <n v="25"/>
    <n v="10"/>
    <n v="2"/>
    <x v="2"/>
    <n v="2"/>
    <x v="1"/>
  </r>
  <r>
    <n v="2926"/>
    <n v="73"/>
    <x v="2"/>
    <x v="1"/>
    <n v="55951"/>
    <n v="62"/>
    <n v="23"/>
    <n v="1374"/>
    <n v="4"/>
    <n v="8"/>
    <n v="8"/>
    <x v="0"/>
    <n v="3"/>
    <n v="294.42857142857139"/>
    <n v="11"/>
    <n v="1079.5714285714284"/>
    <n v="20"/>
    <n v="7"/>
    <x v="0"/>
    <n v="1"/>
    <x v="0"/>
  </r>
  <r>
    <n v="2874"/>
    <n v="37"/>
    <x v="2"/>
    <x v="2"/>
    <n v="35388"/>
    <n v="20"/>
    <n v="5"/>
    <n v="32"/>
    <n v="8"/>
    <n v="0"/>
    <n v="0"/>
    <x v="0"/>
    <n v="1"/>
    <n v="8"/>
    <n v="3"/>
    <n v="24"/>
    <n v="8"/>
    <n v="1"/>
    <x v="1"/>
    <n v="1"/>
    <x v="1"/>
  </r>
  <r>
    <n v="9738"/>
    <n v="39"/>
    <x v="2"/>
    <x v="1"/>
    <n v="42386"/>
    <n v="43"/>
    <n v="7"/>
    <n v="100"/>
    <n v="6"/>
    <n v="1"/>
    <n v="3"/>
    <x v="0"/>
    <n v="3"/>
    <n v="50"/>
    <n v="3"/>
    <n v="50"/>
    <n v="10"/>
    <n v="2"/>
    <x v="2"/>
    <n v="1"/>
    <x v="1"/>
  </r>
  <r>
    <n v="7119"/>
    <n v="43"/>
    <x v="0"/>
    <x v="0"/>
    <n v="68627"/>
    <n v="45"/>
    <n v="12"/>
    <n v="825"/>
    <n v="6"/>
    <n v="3"/>
    <n v="6"/>
    <x v="0"/>
    <n v="2"/>
    <n v="206.25"/>
    <n v="6"/>
    <n v="618.75"/>
    <n v="15"/>
    <n v="4"/>
    <x v="2"/>
    <n v="0"/>
    <x v="1"/>
  </r>
  <r>
    <n v="3924"/>
    <n v="60"/>
    <x v="1"/>
    <x v="2"/>
    <n v="57912"/>
    <n v="34"/>
    <n v="28"/>
    <n v="916"/>
    <n v="7"/>
    <n v="9"/>
    <n v="6"/>
    <x v="0"/>
    <n v="8"/>
    <n v="366.40000000000003"/>
    <n v="12"/>
    <n v="549.6"/>
    <n v="22"/>
    <n v="8"/>
    <x v="0"/>
    <n v="1"/>
    <x v="0"/>
  </r>
  <r>
    <n v="5827"/>
    <n v="67"/>
    <x v="0"/>
    <x v="2"/>
    <n v="35246"/>
    <n v="53"/>
    <n v="11"/>
    <n v="62"/>
    <n v="5"/>
    <n v="3"/>
    <n v="2"/>
    <x v="0"/>
    <n v="3"/>
    <n v="31"/>
    <n v="3"/>
    <n v="31"/>
    <n v="10"/>
    <n v="2"/>
    <x v="2"/>
    <n v="2"/>
    <x v="1"/>
  </r>
  <r>
    <n v="5596"/>
    <n v="69"/>
    <x v="2"/>
    <x v="1"/>
    <n v="58821"/>
    <n v="44"/>
    <n v="21"/>
    <n v="728"/>
    <n v="6"/>
    <n v="7"/>
    <n v="6"/>
    <x v="0"/>
    <n v="9"/>
    <n v="364"/>
    <n v="9"/>
    <n v="364"/>
    <n v="19"/>
    <n v="7"/>
    <x v="0"/>
    <n v="1"/>
    <x v="0"/>
  </r>
  <r>
    <n v="10812"/>
    <n v="47"/>
    <x v="1"/>
    <x v="1"/>
    <n v="46377"/>
    <n v="89"/>
    <n v="7"/>
    <n v="90"/>
    <n v="1.9999999999999996"/>
    <n v="1"/>
    <n v="2"/>
    <x v="0"/>
    <n v="2"/>
    <n v="36"/>
    <n v="3"/>
    <n v="54"/>
    <n v="5"/>
    <n v="0"/>
    <x v="1"/>
    <n v="1"/>
    <x v="1"/>
  </r>
  <r>
    <n v="1717"/>
    <n v="37"/>
    <x v="0"/>
    <x v="0"/>
    <n v="39747"/>
    <n v="43"/>
    <n v="13"/>
    <n v="273"/>
    <n v="6"/>
    <n v="4"/>
    <n v="4"/>
    <x v="0"/>
    <n v="5"/>
    <n v="151.66666666666669"/>
    <n v="4"/>
    <n v="121.33333333333333"/>
    <n v="14"/>
    <n v="4"/>
    <x v="2"/>
    <n v="1"/>
    <x v="1"/>
  </r>
  <r>
    <n v="9491"/>
    <n v="41"/>
    <x v="0"/>
    <x v="1"/>
    <n v="23976"/>
    <n v="68"/>
    <n v="10"/>
    <n v="66"/>
    <n v="4"/>
    <n v="3"/>
    <n v="2"/>
    <x v="0"/>
    <n v="3"/>
    <n v="33"/>
    <n v="3"/>
    <n v="33"/>
    <n v="9"/>
    <n v="2"/>
    <x v="2"/>
    <n v="1"/>
    <x v="1"/>
  </r>
  <r>
    <n v="9274"/>
    <n v="64"/>
    <x v="2"/>
    <x v="1"/>
    <n v="80950"/>
    <n v="44"/>
    <n v="23"/>
    <n v="1213"/>
    <n v="6"/>
    <n v="8"/>
    <n v="8"/>
    <x v="0"/>
    <n v="6"/>
    <n v="485.20000000000005"/>
    <n v="9"/>
    <n v="727.8"/>
    <n v="22"/>
    <n v="8"/>
    <x v="0"/>
    <n v="0"/>
    <x v="0"/>
  </r>
  <r>
    <n v="6609"/>
    <n v="59"/>
    <x v="0"/>
    <x v="3"/>
    <n v="27038"/>
    <n v="64"/>
    <n v="7"/>
    <n v="107"/>
    <n v="4"/>
    <n v="1"/>
    <n v="3"/>
    <x v="0"/>
    <n v="3"/>
    <n v="53.5"/>
    <n v="3"/>
    <n v="53.5"/>
    <n v="8"/>
    <n v="1"/>
    <x v="1"/>
    <n v="0"/>
    <x v="1"/>
  </r>
  <r>
    <n v="6963"/>
    <n v="78"/>
    <x v="0"/>
    <x v="0"/>
    <n v="77457"/>
    <n v="85"/>
    <n v="18"/>
    <n v="1157"/>
    <n v="1.9999999999999996"/>
    <n v="6"/>
    <n v="7"/>
    <x v="0"/>
    <n v="2"/>
    <n v="192.83333333333331"/>
    <n v="10"/>
    <n v="964.16666666666674"/>
    <n v="15"/>
    <n v="4"/>
    <x v="2"/>
    <n v="0"/>
    <x v="1"/>
  </r>
  <r>
    <n v="4440"/>
    <n v="61"/>
    <x v="2"/>
    <x v="1"/>
    <n v="64100"/>
    <n v="93"/>
    <n v="18"/>
    <n v="546"/>
    <n v="0.99999999999999978"/>
    <n v="6"/>
    <n v="5"/>
    <x v="0"/>
    <n v="8"/>
    <n v="312"/>
    <n v="6"/>
    <n v="234"/>
    <n v="12"/>
    <n v="3"/>
    <x v="2"/>
    <n v="1"/>
    <x v="1"/>
  </r>
  <r>
    <n v="1379"/>
    <n v="33"/>
    <x v="2"/>
    <x v="1"/>
    <n v="42670"/>
    <n v="12"/>
    <n v="11"/>
    <n v="241"/>
    <n v="9"/>
    <n v="3"/>
    <n v="4"/>
    <x v="0"/>
    <n v="4"/>
    <n v="120.5"/>
    <n v="4"/>
    <n v="120.5"/>
    <n v="16"/>
    <n v="5"/>
    <x v="4"/>
    <n v="0"/>
    <x v="3"/>
  </r>
  <r>
    <n v="10032"/>
    <n v="49"/>
    <x v="0"/>
    <x v="2"/>
    <n v="12571"/>
    <n v="86"/>
    <n v="11"/>
    <n v="53"/>
    <n v="1.9999999999999996"/>
    <n v="3"/>
    <n v="1"/>
    <x v="0"/>
    <n v="3"/>
    <n v="26.5"/>
    <n v="3"/>
    <n v="26.5"/>
    <n v="6"/>
    <n v="0"/>
    <x v="1"/>
    <n v="1"/>
    <x v="1"/>
  </r>
  <r>
    <n v="2826"/>
    <n v="58"/>
    <x v="0"/>
    <x v="1"/>
    <n v="22574"/>
    <n v="28"/>
    <n v="7"/>
    <n v="37"/>
    <n v="8"/>
    <n v="1"/>
    <n v="1"/>
    <x v="0"/>
    <n v="2"/>
    <n v="14.8"/>
    <n v="3"/>
    <n v="22.2"/>
    <n v="10"/>
    <n v="2"/>
    <x v="2"/>
    <n v="3"/>
    <x v="1"/>
  </r>
  <r>
    <n v="6320"/>
    <n v="49"/>
    <x v="2"/>
    <x v="0"/>
    <n v="70893"/>
    <n v="42"/>
    <n v="23"/>
    <n v="1508"/>
    <n v="6"/>
    <n v="8"/>
    <n v="8"/>
    <x v="0"/>
    <n v="6"/>
    <n v="565.5"/>
    <n v="10"/>
    <n v="942.5"/>
    <n v="22"/>
    <n v="8"/>
    <x v="0"/>
    <n v="0"/>
    <x v="0"/>
  </r>
  <r>
    <n v="3050"/>
    <n v="59"/>
    <x v="0"/>
    <x v="1"/>
    <n v="54198"/>
    <n v="13"/>
    <n v="16"/>
    <n v="235"/>
    <n v="9"/>
    <n v="5"/>
    <n v="4"/>
    <x v="0"/>
    <n v="3"/>
    <n v="78.333333333333329"/>
    <n v="6"/>
    <n v="156.66666666666666"/>
    <n v="18"/>
    <n v="6"/>
    <x v="4"/>
    <n v="2"/>
    <x v="3"/>
  </r>
  <r>
    <n v="231"/>
    <n v="69"/>
    <x v="2"/>
    <x v="1"/>
    <n v="28839"/>
    <n v="86"/>
    <n v="7"/>
    <n v="32"/>
    <n v="1.9999999999999996"/>
    <n v="1"/>
    <n v="0"/>
    <x v="0"/>
    <n v="2"/>
    <n v="12.8"/>
    <n v="3"/>
    <n v="19.2"/>
    <n v="2.9999999999999996"/>
    <n v="0"/>
    <x v="1"/>
    <n v="2"/>
    <x v="1"/>
  </r>
  <r>
    <n v="2392"/>
    <n v="53"/>
    <x v="0"/>
    <x v="1"/>
    <n v="40321"/>
    <n v="59"/>
    <n v="8"/>
    <n v="102"/>
    <n v="4"/>
    <n v="2"/>
    <n v="3"/>
    <x v="0"/>
    <n v="3"/>
    <n v="51"/>
    <n v="3"/>
    <n v="51"/>
    <n v="9"/>
    <n v="2"/>
    <x v="2"/>
    <n v="2"/>
    <x v="1"/>
  </r>
  <r>
    <n v="9478"/>
    <n v="40"/>
    <x v="0"/>
    <x v="0"/>
    <n v="66503"/>
    <n v="30"/>
    <n v="15"/>
    <n v="401"/>
    <n v="7"/>
    <n v="4"/>
    <n v="5"/>
    <x v="0"/>
    <n v="4"/>
    <n v="160.4"/>
    <n v="6"/>
    <n v="240.6"/>
    <n v="16"/>
    <n v="5"/>
    <x v="4"/>
    <n v="1"/>
    <x v="3"/>
  </r>
  <r>
    <n v="113"/>
    <n v="74"/>
    <x v="0"/>
    <x v="1"/>
    <n v="30833"/>
    <n v="33"/>
    <n v="6"/>
    <n v="28"/>
    <n v="7"/>
    <n v="1"/>
    <n v="0"/>
    <x v="0"/>
    <n v="1"/>
    <n v="7"/>
    <n v="3"/>
    <n v="21"/>
    <n v="8"/>
    <n v="1"/>
    <x v="1"/>
    <n v="2"/>
    <x v="1"/>
  </r>
  <r>
    <n v="1802"/>
    <n v="54"/>
    <x v="0"/>
    <x v="1"/>
    <n v="64795"/>
    <n v="23"/>
    <n v="21"/>
    <n v="680"/>
    <n v="8"/>
    <n v="7"/>
    <n v="6"/>
    <x v="0"/>
    <n v="3"/>
    <n v="136"/>
    <n v="12"/>
    <n v="544"/>
    <n v="21"/>
    <n v="8"/>
    <x v="0"/>
    <n v="1"/>
    <x v="0"/>
  </r>
  <r>
    <n v="520"/>
    <n v="51"/>
    <x v="0"/>
    <x v="1"/>
    <n v="34421"/>
    <n v="81"/>
    <n v="4"/>
    <n v="30"/>
    <n v="1.9999999999999996"/>
    <n v="0"/>
    <n v="0"/>
    <x v="0"/>
    <n v="1"/>
    <n v="10"/>
    <n v="2"/>
    <n v="20"/>
    <n v="1.9999999999999996"/>
    <n v="0"/>
    <x v="1"/>
    <n v="1"/>
    <x v="1"/>
  </r>
  <r>
    <n v="8275"/>
    <n v="60"/>
    <x v="1"/>
    <x v="2"/>
    <n v="47025"/>
    <n v="6"/>
    <n v="4"/>
    <n v="20"/>
    <n v="10"/>
    <n v="0"/>
    <n v="0"/>
    <x v="0"/>
    <n v="1"/>
    <n v="6.6666666666666661"/>
    <n v="2"/>
    <n v="13.333333333333332"/>
    <n v="10"/>
    <n v="2"/>
    <x v="2"/>
    <n v="2"/>
    <x v="1"/>
  </r>
  <r>
    <n v="9750"/>
    <n v="64"/>
    <x v="1"/>
    <x v="2"/>
    <n v="64325"/>
    <n v="41"/>
    <n v="23"/>
    <n v="1307"/>
    <n v="6"/>
    <n v="8"/>
    <n v="8"/>
    <x v="0"/>
    <n v="10"/>
    <n v="871.33333333333326"/>
    <n v="5"/>
    <n v="435.66666666666663"/>
    <n v="22"/>
    <n v="8"/>
    <x v="0"/>
    <n v="1"/>
    <x v="0"/>
  </r>
  <r>
    <n v="2607"/>
    <n v="72"/>
    <x v="0"/>
    <x v="0"/>
    <n v="40464"/>
    <n v="78"/>
    <n v="24"/>
    <n v="630"/>
    <n v="3.0000000000000004"/>
    <n v="8"/>
    <n v="5"/>
    <x v="0"/>
    <n v="8"/>
    <n v="315"/>
    <n v="8"/>
    <n v="315"/>
    <n v="16"/>
    <n v="5"/>
    <x v="4"/>
    <n v="1"/>
    <x v="3"/>
  </r>
  <r>
    <n v="7214"/>
    <n v="68"/>
    <x v="0"/>
    <x v="1"/>
    <n v="62187"/>
    <n v="49"/>
    <n v="18"/>
    <n v="1283"/>
    <n v="6"/>
    <n v="6"/>
    <n v="8"/>
    <x v="0"/>
    <n v="4"/>
    <n v="570.22222222222217"/>
    <n v="5"/>
    <n v="712.77777777777783"/>
    <n v="20"/>
    <n v="7"/>
    <x v="0"/>
    <n v="0"/>
    <x v="0"/>
  </r>
  <r>
    <n v="5835"/>
    <n v="49"/>
    <x v="1"/>
    <x v="2"/>
    <n v="14849"/>
    <n v="39"/>
    <n v="9"/>
    <n v="65"/>
    <n v="7"/>
    <n v="2"/>
    <n v="2"/>
    <x v="0"/>
    <n v="2"/>
    <n v="21.666666666666664"/>
    <n v="4"/>
    <n v="43.333333333333329"/>
    <n v="11"/>
    <n v="3"/>
    <x v="2"/>
    <n v="1"/>
    <x v="1"/>
  </r>
  <r>
    <n v="3896"/>
    <n v="41"/>
    <x v="0"/>
    <x v="1"/>
    <n v="27255"/>
    <n v="3"/>
    <n v="5"/>
    <n v="37"/>
    <n v="10"/>
    <n v="0"/>
    <n v="1"/>
    <x v="0"/>
    <n v="1"/>
    <n v="9.25"/>
    <n v="3"/>
    <n v="27.75"/>
    <n v="11"/>
    <n v="3"/>
    <x v="2"/>
    <n v="1"/>
    <x v="1"/>
  </r>
  <r>
    <n v="10350"/>
    <n v="75"/>
    <x v="1"/>
    <x v="1"/>
    <n v="54432"/>
    <n v="37"/>
    <n v="5"/>
    <n v="38"/>
    <n v="7"/>
    <n v="0"/>
    <n v="1"/>
    <x v="0"/>
    <n v="1"/>
    <n v="9.5"/>
    <n v="3"/>
    <n v="28.5"/>
    <n v="8"/>
    <n v="1"/>
    <x v="1"/>
    <n v="3"/>
    <x v="1"/>
  </r>
  <r>
    <n v="7786"/>
    <n v="39"/>
    <x v="1"/>
    <x v="0"/>
    <n v="29999"/>
    <n v="22"/>
    <n v="12"/>
    <n v="160"/>
    <n v="8"/>
    <n v="3"/>
    <n v="3"/>
    <x v="0"/>
    <n v="3"/>
    <n v="68.571428571428569"/>
    <n v="4"/>
    <n v="91.428571428571416"/>
    <n v="14"/>
    <n v="4"/>
    <x v="2"/>
    <n v="1"/>
    <x v="1"/>
  </r>
  <r>
    <n v="2861"/>
    <n v="42"/>
    <x v="0"/>
    <x v="0"/>
    <n v="24072"/>
    <n v="79"/>
    <n v="4"/>
    <n v="23"/>
    <n v="3.0000000000000004"/>
    <n v="0"/>
    <n v="0"/>
    <x v="0"/>
    <n v="1"/>
    <n v="7.6666666666666661"/>
    <n v="2"/>
    <n v="15.333333333333332"/>
    <n v="3.0000000000000004"/>
    <n v="0"/>
    <x v="1"/>
    <n v="1"/>
    <x v="1"/>
  </r>
  <r>
    <n v="663"/>
    <n v="36"/>
    <x v="1"/>
    <x v="0"/>
    <n v="33996"/>
    <n v="46"/>
    <n v="6"/>
    <n v="71"/>
    <n v="6"/>
    <n v="1"/>
    <n v="2"/>
    <x v="0"/>
    <n v="1"/>
    <n v="17.75"/>
    <n v="3"/>
    <n v="53.25"/>
    <n v="9"/>
    <n v="2"/>
    <x v="2"/>
    <n v="0"/>
    <x v="1"/>
  </r>
  <r>
    <n v="10675"/>
    <n v="69"/>
    <x v="1"/>
    <x v="1"/>
    <n v="66334"/>
    <n v="82"/>
    <n v="19"/>
    <n v="1161"/>
    <n v="1.9999999999999996"/>
    <n v="6"/>
    <n v="7"/>
    <x v="0"/>
    <n v="9"/>
    <n v="746.35714285714289"/>
    <n v="5"/>
    <n v="414.64285714285717"/>
    <n v="15"/>
    <n v="4"/>
    <x v="2"/>
    <n v="1"/>
    <x v="1"/>
  </r>
  <r>
    <n v="2521"/>
    <n v="54"/>
    <x v="2"/>
    <x v="1"/>
    <n v="35178"/>
    <n v="10"/>
    <n v="5"/>
    <n v="59"/>
    <n v="9"/>
    <n v="0"/>
    <n v="2"/>
    <x v="0"/>
    <n v="1"/>
    <n v="19.666666666666664"/>
    <n v="2"/>
    <n v="39.333333333333329"/>
    <n v="11"/>
    <n v="3"/>
    <x v="2"/>
    <n v="1"/>
    <x v="1"/>
  </r>
  <r>
    <n v="9592"/>
    <n v="42"/>
    <x v="0"/>
    <x v="1"/>
    <n v="22010"/>
    <n v="51"/>
    <n v="7"/>
    <n v="33"/>
    <n v="5"/>
    <n v="1"/>
    <n v="0"/>
    <x v="0"/>
    <n v="2"/>
    <n v="13.200000000000001"/>
    <n v="3"/>
    <n v="19.8"/>
    <n v="6"/>
    <n v="0"/>
    <x v="1"/>
    <n v="1"/>
    <x v="1"/>
  </r>
  <r>
    <n v="10151"/>
    <n v="65"/>
    <x v="0"/>
    <x v="2"/>
    <n v="62204"/>
    <n v="38"/>
    <n v="22"/>
    <n v="946"/>
    <n v="7"/>
    <n v="7"/>
    <n v="7"/>
    <x v="0"/>
    <n v="4"/>
    <n v="236.5"/>
    <n v="12"/>
    <n v="709.5"/>
    <n v="21"/>
    <n v="8"/>
    <x v="0"/>
    <n v="2"/>
    <x v="0"/>
  </r>
  <r>
    <n v="7381"/>
    <n v="57"/>
    <x v="0"/>
    <x v="2"/>
    <n v="75693"/>
    <n v="10"/>
    <n v="22"/>
    <n v="1442"/>
    <n v="9"/>
    <n v="7"/>
    <n v="8"/>
    <x v="0"/>
    <n v="11"/>
    <n v="933.05882352941182"/>
    <n v="6"/>
    <n v="508.94117647058829"/>
    <n v="24"/>
    <n v="9"/>
    <x v="3"/>
    <n v="0"/>
    <x v="2"/>
  </r>
  <r>
    <n v="4099"/>
    <n v="53"/>
    <x v="0"/>
    <x v="1"/>
    <n v="30675"/>
    <n v="14"/>
    <n v="5"/>
    <n v="62"/>
    <n v="9"/>
    <n v="0"/>
    <n v="2"/>
    <x v="0"/>
    <n v="1"/>
    <n v="15.5"/>
    <n v="3"/>
    <n v="46.5"/>
    <n v="11"/>
    <n v="3"/>
    <x v="2"/>
    <n v="1"/>
    <x v="1"/>
  </r>
  <r>
    <n v="9560"/>
    <n v="60"/>
    <x v="0"/>
    <x v="1"/>
    <n v="83003"/>
    <n v="18"/>
    <n v="22"/>
    <n v="1674"/>
    <n v="9"/>
    <n v="7"/>
    <n v="9"/>
    <x v="0"/>
    <n v="7"/>
    <n v="781.2"/>
    <n v="8"/>
    <n v="892.8"/>
    <n v="25"/>
    <n v="9"/>
    <x v="3"/>
    <n v="0"/>
    <x v="2"/>
  </r>
  <r>
    <n v="10172"/>
    <n v="37"/>
    <x v="0"/>
    <x v="0"/>
    <n v="68655"/>
    <n v="95"/>
    <n v="21"/>
    <n v="1538"/>
    <n v="0.99999999999999978"/>
    <n v="7"/>
    <n v="9"/>
    <x v="0"/>
    <n v="4"/>
    <n v="410.13333333333333"/>
    <n v="11"/>
    <n v="1127.8666666666666"/>
    <n v="17"/>
    <n v="5"/>
    <x v="4"/>
    <n v="0"/>
    <x v="3"/>
  </r>
  <r>
    <n v="11191"/>
    <n v="39"/>
    <x v="0"/>
    <x v="2"/>
    <n v="41411"/>
    <n v="11"/>
    <n v="8"/>
    <n v="139"/>
    <n v="9"/>
    <n v="2"/>
    <n v="3"/>
    <x v="0"/>
    <n v="2"/>
    <n v="46.333333333333329"/>
    <n v="4"/>
    <n v="92.666666666666657"/>
    <n v="14"/>
    <n v="4"/>
    <x v="2"/>
    <n v="0"/>
    <x v="1"/>
  </r>
  <r>
    <n v="9707"/>
    <n v="56"/>
    <x v="1"/>
    <x v="1"/>
    <n v="55212"/>
    <n v="65"/>
    <n v="20"/>
    <n v="1182"/>
    <n v="4"/>
    <n v="6"/>
    <n v="8"/>
    <x v="0"/>
    <n v="4"/>
    <n v="315.2"/>
    <n v="11"/>
    <n v="866.8"/>
    <n v="18"/>
    <n v="6"/>
    <x v="4"/>
    <n v="1"/>
    <x v="3"/>
  </r>
  <r>
    <n v="6245"/>
    <n v="75"/>
    <x v="1"/>
    <x v="1"/>
    <n v="59292"/>
    <n v="71"/>
    <n v="18"/>
    <n v="507"/>
    <n v="3.0000000000000004"/>
    <n v="6"/>
    <n v="5"/>
    <x v="0"/>
    <n v="3"/>
    <n v="138.27272727272725"/>
    <n v="8"/>
    <n v="368.72727272727275"/>
    <n v="14"/>
    <n v="4"/>
    <x v="2"/>
    <n v="1"/>
    <x v="1"/>
  </r>
  <r>
    <n v="8234"/>
    <n v="52"/>
    <x v="3"/>
    <x v="1"/>
    <n v="27190"/>
    <n v="13"/>
    <n v="4"/>
    <n v="18"/>
    <n v="9"/>
    <n v="0"/>
    <n v="0"/>
    <x v="0"/>
    <n v="1"/>
    <n v="6"/>
    <n v="2"/>
    <n v="12"/>
    <n v="9"/>
    <n v="2"/>
    <x v="2"/>
    <n v="1"/>
    <x v="1"/>
  </r>
  <r>
    <n v="1411"/>
    <n v="73"/>
    <x v="0"/>
    <x v="2"/>
    <n v="82623"/>
    <n v="58"/>
    <n v="16"/>
    <n v="940"/>
    <n v="5"/>
    <n v="5"/>
    <n v="7"/>
    <x v="0"/>
    <n v="2"/>
    <n v="313.33333333333331"/>
    <n v="4"/>
    <n v="626.66666666666663"/>
    <n v="17"/>
    <n v="5"/>
    <x v="4"/>
    <n v="0"/>
    <x v="3"/>
  </r>
  <r>
    <n v="8553"/>
    <n v="60"/>
    <x v="0"/>
    <x v="1"/>
    <n v="44300"/>
    <n v="65"/>
    <n v="6"/>
    <n v="42"/>
    <n v="4"/>
    <n v="1"/>
    <n v="1"/>
    <x v="0"/>
    <n v="1"/>
    <n v="10.5"/>
    <n v="3"/>
    <n v="31.5"/>
    <n v="6"/>
    <n v="0"/>
    <x v="1"/>
    <n v="2"/>
    <x v="1"/>
  </r>
  <r>
    <n v="1826"/>
    <n v="55"/>
    <x v="0"/>
    <x v="2"/>
    <n v="84835"/>
    <n v="0"/>
    <n v="15"/>
    <n v="1190"/>
    <n v="10"/>
    <n v="4"/>
    <n v="8"/>
    <x v="0"/>
    <n v="4"/>
    <n v="476"/>
    <n v="6"/>
    <n v="714"/>
    <n v="22"/>
    <n v="8"/>
    <x v="0"/>
    <n v="0"/>
    <x v="0"/>
  </r>
  <r>
    <n v="8842"/>
    <n v="54"/>
    <x v="0"/>
    <x v="3"/>
    <n v="30372"/>
    <n v="33"/>
    <n v="8"/>
    <n v="44"/>
    <n v="7"/>
    <n v="2"/>
    <n v="1"/>
    <x v="0"/>
    <n v="2"/>
    <n v="17.600000000000001"/>
    <n v="3"/>
    <n v="26.4"/>
    <n v="10"/>
    <n v="2"/>
    <x v="2"/>
    <n v="2"/>
    <x v="1"/>
  </r>
  <r>
    <n v="11030"/>
    <n v="49"/>
    <x v="2"/>
    <x v="1"/>
    <n v="33181"/>
    <n v="90"/>
    <n v="4"/>
    <n v="16"/>
    <n v="0.99999999999999978"/>
    <n v="0"/>
    <n v="0"/>
    <x v="0"/>
    <n v="1"/>
    <n v="5.333333333333333"/>
    <n v="2"/>
    <n v="10.666666666666666"/>
    <n v="0.99999999999999978"/>
    <n v="0"/>
    <x v="1"/>
    <n v="1"/>
    <x v="1"/>
  </r>
  <r>
    <n v="2579"/>
    <n v="68"/>
    <x v="0"/>
    <x v="1"/>
    <n v="71113"/>
    <n v="95"/>
    <n v="26"/>
    <n v="835"/>
    <n v="0.99999999999999978"/>
    <n v="9"/>
    <n v="6"/>
    <x v="0"/>
    <n v="6"/>
    <n v="334"/>
    <n v="9"/>
    <n v="501"/>
    <n v="16"/>
    <n v="5"/>
    <x v="4"/>
    <n v="1"/>
    <x v="3"/>
  </r>
  <r>
    <n v="175"/>
    <n v="39"/>
    <x v="0"/>
    <x v="1"/>
    <n v="71952"/>
    <n v="93"/>
    <n v="22"/>
    <n v="1443"/>
    <n v="0.99999999999999978"/>
    <n v="7"/>
    <n v="8"/>
    <x v="0"/>
    <n v="8"/>
    <n v="721.5"/>
    <n v="8"/>
    <n v="721.5"/>
    <n v="16"/>
    <n v="5"/>
    <x v="4"/>
    <n v="1"/>
    <x v="3"/>
  </r>
  <r>
    <n v="9185"/>
    <n v="59"/>
    <x v="1"/>
    <x v="0"/>
    <n v="69759"/>
    <n v="38"/>
    <n v="18"/>
    <n v="1029"/>
    <n v="7"/>
    <n v="6"/>
    <n v="7"/>
    <x v="0"/>
    <n v="4"/>
    <n v="457.33333333333331"/>
    <n v="5"/>
    <n v="571.66666666666674"/>
    <n v="20"/>
    <n v="7"/>
    <x v="0"/>
    <n v="0"/>
    <x v="0"/>
  </r>
  <r>
    <n v="11056"/>
    <n v="51"/>
    <x v="0"/>
    <x v="1"/>
    <n v="72099"/>
    <n v="18"/>
    <n v="18"/>
    <n v="1188"/>
    <n v="9"/>
    <n v="6"/>
    <n v="8"/>
    <x v="0"/>
    <n v="3"/>
    <n v="274.15384615384619"/>
    <n v="10"/>
    <n v="913.84615384615392"/>
    <n v="23"/>
    <n v="8"/>
    <x v="0"/>
    <n v="0"/>
    <x v="0"/>
  </r>
  <r>
    <n v="9365"/>
    <n v="49"/>
    <x v="1"/>
    <x v="0"/>
    <n v="60000"/>
    <n v="57"/>
    <n v="24"/>
    <n v="1277"/>
    <n v="5"/>
    <n v="8"/>
    <n v="8"/>
    <x v="0"/>
    <n v="11"/>
    <n v="877.9375"/>
    <n v="5"/>
    <n v="399.0625"/>
    <n v="21"/>
    <n v="8"/>
    <x v="0"/>
    <n v="1"/>
    <x v="0"/>
  </r>
  <r>
    <n v="6201"/>
    <n v="47"/>
    <x v="0"/>
    <x v="0"/>
    <n v="38643"/>
    <n v="45"/>
    <n v="7"/>
    <n v="49"/>
    <n v="6"/>
    <n v="1"/>
    <n v="1"/>
    <x v="0"/>
    <n v="2"/>
    <n v="19.600000000000001"/>
    <n v="3"/>
    <n v="29.4"/>
    <n v="8"/>
    <n v="1"/>
    <x v="1"/>
    <n v="2"/>
    <x v="1"/>
  </r>
  <r>
    <n v="2061"/>
    <n v="70"/>
    <x v="0"/>
    <x v="1"/>
    <n v="50737"/>
    <n v="61"/>
    <n v="7"/>
    <n v="99"/>
    <n v="4"/>
    <n v="1"/>
    <n v="3"/>
    <x v="0"/>
    <n v="2"/>
    <n v="33"/>
    <n v="4"/>
    <n v="66"/>
    <n v="8"/>
    <n v="1"/>
    <x v="1"/>
    <n v="1"/>
    <x v="1"/>
  </r>
  <r>
    <n v="6184"/>
    <n v="56"/>
    <x v="1"/>
    <x v="1"/>
    <n v="68462"/>
    <n v="6"/>
    <n v="15"/>
    <n v="1670"/>
    <n v="10"/>
    <n v="4"/>
    <n v="9"/>
    <x v="0"/>
    <n v="3"/>
    <n v="455.45454545454544"/>
    <n v="8"/>
    <n v="1214.5454545454545"/>
    <n v="23"/>
    <n v="8"/>
    <x v="0"/>
    <n v="0"/>
    <x v="0"/>
  </r>
  <r>
    <n v="6142"/>
    <n v="82"/>
    <x v="2"/>
    <x v="1"/>
    <n v="65073"/>
    <n v="65"/>
    <n v="14"/>
    <n v="900"/>
    <n v="4"/>
    <n v="4"/>
    <n v="6"/>
    <x v="0"/>
    <n v="5"/>
    <n v="450"/>
    <n v="5"/>
    <n v="450"/>
    <n v="14"/>
    <n v="4"/>
    <x v="2"/>
    <n v="0"/>
    <x v="1"/>
  </r>
  <r>
    <n v="4107"/>
    <n v="77"/>
    <x v="1"/>
    <x v="1"/>
    <n v="46681"/>
    <n v="52"/>
    <n v="16"/>
    <n v="425"/>
    <n v="5"/>
    <n v="5"/>
    <n v="5"/>
    <x v="0"/>
    <n v="4"/>
    <n v="212.5"/>
    <n v="4"/>
    <n v="212.5"/>
    <n v="15"/>
    <n v="4"/>
    <x v="2"/>
    <n v="2"/>
    <x v="1"/>
  </r>
  <r>
    <n v="7274"/>
    <n v="68"/>
    <x v="0"/>
    <x v="1"/>
    <n v="78618"/>
    <n v="87"/>
    <n v="22"/>
    <n v="2153"/>
    <n v="1.9999999999999996"/>
    <n v="7"/>
    <n v="9"/>
    <x v="0"/>
    <n v="4"/>
    <n v="615.14285714285711"/>
    <n v="10"/>
    <n v="1537.8571428571429"/>
    <n v="18"/>
    <n v="6"/>
    <x v="4"/>
    <n v="0"/>
    <x v="3"/>
  </r>
  <r>
    <n v="9336"/>
    <n v="56"/>
    <x v="1"/>
    <x v="3"/>
    <n v="62187"/>
    <n v="38"/>
    <n v="21"/>
    <n v="636"/>
    <n v="7"/>
    <n v="7"/>
    <n v="5"/>
    <x v="0"/>
    <n v="6"/>
    <n v="238.5"/>
    <n v="10"/>
    <n v="397.5"/>
    <n v="19"/>
    <n v="7"/>
    <x v="0"/>
    <n v="1"/>
    <x v="0"/>
  </r>
  <r>
    <n v="2958"/>
    <n v="47"/>
    <x v="0"/>
    <x v="1"/>
    <n v="28442"/>
    <n v="53"/>
    <n v="10"/>
    <n v="57"/>
    <n v="5"/>
    <n v="3"/>
    <n v="2"/>
    <x v="0"/>
    <n v="2"/>
    <n v="19"/>
    <n v="4"/>
    <n v="38"/>
    <n v="10"/>
    <n v="2"/>
    <x v="2"/>
    <n v="2"/>
    <x v="1"/>
  </r>
  <r>
    <n v="933"/>
    <n v="47"/>
    <x v="1"/>
    <x v="1"/>
    <n v="37717"/>
    <n v="31"/>
    <n v="4"/>
    <n v="25"/>
    <n v="7"/>
    <n v="0"/>
    <n v="0"/>
    <x v="0"/>
    <n v="1"/>
    <n v="8.3333333333333321"/>
    <n v="2"/>
    <n v="16.666666666666664"/>
    <n v="7"/>
    <n v="1"/>
    <x v="1"/>
    <n v="1"/>
    <x v="1"/>
  </r>
  <r>
    <n v="5837"/>
    <n v="58"/>
    <x v="0"/>
    <x v="1"/>
    <n v="51479"/>
    <n v="67"/>
    <n v="22"/>
    <n v="494"/>
    <n v="4"/>
    <n v="7"/>
    <n v="5"/>
    <x v="0"/>
    <n v="6"/>
    <n v="247"/>
    <n v="6"/>
    <n v="247"/>
    <n v="16"/>
    <n v="5"/>
    <x v="4"/>
    <n v="2"/>
    <x v="3"/>
  </r>
  <r>
    <n v="10704"/>
    <n v="56"/>
    <x v="0"/>
    <x v="0"/>
    <n v="54803"/>
    <n v="65"/>
    <n v="19"/>
    <n v="693"/>
    <n v="4"/>
    <n v="6"/>
    <n v="6"/>
    <x v="0"/>
    <n v="6"/>
    <n v="277.2"/>
    <n v="9"/>
    <n v="415.8"/>
    <n v="16"/>
    <n v="5"/>
    <x v="4"/>
    <n v="1"/>
    <x v="3"/>
  </r>
  <r>
    <n v="5125"/>
    <n v="65"/>
    <x v="0"/>
    <x v="1"/>
    <n v="79530"/>
    <n v="64"/>
    <n v="26"/>
    <n v="1348"/>
    <n v="4"/>
    <n v="9"/>
    <n v="8"/>
    <x v="0"/>
    <n v="4"/>
    <n v="359.46666666666664"/>
    <n v="11"/>
    <n v="988.5333333333333"/>
    <n v="21"/>
    <n v="8"/>
    <x v="0"/>
    <n v="0"/>
    <x v="0"/>
  </r>
  <r>
    <n v="4432"/>
    <n v="49"/>
    <x v="0"/>
    <x v="2"/>
    <n v="31615"/>
    <n v="82"/>
    <n v="7"/>
    <n v="51"/>
    <n v="1.9999999999999996"/>
    <n v="1"/>
    <n v="1"/>
    <x v="0"/>
    <n v="2"/>
    <n v="20.400000000000002"/>
    <n v="3"/>
    <n v="30.599999999999998"/>
    <n v="3.9999999999999996"/>
    <n v="0"/>
    <x v="1"/>
    <n v="1"/>
    <x v="1"/>
  </r>
  <r>
    <n v="5955"/>
    <n v="63"/>
    <x v="0"/>
    <x v="1"/>
    <n v="72025"/>
    <n v="27"/>
    <n v="16"/>
    <n v="1932"/>
    <n v="8"/>
    <n v="5"/>
    <n v="9"/>
    <x v="0"/>
    <n v="4"/>
    <n v="644"/>
    <n v="8"/>
    <n v="1288"/>
    <n v="22"/>
    <n v="8"/>
    <x v="0"/>
    <n v="0"/>
    <x v="0"/>
  </r>
  <r>
    <n v="2928"/>
    <n v="50"/>
    <x v="1"/>
    <x v="0"/>
    <n v="52614"/>
    <n v="63"/>
    <n v="16"/>
    <n v="990"/>
    <n v="4"/>
    <n v="5"/>
    <n v="7"/>
    <x v="0"/>
    <n v="2"/>
    <n v="198"/>
    <n v="8"/>
    <n v="792"/>
    <n v="16"/>
    <n v="5"/>
    <x v="4"/>
    <n v="1"/>
    <x v="3"/>
  </r>
  <r>
    <n v="5680"/>
    <n v="41"/>
    <x v="2"/>
    <x v="1"/>
    <n v="35684"/>
    <n v="66"/>
    <n v="5"/>
    <n v="30"/>
    <n v="4"/>
    <n v="0"/>
    <n v="0"/>
    <x v="0"/>
    <n v="1"/>
    <n v="7.5"/>
    <n v="3"/>
    <n v="22.5"/>
    <n v="4"/>
    <n v="0"/>
    <x v="1"/>
    <n v="1"/>
    <x v="1"/>
  </r>
  <r>
    <n v="10313"/>
    <n v="50"/>
    <x v="0"/>
    <x v="1"/>
    <n v="48178"/>
    <n v="69"/>
    <n v="16"/>
    <n v="254"/>
    <n v="4"/>
    <n v="5"/>
    <n v="4"/>
    <x v="0"/>
    <n v="5"/>
    <n v="141.11111111111111"/>
    <n v="4"/>
    <n v="112.88888888888889"/>
    <n v="13"/>
    <n v="4"/>
    <x v="2"/>
    <n v="2"/>
    <x v="1"/>
  </r>
  <r>
    <n v="2557"/>
    <n v="55"/>
    <x v="2"/>
    <x v="0"/>
    <n v="29548"/>
    <n v="52"/>
    <n v="5"/>
    <n v="29"/>
    <n v="5"/>
    <n v="0"/>
    <n v="0"/>
    <x v="0"/>
    <n v="1"/>
    <n v="9.6666666666666661"/>
    <n v="2"/>
    <n v="19.333333333333332"/>
    <n v="5"/>
    <n v="0"/>
    <x v="1"/>
    <n v="1"/>
    <x v="1"/>
  </r>
  <r>
    <n v="1245"/>
    <n v="59"/>
    <x v="0"/>
    <x v="0"/>
    <n v="63810"/>
    <n v="45"/>
    <n v="23"/>
    <n v="1371"/>
    <n v="6"/>
    <n v="8"/>
    <n v="8"/>
    <x v="0"/>
    <n v="4"/>
    <n v="342.75"/>
    <n v="12"/>
    <n v="1028.25"/>
    <n v="22"/>
    <n v="8"/>
    <x v="0"/>
    <n v="1"/>
    <x v="0"/>
  </r>
  <r>
    <n v="1519"/>
    <n v="53"/>
    <x v="1"/>
    <x v="0"/>
    <n v="38578"/>
    <n v="2"/>
    <n v="9"/>
    <n v="73"/>
    <n v="10"/>
    <n v="2"/>
    <n v="2"/>
    <x v="0"/>
    <n v="3"/>
    <n v="36.5"/>
    <n v="3"/>
    <n v="36.5"/>
    <n v="14"/>
    <n v="4"/>
    <x v="2"/>
    <n v="2"/>
    <x v="1"/>
  </r>
  <r>
    <n v="10703"/>
    <n v="50"/>
    <x v="2"/>
    <x v="0"/>
    <n v="46098"/>
    <n v="86"/>
    <n v="11"/>
    <n v="120"/>
    <n v="1.9999999999999996"/>
    <n v="3"/>
    <n v="3"/>
    <x v="0"/>
    <n v="3"/>
    <n v="72"/>
    <n v="2"/>
    <n v="48"/>
    <n v="8"/>
    <n v="1"/>
    <x v="1"/>
    <n v="2"/>
    <x v="1"/>
  </r>
  <r>
    <n v="1726"/>
    <n v="55"/>
    <x v="0"/>
    <x v="0"/>
    <n v="22585"/>
    <n v="23"/>
    <n v="5"/>
    <n v="81"/>
    <n v="8"/>
    <n v="0"/>
    <n v="2"/>
    <x v="0"/>
    <n v="1"/>
    <n v="27"/>
    <n v="2"/>
    <n v="54"/>
    <n v="10"/>
    <n v="2"/>
    <x v="2"/>
    <n v="0"/>
    <x v="1"/>
  </r>
  <r>
    <n v="4459"/>
    <n v="36"/>
    <x v="0"/>
    <x v="0"/>
    <n v="30279"/>
    <n v="13"/>
    <n v="5"/>
    <n v="37"/>
    <n v="9"/>
    <n v="0"/>
    <n v="1"/>
    <x v="0"/>
    <n v="1"/>
    <n v="9.25"/>
    <n v="3"/>
    <n v="27.75"/>
    <n v="10"/>
    <n v="2"/>
    <x v="2"/>
    <n v="1"/>
    <x v="1"/>
  </r>
  <r>
    <n v="1729"/>
    <n v="64"/>
    <x v="1"/>
    <x v="1"/>
    <n v="66426"/>
    <n v="14"/>
    <n v="20"/>
    <n v="1377"/>
    <n v="9"/>
    <n v="6"/>
    <n v="8"/>
    <x v="0"/>
    <n v="3"/>
    <n v="317.76923076923077"/>
    <n v="10"/>
    <n v="1059.2307692307693"/>
    <n v="23"/>
    <n v="8"/>
    <x v="0"/>
    <n v="1"/>
    <x v="0"/>
  </r>
  <r>
    <n v="1517"/>
    <n v="56"/>
    <x v="0"/>
    <x v="0"/>
    <n v="30822"/>
    <n v="92"/>
    <n v="5"/>
    <n v="51"/>
    <n v="0.99999999999999978"/>
    <n v="0"/>
    <n v="1"/>
    <x v="0"/>
    <n v="1"/>
    <n v="12.75"/>
    <n v="3"/>
    <n v="38.25"/>
    <n v="1.9999999999999998"/>
    <n v="0"/>
    <x v="1"/>
    <n v="1"/>
    <x v="1"/>
  </r>
  <r>
    <n v="2098"/>
    <n v="56"/>
    <x v="1"/>
    <x v="1"/>
    <n v="33581"/>
    <n v="38"/>
    <n v="4"/>
    <n v="17"/>
    <n v="7"/>
    <n v="0"/>
    <n v="0"/>
    <x v="0"/>
    <n v="1"/>
    <n v="5.6666666666666661"/>
    <n v="2"/>
    <n v="11.333333333333332"/>
    <n v="7"/>
    <n v="1"/>
    <x v="1"/>
    <n v="2"/>
    <x v="1"/>
  </r>
  <r>
    <n v="9543"/>
    <n v="40"/>
    <x v="0"/>
    <x v="1"/>
    <n v="19986"/>
    <n v="74"/>
    <n v="4"/>
    <n v="22"/>
    <n v="3.0000000000000004"/>
    <n v="0"/>
    <n v="0"/>
    <x v="0"/>
    <n v="0"/>
    <n v="0"/>
    <n v="3"/>
    <n v="22"/>
    <n v="3.0000000000000004"/>
    <n v="0"/>
    <x v="1"/>
    <n v="1"/>
    <x v="1"/>
  </r>
  <r>
    <n v="6878"/>
    <n v="71"/>
    <x v="0"/>
    <x v="3"/>
    <n v="27421"/>
    <n v="14"/>
    <n v="14"/>
    <n v="324"/>
    <n v="9"/>
    <n v="4"/>
    <n v="4"/>
    <x v="0"/>
    <n v="4"/>
    <n v="129.6"/>
    <n v="6"/>
    <n v="194.4"/>
    <n v="17"/>
    <n v="5"/>
    <x v="4"/>
    <n v="0"/>
    <x v="3"/>
  </r>
  <r>
    <n v="3310"/>
    <n v="52"/>
    <x v="2"/>
    <x v="1"/>
    <n v="35688"/>
    <n v="94"/>
    <n v="16"/>
    <n v="211"/>
    <n v="0.99999999999999978"/>
    <n v="5"/>
    <n v="4"/>
    <x v="0"/>
    <n v="4"/>
    <n v="105.5"/>
    <n v="4"/>
    <n v="105.5"/>
    <n v="10"/>
    <n v="2"/>
    <x v="2"/>
    <n v="3"/>
    <x v="1"/>
  </r>
  <r>
    <n v="2724"/>
    <n v="44"/>
    <x v="2"/>
    <x v="0"/>
    <n v="36143"/>
    <n v="33"/>
    <n v="4"/>
    <n v="19"/>
    <n v="7"/>
    <n v="0"/>
    <n v="0"/>
    <x v="0"/>
    <n v="0"/>
    <n v="0"/>
    <n v="2"/>
    <n v="19"/>
    <n v="7"/>
    <n v="1"/>
    <x v="1"/>
    <n v="1"/>
    <x v="1"/>
  </r>
  <r>
    <n v="948"/>
    <n v="54"/>
    <x v="0"/>
    <x v="0"/>
    <n v="10245"/>
    <n v="32"/>
    <n v="8"/>
    <n v="41"/>
    <n v="7"/>
    <n v="2"/>
    <n v="1"/>
    <x v="0"/>
    <n v="1"/>
    <n v="13.666666666666666"/>
    <n v="2"/>
    <n v="27.333333333333332"/>
    <n v="10"/>
    <n v="2"/>
    <x v="2"/>
    <n v="1"/>
    <x v="1"/>
  </r>
  <r>
    <n v="6720"/>
    <n v="57"/>
    <x v="2"/>
    <x v="1"/>
    <n v="43795"/>
    <n v="11"/>
    <n v="17"/>
    <n v="492"/>
    <n v="9"/>
    <n v="5"/>
    <n v="5"/>
    <x v="0"/>
    <n v="7"/>
    <n v="313.09090909090907"/>
    <n v="4"/>
    <n v="178.90909090909091"/>
    <n v="19"/>
    <n v="7"/>
    <x v="0"/>
    <n v="1"/>
    <x v="0"/>
  </r>
  <r>
    <n v="6202"/>
    <n v="65"/>
    <x v="0"/>
    <x v="1"/>
    <n v="63381"/>
    <n v="78"/>
    <n v="26"/>
    <n v="1005"/>
    <n v="3.0000000000000004"/>
    <n v="9"/>
    <n v="7"/>
    <x v="0"/>
    <n v="4"/>
    <n v="236.47058823529412"/>
    <n v="13"/>
    <n v="768.52941176470586"/>
    <n v="19"/>
    <n v="7"/>
    <x v="0"/>
    <n v="1"/>
    <x v="0"/>
  </r>
  <r>
    <n v="2066"/>
    <n v="76"/>
    <x v="0"/>
    <x v="1"/>
    <n v="38823"/>
    <n v="56"/>
    <n v="7"/>
    <n v="114"/>
    <n v="5"/>
    <n v="1"/>
    <n v="3"/>
    <x v="0"/>
    <n v="2"/>
    <n v="45.6"/>
    <n v="3"/>
    <n v="68.399999999999991"/>
    <n v="9"/>
    <n v="2"/>
    <x v="2"/>
    <n v="1"/>
    <x v="1"/>
  </r>
  <r>
    <n v="9799"/>
    <n v="57"/>
    <x v="1"/>
    <x v="2"/>
    <n v="83664"/>
    <n v="57"/>
    <n v="19"/>
    <n v="1173"/>
    <n v="5"/>
    <n v="6"/>
    <n v="7"/>
    <x v="0"/>
    <n v="2"/>
    <n v="167.57142857142856"/>
    <n v="12"/>
    <n v="1005.4285714285713"/>
    <n v="18"/>
    <n v="6"/>
    <x v="4"/>
    <n v="2"/>
    <x v="3"/>
  </r>
  <r>
    <n v="8318"/>
    <n v="46"/>
    <x v="0"/>
    <x v="1"/>
    <n v="90300"/>
    <n v="7"/>
    <n v="19"/>
    <n v="1738"/>
    <n v="10"/>
    <n v="6"/>
    <n v="9"/>
    <x v="1"/>
    <n v="5"/>
    <n v="668.46153846153845"/>
    <n v="8"/>
    <n v="1069.5384615384617"/>
    <n v="25"/>
    <n v="9"/>
    <x v="3"/>
    <n v="0"/>
    <x v="2"/>
  </r>
  <r>
    <n v="5642"/>
    <n v="46"/>
    <x v="2"/>
    <x v="1"/>
    <n v="62499"/>
    <n v="0"/>
    <n v="12"/>
    <n v="222"/>
    <n v="10"/>
    <n v="3"/>
    <n v="4"/>
    <x v="0"/>
    <n v="3"/>
    <n v="74"/>
    <n v="6"/>
    <n v="148"/>
    <n v="17"/>
    <n v="5"/>
    <x v="4"/>
    <n v="1"/>
    <x v="3"/>
  </r>
  <r>
    <n v="2669"/>
    <n v="32"/>
    <x v="0"/>
    <x v="0"/>
    <n v="74293"/>
    <n v="66"/>
    <n v="16"/>
    <n v="1127"/>
    <n v="4"/>
    <n v="5"/>
    <n v="7"/>
    <x v="0"/>
    <n v="5"/>
    <n v="512.27272727272725"/>
    <n v="6"/>
    <n v="614.72727272727263"/>
    <n v="16"/>
    <n v="5"/>
    <x v="4"/>
    <n v="0"/>
    <x v="3"/>
  </r>
  <r>
    <n v="455"/>
    <n v="79"/>
    <x v="1"/>
    <x v="1"/>
    <n v="51012"/>
    <n v="86"/>
    <n v="10"/>
    <n v="209"/>
    <n v="1.9999999999999996"/>
    <n v="3"/>
    <n v="4"/>
    <x v="0"/>
    <n v="4"/>
    <n v="104.5"/>
    <n v="4"/>
    <n v="104.5"/>
    <n v="9"/>
    <n v="2"/>
    <x v="2"/>
    <n v="0"/>
    <x v="1"/>
  </r>
  <r>
    <n v="7683"/>
    <n v="57"/>
    <x v="2"/>
    <x v="1"/>
    <n v="70777"/>
    <n v="80"/>
    <n v="23"/>
    <n v="787"/>
    <n v="1.9999999999999996"/>
    <n v="8"/>
    <n v="6"/>
    <x v="0"/>
    <n v="5"/>
    <n v="231.47058823529412"/>
    <n v="12"/>
    <n v="555.52941176470597"/>
    <n v="16"/>
    <n v="5"/>
    <x v="4"/>
    <n v="1"/>
    <x v="3"/>
  </r>
  <r>
    <n v="3428"/>
    <n v="34"/>
    <x v="1"/>
    <x v="1"/>
    <n v="68682"/>
    <n v="56"/>
    <n v="24"/>
    <n v="1598"/>
    <n v="5"/>
    <n v="8"/>
    <n v="9"/>
    <x v="0"/>
    <n v="4"/>
    <n v="456.57142857142856"/>
    <n v="10"/>
    <n v="1141.4285714285716"/>
    <n v="22"/>
    <n v="8"/>
    <x v="0"/>
    <n v="0"/>
    <x v="0"/>
  </r>
  <r>
    <n v="7414"/>
    <n v="54"/>
    <x v="0"/>
    <x v="1"/>
    <n v="43824"/>
    <n v="18"/>
    <n v="12"/>
    <n v="186"/>
    <n v="9"/>
    <n v="3"/>
    <n v="3"/>
    <x v="0"/>
    <n v="3"/>
    <n v="79.714285714285708"/>
    <n v="4"/>
    <n v="106.28571428571428"/>
    <n v="15"/>
    <n v="4"/>
    <x v="2"/>
    <n v="2"/>
    <x v="1"/>
  </r>
  <r>
    <n v="6354"/>
    <n v="41"/>
    <x v="0"/>
    <x v="1"/>
    <n v="15345"/>
    <n v="51"/>
    <n v="6"/>
    <n v="47"/>
    <n v="5"/>
    <n v="1"/>
    <n v="1"/>
    <x v="0"/>
    <n v="1"/>
    <n v="15.666666666666666"/>
    <n v="2"/>
    <n v="31.333333333333332"/>
    <n v="7"/>
    <n v="1"/>
    <x v="1"/>
    <n v="1"/>
    <x v="1"/>
  </r>
  <r>
    <n v="798"/>
    <n v="38"/>
    <x v="0"/>
    <x v="0"/>
    <n v="23442"/>
    <n v="71"/>
    <n v="5"/>
    <n v="27"/>
    <n v="3.0000000000000004"/>
    <n v="0"/>
    <n v="0"/>
    <x v="0"/>
    <n v="1"/>
    <n v="6.75"/>
    <n v="3"/>
    <n v="20.25"/>
    <n v="3.0000000000000004"/>
    <n v="0"/>
    <x v="1"/>
    <n v="1"/>
    <x v="1"/>
  </r>
  <r>
    <n v="8213"/>
    <n v="45"/>
    <x v="2"/>
    <x v="1"/>
    <n v="14515"/>
    <n v="71"/>
    <n v="11"/>
    <n v="96"/>
    <n v="3.0000000000000004"/>
    <n v="3"/>
    <n v="3"/>
    <x v="0"/>
    <n v="2"/>
    <n v="38.400000000000006"/>
    <n v="3"/>
    <n v="57.599999999999994"/>
    <n v="9"/>
    <n v="2"/>
    <x v="2"/>
    <n v="1"/>
    <x v="1"/>
  </r>
  <r>
    <n v="2488"/>
    <n v="69"/>
    <x v="2"/>
    <x v="2"/>
    <n v="31395"/>
    <n v="80"/>
    <n v="10"/>
    <n v="64"/>
    <n v="1.9999999999999996"/>
    <n v="3"/>
    <n v="2"/>
    <x v="0"/>
    <n v="2"/>
    <n v="25.6"/>
    <n v="3"/>
    <n v="38.4"/>
    <n v="7"/>
    <n v="1"/>
    <x v="1"/>
    <n v="2"/>
    <x v="1"/>
  </r>
  <r>
    <n v="9999"/>
    <n v="60"/>
    <x v="0"/>
    <x v="1"/>
    <n v="75276"/>
    <n v="2"/>
    <n v="23"/>
    <n v="1040"/>
    <n v="10"/>
    <n v="8"/>
    <n v="7"/>
    <x v="0"/>
    <n v="9"/>
    <n v="520"/>
    <n v="9"/>
    <n v="520"/>
    <n v="25"/>
    <n v="9"/>
    <x v="3"/>
    <n v="0"/>
    <x v="2"/>
  </r>
  <r>
    <n v="7617"/>
    <n v="51"/>
    <x v="0"/>
    <x v="0"/>
    <n v="42373"/>
    <n v="83"/>
    <n v="13"/>
    <n v="163"/>
    <n v="1.9999999999999996"/>
    <n v="4"/>
    <n v="3"/>
    <x v="0"/>
    <n v="2"/>
    <n v="46.571428571428569"/>
    <n v="5"/>
    <n v="116.42857142857143"/>
    <n v="9"/>
    <n v="2"/>
    <x v="2"/>
    <n v="2"/>
    <x v="1"/>
  </r>
  <r>
    <n v="615"/>
    <n v="65"/>
    <x v="0"/>
    <x v="1"/>
    <n v="30507"/>
    <n v="29"/>
    <n v="11"/>
    <n v="343"/>
    <n v="8"/>
    <n v="3"/>
    <n v="4"/>
    <x v="0"/>
    <n v="5"/>
    <n v="190.55555555555557"/>
    <n v="4"/>
    <n v="152.44444444444443"/>
    <n v="15"/>
    <n v="4"/>
    <x v="2"/>
    <n v="0"/>
    <x v="1"/>
  </r>
  <r>
    <n v="2552"/>
    <n v="70"/>
    <x v="1"/>
    <x v="0"/>
    <n v="55521"/>
    <n v="11"/>
    <n v="24"/>
    <n v="446"/>
    <n v="9"/>
    <n v="8"/>
    <n v="5"/>
    <x v="0"/>
    <n v="6"/>
    <n v="223"/>
    <n v="6"/>
    <n v="223"/>
    <n v="22"/>
    <n v="8"/>
    <x v="0"/>
    <n v="3"/>
    <x v="0"/>
  </r>
  <r>
    <n v="194"/>
    <n v="60"/>
    <x v="0"/>
    <x v="1"/>
    <n v="48006"/>
    <n v="55"/>
    <n v="5"/>
    <n v="41"/>
    <n v="5"/>
    <n v="0"/>
    <n v="1"/>
    <x v="0"/>
    <n v="1"/>
    <n v="10.25"/>
    <n v="3"/>
    <n v="30.75"/>
    <n v="6"/>
    <n v="0"/>
    <x v="1"/>
    <n v="2"/>
    <x v="1"/>
  </r>
  <r>
    <n v="3645"/>
    <n v="53"/>
    <x v="1"/>
    <x v="0"/>
    <n v="27213"/>
    <n v="19"/>
    <n v="9"/>
    <n v="70"/>
    <n v="9"/>
    <n v="2"/>
    <n v="2"/>
    <x v="0"/>
    <n v="2"/>
    <n v="23.333333333333332"/>
    <n v="4"/>
    <n v="46.666666666666664"/>
    <n v="13"/>
    <n v="4"/>
    <x v="2"/>
    <n v="1"/>
    <x v="1"/>
  </r>
  <r>
    <n v="8890"/>
    <n v="54"/>
    <x v="1"/>
    <x v="2"/>
    <n v="65808"/>
    <n v="1"/>
    <n v="14"/>
    <n v="272"/>
    <n v="10"/>
    <n v="4"/>
    <n v="4"/>
    <x v="0"/>
    <n v="5"/>
    <n v="136"/>
    <n v="5"/>
    <n v="136"/>
    <n v="18"/>
    <n v="6"/>
    <x v="4"/>
    <n v="2"/>
    <x v="3"/>
  </r>
  <r>
    <n v="5049"/>
    <n v="51"/>
    <x v="1"/>
    <x v="1"/>
    <n v="30351"/>
    <n v="19"/>
    <n v="6"/>
    <n v="46"/>
    <n v="9"/>
    <n v="1"/>
    <n v="1"/>
    <x v="0"/>
    <n v="3"/>
    <n v="27.599999999999998"/>
    <n v="2"/>
    <n v="18.400000000000002"/>
    <n v="11"/>
    <n v="3"/>
    <x v="2"/>
    <n v="1"/>
    <x v="1"/>
  </r>
  <r>
    <n v="9973"/>
    <n v="62"/>
    <x v="0"/>
    <x v="1"/>
    <n v="50437"/>
    <n v="28"/>
    <n v="19"/>
    <n v="490"/>
    <n v="8"/>
    <n v="6"/>
    <n v="5"/>
    <x v="0"/>
    <n v="7"/>
    <n v="228.66666666666666"/>
    <n v="8"/>
    <n v="261.33333333333331"/>
    <n v="19"/>
    <n v="7"/>
    <x v="0"/>
    <n v="2"/>
    <x v="0"/>
  </r>
  <r>
    <n v="7301"/>
    <n v="43"/>
    <x v="2"/>
    <x v="0"/>
    <n v="23616"/>
    <n v="76"/>
    <n v="8"/>
    <n v="79"/>
    <n v="3.0000000000000004"/>
    <n v="2"/>
    <n v="2"/>
    <x v="0"/>
    <n v="3"/>
    <n v="39.5"/>
    <n v="3"/>
    <n v="39.5"/>
    <n v="7"/>
    <n v="1"/>
    <x v="1"/>
    <n v="1"/>
    <x v="1"/>
  </r>
  <r>
    <n v="10882"/>
    <n v="49"/>
    <x v="0"/>
    <x v="1"/>
    <n v="53858"/>
    <n v="50"/>
    <n v="17"/>
    <n v="915"/>
    <n v="5"/>
    <n v="5"/>
    <n v="6"/>
    <x v="0"/>
    <n v="4"/>
    <n v="366"/>
    <n v="6"/>
    <n v="549"/>
    <n v="16"/>
    <n v="5"/>
    <x v="4"/>
    <n v="1"/>
    <x v="3"/>
  </r>
  <r>
    <n v="7030"/>
    <n v="70"/>
    <x v="1"/>
    <x v="1"/>
    <n v="66465"/>
    <n v="1"/>
    <n v="35"/>
    <n v="1485"/>
    <n v="10"/>
    <n v="9"/>
    <n v="8"/>
    <x v="0"/>
    <n v="11"/>
    <n v="710.21739130434787"/>
    <n v="12"/>
    <n v="774.78260869565213"/>
    <n v="27"/>
    <n v="9"/>
    <x v="3"/>
    <n v="1"/>
    <x v="2"/>
  </r>
  <r>
    <n v="7422"/>
    <n v="38"/>
    <x v="0"/>
    <x v="0"/>
    <n v="46923"/>
    <n v="90"/>
    <n v="16"/>
    <n v="369"/>
    <n v="0.99999999999999978"/>
    <n v="5"/>
    <n v="4"/>
    <x v="0"/>
    <n v="5"/>
    <n v="153.75"/>
    <n v="7"/>
    <n v="215.25"/>
    <n v="10"/>
    <n v="2"/>
    <x v="2"/>
    <n v="1"/>
    <x v="1"/>
  </r>
  <r>
    <n v="3523"/>
    <n v="63"/>
    <x v="0"/>
    <x v="1"/>
    <n v="75072"/>
    <n v="83"/>
    <n v="19"/>
    <n v="1073"/>
    <n v="1.9999999999999996"/>
    <n v="6"/>
    <n v="7"/>
    <x v="0"/>
    <n v="5"/>
    <n v="412.69230769230774"/>
    <n v="8"/>
    <n v="660.30769230769238"/>
    <n v="15"/>
    <n v="4"/>
    <x v="2"/>
    <n v="1"/>
    <x v="1"/>
  </r>
  <r>
    <n v="7106"/>
    <n v="82"/>
    <x v="1"/>
    <x v="1"/>
    <n v="75865"/>
    <n v="73"/>
    <n v="19"/>
    <n v="1242"/>
    <n v="3.0000000000000004"/>
    <n v="6"/>
    <n v="8"/>
    <x v="0"/>
    <n v="3"/>
    <n v="286.61538461538464"/>
    <n v="10"/>
    <n v="955.38461538461547"/>
    <n v="17"/>
    <n v="5"/>
    <x v="4"/>
    <n v="0"/>
    <x v="3"/>
  </r>
  <r>
    <n v="6504"/>
    <n v="50"/>
    <x v="2"/>
    <x v="1"/>
    <n v="19789"/>
    <n v="24"/>
    <n v="9"/>
    <n v="78"/>
    <n v="8"/>
    <n v="2"/>
    <n v="2"/>
    <x v="0"/>
    <n v="2"/>
    <n v="31.200000000000003"/>
    <n v="3"/>
    <n v="46.8"/>
    <n v="12"/>
    <n v="3"/>
    <x v="2"/>
    <n v="1"/>
    <x v="1"/>
  </r>
  <r>
    <n v="5067"/>
    <n v="31"/>
    <x v="0"/>
    <x v="1"/>
    <n v="80134"/>
    <n v="11"/>
    <n v="21"/>
    <n v="1378"/>
    <n v="9"/>
    <n v="7"/>
    <n v="8"/>
    <x v="0"/>
    <n v="2"/>
    <n v="212"/>
    <n v="11"/>
    <n v="1166"/>
    <n v="24"/>
    <n v="9"/>
    <x v="3"/>
    <n v="0"/>
    <x v="2"/>
  </r>
  <r>
    <n v="4216"/>
    <n v="44"/>
    <x v="0"/>
    <x v="0"/>
    <n v="91065"/>
    <n v="33"/>
    <n v="26"/>
    <n v="1474"/>
    <n v="7"/>
    <n v="9"/>
    <n v="8"/>
    <x v="0"/>
    <n v="7"/>
    <n v="644.875"/>
    <n v="9"/>
    <n v="829.125"/>
    <n v="24"/>
    <n v="9"/>
    <x v="3"/>
    <n v="0"/>
    <x v="2"/>
  </r>
  <r>
    <n v="8581"/>
    <n v="54"/>
    <x v="2"/>
    <x v="1"/>
    <n v="49505"/>
    <n v="4"/>
    <n v="29"/>
    <n v="751"/>
    <n v="10"/>
    <n v="9"/>
    <n v="6"/>
    <x v="0"/>
    <n v="10"/>
    <n v="417.22222222222223"/>
    <n v="8"/>
    <n v="333.77777777777777"/>
    <n v="25"/>
    <n v="9"/>
    <x v="3"/>
    <n v="2"/>
    <x v="2"/>
  </r>
  <r>
    <n v="5929"/>
    <n v="52"/>
    <x v="1"/>
    <x v="1"/>
    <n v="37401"/>
    <n v="14"/>
    <n v="7"/>
    <n v="48"/>
    <n v="9"/>
    <n v="1"/>
    <n v="1"/>
    <x v="0"/>
    <n v="2"/>
    <n v="19.200000000000003"/>
    <n v="3"/>
    <n v="28.799999999999997"/>
    <n v="11"/>
    <n v="3"/>
    <x v="2"/>
    <n v="1"/>
    <x v="1"/>
  </r>
  <r>
    <n v="3129"/>
    <n v="42"/>
    <x v="0"/>
    <x v="1"/>
    <n v="30096"/>
    <n v="30"/>
    <n v="6"/>
    <n v="45"/>
    <n v="7"/>
    <n v="1"/>
    <n v="1"/>
    <x v="0"/>
    <n v="2"/>
    <n v="18"/>
    <n v="3"/>
    <n v="27"/>
    <n v="9"/>
    <n v="2"/>
    <x v="2"/>
    <n v="1"/>
    <x v="1"/>
  </r>
  <r>
    <n v="6528"/>
    <n v="43"/>
    <x v="2"/>
    <x v="1"/>
    <n v="18492"/>
    <n v="75"/>
    <n v="4"/>
    <n v="10"/>
    <n v="3.0000000000000004"/>
    <n v="0"/>
    <n v="0"/>
    <x v="0"/>
    <n v="1"/>
    <n v="3.333333333333333"/>
    <n v="2"/>
    <n v="6.6666666666666661"/>
    <n v="3.0000000000000004"/>
    <n v="0"/>
    <x v="1"/>
    <n v="1"/>
    <x v="1"/>
  </r>
  <r>
    <n v="1361"/>
    <n v="51"/>
    <x v="2"/>
    <x v="1"/>
    <n v="82584"/>
    <n v="26"/>
    <n v="16"/>
    <n v="1435"/>
    <n v="8"/>
    <n v="5"/>
    <n v="8"/>
    <x v="0"/>
    <n v="3"/>
    <n v="391.36363636363632"/>
    <n v="8"/>
    <n v="1043.6363636363637"/>
    <n v="21"/>
    <n v="8"/>
    <x v="0"/>
    <n v="0"/>
    <x v="0"/>
  </r>
  <r>
    <n v="6932"/>
    <n v="84"/>
    <x v="1"/>
    <x v="1"/>
    <n v="93027"/>
    <n v="77"/>
    <n v="22"/>
    <n v="2119"/>
    <n v="3.0000000000000004"/>
    <n v="7"/>
    <n v="9"/>
    <x v="1"/>
    <n v="7"/>
    <n v="1236.0833333333335"/>
    <n v="5"/>
    <n v="882.91666666666674"/>
    <n v="19"/>
    <n v="7"/>
    <x v="0"/>
    <n v="0"/>
    <x v="0"/>
  </r>
  <r>
    <n v="7284"/>
    <n v="72"/>
    <x v="0"/>
    <x v="1"/>
    <n v="48686"/>
    <n v="8"/>
    <n v="4"/>
    <n v="20"/>
    <n v="10"/>
    <n v="0"/>
    <n v="0"/>
    <x v="0"/>
    <n v="1"/>
    <n v="6.6666666666666661"/>
    <n v="2"/>
    <n v="13.333333333333332"/>
    <n v="10"/>
    <n v="2"/>
    <x v="2"/>
    <n v="3"/>
    <x v="1"/>
  </r>
  <r>
    <n v="1340"/>
    <n v="39"/>
    <x v="0"/>
    <x v="1"/>
    <n v="92910"/>
    <n v="42"/>
    <n v="27"/>
    <n v="1795"/>
    <n v="6"/>
    <n v="9"/>
    <n v="9"/>
    <x v="0"/>
    <n v="6"/>
    <n v="566.84210526315792"/>
    <n v="13"/>
    <n v="1228.1578947368421"/>
    <n v="24"/>
    <n v="9"/>
    <x v="3"/>
    <n v="0"/>
    <x v="2"/>
  </r>
  <r>
    <n v="8746"/>
    <n v="36"/>
    <x v="0"/>
    <x v="1"/>
    <n v="75433"/>
    <n v="28"/>
    <n v="19"/>
    <n v="1188"/>
    <n v="8"/>
    <n v="6"/>
    <n v="8"/>
    <x v="0"/>
    <n v="2"/>
    <n v="198"/>
    <n v="10"/>
    <n v="990"/>
    <n v="22"/>
    <n v="8"/>
    <x v="0"/>
    <n v="1"/>
    <x v="0"/>
  </r>
  <r>
    <n v="5987"/>
    <n v="36"/>
    <x v="2"/>
    <x v="1"/>
    <n v="10404"/>
    <n v="52"/>
    <n v="7"/>
    <n v="43"/>
    <n v="5"/>
    <n v="1"/>
    <n v="1"/>
    <x v="0"/>
    <n v="1"/>
    <n v="8.6"/>
    <n v="4"/>
    <n v="34.4"/>
    <n v="7"/>
    <n v="1"/>
    <x v="1"/>
    <n v="1"/>
    <x v="1"/>
  </r>
  <r>
    <n v="3767"/>
    <n v="57"/>
    <x v="0"/>
    <x v="1"/>
    <n v="61314"/>
    <n v="1"/>
    <n v="24"/>
    <n v="1008"/>
    <n v="10"/>
    <n v="8"/>
    <n v="7"/>
    <x v="0"/>
    <n v="5"/>
    <n v="296.47058823529414"/>
    <n v="12"/>
    <n v="711.52941176470597"/>
    <n v="25"/>
    <n v="9"/>
    <x v="3"/>
    <n v="1"/>
    <x v="2"/>
  </r>
  <r>
    <n v="3725"/>
    <n v="64"/>
    <x v="1"/>
    <x v="0"/>
    <n v="84865"/>
    <n v="1"/>
    <n v="16"/>
    <n v="1688"/>
    <n v="10"/>
    <n v="5"/>
    <n v="9"/>
    <x v="0"/>
    <n v="2"/>
    <n v="306.90909090909093"/>
    <n v="9"/>
    <n v="1381.0909090909092"/>
    <n v="24"/>
    <n v="9"/>
    <x v="3"/>
    <n v="0"/>
    <x v="2"/>
  </r>
  <r>
    <n v="4324"/>
    <n v="36"/>
    <x v="0"/>
    <x v="1"/>
    <n v="42387"/>
    <n v="42"/>
    <n v="21"/>
    <n v="684"/>
    <n v="6"/>
    <n v="7"/>
    <n v="6"/>
    <x v="0"/>
    <n v="8"/>
    <n v="364.8"/>
    <n v="7"/>
    <n v="319.2"/>
    <n v="19"/>
    <n v="7"/>
    <x v="0"/>
    <n v="1"/>
    <x v="0"/>
  </r>
  <r>
    <n v="238"/>
    <n v="58"/>
    <x v="2"/>
    <x v="1"/>
    <n v="67309"/>
    <n v="76"/>
    <n v="39"/>
    <n v="1082"/>
    <n v="3.0000000000000004"/>
    <n v="9"/>
    <n v="7"/>
    <x v="0"/>
    <n v="9"/>
    <n v="541"/>
    <n v="9"/>
    <n v="541"/>
    <n v="19"/>
    <n v="7"/>
    <x v="0"/>
    <n v="2"/>
    <x v="0"/>
  </r>
  <r>
    <n v="6694"/>
    <n v="61"/>
    <x v="0"/>
    <x v="1"/>
    <n v="75236"/>
    <n v="27"/>
    <n v="25"/>
    <n v="1068"/>
    <n v="8"/>
    <n v="8"/>
    <n v="7"/>
    <x v="0"/>
    <n v="8"/>
    <n v="406.85714285714283"/>
    <n v="13"/>
    <n v="661.14285714285711"/>
    <n v="23"/>
    <n v="8"/>
    <x v="0"/>
    <n v="1"/>
    <x v="0"/>
  </r>
  <r>
    <n v="498"/>
    <n v="55"/>
    <x v="0"/>
    <x v="0"/>
    <n v="30015"/>
    <n v="28"/>
    <n v="7"/>
    <n v="57"/>
    <n v="8"/>
    <n v="1"/>
    <n v="2"/>
    <x v="0"/>
    <n v="1"/>
    <n v="11.4"/>
    <n v="4"/>
    <n v="45.6"/>
    <n v="11"/>
    <n v="3"/>
    <x v="2"/>
    <n v="1"/>
    <x v="1"/>
  </r>
  <r>
    <n v="9347"/>
    <n v="69"/>
    <x v="2"/>
    <x v="1"/>
    <n v="50943"/>
    <n v="49"/>
    <n v="5"/>
    <n v="46"/>
    <n v="6"/>
    <n v="0"/>
    <n v="1"/>
    <x v="0"/>
    <n v="1"/>
    <n v="11.5"/>
    <n v="3"/>
    <n v="34.5"/>
    <n v="7"/>
    <n v="1"/>
    <x v="1"/>
    <n v="1"/>
    <x v="1"/>
  </r>
  <r>
    <n v="9699"/>
    <n v="59"/>
    <x v="0"/>
    <x v="2"/>
    <n v="67272"/>
    <n v="12"/>
    <n v="23"/>
    <n v="733"/>
    <n v="9"/>
    <n v="8"/>
    <n v="6"/>
    <x v="0"/>
    <n v="6"/>
    <n v="244.33333333333331"/>
    <n v="12"/>
    <n v="488.66666666666663"/>
    <n v="23"/>
    <n v="8"/>
    <x v="0"/>
    <n v="1"/>
    <x v="0"/>
  </r>
  <r>
    <n v="10664"/>
    <n v="76"/>
    <x v="2"/>
    <x v="3"/>
    <n v="51529"/>
    <n v="14"/>
    <n v="17"/>
    <n v="467"/>
    <n v="9"/>
    <n v="5"/>
    <n v="5"/>
    <x v="0"/>
    <n v="9"/>
    <n v="300.21428571428572"/>
    <n v="5"/>
    <n v="166.78571428571428"/>
    <n v="19"/>
    <n v="7"/>
    <x v="0"/>
    <n v="1"/>
    <x v="0"/>
  </r>
  <r>
    <n v="5455"/>
    <n v="54"/>
    <x v="1"/>
    <x v="1"/>
    <n v="32011"/>
    <n v="89"/>
    <n v="10"/>
    <n v="122"/>
    <n v="1.9999999999999996"/>
    <n v="3"/>
    <n v="3"/>
    <x v="0"/>
    <n v="2"/>
    <n v="40.666666666666664"/>
    <n v="4"/>
    <n v="81.333333333333329"/>
    <n v="8"/>
    <n v="1"/>
    <x v="1"/>
    <n v="1"/>
    <x v="1"/>
  </r>
  <r>
    <n v="456"/>
    <n v="39"/>
    <x v="2"/>
    <x v="1"/>
    <n v="7500"/>
    <n v="96"/>
    <n v="7"/>
    <n v="36"/>
    <n v="0.99999999999999978"/>
    <n v="1"/>
    <n v="1"/>
    <x v="0"/>
    <n v="2"/>
    <n v="14.4"/>
    <n v="3"/>
    <n v="21.599999999999998"/>
    <n v="3"/>
    <n v="0"/>
    <x v="1"/>
    <n v="1"/>
    <x v="1"/>
  </r>
  <r>
    <n v="5012"/>
    <n v="36"/>
    <x v="0"/>
    <x v="1"/>
    <n v="28691"/>
    <n v="56"/>
    <n v="5"/>
    <n v="34"/>
    <n v="5"/>
    <n v="0"/>
    <n v="0"/>
    <x v="0"/>
    <n v="1"/>
    <n v="8.5"/>
    <n v="3"/>
    <n v="25.5"/>
    <n v="5"/>
    <n v="0"/>
    <x v="1"/>
    <n v="1"/>
    <x v="1"/>
  </r>
  <r>
    <n v="7495"/>
    <n v="77"/>
    <x v="1"/>
    <x v="1"/>
    <n v="56223"/>
    <n v="72"/>
    <n v="10"/>
    <n v="156"/>
    <n v="3.0000000000000004"/>
    <n v="3"/>
    <n v="3"/>
    <x v="0"/>
    <n v="2"/>
    <n v="44.571428571428569"/>
    <n v="5"/>
    <n v="111.42857142857143"/>
    <n v="9"/>
    <n v="2"/>
    <x v="2"/>
    <n v="1"/>
    <x v="1"/>
  </r>
  <r>
    <n v="5029"/>
    <n v="79"/>
    <x v="0"/>
    <x v="1"/>
    <n v="18100"/>
    <n v="14"/>
    <n v="4"/>
    <n v="14"/>
    <n v="9"/>
    <n v="0"/>
    <n v="0"/>
    <x v="0"/>
    <n v="0"/>
    <n v="0"/>
    <n v="3"/>
    <n v="14"/>
    <n v="9"/>
    <n v="2"/>
    <x v="2"/>
    <n v="0"/>
    <x v="1"/>
  </r>
  <r>
    <n v="10642"/>
    <n v="36"/>
    <x v="0"/>
    <x v="0"/>
    <n v="30279"/>
    <n v="13"/>
    <n v="5"/>
    <n v="37"/>
    <n v="9"/>
    <n v="0"/>
    <n v="1"/>
    <x v="0"/>
    <n v="1"/>
    <n v="9.25"/>
    <n v="3"/>
    <n v="27.75"/>
    <n v="10"/>
    <n v="2"/>
    <x v="2"/>
    <n v="1"/>
    <x v="1"/>
  </r>
  <r>
    <n v="2106"/>
    <n v="51"/>
    <x v="2"/>
    <x v="1"/>
    <n v="20130"/>
    <n v="99"/>
    <n v="5"/>
    <n v="34"/>
    <n v="0.99999999999999978"/>
    <n v="0"/>
    <n v="0"/>
    <x v="0"/>
    <n v="1"/>
    <n v="8.5"/>
    <n v="3"/>
    <n v="25.5"/>
    <n v="0.99999999999999978"/>
    <n v="0"/>
    <x v="1"/>
    <n v="0"/>
    <x v="1"/>
  </r>
  <r>
    <n v="10364"/>
    <n v="66"/>
    <x v="0"/>
    <x v="2"/>
    <n v="23295"/>
    <n v="72"/>
    <n v="4"/>
    <n v="20"/>
    <n v="3.0000000000000004"/>
    <n v="0"/>
    <n v="0"/>
    <x v="0"/>
    <n v="1"/>
    <n v="6.6666666666666661"/>
    <n v="2"/>
    <n v="13.333333333333332"/>
    <n v="3.0000000000000004"/>
    <n v="0"/>
    <x v="1"/>
    <n v="0"/>
    <x v="1"/>
  </r>
  <r>
    <n v="5954"/>
    <n v="53"/>
    <x v="2"/>
    <x v="2"/>
    <n v="42618"/>
    <n v="92"/>
    <n v="11"/>
    <n v="192"/>
    <n v="0.99999999999999978"/>
    <n v="3"/>
    <n v="3"/>
    <x v="0"/>
    <n v="5"/>
    <n v="106.66666666666667"/>
    <n v="4"/>
    <n v="85.333333333333329"/>
    <n v="7"/>
    <n v="1"/>
    <x v="1"/>
    <n v="1"/>
    <x v="1"/>
  </r>
  <r>
    <n v="1137"/>
    <n v="61"/>
    <x v="0"/>
    <x v="0"/>
    <n v="81246"/>
    <n v="87"/>
    <n v="17"/>
    <n v="1379"/>
    <n v="1.9999999999999996"/>
    <n v="5"/>
    <n v="8"/>
    <x v="0"/>
    <n v="4"/>
    <n v="501.4545454545455"/>
    <n v="7"/>
    <n v="877.5454545454545"/>
    <n v="15"/>
    <n v="4"/>
    <x v="2"/>
    <n v="0"/>
    <x v="1"/>
  </r>
  <r>
    <n v="2541"/>
    <n v="49"/>
    <x v="0"/>
    <x v="1"/>
    <n v="24027"/>
    <n v="7"/>
    <n v="7"/>
    <n v="48"/>
    <n v="10"/>
    <n v="1"/>
    <n v="1"/>
    <x v="0"/>
    <n v="2"/>
    <n v="19.200000000000003"/>
    <n v="3"/>
    <n v="28.799999999999997"/>
    <n v="12"/>
    <n v="3"/>
    <x v="2"/>
    <n v="1"/>
    <x v="1"/>
  </r>
  <r>
    <n v="1142"/>
    <n v="72"/>
    <x v="1"/>
    <x v="1"/>
    <n v="55707"/>
    <n v="91"/>
    <n v="16"/>
    <n v="428"/>
    <n v="0.99999999999999978"/>
    <n v="5"/>
    <n v="5"/>
    <x v="0"/>
    <n v="3"/>
    <n v="107"/>
    <n v="9"/>
    <n v="321"/>
    <n v="11"/>
    <n v="3"/>
    <x v="2"/>
    <n v="1"/>
    <x v="1"/>
  </r>
  <r>
    <n v="2276"/>
    <n v="70"/>
    <x v="0"/>
    <x v="0"/>
    <n v="57959"/>
    <n v="71"/>
    <n v="27"/>
    <n v="868"/>
    <n v="3.0000000000000004"/>
    <n v="9"/>
    <n v="6"/>
    <x v="0"/>
    <n v="4"/>
    <n v="231.46666666666667"/>
    <n v="11"/>
    <n v="636.5333333333333"/>
    <n v="18"/>
    <n v="6"/>
    <x v="4"/>
    <n v="1"/>
    <x v="3"/>
  </r>
  <r>
    <n v="2807"/>
    <n v="56"/>
    <x v="0"/>
    <x v="1"/>
    <n v="56796"/>
    <n v="24"/>
    <n v="27"/>
    <n v="1001"/>
    <n v="8"/>
    <n v="9"/>
    <n v="7"/>
    <x v="0"/>
    <n v="8"/>
    <n v="533.86666666666667"/>
    <n v="7"/>
    <n v="467.13333333333333"/>
    <n v="24"/>
    <n v="9"/>
    <x v="3"/>
    <n v="1"/>
    <x v="2"/>
  </r>
  <r>
    <n v="6471"/>
    <n v="54"/>
    <x v="2"/>
    <x v="0"/>
    <n v="36230"/>
    <n v="17"/>
    <n v="7"/>
    <n v="59"/>
    <n v="9"/>
    <n v="1"/>
    <n v="2"/>
    <x v="0"/>
    <n v="2"/>
    <n v="19.666666666666664"/>
    <n v="4"/>
    <n v="39.333333333333329"/>
    <n v="12"/>
    <n v="3"/>
    <x v="2"/>
    <n v="1"/>
    <x v="1"/>
  </r>
  <r>
    <n v="6131"/>
    <n v="45"/>
    <x v="2"/>
    <x v="1"/>
    <n v="70829"/>
    <n v="87"/>
    <n v="16"/>
    <n v="431"/>
    <n v="1.9999999999999996"/>
    <n v="5"/>
    <n v="5"/>
    <x v="0"/>
    <n v="4"/>
    <n v="143.66666666666666"/>
    <n v="8"/>
    <n v="287.33333333333331"/>
    <n v="12"/>
    <n v="3"/>
    <x v="2"/>
    <n v="2"/>
    <x v="1"/>
  </r>
  <r>
    <n v="6233"/>
    <n v="49"/>
    <x v="0"/>
    <x v="1"/>
    <n v="65991"/>
    <n v="21"/>
    <n v="27"/>
    <n v="971"/>
    <n v="8"/>
    <n v="9"/>
    <n v="7"/>
    <x v="0"/>
    <n v="9"/>
    <n v="459.9473684210526"/>
    <n v="10"/>
    <n v="511.05263157894734"/>
    <n v="24"/>
    <n v="9"/>
    <x v="3"/>
    <n v="1"/>
    <x v="2"/>
  </r>
  <r>
    <n v="4148"/>
    <n v="53"/>
    <x v="0"/>
    <x v="1"/>
    <n v="38988"/>
    <n v="90"/>
    <n v="19"/>
    <n v="348"/>
    <n v="0.99999999999999978"/>
    <n v="6"/>
    <n v="4"/>
    <x v="0"/>
    <n v="5"/>
    <n v="158.18181818181819"/>
    <n v="6"/>
    <n v="189.81818181818181"/>
    <n v="11"/>
    <n v="3"/>
    <x v="2"/>
    <n v="3"/>
    <x v="1"/>
  </r>
  <r>
    <n v="4947"/>
    <n v="59"/>
    <x v="2"/>
    <x v="0"/>
    <n v="89572"/>
    <n v="44"/>
    <n v="24"/>
    <n v="2059"/>
    <n v="6"/>
    <n v="8"/>
    <n v="9"/>
    <x v="0"/>
    <n v="7"/>
    <n v="900.8125"/>
    <n v="9"/>
    <n v="1158.1875"/>
    <n v="23"/>
    <n v="8"/>
    <x v="0"/>
    <n v="0"/>
    <x v="0"/>
  </r>
  <r>
    <n v="3225"/>
    <n v="41"/>
    <x v="2"/>
    <x v="1"/>
    <n v="42207"/>
    <n v="71"/>
    <n v="14"/>
    <n v="265"/>
    <n v="3.0000000000000004"/>
    <n v="4"/>
    <n v="4"/>
    <x v="0"/>
    <n v="4"/>
    <n v="117.77777777777777"/>
    <n v="5"/>
    <n v="147.22222222222223"/>
    <n v="11"/>
    <n v="3"/>
    <x v="2"/>
    <n v="1"/>
    <x v="1"/>
  </r>
  <r>
    <n v="7540"/>
    <n v="73"/>
    <x v="0"/>
    <x v="1"/>
    <n v="50300"/>
    <n v="52"/>
    <n v="13"/>
    <n v="270"/>
    <n v="5"/>
    <n v="4"/>
    <n v="4"/>
    <x v="0"/>
    <n v="2"/>
    <n v="54"/>
    <n v="8"/>
    <n v="216"/>
    <n v="13"/>
    <n v="4"/>
    <x v="2"/>
    <n v="1"/>
    <x v="1"/>
  </r>
  <r>
    <n v="10648"/>
    <n v="43"/>
    <x v="2"/>
    <x v="1"/>
    <n v="66664"/>
    <n v="78"/>
    <n v="19"/>
    <n v="1289"/>
    <n v="3.0000000000000004"/>
    <n v="6"/>
    <n v="8"/>
    <x v="0"/>
    <n v="5"/>
    <n v="585.90909090909088"/>
    <n v="6"/>
    <n v="703.09090909090901"/>
    <n v="17"/>
    <n v="5"/>
    <x v="4"/>
    <n v="0"/>
    <x v="3"/>
  </r>
  <r>
    <n v="1992"/>
    <n v="61"/>
    <x v="0"/>
    <x v="1"/>
    <n v="60597"/>
    <n v="2"/>
    <n v="16"/>
    <n v="893"/>
    <n v="10"/>
    <n v="5"/>
    <n v="6"/>
    <x v="0"/>
    <n v="2"/>
    <n v="178.60000000000002"/>
    <n v="8"/>
    <n v="714.40000000000009"/>
    <n v="21"/>
    <n v="8"/>
    <x v="0"/>
    <n v="1"/>
    <x v="0"/>
  </r>
  <r>
    <n v="7851"/>
    <n v="76"/>
    <x v="0"/>
    <x v="3"/>
    <n v="70165"/>
    <n v="60"/>
    <n v="22"/>
    <n v="926"/>
    <n v="4"/>
    <n v="7"/>
    <n v="6"/>
    <x v="0"/>
    <n v="3"/>
    <n v="198.42857142857142"/>
    <n v="11"/>
    <n v="727.57142857142856"/>
    <n v="17"/>
    <n v="5"/>
    <x v="4"/>
    <n v="0"/>
    <x v="3"/>
  </r>
  <r>
    <n v="8594"/>
    <n v="67"/>
    <x v="1"/>
    <x v="3"/>
    <n v="50520"/>
    <n v="25"/>
    <n v="9"/>
    <n v="135"/>
    <n v="8"/>
    <n v="2"/>
    <n v="3"/>
    <x v="0"/>
    <n v="3"/>
    <n v="67.5"/>
    <n v="3"/>
    <n v="67.5"/>
    <n v="13"/>
    <n v="4"/>
    <x v="2"/>
    <n v="1"/>
    <x v="1"/>
  </r>
  <r>
    <n v="7059"/>
    <n v="62"/>
    <x v="0"/>
    <x v="1"/>
    <n v="80124"/>
    <n v="47"/>
    <n v="19"/>
    <n v="1495"/>
    <n v="6"/>
    <n v="6"/>
    <n v="8"/>
    <x v="0"/>
    <n v="3"/>
    <n v="407.72727272727269"/>
    <n v="8"/>
    <n v="1087.2727272727273"/>
    <n v="20"/>
    <n v="7"/>
    <x v="0"/>
    <n v="0"/>
    <x v="0"/>
  </r>
  <r>
    <n v="2815"/>
    <n v="50"/>
    <x v="0"/>
    <x v="1"/>
    <n v="33183"/>
    <n v="46"/>
    <n v="9"/>
    <n v="120"/>
    <n v="6"/>
    <n v="2"/>
    <n v="3"/>
    <x v="0"/>
    <n v="4"/>
    <n v="68.571428571428569"/>
    <n v="3"/>
    <n v="51.428571428571423"/>
    <n v="11"/>
    <n v="3"/>
    <x v="2"/>
    <n v="1"/>
    <x v="1"/>
  </r>
  <r>
    <n v="2416"/>
    <n v="56"/>
    <x v="1"/>
    <x v="0"/>
    <n v="66582"/>
    <n v="83"/>
    <n v="20"/>
    <n v="1288"/>
    <n v="1.9999999999999996"/>
    <n v="6"/>
    <n v="8"/>
    <x v="0"/>
    <n v="2"/>
    <n v="234.18181818181819"/>
    <n v="9"/>
    <n v="1053.818181818182"/>
    <n v="16"/>
    <n v="5"/>
    <x v="4"/>
    <n v="0"/>
    <x v="3"/>
  </r>
  <r>
    <n v="7999"/>
    <n v="70"/>
    <x v="1"/>
    <x v="1"/>
    <n v="75261"/>
    <n v="17"/>
    <n v="17"/>
    <n v="1743"/>
    <n v="9"/>
    <n v="5"/>
    <n v="9"/>
    <x v="0"/>
    <n v="5"/>
    <n v="871.5"/>
    <n v="5"/>
    <n v="871.5"/>
    <n v="23"/>
    <n v="8"/>
    <x v="0"/>
    <n v="0"/>
    <x v="0"/>
  </r>
  <r>
    <n v="9213"/>
    <n v="55"/>
    <x v="0"/>
    <x v="3"/>
    <n v="31880"/>
    <n v="13"/>
    <n v="4"/>
    <n v="15"/>
    <n v="9"/>
    <n v="0"/>
    <n v="0"/>
    <x v="0"/>
    <n v="1"/>
    <n v="5"/>
    <n v="2"/>
    <n v="10"/>
    <n v="9"/>
    <n v="2"/>
    <x v="2"/>
    <n v="1"/>
    <x v="1"/>
  </r>
  <r>
    <n v="9697"/>
    <n v="74"/>
    <x v="0"/>
    <x v="1"/>
    <n v="53790"/>
    <n v="86"/>
    <n v="20"/>
    <n v="542"/>
    <n v="1.9999999999999996"/>
    <n v="6"/>
    <n v="5"/>
    <x v="0"/>
    <n v="7"/>
    <n v="252.93333333333334"/>
    <n v="8"/>
    <n v="289.06666666666666"/>
    <n v="13"/>
    <n v="4"/>
    <x v="2"/>
    <n v="2"/>
    <x v="1"/>
  </r>
  <r>
    <n v="3916"/>
    <n v="54"/>
    <x v="1"/>
    <x v="1"/>
    <n v="49269"/>
    <n v="92"/>
    <n v="25"/>
    <n v="890"/>
    <n v="0.99999999999999978"/>
    <n v="8"/>
    <n v="6"/>
    <x v="0"/>
    <n v="7"/>
    <n v="327.89473684210526"/>
    <n v="12"/>
    <n v="562.10526315789468"/>
    <n v="15"/>
    <n v="4"/>
    <x v="2"/>
    <n v="1"/>
    <x v="1"/>
  </r>
  <r>
    <n v="2021"/>
    <n v="50"/>
    <x v="0"/>
    <x v="1"/>
    <n v="61456"/>
    <n v="47"/>
    <n v="33"/>
    <n v="1388"/>
    <n v="6"/>
    <n v="9"/>
    <n v="8"/>
    <x v="0"/>
    <n v="6"/>
    <n v="438.31578947368416"/>
    <n v="13"/>
    <n v="949.68421052631584"/>
    <n v="23"/>
    <n v="8"/>
    <x v="0"/>
    <n v="1"/>
    <x v="0"/>
  </r>
  <r>
    <n v="1581"/>
    <n v="45"/>
    <x v="0"/>
    <x v="1"/>
    <n v="37406"/>
    <n v="18"/>
    <n v="4"/>
    <n v="17"/>
    <n v="9"/>
    <n v="0"/>
    <n v="0"/>
    <x v="0"/>
    <n v="1"/>
    <n v="5.6666666666666661"/>
    <n v="2"/>
    <n v="11.333333333333332"/>
    <n v="9"/>
    <n v="2"/>
    <x v="2"/>
    <n v="1"/>
    <x v="1"/>
  </r>
  <r>
    <n v="564"/>
    <n v="44"/>
    <x v="1"/>
    <x v="1"/>
    <n v="56937"/>
    <n v="81"/>
    <n v="30"/>
    <n v="906"/>
    <n v="1.9999999999999996"/>
    <n v="9"/>
    <n v="6"/>
    <x v="0"/>
    <n v="8"/>
    <n v="426.35294117647061"/>
    <n v="9"/>
    <n v="479.64705882352939"/>
    <n v="17"/>
    <n v="5"/>
    <x v="4"/>
    <n v="1"/>
    <x v="3"/>
  </r>
  <r>
    <n v="6619"/>
    <n v="47"/>
    <x v="0"/>
    <x v="1"/>
    <n v="38415"/>
    <n v="91"/>
    <n v="6"/>
    <n v="44"/>
    <n v="0.99999999999999978"/>
    <n v="1"/>
    <n v="1"/>
    <x v="0"/>
    <n v="1"/>
    <n v="11"/>
    <n v="3"/>
    <n v="33"/>
    <n v="3"/>
    <n v="0"/>
    <x v="1"/>
    <n v="2"/>
    <x v="1"/>
  </r>
  <r>
    <n v="9081"/>
    <n v="37"/>
    <x v="0"/>
    <x v="0"/>
    <n v="20518"/>
    <n v="58"/>
    <n v="5"/>
    <n v="25"/>
    <n v="5"/>
    <n v="0"/>
    <n v="0"/>
    <x v="0"/>
    <n v="1"/>
    <n v="8.3333333333333321"/>
    <n v="2"/>
    <n v="16.666666666666664"/>
    <n v="5"/>
    <n v="0"/>
    <x v="1"/>
    <n v="1"/>
    <x v="1"/>
  </r>
  <r>
    <n v="178"/>
    <n v="69"/>
    <x v="0"/>
    <x v="1"/>
    <n v="62503"/>
    <n v="40"/>
    <n v="26"/>
    <n v="973"/>
    <n v="6"/>
    <n v="9"/>
    <n v="7"/>
    <x v="0"/>
    <n v="8"/>
    <n v="409.68421052631578"/>
    <n v="11"/>
    <n v="563.31578947368428"/>
    <n v="22"/>
    <n v="8"/>
    <x v="0"/>
    <n v="1"/>
    <x v="0"/>
  </r>
  <r>
    <n v="916"/>
    <n v="53"/>
    <x v="1"/>
    <x v="0"/>
    <n v="41644"/>
    <n v="67"/>
    <n v="6"/>
    <n v="31"/>
    <n v="4"/>
    <n v="1"/>
    <n v="0"/>
    <x v="0"/>
    <n v="1"/>
    <n v="7.75"/>
    <n v="3"/>
    <n v="23.25"/>
    <n v="5"/>
    <n v="0"/>
    <x v="1"/>
    <n v="2"/>
    <x v="1"/>
  </r>
  <r>
    <n v="5512"/>
    <n v="48"/>
    <x v="2"/>
    <x v="1"/>
    <n v="55842"/>
    <n v="19"/>
    <n v="17"/>
    <n v="518"/>
    <n v="9"/>
    <n v="5"/>
    <n v="5"/>
    <x v="0"/>
    <n v="7"/>
    <n v="241.73333333333335"/>
    <n v="8"/>
    <n v="276.26666666666665"/>
    <n v="19"/>
    <n v="7"/>
    <x v="0"/>
    <n v="1"/>
    <x v="0"/>
  </r>
  <r>
    <n v="8970"/>
    <n v="53"/>
    <x v="1"/>
    <x v="1"/>
    <n v="62010"/>
    <n v="93"/>
    <n v="19"/>
    <n v="530"/>
    <n v="0.99999999999999978"/>
    <n v="6"/>
    <n v="5"/>
    <x v="0"/>
    <n v="6"/>
    <n v="244.61538461538464"/>
    <n v="7"/>
    <n v="285.38461538461536"/>
    <n v="12"/>
    <n v="3"/>
    <x v="2"/>
    <n v="1"/>
    <x v="1"/>
  </r>
  <r>
    <n v="10581"/>
    <n v="48"/>
    <x v="0"/>
    <x v="1"/>
    <n v="41124"/>
    <n v="41"/>
    <n v="21"/>
    <n v="506"/>
    <n v="6"/>
    <n v="7"/>
    <n v="5"/>
    <x v="0"/>
    <n v="7"/>
    <n v="322"/>
    <n v="4"/>
    <n v="184"/>
    <n v="18"/>
    <n v="6"/>
    <x v="4"/>
    <n v="1"/>
    <x v="3"/>
  </r>
  <r>
    <n v="5300"/>
    <n v="52"/>
    <x v="2"/>
    <x v="1"/>
    <n v="38961"/>
    <n v="60"/>
    <n v="6"/>
    <n v="70"/>
    <n v="4"/>
    <n v="1"/>
    <n v="2"/>
    <x v="0"/>
    <n v="2"/>
    <n v="35"/>
    <n v="2"/>
    <n v="35"/>
    <n v="7"/>
    <n v="1"/>
    <x v="1"/>
    <n v="1"/>
    <x v="1"/>
  </r>
  <r>
    <n v="5154"/>
    <n v="53"/>
    <x v="2"/>
    <x v="2"/>
    <n v="37760"/>
    <n v="54"/>
    <n v="6"/>
    <n v="54"/>
    <n v="5"/>
    <n v="1"/>
    <n v="1"/>
    <x v="0"/>
    <n v="2"/>
    <n v="21.6"/>
    <n v="3"/>
    <n v="32.4"/>
    <n v="7"/>
    <n v="1"/>
    <x v="1"/>
    <n v="1"/>
    <x v="1"/>
  </r>
  <r>
    <n v="8346"/>
    <n v="51"/>
    <x v="0"/>
    <x v="0"/>
    <n v="32233"/>
    <n v="26"/>
    <n v="12"/>
    <n v="296"/>
    <n v="8"/>
    <n v="3"/>
    <n v="4"/>
    <x v="0"/>
    <n v="6"/>
    <n v="222"/>
    <n v="2"/>
    <n v="74"/>
    <n v="15"/>
    <n v="4"/>
    <x v="2"/>
    <n v="1"/>
    <x v="1"/>
  </r>
  <r>
    <n v="1676"/>
    <n v="50"/>
    <x v="0"/>
    <x v="1"/>
    <n v="43057"/>
    <n v="30"/>
    <n v="15"/>
    <n v="266"/>
    <n v="7"/>
    <n v="4"/>
    <n v="4"/>
    <x v="0"/>
    <n v="4"/>
    <n v="118.22222222222221"/>
    <n v="5"/>
    <n v="147.77777777777777"/>
    <n v="15"/>
    <n v="4"/>
    <x v="2"/>
    <n v="1"/>
    <x v="1"/>
  </r>
  <r>
    <n v="9286"/>
    <n v="65"/>
    <x v="2"/>
    <x v="1"/>
    <n v="83151"/>
    <n v="93"/>
    <n v="19"/>
    <n v="747"/>
    <n v="0.99999999999999978"/>
    <n v="6"/>
    <n v="6"/>
    <x v="0"/>
    <n v="5"/>
    <n v="415"/>
    <n v="4"/>
    <n v="332"/>
    <n v="13"/>
    <n v="4"/>
    <x v="2"/>
    <n v="0"/>
    <x v="1"/>
  </r>
  <r>
    <n v="2426"/>
    <n v="61"/>
    <x v="1"/>
    <x v="2"/>
    <n v="78825"/>
    <n v="35"/>
    <n v="29"/>
    <n v="895"/>
    <n v="7"/>
    <n v="9"/>
    <n v="6"/>
    <x v="0"/>
    <n v="5"/>
    <n v="248.61111111111111"/>
    <n v="13"/>
    <n v="646.38888888888891"/>
    <n v="22"/>
    <n v="8"/>
    <x v="0"/>
    <n v="0"/>
    <x v="0"/>
  </r>
  <r>
    <n v="5172"/>
    <n v="49"/>
    <x v="2"/>
    <x v="1"/>
    <n v="65104"/>
    <n v="4"/>
    <n v="17"/>
    <n v="1053"/>
    <n v="10"/>
    <n v="5"/>
    <n v="7"/>
    <x v="0"/>
    <n v="3"/>
    <n v="315.89999999999998"/>
    <n v="7"/>
    <n v="737.09999999999991"/>
    <n v="22"/>
    <n v="8"/>
    <x v="0"/>
    <n v="1"/>
    <x v="0"/>
  </r>
  <r>
    <n v="5562"/>
    <n v="51"/>
    <x v="0"/>
    <x v="1"/>
    <n v="60093"/>
    <n v="92"/>
    <n v="21"/>
    <n v="735"/>
    <n v="0.99999999999999978"/>
    <n v="7"/>
    <n v="6"/>
    <x v="0"/>
    <n v="7"/>
    <n v="302.64705882352939"/>
    <n v="10"/>
    <n v="432.35294117647061"/>
    <n v="14"/>
    <n v="4"/>
    <x v="2"/>
    <n v="1"/>
    <x v="1"/>
  </r>
  <r>
    <n v="3436"/>
    <n v="56"/>
    <x v="0"/>
    <x v="1"/>
    <n v="14045"/>
    <n v="24"/>
    <n v="5"/>
    <n v="20"/>
    <n v="8"/>
    <n v="0"/>
    <n v="0"/>
    <x v="0"/>
    <n v="1"/>
    <n v="5"/>
    <n v="3"/>
    <n v="15"/>
    <n v="8"/>
    <n v="1"/>
    <x v="1"/>
    <n v="1"/>
    <x v="1"/>
  </r>
  <r>
    <n v="3921"/>
    <n v="73"/>
    <x v="2"/>
    <x v="3"/>
    <n v="28457"/>
    <n v="96"/>
    <n v="10"/>
    <n v="205"/>
    <n v="0.99999999999999978"/>
    <n v="3"/>
    <n v="4"/>
    <x v="0"/>
    <n v="4"/>
    <n v="102.5"/>
    <n v="4"/>
    <n v="102.5"/>
    <n v="8"/>
    <n v="1"/>
    <x v="1"/>
    <n v="0"/>
    <x v="1"/>
  </r>
  <r>
    <n v="3403"/>
    <n v="67"/>
    <x v="1"/>
    <x v="1"/>
    <n v="78952"/>
    <n v="11"/>
    <n v="21"/>
    <n v="2092"/>
    <n v="9"/>
    <n v="7"/>
    <n v="9"/>
    <x v="0"/>
    <n v="2"/>
    <n v="298.85714285714283"/>
    <n v="12"/>
    <n v="1793.1428571428571"/>
    <n v="25"/>
    <n v="9"/>
    <x v="3"/>
    <n v="1"/>
    <x v="2"/>
  </r>
  <r>
    <n v="22"/>
    <n v="49"/>
    <x v="0"/>
    <x v="2"/>
    <n v="46310"/>
    <n v="99"/>
    <n v="14"/>
    <n v="309"/>
    <n v="0.99999999999999978"/>
    <n v="4"/>
    <n v="4"/>
    <x v="0"/>
    <n v="6"/>
    <n v="168.54545454545453"/>
    <n v="5"/>
    <n v="140.45454545454544"/>
    <n v="9"/>
    <n v="2"/>
    <x v="2"/>
    <n v="1"/>
    <x v="1"/>
  </r>
  <r>
    <n v="10965"/>
    <n v="70"/>
    <x v="0"/>
    <x v="1"/>
    <n v="76005"/>
    <n v="72"/>
    <n v="22"/>
    <n v="1722"/>
    <n v="3.0000000000000004"/>
    <n v="7"/>
    <n v="9"/>
    <x v="0"/>
    <n v="3"/>
    <n v="322.875"/>
    <n v="13"/>
    <n v="1399.125"/>
    <n v="19"/>
    <n v="7"/>
    <x v="0"/>
    <n v="0"/>
    <x v="0"/>
  </r>
  <r>
    <n v="9426"/>
    <n v="61"/>
    <x v="2"/>
    <x v="0"/>
    <n v="58308"/>
    <n v="77"/>
    <n v="15"/>
    <n v="900"/>
    <n v="3.0000000000000004"/>
    <n v="4"/>
    <n v="6"/>
    <x v="0"/>
    <n v="2"/>
    <n v="360"/>
    <n v="3"/>
    <n v="540"/>
    <n v="13"/>
    <n v="4"/>
    <x v="2"/>
    <n v="1"/>
    <x v="1"/>
  </r>
  <r>
    <n v="6605"/>
    <n v="81"/>
    <x v="1"/>
    <x v="2"/>
    <n v="55614"/>
    <n v="85"/>
    <n v="20"/>
    <n v="682"/>
    <n v="1.9999999999999996"/>
    <n v="6"/>
    <n v="6"/>
    <x v="0"/>
    <n v="9"/>
    <n v="409.2"/>
    <n v="6"/>
    <n v="272.8"/>
    <n v="14"/>
    <n v="4"/>
    <x v="2"/>
    <n v="0"/>
    <x v="1"/>
  </r>
  <r>
    <n v="3136"/>
    <n v="63"/>
    <x v="2"/>
    <x v="2"/>
    <n v="59432"/>
    <n v="88"/>
    <n v="22"/>
    <n v="663"/>
    <n v="1.9999999999999996"/>
    <n v="7"/>
    <n v="6"/>
    <x v="0"/>
    <n v="5"/>
    <n v="207.1875"/>
    <n v="11"/>
    <n v="455.8125"/>
    <n v="15"/>
    <n v="4"/>
    <x v="2"/>
    <n v="1"/>
    <x v="1"/>
  </r>
  <r>
    <n v="8737"/>
    <n v="47"/>
    <x v="0"/>
    <x v="2"/>
    <n v="55563"/>
    <n v="22"/>
    <n v="6"/>
    <n v="43"/>
    <n v="8"/>
    <n v="1"/>
    <n v="1"/>
    <x v="0"/>
    <n v="2"/>
    <n v="17.2"/>
    <n v="3"/>
    <n v="25.8"/>
    <n v="10"/>
    <n v="2"/>
    <x v="2"/>
    <n v="1"/>
    <x v="1"/>
  </r>
  <r>
    <n v="11088"/>
    <n v="54"/>
    <x v="1"/>
    <x v="1"/>
    <n v="78642"/>
    <n v="83"/>
    <n v="18"/>
    <n v="1816"/>
    <n v="1.9999999999999996"/>
    <n v="6"/>
    <n v="9"/>
    <x v="0"/>
    <n v="4"/>
    <n v="908"/>
    <n v="4"/>
    <n v="908"/>
    <n v="17"/>
    <n v="5"/>
    <x v="4"/>
    <n v="1"/>
    <x v="3"/>
  </r>
  <r>
    <n v="716"/>
    <n v="76"/>
    <x v="1"/>
    <x v="1"/>
    <n v="67911"/>
    <n v="63"/>
    <n v="27"/>
    <n v="976"/>
    <n v="4"/>
    <n v="9"/>
    <n v="7"/>
    <x v="0"/>
    <n v="6"/>
    <n v="344.47058823529414"/>
    <n v="11"/>
    <n v="631.52941176470597"/>
    <n v="20"/>
    <n v="7"/>
    <x v="0"/>
    <n v="1"/>
    <x v="0"/>
  </r>
  <r>
    <n v="466"/>
    <n v="81"/>
    <x v="0"/>
    <x v="1"/>
    <n v="65275"/>
    <n v="9"/>
    <n v="21"/>
    <n v="746"/>
    <n v="10"/>
    <n v="7"/>
    <n v="6"/>
    <x v="0"/>
    <n v="4"/>
    <n v="175.52941176470588"/>
    <n v="13"/>
    <n v="570.47058823529403"/>
    <n v="23"/>
    <n v="8"/>
    <x v="0"/>
    <n v="0"/>
    <x v="0"/>
  </r>
  <r>
    <n v="9135"/>
    <n v="75"/>
    <x v="0"/>
    <x v="1"/>
    <n v="27203"/>
    <n v="92"/>
    <n v="6"/>
    <n v="64"/>
    <n v="0.99999999999999978"/>
    <n v="1"/>
    <n v="2"/>
    <x v="0"/>
    <n v="1"/>
    <n v="21.333333333333332"/>
    <n v="2"/>
    <n v="42.666666666666664"/>
    <n v="4"/>
    <n v="0"/>
    <x v="1"/>
    <n v="2"/>
    <x v="1"/>
  </r>
  <r>
    <n v="10623"/>
    <n v="64"/>
    <x v="2"/>
    <x v="1"/>
    <n v="48330"/>
    <n v="2"/>
    <n v="5"/>
    <n v="32"/>
    <n v="10"/>
    <n v="0"/>
    <n v="0"/>
    <x v="0"/>
    <n v="1"/>
    <n v="8"/>
    <n v="3"/>
    <n v="24"/>
    <n v="10"/>
    <n v="2"/>
    <x v="2"/>
    <n v="1"/>
    <x v="1"/>
  </r>
  <r>
    <n v="8151"/>
    <n v="35"/>
    <x v="3"/>
    <x v="1"/>
    <n v="24279"/>
    <n v="6"/>
    <n v="9"/>
    <n v="263"/>
    <n v="10"/>
    <n v="2"/>
    <n v="4"/>
    <x v="0"/>
    <n v="4"/>
    <n v="150.28571428571428"/>
    <n v="3"/>
    <n v="112.71428571428571"/>
    <n v="16"/>
    <n v="5"/>
    <x v="4"/>
    <n v="0"/>
    <x v="3"/>
  </r>
  <r>
    <n v="5140"/>
    <n v="40"/>
    <x v="1"/>
    <x v="1"/>
    <n v="64355"/>
    <n v="66"/>
    <n v="21"/>
    <n v="1445"/>
    <n v="4"/>
    <n v="7"/>
    <n v="8"/>
    <x v="0"/>
    <n v="4"/>
    <n v="361.25"/>
    <n v="12"/>
    <n v="1083.75"/>
    <n v="19"/>
    <n v="7"/>
    <x v="0"/>
    <n v="1"/>
    <x v="0"/>
  </r>
  <r>
    <n v="10160"/>
    <n v="69"/>
    <x v="2"/>
    <x v="1"/>
    <n v="50943"/>
    <n v="49"/>
    <n v="5"/>
    <n v="46"/>
    <n v="6"/>
    <n v="0"/>
    <n v="1"/>
    <x v="0"/>
    <n v="1"/>
    <n v="11.5"/>
    <n v="3"/>
    <n v="34.5"/>
    <n v="7"/>
    <n v="1"/>
    <x v="1"/>
    <n v="1"/>
    <x v="1"/>
  </r>
  <r>
    <n v="4945"/>
    <n v="72"/>
    <x v="0"/>
    <x v="3"/>
    <n v="53653"/>
    <n v="29"/>
    <n v="28"/>
    <n v="1210"/>
    <n v="8"/>
    <n v="9"/>
    <n v="8"/>
    <x v="0"/>
    <n v="10"/>
    <n v="550"/>
    <n v="12"/>
    <n v="660"/>
    <n v="25"/>
    <n v="9"/>
    <x v="3"/>
    <n v="0"/>
    <x v="2"/>
  </r>
  <r>
    <n v="10584"/>
    <n v="49"/>
    <x v="0"/>
    <x v="1"/>
    <n v="65665"/>
    <n v="77"/>
    <n v="24"/>
    <n v="945"/>
    <n v="3.0000000000000004"/>
    <n v="8"/>
    <n v="7"/>
    <x v="0"/>
    <n v="5"/>
    <n v="363.46153846153851"/>
    <n v="8"/>
    <n v="581.53846153846155"/>
    <n v="18"/>
    <n v="6"/>
    <x v="4"/>
    <n v="1"/>
    <x v="3"/>
  </r>
  <r>
    <n v="6071"/>
    <n v="36"/>
    <x v="0"/>
    <x v="0"/>
    <n v="81217"/>
    <n v="77"/>
    <n v="22"/>
    <n v="1157"/>
    <n v="3.0000000000000004"/>
    <n v="7"/>
    <n v="7"/>
    <x v="0"/>
    <n v="3"/>
    <n v="247.92857142857142"/>
    <n v="11"/>
    <n v="909.07142857142856"/>
    <n v="17"/>
    <n v="5"/>
    <x v="4"/>
    <n v="0"/>
    <x v="3"/>
  </r>
  <r>
    <n v="3386"/>
    <n v="33"/>
    <x v="0"/>
    <x v="1"/>
    <n v="34935"/>
    <n v="71"/>
    <n v="8"/>
    <n v="137"/>
    <n v="3.0000000000000004"/>
    <n v="2"/>
    <n v="3"/>
    <x v="0"/>
    <n v="2"/>
    <n v="45.666666666666664"/>
    <n v="4"/>
    <n v="91.333333333333329"/>
    <n v="8"/>
    <n v="1"/>
    <x v="1"/>
    <n v="0"/>
    <x v="1"/>
  </r>
  <r>
    <n v="8939"/>
    <n v="66"/>
    <x v="0"/>
    <x v="2"/>
    <n v="61250"/>
    <n v="49"/>
    <n v="25"/>
    <n v="730"/>
    <n v="6"/>
    <n v="8"/>
    <n v="6"/>
    <x v="0"/>
    <n v="5"/>
    <n v="214.70588235294119"/>
    <n v="12"/>
    <n v="515.2941176470589"/>
    <n v="20"/>
    <n v="7"/>
    <x v="0"/>
    <n v="1"/>
    <x v="0"/>
  </r>
  <r>
    <n v="9925"/>
    <n v="44"/>
    <x v="1"/>
    <x v="1"/>
    <n v="39665"/>
    <n v="97"/>
    <n v="12"/>
    <n v="216"/>
    <n v="0.99999999999999978"/>
    <n v="3"/>
    <n v="4"/>
    <x v="0"/>
    <n v="4"/>
    <n v="123.42857142857142"/>
    <n v="3"/>
    <n v="92.571428571428569"/>
    <n v="8"/>
    <n v="1"/>
    <x v="1"/>
    <n v="1"/>
    <x v="1"/>
  </r>
  <r>
    <n v="4320"/>
    <n v="46"/>
    <x v="0"/>
    <x v="0"/>
    <n v="60152"/>
    <n v="6"/>
    <n v="23"/>
    <n v="943"/>
    <n v="10"/>
    <n v="8"/>
    <n v="7"/>
    <x v="0"/>
    <n v="6"/>
    <n v="314.33333333333331"/>
    <n v="12"/>
    <n v="628.66666666666663"/>
    <n v="25"/>
    <n v="9"/>
    <x v="3"/>
    <n v="1"/>
    <x v="2"/>
  </r>
  <r>
    <n v="5389"/>
    <n v="61"/>
    <x v="0"/>
    <x v="1"/>
    <n v="48920"/>
    <n v="93"/>
    <n v="16"/>
    <n v="347"/>
    <n v="0.99999999999999978"/>
    <n v="5"/>
    <n v="4"/>
    <x v="0"/>
    <n v="6"/>
    <n v="189.27272727272725"/>
    <n v="5"/>
    <n v="157.72727272727272"/>
    <n v="10"/>
    <n v="2"/>
    <x v="2"/>
    <n v="2"/>
    <x v="1"/>
  </r>
  <r>
    <n v="6036"/>
    <n v="66"/>
    <x v="2"/>
    <x v="1"/>
    <n v="89120"/>
    <n v="78"/>
    <n v="19"/>
    <n v="1924"/>
    <n v="3.0000000000000004"/>
    <n v="6"/>
    <n v="9"/>
    <x v="0"/>
    <n v="5"/>
    <n v="801.66666666666674"/>
    <n v="7"/>
    <n v="1122.3333333333335"/>
    <n v="18"/>
    <n v="6"/>
    <x v="4"/>
    <n v="0"/>
    <x v="3"/>
  </r>
  <r>
    <n v="182"/>
    <n v="79"/>
    <x v="1"/>
    <x v="1"/>
    <n v="44124"/>
    <n v="62"/>
    <n v="17"/>
    <n v="397"/>
    <n v="4"/>
    <n v="5"/>
    <n v="5"/>
    <x v="0"/>
    <n v="6"/>
    <n v="216.54545454545453"/>
    <n v="5"/>
    <n v="180.45454545454544"/>
    <n v="14"/>
    <n v="4"/>
    <x v="2"/>
    <n v="1"/>
    <x v="1"/>
  </r>
  <r>
    <n v="203"/>
    <n v="50"/>
    <x v="2"/>
    <x v="0"/>
    <n v="81169"/>
    <n v="47"/>
    <n v="22"/>
    <n v="2089"/>
    <n v="6"/>
    <n v="7"/>
    <n v="9"/>
    <x v="0"/>
    <n v="5"/>
    <n v="746.07142857142856"/>
    <n v="9"/>
    <n v="1342.9285714285716"/>
    <n v="22"/>
    <n v="8"/>
    <x v="0"/>
    <n v="0"/>
    <x v="0"/>
  </r>
  <r>
    <n v="11025"/>
    <n v="64"/>
    <x v="0"/>
    <x v="1"/>
    <n v="36443"/>
    <n v="9"/>
    <n v="11"/>
    <n v="138"/>
    <n v="10"/>
    <n v="3"/>
    <n v="3"/>
    <x v="0"/>
    <n v="3"/>
    <n v="69"/>
    <n v="3"/>
    <n v="69"/>
    <n v="16"/>
    <n v="5"/>
    <x v="4"/>
    <n v="2"/>
    <x v="3"/>
  </r>
  <r>
    <n v="10203"/>
    <n v="35"/>
    <x v="0"/>
    <x v="0"/>
    <n v="26095"/>
    <n v="77"/>
    <n v="5"/>
    <n v="42"/>
    <n v="3.0000000000000004"/>
    <n v="0"/>
    <n v="1"/>
    <x v="0"/>
    <n v="1"/>
    <n v="10.5"/>
    <n v="3"/>
    <n v="31.5"/>
    <n v="4"/>
    <n v="0"/>
    <x v="1"/>
    <n v="1"/>
    <x v="1"/>
  </r>
  <r>
    <n v="4607"/>
    <n v="66"/>
    <x v="0"/>
    <x v="1"/>
    <n v="71367"/>
    <n v="24"/>
    <n v="17"/>
    <n v="777"/>
    <n v="8"/>
    <n v="5"/>
    <n v="6"/>
    <x v="0"/>
    <n v="4"/>
    <n v="282.54545454545456"/>
    <n v="7"/>
    <n v="494.45454545454544"/>
    <n v="19"/>
    <n v="7"/>
    <x v="0"/>
    <n v="0"/>
    <x v="0"/>
  </r>
  <r>
    <n v="3711"/>
    <n v="81"/>
    <x v="2"/>
    <x v="1"/>
    <n v="80184"/>
    <n v="19"/>
    <n v="20"/>
    <n v="1902"/>
    <n v="9"/>
    <n v="6"/>
    <n v="9"/>
    <x v="0"/>
    <n v="6"/>
    <n v="713.25"/>
    <n v="10"/>
    <n v="1188.75"/>
    <n v="24"/>
    <n v="9"/>
    <x v="3"/>
    <n v="0"/>
    <x v="2"/>
  </r>
  <r>
    <n v="3696"/>
    <n v="60"/>
    <x v="0"/>
    <x v="2"/>
    <n v="30630"/>
    <n v="67"/>
    <n v="7"/>
    <n v="52"/>
    <n v="4"/>
    <n v="1"/>
    <n v="1"/>
    <x v="0"/>
    <n v="2"/>
    <n v="20.8"/>
    <n v="3"/>
    <n v="31.2"/>
    <n v="6"/>
    <n v="0"/>
    <x v="1"/>
    <n v="2"/>
    <x v="1"/>
  </r>
  <r>
    <n v="2532"/>
    <n v="38"/>
    <x v="2"/>
    <x v="0"/>
    <n v="73454"/>
    <n v="95"/>
    <n v="13"/>
    <n v="1651"/>
    <n v="0.99999999999999978"/>
    <n v="4"/>
    <n v="9"/>
    <x v="0"/>
    <n v="2"/>
    <n v="412.75"/>
    <n v="6"/>
    <n v="1238.25"/>
    <n v="14"/>
    <n v="4"/>
    <x v="2"/>
    <n v="0"/>
    <x v="1"/>
  </r>
  <r>
    <n v="9214"/>
    <n v="34"/>
    <x v="0"/>
    <x v="1"/>
    <n v="42691"/>
    <n v="48"/>
    <n v="13"/>
    <n v="358"/>
    <n v="6"/>
    <n v="4"/>
    <n v="4"/>
    <x v="0"/>
    <n v="5"/>
    <n v="162.72727272727272"/>
    <n v="6"/>
    <n v="195.27272727272725"/>
    <n v="14"/>
    <n v="4"/>
    <x v="2"/>
    <n v="0"/>
    <x v="1"/>
  </r>
  <r>
    <n v="4943"/>
    <n v="72"/>
    <x v="0"/>
    <x v="1"/>
    <n v="70503"/>
    <n v="73"/>
    <n v="16"/>
    <n v="1727"/>
    <n v="3.0000000000000004"/>
    <n v="5"/>
    <n v="9"/>
    <x v="0"/>
    <n v="2"/>
    <n v="314"/>
    <n v="9"/>
    <n v="1413"/>
    <n v="17"/>
    <n v="5"/>
    <x v="4"/>
    <n v="0"/>
    <x v="3"/>
  </r>
  <r>
    <n v="35"/>
    <n v="38"/>
    <x v="0"/>
    <x v="1"/>
    <n v="25545"/>
    <n v="35"/>
    <n v="10"/>
    <n v="210"/>
    <n v="7"/>
    <n v="3"/>
    <n v="4"/>
    <x v="0"/>
    <n v="2"/>
    <n v="84"/>
    <n v="3"/>
    <n v="126"/>
    <n v="14"/>
    <n v="4"/>
    <x v="2"/>
    <n v="1"/>
    <x v="1"/>
  </r>
  <r>
    <n v="2258"/>
    <n v="39"/>
    <x v="0"/>
    <x v="1"/>
    <n v="32880"/>
    <n v="76"/>
    <n v="5"/>
    <n v="42"/>
    <n v="3.0000000000000004"/>
    <n v="0"/>
    <n v="1"/>
    <x v="0"/>
    <n v="1"/>
    <n v="10.5"/>
    <n v="3"/>
    <n v="31.5"/>
    <n v="4"/>
    <n v="0"/>
    <x v="1"/>
    <n v="1"/>
    <x v="1"/>
  </r>
  <r>
    <n v="4322"/>
    <n v="67"/>
    <x v="1"/>
    <x v="1"/>
    <n v="77863"/>
    <n v="20"/>
    <n v="20"/>
    <n v="1291"/>
    <n v="8"/>
    <n v="6"/>
    <n v="8"/>
    <x v="0"/>
    <n v="4"/>
    <n v="368.85714285714283"/>
    <n v="10"/>
    <n v="922.14285714285711"/>
    <n v="22"/>
    <n v="8"/>
    <x v="0"/>
    <n v="0"/>
    <x v="0"/>
  </r>
  <r>
    <n v="713"/>
    <n v="48"/>
    <x v="2"/>
    <x v="1"/>
    <n v="50353"/>
    <n v="72"/>
    <n v="15"/>
    <n v="442"/>
    <n v="3.0000000000000004"/>
    <n v="4"/>
    <n v="5"/>
    <x v="0"/>
    <n v="4"/>
    <n v="176.8"/>
    <n v="6"/>
    <n v="265.2"/>
    <n v="12"/>
    <n v="3"/>
    <x v="2"/>
    <n v="0"/>
    <x v="1"/>
  </r>
  <r>
    <n v="4702"/>
    <n v="61"/>
    <x v="0"/>
    <x v="0"/>
    <n v="61839"/>
    <n v="20"/>
    <n v="17"/>
    <n v="1895"/>
    <n v="8"/>
    <n v="5"/>
    <n v="9"/>
    <x v="0"/>
    <n v="4"/>
    <n v="947.5"/>
    <n v="4"/>
    <n v="947.5"/>
    <n v="22"/>
    <n v="8"/>
    <x v="0"/>
    <n v="0"/>
    <x v="0"/>
  </r>
  <r>
    <n v="3281"/>
    <n v="65"/>
    <x v="1"/>
    <x v="1"/>
    <n v="49154"/>
    <n v="69"/>
    <n v="19"/>
    <n v="411"/>
    <n v="4"/>
    <n v="6"/>
    <n v="5"/>
    <x v="0"/>
    <n v="4"/>
    <n v="137"/>
    <n v="8"/>
    <n v="274"/>
    <n v="15"/>
    <n v="4"/>
    <x v="2"/>
    <n v="2"/>
    <x v="1"/>
  </r>
  <r>
    <n v="702"/>
    <n v="50"/>
    <x v="2"/>
    <x v="3"/>
    <n v="47682"/>
    <n v="80"/>
    <n v="19"/>
    <n v="521"/>
    <n v="1.9999999999999996"/>
    <n v="6"/>
    <n v="5"/>
    <x v="0"/>
    <n v="4"/>
    <n v="173.66666666666666"/>
    <n v="8"/>
    <n v="347.33333333333331"/>
    <n v="13"/>
    <n v="4"/>
    <x v="2"/>
    <n v="1"/>
    <x v="1"/>
  </r>
  <r>
    <n v="2004"/>
    <n v="56"/>
    <x v="0"/>
    <x v="0"/>
    <n v="72679"/>
    <n v="65"/>
    <n v="17"/>
    <n v="1168"/>
    <n v="4"/>
    <n v="5"/>
    <n v="7"/>
    <x v="0"/>
    <n v="4"/>
    <n v="519.11111111111109"/>
    <n v="5"/>
    <n v="648.88888888888891"/>
    <n v="16"/>
    <n v="5"/>
    <x v="4"/>
    <n v="1"/>
    <x v="3"/>
  </r>
  <r>
    <n v="4769"/>
    <n v="48"/>
    <x v="2"/>
    <x v="1"/>
    <n v="57954"/>
    <n v="52"/>
    <n v="23"/>
    <n v="493"/>
    <n v="5"/>
    <n v="8"/>
    <n v="5"/>
    <x v="0"/>
    <n v="8"/>
    <n v="281.71428571428572"/>
    <n v="6"/>
    <n v="211.28571428571428"/>
    <n v="18"/>
    <n v="6"/>
    <x v="4"/>
    <n v="2"/>
    <x v="3"/>
  </r>
  <r>
    <n v="4437"/>
    <n v="63"/>
    <x v="0"/>
    <x v="1"/>
    <n v="65316"/>
    <n v="65"/>
    <n v="12"/>
    <n v="260"/>
    <n v="4"/>
    <n v="3"/>
    <n v="4"/>
    <x v="0"/>
    <n v="3"/>
    <n v="97.5"/>
    <n v="5"/>
    <n v="162.5"/>
    <n v="11"/>
    <n v="3"/>
    <x v="2"/>
    <n v="2"/>
    <x v="1"/>
  </r>
  <r>
    <n v="8724"/>
    <n v="43"/>
    <x v="0"/>
    <x v="0"/>
    <n v="28567"/>
    <n v="57"/>
    <n v="7"/>
    <n v="46"/>
    <n v="5"/>
    <n v="1"/>
    <n v="1"/>
    <x v="0"/>
    <n v="2"/>
    <n v="18.400000000000002"/>
    <n v="3"/>
    <n v="27.599999999999998"/>
    <n v="7"/>
    <n v="1"/>
    <x v="1"/>
    <n v="1"/>
    <x v="1"/>
  </r>
  <r>
    <n v="10741"/>
    <n v="74"/>
    <x v="2"/>
    <x v="1"/>
    <n v="47352"/>
    <n v="70"/>
    <n v="16"/>
    <n v="319"/>
    <n v="3.0000000000000004"/>
    <n v="5"/>
    <n v="4"/>
    <x v="0"/>
    <n v="6"/>
    <n v="174"/>
    <n v="5"/>
    <n v="145"/>
    <n v="12"/>
    <n v="3"/>
    <x v="2"/>
    <n v="1"/>
    <x v="1"/>
  </r>
  <r>
    <n v="1991"/>
    <n v="58"/>
    <x v="0"/>
    <x v="1"/>
    <n v="44931"/>
    <n v="0"/>
    <n v="7"/>
    <n v="96"/>
    <n v="10"/>
    <n v="1"/>
    <n v="3"/>
    <x v="0"/>
    <n v="2"/>
    <n v="38.400000000000006"/>
    <n v="3"/>
    <n v="57.599999999999994"/>
    <n v="14"/>
    <n v="4"/>
    <x v="2"/>
    <n v="1"/>
    <x v="1"/>
  </r>
  <r>
    <n v="6931"/>
    <n v="58"/>
    <x v="0"/>
    <x v="2"/>
    <n v="76982"/>
    <n v="19"/>
    <n v="16"/>
    <n v="1062"/>
    <n v="9"/>
    <n v="5"/>
    <n v="7"/>
    <x v="0"/>
    <n v="8"/>
    <n v="708"/>
    <n v="4"/>
    <n v="354"/>
    <n v="21"/>
    <n v="8"/>
    <x v="0"/>
    <n v="0"/>
    <x v="0"/>
  </r>
  <r>
    <n v="11096"/>
    <n v="73"/>
    <x v="2"/>
    <x v="1"/>
    <n v="57247"/>
    <n v="50"/>
    <n v="12"/>
    <n v="232"/>
    <n v="5"/>
    <n v="3"/>
    <n v="4"/>
    <x v="0"/>
    <n v="2"/>
    <n v="51.55555555555555"/>
    <n v="7"/>
    <n v="180.44444444444446"/>
    <n v="12"/>
    <n v="3"/>
    <x v="2"/>
    <n v="1"/>
    <x v="1"/>
  </r>
  <r>
    <n v="304"/>
    <n v="44"/>
    <x v="2"/>
    <x v="0"/>
    <n v="22944"/>
    <n v="67"/>
    <n v="9"/>
    <n v="76"/>
    <n v="4"/>
    <n v="2"/>
    <n v="2"/>
    <x v="0"/>
    <n v="3"/>
    <n v="38"/>
    <n v="3"/>
    <n v="38"/>
    <n v="8"/>
    <n v="1"/>
    <x v="1"/>
    <n v="1"/>
    <x v="1"/>
  </r>
  <r>
    <n v="3665"/>
    <n v="48"/>
    <x v="2"/>
    <x v="1"/>
    <n v="25315"/>
    <n v="46"/>
    <n v="9"/>
    <n v="54"/>
    <n v="6"/>
    <n v="2"/>
    <n v="1"/>
    <x v="0"/>
    <n v="3"/>
    <n v="27"/>
    <n v="3"/>
    <n v="27"/>
    <n v="9"/>
    <n v="2"/>
    <x v="2"/>
    <n v="1"/>
    <x v="1"/>
  </r>
  <r>
    <n v="10591"/>
    <n v="56"/>
    <x v="0"/>
    <x v="3"/>
    <n v="43638"/>
    <n v="37"/>
    <n v="11"/>
    <n v="201"/>
    <n v="7"/>
    <n v="3"/>
    <n v="4"/>
    <x v="0"/>
    <n v="4"/>
    <n v="100.5"/>
    <n v="4"/>
    <n v="100.5"/>
    <n v="14"/>
    <n v="4"/>
    <x v="2"/>
    <n v="1"/>
    <x v="1"/>
  </r>
  <r>
    <n v="5036"/>
    <n v="41"/>
    <x v="1"/>
    <x v="0"/>
    <n v="42710"/>
    <n v="38"/>
    <n v="14"/>
    <n v="406"/>
    <n v="7"/>
    <n v="4"/>
    <n v="5"/>
    <x v="0"/>
    <n v="4"/>
    <n v="232"/>
    <n v="3"/>
    <n v="174"/>
    <n v="16"/>
    <n v="5"/>
    <x v="4"/>
    <n v="1"/>
    <x v="3"/>
  </r>
  <r>
    <n v="5547"/>
    <n v="43"/>
    <x v="1"/>
    <x v="1"/>
    <n v="84169"/>
    <n v="9"/>
    <n v="20"/>
    <n v="1919"/>
    <n v="10"/>
    <n v="6"/>
    <n v="9"/>
    <x v="0"/>
    <n v="7"/>
    <n v="1033.3076923076922"/>
    <n v="6"/>
    <n v="885.69230769230774"/>
    <n v="25"/>
    <n v="9"/>
    <x v="3"/>
    <n v="0"/>
    <x v="2"/>
  </r>
  <r>
    <n v="7822"/>
    <n v="49"/>
    <x v="0"/>
    <x v="1"/>
    <n v="54058"/>
    <n v="56"/>
    <n v="20"/>
    <n v="662"/>
    <n v="5"/>
    <n v="6"/>
    <n v="6"/>
    <x v="0"/>
    <n v="4"/>
    <n v="220.66666666666666"/>
    <n v="8"/>
    <n v="441.33333333333331"/>
    <n v="17"/>
    <n v="5"/>
    <x v="4"/>
    <n v="1"/>
    <x v="3"/>
  </r>
  <r>
    <n v="8541"/>
    <n v="35"/>
    <x v="2"/>
    <x v="1"/>
    <n v="24683"/>
    <n v="98"/>
    <n v="8"/>
    <n v="41"/>
    <n v="0.99999999999999978"/>
    <n v="2"/>
    <n v="1"/>
    <x v="0"/>
    <n v="2"/>
    <n v="13.666666666666666"/>
    <n v="4"/>
    <n v="27.333333333333332"/>
    <n v="4"/>
    <n v="0"/>
    <x v="1"/>
    <n v="1"/>
    <x v="1"/>
  </r>
  <r>
    <n v="10955"/>
    <n v="61"/>
    <x v="0"/>
    <x v="3"/>
    <n v="85620"/>
    <n v="68"/>
    <n v="14"/>
    <n v="1600"/>
    <n v="4"/>
    <n v="4"/>
    <n v="9"/>
    <x v="0"/>
    <n v="3"/>
    <n v="685.71428571428567"/>
    <n v="4"/>
    <n v="914.28571428571422"/>
    <n v="17"/>
    <n v="5"/>
    <x v="4"/>
    <n v="0"/>
    <x v="3"/>
  </r>
  <r>
    <n v="4368"/>
    <n v="45"/>
    <x v="0"/>
    <x v="1"/>
    <n v="47850"/>
    <n v="72"/>
    <n v="8"/>
    <n v="134"/>
    <n v="3.0000000000000004"/>
    <n v="2"/>
    <n v="3"/>
    <x v="0"/>
    <n v="3"/>
    <n v="57.428571428571423"/>
    <n v="4"/>
    <n v="76.571428571428569"/>
    <n v="8"/>
    <n v="1"/>
    <x v="1"/>
    <n v="1"/>
    <x v="1"/>
  </r>
  <r>
    <n v="9671"/>
    <n v="57"/>
    <x v="0"/>
    <x v="1"/>
    <n v="19514"/>
    <n v="47"/>
    <n v="10"/>
    <n v="69"/>
    <n v="6"/>
    <n v="3"/>
    <n v="2"/>
    <x v="0"/>
    <n v="3"/>
    <n v="41.4"/>
    <n v="2"/>
    <n v="27.6"/>
    <n v="11"/>
    <n v="3"/>
    <x v="2"/>
    <n v="2"/>
    <x v="1"/>
  </r>
  <r>
    <n v="2256"/>
    <n v="52"/>
    <x v="2"/>
    <x v="1"/>
    <n v="27159"/>
    <n v="33"/>
    <n v="6"/>
    <n v="21"/>
    <n v="7"/>
    <n v="1"/>
    <n v="0"/>
    <x v="0"/>
    <n v="1"/>
    <n v="5.25"/>
    <n v="3"/>
    <n v="15.75"/>
    <n v="8"/>
    <n v="1"/>
    <x v="1"/>
    <n v="2"/>
    <x v="1"/>
  </r>
  <r>
    <n v="4279"/>
    <n v="62"/>
    <x v="2"/>
    <x v="0"/>
    <n v="39548"/>
    <n v="87"/>
    <n v="7"/>
    <n v="54"/>
    <n v="1.9999999999999996"/>
    <n v="1"/>
    <n v="1"/>
    <x v="0"/>
    <n v="1"/>
    <n v="13.5"/>
    <n v="3"/>
    <n v="40.5"/>
    <n v="3.9999999999999996"/>
    <n v="0"/>
    <x v="1"/>
    <n v="2"/>
    <x v="1"/>
  </r>
  <r>
    <n v="5371"/>
    <n v="36"/>
    <x v="0"/>
    <x v="0"/>
    <n v="21474"/>
    <n v="0"/>
    <n v="8"/>
    <n v="91"/>
    <n v="10"/>
    <n v="2"/>
    <n v="2"/>
    <x v="0"/>
    <n v="3"/>
    <n v="54.6"/>
    <n v="2"/>
    <n v="36.4"/>
    <n v="14"/>
    <n v="4"/>
    <x v="2"/>
    <n v="1"/>
    <x v="1"/>
  </r>
  <r>
    <n v="9240"/>
    <n v="54"/>
    <x v="1"/>
    <x v="0"/>
    <n v="60504"/>
    <n v="73"/>
    <n v="18"/>
    <n v="526"/>
    <n v="3.0000000000000004"/>
    <n v="6"/>
    <n v="5"/>
    <x v="0"/>
    <n v="6"/>
    <n v="225.42857142857142"/>
    <n v="8"/>
    <n v="300.57142857142856"/>
    <n v="14"/>
    <n v="4"/>
    <x v="2"/>
    <n v="1"/>
    <x v="1"/>
  </r>
  <r>
    <n v="9460"/>
    <n v="62"/>
    <x v="0"/>
    <x v="1"/>
    <n v="22419"/>
    <n v="74"/>
    <n v="8"/>
    <n v="162"/>
    <n v="3.0000000000000004"/>
    <n v="2"/>
    <n v="3"/>
    <x v="0"/>
    <n v="3"/>
    <n v="97.2"/>
    <n v="2"/>
    <n v="64.8"/>
    <n v="8"/>
    <n v="1"/>
    <x v="1"/>
    <n v="0"/>
    <x v="1"/>
  </r>
  <r>
    <n v="9504"/>
    <n v="76"/>
    <x v="2"/>
    <x v="1"/>
    <n v="81698"/>
    <n v="4"/>
    <n v="25"/>
    <n v="1008"/>
    <n v="10"/>
    <n v="8"/>
    <n v="7"/>
    <x v="0"/>
    <n v="3"/>
    <n v="189"/>
    <n v="13"/>
    <n v="819"/>
    <n v="25"/>
    <n v="9"/>
    <x v="3"/>
    <n v="0"/>
    <x v="2"/>
  </r>
  <r>
    <n v="8692"/>
    <n v="73"/>
    <x v="0"/>
    <x v="1"/>
    <n v="43462"/>
    <n v="50"/>
    <n v="16"/>
    <n v="240"/>
    <n v="5"/>
    <n v="5"/>
    <n v="4"/>
    <x v="0"/>
    <n v="4"/>
    <n v="106.66666666666666"/>
    <n v="5"/>
    <n v="133.33333333333334"/>
    <n v="14"/>
    <n v="4"/>
    <x v="2"/>
    <n v="2"/>
    <x v="1"/>
  </r>
  <r>
    <n v="448"/>
    <n v="47"/>
    <x v="1"/>
    <x v="0"/>
    <n v="54880"/>
    <n v="57"/>
    <n v="21"/>
    <n v="795"/>
    <n v="5"/>
    <n v="7"/>
    <n v="6"/>
    <x v="0"/>
    <n v="6"/>
    <n v="280.58823529411768"/>
    <n v="11"/>
    <n v="514.41176470588243"/>
    <n v="18"/>
    <n v="6"/>
    <x v="4"/>
    <n v="1"/>
    <x v="3"/>
  </r>
  <r>
    <n v="8314"/>
    <n v="43"/>
    <x v="0"/>
    <x v="1"/>
    <n v="79908"/>
    <n v="30"/>
    <n v="19"/>
    <n v="1772"/>
    <n v="7"/>
    <n v="6"/>
    <n v="9"/>
    <x v="0"/>
    <n v="5"/>
    <n v="738.33333333333337"/>
    <n v="7"/>
    <n v="1033.6666666666667"/>
    <n v="22"/>
    <n v="8"/>
    <x v="0"/>
    <n v="0"/>
    <x v="0"/>
  </r>
  <r>
    <n v="8420"/>
    <n v="55"/>
    <x v="2"/>
    <x v="1"/>
    <n v="15315"/>
    <n v="27"/>
    <n v="8"/>
    <n v="64"/>
    <n v="8"/>
    <n v="2"/>
    <n v="2"/>
    <x v="0"/>
    <n v="2"/>
    <n v="21.333333333333332"/>
    <n v="4"/>
    <n v="42.666666666666664"/>
    <n v="12"/>
    <n v="3"/>
    <x v="2"/>
    <n v="0"/>
    <x v="1"/>
  </r>
  <r>
    <n v="3174"/>
    <n v="66"/>
    <x v="0"/>
    <x v="1"/>
    <n v="87771"/>
    <n v="61"/>
    <n v="20"/>
    <n v="1957"/>
    <n v="4"/>
    <n v="6"/>
    <n v="9"/>
    <x v="0"/>
    <n v="5"/>
    <n v="1087.2222222222222"/>
    <n v="4"/>
    <n v="869.77777777777771"/>
    <n v="19"/>
    <n v="7"/>
    <x v="0"/>
    <n v="1"/>
    <x v="0"/>
  </r>
  <r>
    <n v="7685"/>
    <n v="47"/>
    <x v="0"/>
    <x v="1"/>
    <n v="33039"/>
    <n v="4"/>
    <n v="7"/>
    <n v="78"/>
    <n v="10"/>
    <n v="1"/>
    <n v="2"/>
    <x v="0"/>
    <n v="2"/>
    <n v="26"/>
    <n v="4"/>
    <n v="52"/>
    <n v="13"/>
    <n v="4"/>
    <x v="2"/>
    <n v="1"/>
    <x v="1"/>
  </r>
  <r>
    <n v="3179"/>
    <n v="45"/>
    <x v="0"/>
    <x v="0"/>
    <n v="81741"/>
    <n v="75"/>
    <n v="19"/>
    <n v="1572"/>
    <n v="3.0000000000000004"/>
    <n v="6"/>
    <n v="9"/>
    <x v="1"/>
    <n v="6"/>
    <n v="725.53846153846155"/>
    <n v="7"/>
    <n v="846.46153846153845"/>
    <n v="18"/>
    <n v="6"/>
    <x v="4"/>
    <n v="0"/>
    <x v="3"/>
  </r>
  <r>
    <n v="9780"/>
    <n v="54"/>
    <x v="2"/>
    <x v="1"/>
    <n v="71499"/>
    <n v="12"/>
    <n v="26"/>
    <n v="795"/>
    <n v="9"/>
    <n v="9"/>
    <n v="6"/>
    <x v="0"/>
    <n v="8"/>
    <n v="302.85714285714283"/>
    <n v="13"/>
    <n v="492.14285714285717"/>
    <n v="24"/>
    <n v="9"/>
    <x v="3"/>
    <n v="1"/>
    <x v="2"/>
  </r>
  <r>
    <n v="10681"/>
    <n v="55"/>
    <x v="2"/>
    <x v="1"/>
    <n v="62466"/>
    <n v="13"/>
    <n v="26"/>
    <n v="889"/>
    <n v="9"/>
    <n v="9"/>
    <n v="6"/>
    <x v="0"/>
    <n v="6"/>
    <n v="296.33333333333331"/>
    <n v="12"/>
    <n v="592.66666666666663"/>
    <n v="24"/>
    <n v="9"/>
    <x v="3"/>
    <n v="1"/>
    <x v="2"/>
  </r>
  <r>
    <n v="10232"/>
    <n v="62"/>
    <x v="1"/>
    <x v="2"/>
    <n v="48799"/>
    <n v="9"/>
    <n v="15"/>
    <n v="331"/>
    <n v="10"/>
    <n v="4"/>
    <n v="4"/>
    <x v="0"/>
    <n v="3"/>
    <n v="99.3"/>
    <n v="7"/>
    <n v="231.7"/>
    <n v="18"/>
    <n v="6"/>
    <x v="4"/>
    <n v="1"/>
    <x v="3"/>
  </r>
  <r>
    <n v="4184"/>
    <n v="75"/>
    <x v="1"/>
    <x v="1"/>
    <n v="52157"/>
    <n v="48"/>
    <n v="12"/>
    <n v="265"/>
    <n v="6"/>
    <n v="3"/>
    <n v="4"/>
    <x v="0"/>
    <n v="3"/>
    <n v="99.375"/>
    <n v="5"/>
    <n v="165.625"/>
    <n v="13"/>
    <n v="4"/>
    <x v="2"/>
    <n v="1"/>
    <x v="1"/>
  </r>
  <r>
    <n v="9120"/>
    <n v="63"/>
    <x v="0"/>
    <x v="0"/>
    <n v="66565"/>
    <n v="80"/>
    <n v="19"/>
    <n v="1065"/>
    <n v="1.9999999999999996"/>
    <n v="6"/>
    <n v="7"/>
    <x v="0"/>
    <n v="4"/>
    <n v="327.69230769230774"/>
    <n v="9"/>
    <n v="737.30769230769226"/>
    <n v="15"/>
    <n v="4"/>
    <x v="2"/>
    <n v="1"/>
    <x v="1"/>
  </r>
  <r>
    <n v="891"/>
    <n v="74"/>
    <x v="2"/>
    <x v="1"/>
    <n v="29298"/>
    <n v="60"/>
    <n v="4"/>
    <n v="11"/>
    <n v="4"/>
    <n v="0"/>
    <n v="0"/>
    <x v="0"/>
    <n v="1"/>
    <n v="3.6666666666666665"/>
    <n v="2"/>
    <n v="7.333333333333333"/>
    <n v="4"/>
    <n v="0"/>
    <x v="1"/>
    <n v="2"/>
    <x v="1"/>
  </r>
  <r>
    <n v="10381"/>
    <n v="46"/>
    <x v="0"/>
    <x v="0"/>
    <n v="47691"/>
    <n v="43"/>
    <n v="4"/>
    <n v="21"/>
    <n v="6"/>
    <n v="0"/>
    <n v="0"/>
    <x v="0"/>
    <n v="1"/>
    <n v="7"/>
    <n v="2"/>
    <n v="14"/>
    <n v="6"/>
    <n v="0"/>
    <x v="1"/>
    <n v="1"/>
    <x v="1"/>
  </r>
  <r>
    <n v="3525"/>
    <n v="55"/>
    <x v="0"/>
    <x v="1"/>
    <n v="38200"/>
    <n v="19"/>
    <n v="4"/>
    <n v="17"/>
    <n v="9"/>
    <n v="0"/>
    <n v="0"/>
    <x v="0"/>
    <n v="1"/>
    <n v="5.6666666666666661"/>
    <n v="2"/>
    <n v="11.333333333333332"/>
    <n v="9"/>
    <n v="2"/>
    <x v="2"/>
    <n v="2"/>
    <x v="1"/>
  </r>
  <r>
    <n v="6818"/>
    <n v="51"/>
    <x v="0"/>
    <x v="1"/>
    <n v="44989"/>
    <n v="26"/>
    <n v="16"/>
    <n v="369"/>
    <n v="8"/>
    <n v="5"/>
    <n v="4"/>
    <x v="0"/>
    <n v="5"/>
    <n v="184.5"/>
    <n v="5"/>
    <n v="184.5"/>
    <n v="17"/>
    <n v="5"/>
    <x v="4"/>
    <n v="1"/>
    <x v="3"/>
  </r>
  <r>
    <n v="3526"/>
    <n v="57"/>
    <x v="1"/>
    <x v="1"/>
    <n v="38443"/>
    <n v="58"/>
    <n v="6"/>
    <n v="38"/>
    <n v="5"/>
    <n v="1"/>
    <n v="1"/>
    <x v="0"/>
    <n v="1"/>
    <n v="9.5"/>
    <n v="3"/>
    <n v="28.5"/>
    <n v="7"/>
    <n v="1"/>
    <x v="1"/>
    <n v="2"/>
    <x v="1"/>
  </r>
  <r>
    <n v="8181"/>
    <n v="47"/>
    <x v="2"/>
    <x v="0"/>
    <n v="38593"/>
    <n v="42"/>
    <n v="11"/>
    <n v="177"/>
    <n v="6"/>
    <n v="3"/>
    <n v="3"/>
    <x v="0"/>
    <n v="4"/>
    <n v="101.14285714285714"/>
    <n v="3"/>
    <n v="75.857142857142847"/>
    <n v="12"/>
    <n v="3"/>
    <x v="2"/>
    <n v="1"/>
    <x v="1"/>
  </r>
  <r>
    <n v="1029"/>
    <n v="55"/>
    <x v="1"/>
    <x v="1"/>
    <n v="64413"/>
    <n v="27"/>
    <n v="12"/>
    <n v="279"/>
    <n v="8"/>
    <n v="3"/>
    <n v="4"/>
    <x v="0"/>
    <n v="5"/>
    <n v="139.5"/>
    <n v="5"/>
    <n v="139.5"/>
    <n v="15"/>
    <n v="4"/>
    <x v="2"/>
    <n v="1"/>
    <x v="1"/>
  </r>
  <r>
    <n v="7369"/>
    <n v="44"/>
    <x v="2"/>
    <x v="1"/>
    <n v="36959"/>
    <n v="56"/>
    <n v="7"/>
    <n v="62"/>
    <n v="5"/>
    <n v="1"/>
    <n v="2"/>
    <x v="0"/>
    <n v="2"/>
    <n v="24.8"/>
    <n v="3"/>
    <n v="37.199999999999996"/>
    <n v="8"/>
    <n v="1"/>
    <x v="1"/>
    <n v="1"/>
    <x v="1"/>
  </r>
  <r>
    <n v="2574"/>
    <n v="48"/>
    <x v="1"/>
    <x v="1"/>
    <n v="61996"/>
    <n v="27"/>
    <n v="21"/>
    <n v="1230"/>
    <n v="8"/>
    <n v="7"/>
    <n v="8"/>
    <x v="0"/>
    <n v="6"/>
    <n v="527.14285714285711"/>
    <n v="8"/>
    <n v="702.85714285714278"/>
    <n v="23"/>
    <n v="8"/>
    <x v="0"/>
    <n v="1"/>
    <x v="0"/>
  </r>
  <r>
    <n v="8159"/>
    <n v="57"/>
    <x v="0"/>
    <x v="1"/>
    <n v="51287"/>
    <n v="10"/>
    <n v="11"/>
    <n v="182"/>
    <n v="9"/>
    <n v="3"/>
    <n v="3"/>
    <x v="0"/>
    <n v="4"/>
    <n v="104"/>
    <n v="3"/>
    <n v="78"/>
    <n v="15"/>
    <n v="4"/>
    <x v="2"/>
    <n v="2"/>
    <x v="1"/>
  </r>
  <r>
    <n v="1160"/>
    <n v="55"/>
    <x v="0"/>
    <x v="1"/>
    <n v="13260"/>
    <n v="48"/>
    <n v="10"/>
    <n v="49"/>
    <n v="6"/>
    <n v="3"/>
    <n v="1"/>
    <x v="0"/>
    <n v="3"/>
    <n v="24.5"/>
    <n v="3"/>
    <n v="24.5"/>
    <n v="10"/>
    <n v="2"/>
    <x v="2"/>
    <n v="2"/>
    <x v="1"/>
  </r>
  <r>
    <n v="10242"/>
    <n v="59"/>
    <x v="1"/>
    <x v="1"/>
    <n v="47472"/>
    <n v="39"/>
    <n v="8"/>
    <n v="75"/>
    <n v="7"/>
    <n v="2"/>
    <n v="2"/>
    <x v="0"/>
    <n v="2"/>
    <n v="25"/>
    <n v="4"/>
    <n v="50"/>
    <n v="11"/>
    <n v="3"/>
    <x v="2"/>
    <n v="2"/>
    <x v="1"/>
  </r>
  <r>
    <n v="5253"/>
    <n v="69"/>
    <x v="2"/>
    <x v="1"/>
    <n v="54603"/>
    <n v="85"/>
    <n v="16"/>
    <n v="227"/>
    <n v="1.9999999999999996"/>
    <n v="5"/>
    <n v="4"/>
    <x v="0"/>
    <n v="4"/>
    <n v="113.5"/>
    <n v="4"/>
    <n v="113.5"/>
    <n v="11"/>
    <n v="3"/>
    <x v="2"/>
    <n v="2"/>
    <x v="1"/>
  </r>
  <r>
    <n v="5966"/>
    <n v="51"/>
    <x v="1"/>
    <x v="1"/>
    <n v="45207"/>
    <n v="64"/>
    <n v="15"/>
    <n v="215"/>
    <n v="4"/>
    <n v="4"/>
    <n v="4"/>
    <x v="0"/>
    <n v="3"/>
    <n v="71.666666666666657"/>
    <n v="6"/>
    <n v="143.33333333333331"/>
    <n v="12"/>
    <n v="3"/>
    <x v="2"/>
    <n v="2"/>
    <x v="1"/>
  </r>
  <r>
    <n v="5314"/>
    <n v="74"/>
    <x v="0"/>
    <x v="1"/>
    <n v="40689"/>
    <n v="69"/>
    <n v="20"/>
    <n v="444"/>
    <n v="4"/>
    <n v="6"/>
    <n v="5"/>
    <x v="0"/>
    <n v="7"/>
    <n v="259"/>
    <n v="5"/>
    <n v="185"/>
    <n v="15"/>
    <n v="4"/>
    <x v="2"/>
    <n v="1"/>
    <x v="1"/>
  </r>
  <r>
    <n v="5081"/>
    <n v="58"/>
    <x v="2"/>
    <x v="1"/>
    <n v="47821"/>
    <n v="54"/>
    <n v="5"/>
    <n v="47"/>
    <n v="5"/>
    <n v="0"/>
    <n v="1"/>
    <x v="0"/>
    <n v="1"/>
    <n v="11.75"/>
    <n v="3"/>
    <n v="35.25"/>
    <n v="6"/>
    <n v="0"/>
    <x v="1"/>
    <n v="2"/>
    <x v="1"/>
  </r>
  <r>
    <n v="5123"/>
    <n v="74"/>
    <x v="2"/>
    <x v="1"/>
    <n v="27450"/>
    <n v="57"/>
    <n v="7"/>
    <n v="143"/>
    <n v="5"/>
    <n v="1"/>
    <n v="3"/>
    <x v="0"/>
    <n v="2"/>
    <n v="57.2"/>
    <n v="3"/>
    <n v="85.8"/>
    <n v="9"/>
    <n v="2"/>
    <x v="2"/>
    <n v="0"/>
    <x v="1"/>
  </r>
  <r>
    <n v="5756"/>
    <n v="42"/>
    <x v="0"/>
    <x v="1"/>
    <n v="39453"/>
    <n v="64"/>
    <n v="7"/>
    <n v="55"/>
    <n v="4"/>
    <n v="1"/>
    <n v="1"/>
    <x v="0"/>
    <n v="2"/>
    <n v="22"/>
    <n v="3"/>
    <n v="33"/>
    <n v="6"/>
    <n v="0"/>
    <x v="1"/>
    <n v="1"/>
    <x v="1"/>
  </r>
  <r>
    <n v="8036"/>
    <n v="54"/>
    <x v="2"/>
    <x v="1"/>
    <n v="26850"/>
    <n v="10"/>
    <n v="11"/>
    <n v="63"/>
    <n v="9"/>
    <n v="3"/>
    <n v="2"/>
    <x v="0"/>
    <n v="2"/>
    <n v="21"/>
    <n v="4"/>
    <n v="42"/>
    <n v="14"/>
    <n v="4"/>
    <x v="2"/>
    <n v="2"/>
    <x v="1"/>
  </r>
  <r>
    <n v="9058"/>
    <n v="70"/>
    <x v="0"/>
    <x v="3"/>
    <n v="79800"/>
    <n v="65"/>
    <n v="22"/>
    <n v="1867"/>
    <n v="4"/>
    <n v="7"/>
    <n v="9"/>
    <x v="0"/>
    <n v="5"/>
    <n v="933.5"/>
    <n v="5"/>
    <n v="933.5"/>
    <n v="20"/>
    <n v="7"/>
    <x v="0"/>
    <n v="0"/>
    <x v="0"/>
  </r>
  <r>
    <n v="5057"/>
    <n v="64"/>
    <x v="2"/>
    <x v="1"/>
    <n v="61794"/>
    <n v="74"/>
    <n v="20"/>
    <n v="611"/>
    <n v="3.0000000000000004"/>
    <n v="6"/>
    <n v="5"/>
    <x v="0"/>
    <n v="4"/>
    <n v="174.57142857142856"/>
    <n v="10"/>
    <n v="436.42857142857144"/>
    <n v="14"/>
    <n v="4"/>
    <x v="2"/>
    <n v="1"/>
    <x v="1"/>
  </r>
  <r>
    <n v="254"/>
    <n v="70"/>
    <x v="0"/>
    <x v="1"/>
    <n v="53863"/>
    <n v="4"/>
    <n v="18"/>
    <n v="473"/>
    <n v="10"/>
    <n v="6"/>
    <n v="5"/>
    <x v="0"/>
    <n v="7"/>
    <n v="236.5"/>
    <n v="7"/>
    <n v="236.5"/>
    <n v="21"/>
    <n v="8"/>
    <x v="0"/>
    <n v="1"/>
    <x v="0"/>
  </r>
  <r>
    <n v="4179"/>
    <n v="66"/>
    <x v="0"/>
    <x v="1"/>
    <n v="24221"/>
    <n v="94"/>
    <n v="6"/>
    <n v="55"/>
    <n v="0.99999999999999978"/>
    <n v="1"/>
    <n v="1"/>
    <x v="0"/>
    <n v="1"/>
    <n v="13.75"/>
    <n v="3"/>
    <n v="41.25"/>
    <n v="3"/>
    <n v="0"/>
    <x v="1"/>
    <n v="0"/>
    <x v="1"/>
  </r>
  <r>
    <n v="3710"/>
    <n v="41"/>
    <x v="1"/>
    <x v="0"/>
    <n v="39684"/>
    <n v="41"/>
    <n v="7"/>
    <n v="81"/>
    <n v="6"/>
    <n v="1"/>
    <n v="2"/>
    <x v="0"/>
    <n v="2"/>
    <n v="40.5"/>
    <n v="2"/>
    <n v="40.5"/>
    <n v="9"/>
    <n v="2"/>
    <x v="2"/>
    <n v="1"/>
    <x v="1"/>
  </r>
  <r>
    <n v="7627"/>
    <n v="50"/>
    <x v="2"/>
    <x v="1"/>
    <n v="92163"/>
    <n v="25"/>
    <n v="21"/>
    <n v="2086"/>
    <n v="8"/>
    <n v="7"/>
    <n v="9"/>
    <x v="1"/>
    <n v="5"/>
    <n v="1043"/>
    <n v="5"/>
    <n v="1043"/>
    <n v="24"/>
    <n v="9"/>
    <x v="3"/>
    <n v="0"/>
    <x v="2"/>
  </r>
  <r>
    <n v="4501"/>
    <n v="60"/>
    <x v="2"/>
    <x v="0"/>
    <n v="69882"/>
    <n v="94"/>
    <n v="20"/>
    <n v="1478"/>
    <n v="0.99999999999999978"/>
    <n v="6"/>
    <n v="8"/>
    <x v="0"/>
    <n v="3"/>
    <n v="369.5"/>
    <n v="9"/>
    <n v="1108.5"/>
    <n v="15"/>
    <n v="4"/>
    <x v="2"/>
    <n v="0"/>
    <x v="1"/>
  </r>
  <r>
    <n v="6424"/>
    <n v="48"/>
    <x v="0"/>
    <x v="1"/>
    <n v="33178"/>
    <n v="9"/>
    <n v="5"/>
    <n v="49"/>
    <n v="10"/>
    <n v="0"/>
    <n v="1"/>
    <x v="0"/>
    <n v="1"/>
    <n v="12.25"/>
    <n v="3"/>
    <n v="36.75"/>
    <n v="11"/>
    <n v="3"/>
    <x v="2"/>
    <n v="1"/>
    <x v="1"/>
  </r>
  <r>
    <n v="3075"/>
    <n v="53"/>
    <x v="1"/>
    <x v="1"/>
    <n v="59973"/>
    <n v="47"/>
    <n v="15"/>
    <n v="382"/>
    <n v="6"/>
    <n v="4"/>
    <n v="4"/>
    <x v="0"/>
    <n v="3"/>
    <n v="114.6"/>
    <n v="7"/>
    <n v="267.39999999999998"/>
    <n v="14"/>
    <n v="4"/>
    <x v="2"/>
    <n v="0"/>
    <x v="1"/>
  </r>
  <r>
    <n v="4992"/>
    <n v="50"/>
    <x v="2"/>
    <x v="1"/>
    <n v="17459"/>
    <n v="12"/>
    <n v="9"/>
    <n v="69"/>
    <n v="9"/>
    <n v="2"/>
    <n v="2"/>
    <x v="0"/>
    <n v="3"/>
    <n v="41.4"/>
    <n v="2"/>
    <n v="27.6"/>
    <n v="13"/>
    <n v="4"/>
    <x v="2"/>
    <n v="1"/>
    <x v="1"/>
  </r>
  <r>
    <n v="5252"/>
    <n v="56"/>
    <x v="0"/>
    <x v="2"/>
    <n v="23910"/>
    <n v="80"/>
    <n v="6"/>
    <n v="67"/>
    <n v="1.9999999999999996"/>
    <n v="1"/>
    <n v="2"/>
    <x v="0"/>
    <n v="2"/>
    <n v="26.8"/>
    <n v="3"/>
    <n v="40.199999999999996"/>
    <n v="5"/>
    <n v="0"/>
    <x v="1"/>
    <n v="1"/>
    <x v="1"/>
  </r>
  <r>
    <n v="7444"/>
    <n v="56"/>
    <x v="2"/>
    <x v="1"/>
    <n v="42169"/>
    <n v="20"/>
    <n v="6"/>
    <n v="30"/>
    <n v="8"/>
    <n v="1"/>
    <n v="0"/>
    <x v="0"/>
    <n v="1"/>
    <n v="7.5"/>
    <n v="3"/>
    <n v="22.5"/>
    <n v="9"/>
    <n v="2"/>
    <x v="2"/>
    <n v="2"/>
    <x v="1"/>
  </r>
  <r>
    <n v="6919"/>
    <n v="47"/>
    <x v="2"/>
    <x v="1"/>
    <n v="26224"/>
    <n v="39"/>
    <n v="9"/>
    <n v="63"/>
    <n v="7"/>
    <n v="2"/>
    <n v="2"/>
    <x v="0"/>
    <n v="2"/>
    <n v="25.200000000000003"/>
    <n v="3"/>
    <n v="37.799999999999997"/>
    <n v="11"/>
    <n v="3"/>
    <x v="2"/>
    <n v="1"/>
    <x v="1"/>
  </r>
  <r>
    <n v="3537"/>
    <n v="44"/>
    <x v="0"/>
    <x v="1"/>
    <n v="31089"/>
    <n v="57"/>
    <n v="10"/>
    <n v="79"/>
    <n v="5"/>
    <n v="3"/>
    <n v="2"/>
    <x v="0"/>
    <n v="3"/>
    <n v="33.857142857142854"/>
    <n v="4"/>
    <n v="45.142857142857139"/>
    <n v="10"/>
    <n v="2"/>
    <x v="2"/>
    <n v="1"/>
    <x v="1"/>
  </r>
  <r>
    <n v="10277"/>
    <n v="64"/>
    <x v="0"/>
    <x v="0"/>
    <n v="30081"/>
    <n v="27"/>
    <n v="5"/>
    <n v="42"/>
    <n v="8"/>
    <n v="0"/>
    <n v="1"/>
    <x v="0"/>
    <n v="1"/>
    <n v="10.5"/>
    <n v="3"/>
    <n v="31.5"/>
    <n v="9"/>
    <n v="2"/>
    <x v="2"/>
    <n v="1"/>
    <x v="1"/>
  </r>
  <r>
    <n v="2453"/>
    <n v="65"/>
    <x v="0"/>
    <x v="1"/>
    <n v="62807"/>
    <n v="83"/>
    <n v="23"/>
    <n v="819"/>
    <n v="1.9999999999999996"/>
    <n v="8"/>
    <n v="6"/>
    <x v="0"/>
    <n v="5"/>
    <n v="240.88235294117649"/>
    <n v="12"/>
    <n v="578.11764705882354"/>
    <n v="16"/>
    <n v="5"/>
    <x v="4"/>
    <n v="1"/>
    <x v="3"/>
  </r>
  <r>
    <n v="7972"/>
    <n v="70"/>
    <x v="0"/>
    <x v="0"/>
    <n v="72906"/>
    <n v="79"/>
    <n v="17"/>
    <n v="1151"/>
    <n v="3.0000000000000004"/>
    <n v="5"/>
    <n v="7"/>
    <x v="0"/>
    <n v="3"/>
    <n v="287.75"/>
    <n v="9"/>
    <n v="863.25"/>
    <n v="15"/>
    <n v="4"/>
    <x v="2"/>
    <n v="0"/>
    <x v="1"/>
  </r>
  <r>
    <n v="895"/>
    <n v="77"/>
    <x v="1"/>
    <x v="1"/>
    <n v="61467"/>
    <n v="69"/>
    <n v="20"/>
    <n v="594"/>
    <n v="4"/>
    <n v="6"/>
    <n v="5"/>
    <x v="0"/>
    <n v="5"/>
    <n v="198"/>
    <n v="10"/>
    <n v="396"/>
    <n v="15"/>
    <n v="4"/>
    <x v="2"/>
    <n v="2"/>
    <x v="1"/>
  </r>
  <r>
    <n v="1177"/>
    <n v="59"/>
    <x v="2"/>
    <x v="1"/>
    <n v="49618"/>
    <n v="77"/>
    <n v="11"/>
    <n v="129"/>
    <n v="3.0000000000000004"/>
    <n v="3"/>
    <n v="3"/>
    <x v="0"/>
    <n v="3"/>
    <n v="64.5"/>
    <n v="3"/>
    <n v="64.5"/>
    <n v="9"/>
    <n v="2"/>
    <x v="2"/>
    <n v="2"/>
    <x v="1"/>
  </r>
  <r>
    <n v="7141"/>
    <n v="39"/>
    <x v="2"/>
    <x v="0"/>
    <n v="21888"/>
    <n v="15"/>
    <n v="12"/>
    <n v="213"/>
    <n v="9"/>
    <n v="3"/>
    <n v="4"/>
    <x v="0"/>
    <n v="5"/>
    <n v="152.14285714285714"/>
    <n v="2"/>
    <n v="60.857142857142854"/>
    <n v="16"/>
    <n v="5"/>
    <x v="4"/>
    <n v="1"/>
    <x v="3"/>
  </r>
  <r>
    <n v="7232"/>
    <n v="52"/>
    <x v="0"/>
    <x v="3"/>
    <n v="42429"/>
    <n v="99"/>
    <n v="7"/>
    <n v="67"/>
    <n v="0.99999999999999978"/>
    <n v="1"/>
    <n v="2"/>
    <x v="0"/>
    <n v="1"/>
    <n v="16.75"/>
    <n v="3"/>
    <n v="50.25"/>
    <n v="4"/>
    <n v="0"/>
    <x v="1"/>
    <n v="1"/>
    <x v="1"/>
  </r>
  <r>
    <n v="8477"/>
    <n v="69"/>
    <x v="0"/>
    <x v="2"/>
    <n v="26150"/>
    <n v="61"/>
    <n v="5"/>
    <n v="28"/>
    <n v="4"/>
    <n v="0"/>
    <n v="0"/>
    <x v="0"/>
    <n v="1"/>
    <n v="7"/>
    <n v="3"/>
    <n v="21"/>
    <n v="4"/>
    <n v="0"/>
    <x v="1"/>
    <n v="3"/>
    <x v="1"/>
  </r>
  <r>
    <n v="2457"/>
    <n v="50"/>
    <x v="3"/>
    <x v="1"/>
    <n v="30801"/>
    <n v="23"/>
    <n v="6"/>
    <n v="45"/>
    <n v="8"/>
    <n v="1"/>
    <n v="1"/>
    <x v="0"/>
    <n v="1"/>
    <n v="11.25"/>
    <n v="3"/>
    <n v="33.75"/>
    <n v="10"/>
    <n v="2"/>
    <x v="2"/>
    <n v="1"/>
    <x v="1"/>
  </r>
  <r>
    <n v="988"/>
    <n v="60"/>
    <x v="0"/>
    <x v="1"/>
    <n v="81168"/>
    <n v="84"/>
    <n v="18"/>
    <n v="1193"/>
    <n v="1.9999999999999996"/>
    <n v="6"/>
    <n v="8"/>
    <x v="0"/>
    <n v="6"/>
    <n v="550.61538461538464"/>
    <n v="7"/>
    <n v="642.38461538461536"/>
    <n v="16"/>
    <n v="5"/>
    <x v="4"/>
    <n v="0"/>
    <x v="3"/>
  </r>
  <r>
    <n v="7930"/>
    <n v="56"/>
    <x v="2"/>
    <x v="0"/>
    <n v="26877"/>
    <n v="74"/>
    <n v="12"/>
    <n v="268"/>
    <n v="3.0000000000000004"/>
    <n v="3"/>
    <n v="4"/>
    <x v="0"/>
    <n v="3"/>
    <n v="89.333333333333329"/>
    <n v="6"/>
    <n v="178.66666666666666"/>
    <n v="10"/>
    <n v="2"/>
    <x v="2"/>
    <n v="0"/>
    <x v="1"/>
  </r>
  <r>
    <n v="4587"/>
    <n v="81"/>
    <x v="2"/>
    <x v="3"/>
    <n v="45006"/>
    <n v="90"/>
    <n v="12"/>
    <n v="266"/>
    <n v="0.99999999999999978"/>
    <n v="3"/>
    <n v="4"/>
    <x v="0"/>
    <n v="3"/>
    <n v="79.8"/>
    <n v="7"/>
    <n v="186.2"/>
    <n v="8"/>
    <n v="1"/>
    <x v="1"/>
    <n v="0"/>
    <x v="1"/>
  </r>
  <r>
    <n v="6682"/>
    <n v="52"/>
    <x v="3"/>
    <x v="1"/>
    <n v="18978"/>
    <n v="41"/>
    <n v="5"/>
    <n v="37"/>
    <n v="6"/>
    <n v="0"/>
    <n v="1"/>
    <x v="0"/>
    <n v="1"/>
    <n v="9.25"/>
    <n v="3"/>
    <n v="27.75"/>
    <n v="7"/>
    <n v="1"/>
    <x v="1"/>
    <n v="1"/>
    <x v="1"/>
  </r>
  <r>
    <n v="6222"/>
    <n v="58"/>
    <x v="0"/>
    <x v="1"/>
    <n v="22574"/>
    <n v="28"/>
    <n v="7"/>
    <n v="37"/>
    <n v="8"/>
    <n v="1"/>
    <n v="1"/>
    <x v="0"/>
    <n v="2"/>
    <n v="14.8"/>
    <n v="3"/>
    <n v="22.2"/>
    <n v="10"/>
    <n v="2"/>
    <x v="2"/>
    <n v="3"/>
    <x v="1"/>
  </r>
  <r>
    <n v="10299"/>
    <n v="56"/>
    <x v="1"/>
    <x v="0"/>
    <n v="48240"/>
    <n v="73"/>
    <n v="25"/>
    <n v="882"/>
    <n v="3.0000000000000004"/>
    <n v="8"/>
    <n v="6"/>
    <x v="0"/>
    <n v="6"/>
    <n v="278.52631578947364"/>
    <n v="13"/>
    <n v="603.47368421052636"/>
    <n v="17"/>
    <n v="5"/>
    <x v="4"/>
    <n v="0"/>
    <x v="3"/>
  </r>
  <r>
    <n v="3083"/>
    <n v="51"/>
    <x v="0"/>
    <x v="1"/>
    <n v="45837"/>
    <n v="88"/>
    <n v="18"/>
    <n v="373"/>
    <n v="1.9999999999999996"/>
    <n v="6"/>
    <n v="4"/>
    <x v="0"/>
    <n v="6"/>
    <n v="203.45454545454544"/>
    <n v="5"/>
    <n v="169.54545454545453"/>
    <n v="12"/>
    <n v="3"/>
    <x v="2"/>
    <n v="2"/>
    <x v="1"/>
  </r>
  <r>
    <n v="8953"/>
    <n v="60"/>
    <x v="2"/>
    <x v="0"/>
    <n v="35791"/>
    <n v="94"/>
    <n v="6"/>
    <n v="35"/>
    <n v="0.99999999999999978"/>
    <n v="1"/>
    <n v="0"/>
    <x v="0"/>
    <n v="1"/>
    <n v="8.75"/>
    <n v="3"/>
    <n v="26.25"/>
    <n v="1.9999999999999998"/>
    <n v="0"/>
    <x v="1"/>
    <n v="3"/>
    <x v="1"/>
  </r>
  <r>
    <n v="1503"/>
    <n v="49"/>
    <x v="1"/>
    <x v="1"/>
    <n v="162397"/>
    <n v="31"/>
    <n v="1"/>
    <n v="107"/>
    <n v="7"/>
    <n v="0"/>
    <n v="3"/>
    <x v="1"/>
    <n v="0"/>
    <n v="0"/>
    <n v="1"/>
    <n v="107"/>
    <n v="10"/>
    <n v="2"/>
    <x v="2"/>
    <n v="2"/>
    <x v="1"/>
  </r>
  <r>
    <n v="8650"/>
    <n v="47"/>
    <x v="0"/>
    <x v="3"/>
    <n v="54162"/>
    <n v="31"/>
    <n v="5"/>
    <n v="42"/>
    <n v="7"/>
    <n v="0"/>
    <n v="1"/>
    <x v="0"/>
    <n v="1"/>
    <n v="10.5"/>
    <n v="3"/>
    <n v="31.5"/>
    <n v="8"/>
    <n v="1"/>
    <x v="1"/>
    <n v="2"/>
    <x v="1"/>
  </r>
  <r>
    <n v="10862"/>
    <n v="65"/>
    <x v="2"/>
    <x v="1"/>
    <n v="30522"/>
    <n v="6"/>
    <n v="17"/>
    <n v="326"/>
    <n v="10"/>
    <n v="5"/>
    <n v="4"/>
    <x v="0"/>
    <n v="1"/>
    <n v="32.6"/>
    <n v="9"/>
    <n v="293.40000000000003"/>
    <n v="19"/>
    <n v="7"/>
    <x v="0"/>
    <n v="1"/>
    <x v="0"/>
  </r>
  <r>
    <n v="2782"/>
    <n v="64"/>
    <x v="1"/>
    <x v="1"/>
    <n v="54456"/>
    <n v="23"/>
    <n v="17"/>
    <n v="404"/>
    <n v="8"/>
    <n v="5"/>
    <n v="5"/>
    <x v="0"/>
    <n v="6"/>
    <n v="186.46153846153848"/>
    <n v="7"/>
    <n v="217.53846153846152"/>
    <n v="18"/>
    <n v="6"/>
    <x v="4"/>
    <n v="1"/>
    <x v="3"/>
  </r>
  <r>
    <n v="6941"/>
    <n v="54"/>
    <x v="0"/>
    <x v="0"/>
    <n v="31632"/>
    <n v="92"/>
    <n v="6"/>
    <n v="95"/>
    <n v="0.99999999999999978"/>
    <n v="1"/>
    <n v="3"/>
    <x v="0"/>
    <n v="2"/>
    <n v="47.5"/>
    <n v="2"/>
    <n v="47.5"/>
    <n v="5"/>
    <n v="0"/>
    <x v="1"/>
    <n v="0"/>
    <x v="1"/>
  </r>
  <r>
    <n v="10972"/>
    <n v="76"/>
    <x v="0"/>
    <x v="3"/>
    <n v="72298"/>
    <n v="52"/>
    <n v="14"/>
    <n v="939"/>
    <n v="5"/>
    <n v="4"/>
    <n v="7"/>
    <x v="0"/>
    <n v="4"/>
    <n v="375.6"/>
    <n v="6"/>
    <n v="563.4"/>
    <n v="16"/>
    <n v="5"/>
    <x v="4"/>
    <n v="0"/>
    <x v="3"/>
  </r>
  <r>
    <n v="10708"/>
    <n v="47"/>
    <x v="2"/>
    <x v="0"/>
    <n v="36975"/>
    <n v="50"/>
    <n v="5"/>
    <n v="33"/>
    <n v="5"/>
    <n v="0"/>
    <n v="0"/>
    <x v="0"/>
    <n v="1"/>
    <n v="8.25"/>
    <n v="3"/>
    <n v="24.75"/>
    <n v="5"/>
    <n v="0"/>
    <x v="1"/>
    <n v="1"/>
    <x v="1"/>
  </r>
  <r>
    <n v="6583"/>
    <n v="70"/>
    <x v="2"/>
    <x v="1"/>
    <n v="72635"/>
    <n v="54"/>
    <n v="21"/>
    <n v="981"/>
    <n v="5"/>
    <n v="7"/>
    <n v="7"/>
    <x v="0"/>
    <n v="6"/>
    <n v="490.5"/>
    <n v="6"/>
    <n v="490.5"/>
    <n v="19"/>
    <n v="7"/>
    <x v="0"/>
    <n v="0"/>
    <x v="0"/>
  </r>
  <r>
    <n v="3641"/>
    <n v="49"/>
    <x v="0"/>
    <x v="1"/>
    <n v="13624"/>
    <n v="93"/>
    <n v="7"/>
    <n v="36"/>
    <n v="0.99999999999999978"/>
    <n v="1"/>
    <n v="1"/>
    <x v="0"/>
    <n v="2"/>
    <n v="14.4"/>
    <n v="3"/>
    <n v="21.599999999999998"/>
    <n v="3"/>
    <n v="0"/>
    <x v="1"/>
    <n v="1"/>
    <x v="1"/>
  </r>
  <r>
    <n v="10156"/>
    <n v="50"/>
    <x v="0"/>
    <x v="0"/>
    <n v="84196"/>
    <n v="56"/>
    <n v="20"/>
    <n v="1237"/>
    <n v="5"/>
    <n v="6"/>
    <n v="8"/>
    <x v="0"/>
    <n v="8"/>
    <n v="659.73333333333335"/>
    <n v="7"/>
    <n v="577.26666666666665"/>
    <n v="19"/>
    <n v="7"/>
    <x v="0"/>
    <n v="1"/>
    <x v="0"/>
  </r>
  <r>
    <n v="4299"/>
    <n v="65"/>
    <x v="0"/>
    <x v="1"/>
    <n v="70971"/>
    <n v="28"/>
    <n v="34"/>
    <n v="1825"/>
    <n v="8"/>
    <n v="9"/>
    <n v="9"/>
    <x v="0"/>
    <n v="11"/>
    <n v="1254.6875"/>
    <n v="5"/>
    <n v="570.3125"/>
    <n v="26"/>
    <n v="9"/>
    <x v="3"/>
    <n v="1"/>
    <x v="2"/>
  </r>
  <r>
    <n v="3469"/>
    <n v="48"/>
    <x v="1"/>
    <x v="2"/>
    <n v="34487"/>
    <n v="94"/>
    <n v="9"/>
    <n v="103"/>
    <n v="0.99999999999999978"/>
    <n v="2"/>
    <n v="3"/>
    <x v="0"/>
    <n v="3"/>
    <n v="51.5"/>
    <n v="3"/>
    <n v="51.5"/>
    <n v="6"/>
    <n v="0"/>
    <x v="1"/>
    <n v="2"/>
    <x v="1"/>
  </r>
  <r>
    <n v="5063"/>
    <n v="48"/>
    <x v="0"/>
    <x v="0"/>
    <n v="28769"/>
    <n v="76"/>
    <n v="12"/>
    <n v="191"/>
    <n v="3.0000000000000004"/>
    <n v="3"/>
    <n v="3"/>
    <x v="0"/>
    <n v="4"/>
    <n v="95.5"/>
    <n v="4"/>
    <n v="95.5"/>
    <n v="9"/>
    <n v="2"/>
    <x v="2"/>
    <n v="1"/>
    <x v="1"/>
  </r>
  <r>
    <n v="10727"/>
    <n v="55"/>
    <x v="1"/>
    <x v="1"/>
    <n v="69084"/>
    <n v="43"/>
    <n v="25"/>
    <n v="1586"/>
    <n v="6"/>
    <n v="8"/>
    <n v="9"/>
    <x v="0"/>
    <n v="7"/>
    <n v="555.09999999999991"/>
    <n v="13"/>
    <n v="1030.9000000000001"/>
    <n v="23"/>
    <n v="8"/>
    <x v="0"/>
    <n v="1"/>
    <x v="0"/>
  </r>
  <r>
    <n v="9624"/>
    <n v="67"/>
    <x v="1"/>
    <x v="1"/>
    <n v="65488"/>
    <n v="46"/>
    <n v="14"/>
    <n v="963"/>
    <n v="6"/>
    <n v="4"/>
    <n v="7"/>
    <x v="0"/>
    <n v="3"/>
    <n v="321"/>
    <n v="6"/>
    <n v="642"/>
    <n v="17"/>
    <n v="5"/>
    <x v="4"/>
    <n v="0"/>
    <x v="3"/>
  </r>
  <r>
    <n v="5156"/>
    <n v="55"/>
    <x v="2"/>
    <x v="1"/>
    <n v="62466"/>
    <n v="13"/>
    <n v="26"/>
    <n v="889"/>
    <n v="9"/>
    <n v="9"/>
    <n v="6"/>
    <x v="0"/>
    <n v="6"/>
    <n v="296.33333333333331"/>
    <n v="12"/>
    <n v="592.66666666666663"/>
    <n v="24"/>
    <n v="9"/>
    <x v="3"/>
    <n v="1"/>
    <x v="2"/>
  </r>
  <r>
    <n v="4376"/>
    <n v="65"/>
    <x v="2"/>
    <x v="0"/>
    <n v="32218"/>
    <n v="27"/>
    <n v="7"/>
    <n v="93"/>
    <n v="8"/>
    <n v="1"/>
    <n v="3"/>
    <x v="0"/>
    <n v="2"/>
    <n v="37.200000000000003"/>
    <n v="3"/>
    <n v="55.8"/>
    <n v="12"/>
    <n v="3"/>
    <x v="2"/>
    <n v="0"/>
    <x v="1"/>
  </r>
  <r>
    <n v="8923"/>
    <n v="52"/>
    <x v="0"/>
    <x v="0"/>
    <n v="83917"/>
    <n v="12"/>
    <n v="21"/>
    <n v="1587"/>
    <n v="9"/>
    <n v="7"/>
    <n v="9"/>
    <x v="0"/>
    <n v="6"/>
    <n v="732.46153846153845"/>
    <n v="7"/>
    <n v="854.53846153846155"/>
    <n v="25"/>
    <n v="9"/>
    <x v="3"/>
    <n v="0"/>
    <x v="2"/>
  </r>
  <r>
    <n v="8461"/>
    <n v="63"/>
    <x v="0"/>
    <x v="2"/>
    <n v="46102"/>
    <n v="3"/>
    <n v="4"/>
    <n v="16"/>
    <n v="10"/>
    <n v="0"/>
    <n v="0"/>
    <x v="0"/>
    <n v="1"/>
    <n v="5.333333333333333"/>
    <n v="2"/>
    <n v="10.666666666666666"/>
    <n v="10"/>
    <n v="2"/>
    <x v="2"/>
    <n v="3"/>
    <x v="1"/>
  </r>
  <r>
    <n v="6945"/>
    <n v="73"/>
    <x v="0"/>
    <x v="0"/>
    <n v="84574"/>
    <n v="72"/>
    <n v="32"/>
    <n v="1375"/>
    <n v="3.0000000000000004"/>
    <n v="9"/>
    <n v="8"/>
    <x v="0"/>
    <n v="9"/>
    <n v="618.75"/>
    <n v="11"/>
    <n v="756.25000000000011"/>
    <n v="20"/>
    <n v="7"/>
    <x v="0"/>
    <n v="0"/>
    <x v="0"/>
  </r>
  <r>
    <n v="944"/>
    <n v="63"/>
    <x v="0"/>
    <x v="1"/>
    <n v="56181"/>
    <n v="6"/>
    <n v="14"/>
    <n v="393"/>
    <n v="10"/>
    <n v="4"/>
    <n v="4"/>
    <x v="0"/>
    <n v="4"/>
    <n v="142.90909090909091"/>
    <n v="7"/>
    <n v="250.09090909090909"/>
    <n v="18"/>
    <n v="6"/>
    <x v="4"/>
    <n v="1"/>
    <x v="3"/>
  </r>
  <r>
    <n v="1907"/>
    <n v="75"/>
    <x v="2"/>
    <x v="2"/>
    <n v="63120"/>
    <n v="53"/>
    <n v="26"/>
    <n v="1477"/>
    <n v="5"/>
    <n v="9"/>
    <n v="8"/>
    <x v="0"/>
    <n v="8"/>
    <n v="695.05882352941171"/>
    <n v="9"/>
    <n v="781.94117647058829"/>
    <n v="22"/>
    <n v="8"/>
    <x v="0"/>
    <n v="1"/>
    <x v="0"/>
  </r>
  <r>
    <n v="701"/>
    <n v="54"/>
    <x v="0"/>
    <x v="1"/>
    <n v="73691"/>
    <n v="58"/>
    <n v="18"/>
    <n v="1179"/>
    <n v="5"/>
    <n v="6"/>
    <n v="8"/>
    <x v="0"/>
    <n v="6"/>
    <n v="505.28571428571428"/>
    <n v="8"/>
    <n v="673.71428571428567"/>
    <n v="19"/>
    <n v="7"/>
    <x v="0"/>
    <n v="1"/>
    <x v="0"/>
  </r>
  <r>
    <n v="3856"/>
    <n v="65"/>
    <x v="0"/>
    <x v="1"/>
    <n v="63381"/>
    <n v="78"/>
    <n v="26"/>
    <n v="1005"/>
    <n v="3.0000000000000004"/>
    <n v="9"/>
    <n v="7"/>
    <x v="0"/>
    <n v="4"/>
    <n v="236.47058823529412"/>
    <n v="13"/>
    <n v="768.52941176470586"/>
    <n v="19"/>
    <n v="7"/>
    <x v="0"/>
    <n v="1"/>
    <x v="0"/>
  </r>
  <r>
    <n v="4149"/>
    <n v="77"/>
    <x v="1"/>
    <x v="1"/>
    <n v="76140"/>
    <n v="57"/>
    <n v="21"/>
    <n v="1348"/>
    <n v="5"/>
    <n v="7"/>
    <n v="8"/>
    <x v="0"/>
    <n v="5"/>
    <n v="612.72727272727275"/>
    <n v="6"/>
    <n v="735.27272727272725"/>
    <n v="20"/>
    <n v="7"/>
    <x v="0"/>
    <n v="0"/>
    <x v="0"/>
  </r>
  <r>
    <n v="2131"/>
    <n v="66"/>
    <x v="1"/>
    <x v="2"/>
    <n v="62859"/>
    <n v="37"/>
    <n v="23"/>
    <n v="1307"/>
    <n v="7"/>
    <n v="8"/>
    <n v="8"/>
    <x v="0"/>
    <n v="9"/>
    <n v="784.19999999999993"/>
    <n v="6"/>
    <n v="522.80000000000007"/>
    <n v="23"/>
    <n v="8"/>
    <x v="0"/>
    <n v="1"/>
    <x v="0"/>
  </r>
  <r>
    <n v="2942"/>
    <n v="61"/>
    <x v="0"/>
    <x v="0"/>
    <n v="45906"/>
    <n v="20"/>
    <n v="15"/>
    <n v="486"/>
    <n v="8"/>
    <n v="4"/>
    <n v="5"/>
    <x v="0"/>
    <n v="5"/>
    <n v="270"/>
    <n v="4"/>
    <n v="216"/>
    <n v="17"/>
    <n v="5"/>
    <x v="4"/>
    <n v="1"/>
    <x v="3"/>
  </r>
  <r>
    <n v="1173"/>
    <n v="78"/>
    <x v="2"/>
    <x v="1"/>
    <n v="77632"/>
    <n v="73"/>
    <n v="13"/>
    <n v="2252"/>
    <n v="3.0000000000000004"/>
    <n v="4"/>
    <n v="9"/>
    <x v="0"/>
    <n v="4"/>
    <n v="900.80000000000007"/>
    <n v="6"/>
    <n v="1351.2"/>
    <n v="16"/>
    <n v="5"/>
    <x v="4"/>
    <n v="0"/>
    <x v="3"/>
  </r>
  <r>
    <n v="4381"/>
    <n v="54"/>
    <x v="1"/>
    <x v="1"/>
    <n v="46463"/>
    <n v="56"/>
    <n v="17"/>
    <n v="235"/>
    <n v="5"/>
    <n v="5"/>
    <n v="4"/>
    <x v="0"/>
    <n v="3"/>
    <n v="78.333333333333329"/>
    <n v="6"/>
    <n v="156.66666666666666"/>
    <n v="14"/>
    <n v="4"/>
    <x v="2"/>
    <n v="2"/>
    <x v="1"/>
  </r>
  <r>
    <n v="4611"/>
    <n v="55"/>
    <x v="0"/>
    <x v="1"/>
    <n v="105471"/>
    <n v="36"/>
    <n v="30"/>
    <n v="1724"/>
    <n v="7"/>
    <n v="9"/>
    <n v="9"/>
    <x v="1"/>
    <n v="9"/>
    <n v="705.27272727272737"/>
    <n v="13"/>
    <n v="1018.7272727272727"/>
    <n v="25"/>
    <n v="9"/>
    <x v="3"/>
    <n v="0"/>
    <x v="2"/>
  </r>
  <r>
    <n v="3376"/>
    <n v="55"/>
    <x v="2"/>
    <x v="2"/>
    <n v="55282"/>
    <n v="9"/>
    <n v="11"/>
    <n v="235"/>
    <n v="10"/>
    <n v="3"/>
    <n v="4"/>
    <x v="0"/>
    <n v="3"/>
    <n v="78.333333333333329"/>
    <n v="6"/>
    <n v="156.66666666666666"/>
    <n v="17"/>
    <n v="5"/>
    <x v="4"/>
    <n v="1"/>
    <x v="3"/>
  </r>
  <r>
    <n v="4679"/>
    <n v="48"/>
    <x v="2"/>
    <x v="1"/>
    <n v="78710"/>
    <n v="42"/>
    <n v="28"/>
    <n v="1092"/>
    <n v="6"/>
    <n v="9"/>
    <n v="7"/>
    <x v="0"/>
    <n v="7"/>
    <n v="402.31578947368416"/>
    <n v="12"/>
    <n v="689.68421052631572"/>
    <n v="22"/>
    <n v="8"/>
    <x v="0"/>
    <n v="1"/>
    <x v="0"/>
  </r>
  <r>
    <n v="10928"/>
    <n v="67"/>
    <x v="0"/>
    <x v="1"/>
    <n v="66886"/>
    <n v="28"/>
    <n v="17"/>
    <n v="599"/>
    <n v="8"/>
    <n v="5"/>
    <n v="5"/>
    <x v="0"/>
    <n v="7"/>
    <n v="299.5"/>
    <n v="7"/>
    <n v="299.5"/>
    <n v="18"/>
    <n v="6"/>
    <x v="4"/>
    <n v="1"/>
    <x v="3"/>
  </r>
  <r>
    <n v="4248"/>
    <n v="65"/>
    <x v="2"/>
    <x v="0"/>
    <n v="98777"/>
    <n v="23"/>
    <n v="19"/>
    <n v="2008"/>
    <n v="8"/>
    <n v="6"/>
    <n v="9"/>
    <x v="1"/>
    <n v="4"/>
    <n v="617.84615384615392"/>
    <n v="9"/>
    <n v="1390.1538461538462"/>
    <n v="23"/>
    <n v="8"/>
    <x v="0"/>
    <n v="0"/>
    <x v="0"/>
  </r>
  <r>
    <n v="6728"/>
    <n v="40"/>
    <x v="0"/>
    <x v="1"/>
    <n v="29103"/>
    <n v="38"/>
    <n v="6"/>
    <n v="48"/>
    <n v="7"/>
    <n v="1"/>
    <n v="1"/>
    <x v="0"/>
    <n v="1"/>
    <n v="12"/>
    <n v="3"/>
    <n v="36"/>
    <n v="9"/>
    <n v="2"/>
    <x v="2"/>
    <n v="1"/>
    <x v="1"/>
  </r>
  <r>
    <n v="6661"/>
    <n v="51"/>
    <x v="0"/>
    <x v="1"/>
    <n v="67445"/>
    <n v="63"/>
    <n v="32"/>
    <n v="1174"/>
    <n v="4"/>
    <n v="9"/>
    <n v="7"/>
    <x v="0"/>
    <n v="9"/>
    <n v="503.14285714285711"/>
    <n v="12"/>
    <n v="670.85714285714278"/>
    <n v="20"/>
    <n v="7"/>
    <x v="0"/>
    <n v="1"/>
    <x v="0"/>
  </r>
  <r>
    <n v="4725"/>
    <n v="75"/>
    <x v="1"/>
    <x v="1"/>
    <n v="50616"/>
    <n v="71"/>
    <n v="7"/>
    <n v="67"/>
    <n v="3.0000000000000004"/>
    <n v="1"/>
    <n v="2"/>
    <x v="0"/>
    <n v="1"/>
    <n v="13.4"/>
    <n v="4"/>
    <n v="53.6"/>
    <n v="6"/>
    <n v="0"/>
    <x v="1"/>
    <n v="1"/>
    <x v="1"/>
  </r>
  <r>
    <n v="3277"/>
    <n v="70"/>
    <x v="0"/>
    <x v="2"/>
    <n v="49431"/>
    <n v="9"/>
    <n v="15"/>
    <n v="365"/>
    <n v="10"/>
    <n v="4"/>
    <n v="4"/>
    <x v="0"/>
    <n v="7"/>
    <n v="212.91666666666669"/>
    <n v="5"/>
    <n v="152.08333333333334"/>
    <n v="18"/>
    <n v="6"/>
    <x v="4"/>
    <n v="1"/>
    <x v="3"/>
  </r>
  <r>
    <n v="5555"/>
    <n v="50"/>
    <x v="0"/>
    <x v="2"/>
    <n v="153924"/>
    <n v="81"/>
    <n v="0"/>
    <n v="6"/>
    <n v="1.9999999999999996"/>
    <n v="0"/>
    <n v="0"/>
    <x v="1"/>
    <n v="0"/>
    <n v="0"/>
    <n v="0"/>
    <n v="0"/>
    <n v="1.9999999999999996"/>
    <n v="0"/>
    <x v="1"/>
    <n v="0"/>
    <x v="1"/>
  </r>
  <r>
    <n v="2564"/>
    <n v="72"/>
    <x v="0"/>
    <x v="1"/>
    <n v="61278"/>
    <n v="87"/>
    <n v="10"/>
    <n v="165"/>
    <n v="1.9999999999999996"/>
    <n v="3"/>
    <n v="3"/>
    <x v="0"/>
    <n v="3"/>
    <n v="70.714285714285708"/>
    <n v="4"/>
    <n v="94.285714285714278"/>
    <n v="8"/>
    <n v="1"/>
    <x v="1"/>
    <n v="1"/>
    <x v="1"/>
  </r>
  <r>
    <n v="946"/>
    <n v="67"/>
    <x v="2"/>
    <x v="1"/>
    <n v="26490"/>
    <n v="92"/>
    <n v="11"/>
    <n v="210"/>
    <n v="0.99999999999999978"/>
    <n v="3"/>
    <n v="4"/>
    <x v="0"/>
    <n v="3"/>
    <n v="78.75"/>
    <n v="5"/>
    <n v="131.25"/>
    <n v="8"/>
    <n v="1"/>
    <x v="1"/>
    <n v="0"/>
    <x v="1"/>
  </r>
  <r>
    <n v="3867"/>
    <n v="78"/>
    <x v="1"/>
    <x v="1"/>
    <n v="73059"/>
    <n v="36"/>
    <n v="26"/>
    <n v="1095"/>
    <n v="7"/>
    <n v="9"/>
    <n v="7"/>
    <x v="0"/>
    <n v="9"/>
    <n v="447.9545454545455"/>
    <n v="13"/>
    <n v="647.04545454545462"/>
    <n v="23"/>
    <n v="8"/>
    <x v="0"/>
    <n v="1"/>
    <x v="0"/>
  </r>
  <r>
    <n v="6940"/>
    <n v="59"/>
    <x v="1"/>
    <x v="0"/>
    <n v="46734"/>
    <n v="86"/>
    <n v="12"/>
    <n v="223"/>
    <n v="1.9999999999999996"/>
    <n v="3"/>
    <n v="4"/>
    <x v="0"/>
    <n v="3"/>
    <n v="111.5"/>
    <n v="3"/>
    <n v="111.5"/>
    <n v="9"/>
    <n v="2"/>
    <x v="2"/>
    <n v="3"/>
    <x v="1"/>
  </r>
  <r>
    <n v="55"/>
    <n v="62"/>
    <x v="0"/>
    <x v="1"/>
    <n v="56253"/>
    <n v="83"/>
    <n v="22"/>
    <n v="597"/>
    <n v="1.9999999999999996"/>
    <n v="7"/>
    <n v="5"/>
    <x v="0"/>
    <n v="7"/>
    <n v="261.1875"/>
    <n v="9"/>
    <n v="335.8125"/>
    <n v="14"/>
    <n v="4"/>
    <x v="2"/>
    <n v="1"/>
    <x v="1"/>
  </r>
  <r>
    <n v="7093"/>
    <n v="40"/>
    <x v="0"/>
    <x v="1"/>
    <n v="19986"/>
    <n v="74"/>
    <n v="4"/>
    <n v="22"/>
    <n v="3.0000000000000004"/>
    <n v="0"/>
    <n v="0"/>
    <x v="0"/>
    <n v="0"/>
    <n v="0"/>
    <n v="3"/>
    <n v="22"/>
    <n v="3.0000000000000004"/>
    <n v="0"/>
    <x v="1"/>
    <n v="1"/>
    <x v="1"/>
  </r>
  <r>
    <n v="5084"/>
    <n v="50"/>
    <x v="0"/>
    <x v="3"/>
    <n v="58330"/>
    <n v="87"/>
    <n v="24"/>
    <n v="1064"/>
    <n v="1.9999999999999996"/>
    <n v="8"/>
    <n v="7"/>
    <x v="0"/>
    <n v="6"/>
    <n v="336"/>
    <n v="13"/>
    <n v="728"/>
    <n v="17"/>
    <n v="5"/>
    <x v="4"/>
    <n v="1"/>
    <x v="3"/>
  </r>
  <r>
    <n v="1777"/>
    <n v="45"/>
    <x v="3"/>
    <x v="1"/>
    <n v="25965"/>
    <n v="29"/>
    <n v="6"/>
    <n v="74"/>
    <n v="8"/>
    <n v="1"/>
    <n v="2"/>
    <x v="0"/>
    <n v="2"/>
    <n v="29.6"/>
    <n v="3"/>
    <n v="44.4"/>
    <n v="11"/>
    <n v="3"/>
    <x v="2"/>
    <n v="0"/>
    <x v="1"/>
  </r>
  <r>
    <n v="8162"/>
    <n v="69"/>
    <x v="2"/>
    <x v="1"/>
    <n v="14661"/>
    <n v="88"/>
    <n v="5"/>
    <n v="26"/>
    <n v="1.9999999999999996"/>
    <n v="0"/>
    <n v="0"/>
    <x v="0"/>
    <n v="1"/>
    <n v="6.5"/>
    <n v="3"/>
    <n v="19.5"/>
    <n v="1.9999999999999996"/>
    <n v="0"/>
    <x v="1"/>
    <n v="0"/>
    <x v="1"/>
  </r>
  <r>
    <n v="10826"/>
    <n v="66"/>
    <x v="0"/>
    <x v="1"/>
    <n v="18690"/>
    <n v="77"/>
    <n v="5"/>
    <n v="60"/>
    <n v="3.0000000000000004"/>
    <n v="0"/>
    <n v="2"/>
    <x v="0"/>
    <n v="1"/>
    <n v="20"/>
    <n v="2"/>
    <n v="40"/>
    <n v="5"/>
    <n v="0"/>
    <x v="1"/>
    <n v="0"/>
    <x v="1"/>
  </r>
  <r>
    <n v="8754"/>
    <n v="51"/>
    <x v="1"/>
    <x v="1"/>
    <n v="45068"/>
    <n v="25"/>
    <n v="4"/>
    <n v="20"/>
    <n v="8"/>
    <n v="0"/>
    <n v="0"/>
    <x v="0"/>
    <n v="1"/>
    <n v="6.6666666666666661"/>
    <n v="2"/>
    <n v="13.333333333333332"/>
    <n v="8"/>
    <n v="1"/>
    <x v="1"/>
    <n v="1"/>
    <x v="1"/>
  </r>
  <r>
    <n v="1987"/>
    <n v="38"/>
    <x v="3"/>
    <x v="0"/>
    <n v="21063"/>
    <n v="34"/>
    <n v="7"/>
    <n v="59"/>
    <n v="7"/>
    <n v="1"/>
    <n v="2"/>
    <x v="0"/>
    <n v="2"/>
    <n v="23.6"/>
    <n v="3"/>
    <n v="35.4"/>
    <n v="10"/>
    <n v="2"/>
    <x v="2"/>
    <n v="1"/>
    <x v="1"/>
  </r>
  <r>
    <n v="11007"/>
    <n v="57"/>
    <x v="1"/>
    <x v="1"/>
    <n v="29187"/>
    <n v="43"/>
    <n v="5"/>
    <n v="34"/>
    <n v="6"/>
    <n v="0"/>
    <n v="0"/>
    <x v="0"/>
    <n v="1"/>
    <n v="8.5"/>
    <n v="3"/>
    <n v="25.5"/>
    <n v="6"/>
    <n v="0"/>
    <x v="1"/>
    <n v="1"/>
    <x v="1"/>
  </r>
  <r>
    <n v="7426"/>
    <n v="54"/>
    <x v="2"/>
    <x v="1"/>
    <n v="54690"/>
    <n v="76"/>
    <n v="12"/>
    <n v="198"/>
    <n v="3.0000000000000004"/>
    <n v="3"/>
    <n v="4"/>
    <x v="0"/>
    <n v="3"/>
    <n v="74.25"/>
    <n v="5"/>
    <n v="123.75"/>
    <n v="10"/>
    <n v="2"/>
    <x v="2"/>
    <n v="2"/>
    <x v="1"/>
  </r>
  <r>
    <n v="9153"/>
    <n v="61"/>
    <x v="1"/>
    <x v="1"/>
    <n v="59304"/>
    <n v="81"/>
    <n v="28"/>
    <n v="1048"/>
    <n v="1.9999999999999996"/>
    <n v="9"/>
    <n v="7"/>
    <x v="0"/>
    <n v="7"/>
    <n v="431.52941176470586"/>
    <n v="10"/>
    <n v="616.47058823529414"/>
    <n v="18"/>
    <n v="6"/>
    <x v="4"/>
    <n v="1"/>
    <x v="3"/>
  </r>
  <r>
    <n v="10379"/>
    <n v="63"/>
    <x v="2"/>
    <x v="0"/>
    <n v="59247"/>
    <n v="87"/>
    <n v="21"/>
    <n v="574"/>
    <n v="1.9999999999999996"/>
    <n v="7"/>
    <n v="5"/>
    <x v="0"/>
    <n v="5"/>
    <n v="205"/>
    <n v="9"/>
    <n v="369"/>
    <n v="14"/>
    <n v="4"/>
    <x v="2"/>
    <n v="2"/>
    <x v="1"/>
  </r>
  <r>
    <n v="9204"/>
    <n v="55"/>
    <x v="0"/>
    <x v="3"/>
    <n v="66731"/>
    <n v="33"/>
    <n v="17"/>
    <n v="1029"/>
    <n v="7"/>
    <n v="5"/>
    <n v="7"/>
    <x v="0"/>
    <n v="4"/>
    <n v="411.6"/>
    <n v="6"/>
    <n v="617.4"/>
    <n v="19"/>
    <n v="7"/>
    <x v="0"/>
    <n v="1"/>
    <x v="0"/>
  </r>
  <r>
    <n v="3197"/>
    <n v="45"/>
    <x v="0"/>
    <x v="1"/>
    <n v="77353"/>
    <n v="38"/>
    <n v="20"/>
    <n v="670"/>
    <n v="7"/>
    <n v="6"/>
    <n v="6"/>
    <x v="0"/>
    <n v="6"/>
    <n v="287.14285714285711"/>
    <n v="8"/>
    <n v="382.85714285714283"/>
    <n v="19"/>
    <n v="7"/>
    <x v="0"/>
    <n v="1"/>
    <x v="0"/>
  </r>
  <r>
    <n v="2920"/>
    <n v="50"/>
    <x v="1"/>
    <x v="0"/>
    <n v="52614"/>
    <n v="63"/>
    <n v="16"/>
    <n v="990"/>
    <n v="4"/>
    <n v="5"/>
    <n v="7"/>
    <x v="0"/>
    <n v="2"/>
    <n v="198"/>
    <n v="8"/>
    <n v="792"/>
    <n v="16"/>
    <n v="5"/>
    <x v="4"/>
    <n v="1"/>
    <x v="3"/>
  </r>
  <r>
    <n v="6961"/>
    <n v="51"/>
    <x v="0"/>
    <x v="1"/>
    <n v="26751"/>
    <n v="26"/>
    <n v="4"/>
    <n v="11"/>
    <n v="8"/>
    <n v="0"/>
    <n v="0"/>
    <x v="0"/>
    <n v="1"/>
    <n v="3.6666666666666665"/>
    <n v="2"/>
    <n v="7.333333333333333"/>
    <n v="8"/>
    <n v="1"/>
    <x v="1"/>
    <n v="2"/>
    <x v="1"/>
  </r>
  <r>
    <n v="4673"/>
    <n v="62"/>
    <x v="1"/>
    <x v="1"/>
    <n v="81300"/>
    <n v="17"/>
    <n v="21"/>
    <n v="1241"/>
    <n v="9"/>
    <n v="7"/>
    <n v="8"/>
    <x v="0"/>
    <n v="10"/>
    <n v="827.33333333333326"/>
    <n v="5"/>
    <n v="413.66666666666663"/>
    <n v="24"/>
    <n v="9"/>
    <x v="3"/>
    <n v="1"/>
    <x v="2"/>
  </r>
  <r>
    <n v="9937"/>
    <n v="46"/>
    <x v="0"/>
    <x v="0"/>
    <n v="70337"/>
    <n v="75"/>
    <n v="17"/>
    <n v="576"/>
    <n v="3.0000000000000004"/>
    <n v="5"/>
    <n v="5"/>
    <x v="0"/>
    <n v="2"/>
    <n v="82.285714285714278"/>
    <n v="12"/>
    <n v="493.71428571428567"/>
    <n v="13"/>
    <n v="4"/>
    <x v="2"/>
    <n v="0"/>
    <x v="1"/>
  </r>
  <r>
    <n v="8779"/>
    <n v="40"/>
    <x v="2"/>
    <x v="1"/>
    <n v="36145"/>
    <n v="13"/>
    <n v="12"/>
    <n v="172"/>
    <n v="9"/>
    <n v="3"/>
    <n v="3"/>
    <x v="0"/>
    <n v="4"/>
    <n v="98.285714285714278"/>
    <n v="3"/>
    <n v="73.714285714285708"/>
    <n v="15"/>
    <n v="4"/>
    <x v="2"/>
    <n v="1"/>
    <x v="1"/>
  </r>
  <r>
    <n v="9596"/>
    <n v="45"/>
    <x v="1"/>
    <x v="0"/>
    <n v="65295"/>
    <n v="19"/>
    <n v="20"/>
    <n v="664"/>
    <n v="9"/>
    <n v="6"/>
    <n v="6"/>
    <x v="0"/>
    <n v="3"/>
    <n v="124.5"/>
    <n v="13"/>
    <n v="539.5"/>
    <n v="21"/>
    <n v="8"/>
    <x v="0"/>
    <n v="0"/>
    <x v="0"/>
  </r>
  <r>
    <n v="2891"/>
    <n v="62"/>
    <x v="0"/>
    <x v="2"/>
    <n v="68118"/>
    <n v="51"/>
    <n v="23"/>
    <n v="928"/>
    <n v="5"/>
    <n v="8"/>
    <n v="6"/>
    <x v="0"/>
    <n v="8"/>
    <n v="618.66666666666663"/>
    <n v="4"/>
    <n v="309.33333333333331"/>
    <n v="19"/>
    <n v="7"/>
    <x v="0"/>
    <n v="1"/>
    <x v="0"/>
  </r>
  <r>
    <n v="4910"/>
    <n v="58"/>
    <x v="0"/>
    <x v="2"/>
    <n v="68743"/>
    <n v="81"/>
    <n v="30"/>
    <n v="2074"/>
    <n v="1.9999999999999996"/>
    <n v="9"/>
    <n v="9"/>
    <x v="0"/>
    <n v="11"/>
    <n v="950.58333333333326"/>
    <n v="13"/>
    <n v="1123.4166666666665"/>
    <n v="20"/>
    <n v="7"/>
    <x v="0"/>
    <n v="0"/>
    <x v="0"/>
  </r>
  <r>
    <n v="75"/>
    <n v="43"/>
    <x v="2"/>
    <x v="1"/>
    <n v="41039"/>
    <n v="32"/>
    <n v="15"/>
    <n v="467"/>
    <n v="7"/>
    <n v="4"/>
    <n v="5"/>
    <x v="0"/>
    <n v="8"/>
    <n v="287.38461538461542"/>
    <n v="5"/>
    <n v="179.61538461538461"/>
    <n v="16"/>
    <n v="5"/>
    <x v="4"/>
    <n v="0"/>
    <x v="3"/>
  </r>
  <r>
    <n v="10120"/>
    <n v="70"/>
    <x v="0"/>
    <x v="1"/>
    <n v="38946"/>
    <n v="84"/>
    <n v="12"/>
    <n v="257"/>
    <n v="1.9999999999999996"/>
    <n v="3"/>
    <n v="4"/>
    <x v="0"/>
    <n v="3"/>
    <n v="85.666666666666657"/>
    <n v="6"/>
    <n v="171.33333333333331"/>
    <n v="9"/>
    <n v="2"/>
    <x v="2"/>
    <n v="1"/>
    <x v="1"/>
  </r>
  <r>
    <n v="6327"/>
    <n v="58"/>
    <x v="0"/>
    <x v="1"/>
    <n v="65777"/>
    <n v="87"/>
    <n v="17"/>
    <n v="1146"/>
    <n v="1.9999999999999996"/>
    <n v="5"/>
    <n v="7"/>
    <x v="0"/>
    <n v="2"/>
    <n v="286.5"/>
    <n v="6"/>
    <n v="859.5"/>
    <n v="14"/>
    <n v="4"/>
    <x v="2"/>
    <n v="0"/>
    <x v="1"/>
  </r>
  <r>
    <n v="10142"/>
    <n v="49"/>
    <x v="1"/>
    <x v="2"/>
    <n v="66476"/>
    <n v="99"/>
    <n v="20"/>
    <n v="689"/>
    <n v="0.99999999999999978"/>
    <n v="6"/>
    <n v="6"/>
    <x v="0"/>
    <n v="5"/>
    <n v="215.3125"/>
    <n v="11"/>
    <n v="473.6875"/>
    <n v="13"/>
    <n v="4"/>
    <x v="2"/>
    <n v="1"/>
    <x v="1"/>
  </r>
  <r>
    <n v="9826"/>
    <n v="53"/>
    <x v="1"/>
    <x v="0"/>
    <n v="86857"/>
    <n v="96"/>
    <n v="22"/>
    <n v="2114"/>
    <n v="0.99999999999999978"/>
    <n v="7"/>
    <n v="9"/>
    <x v="0"/>
    <n v="5"/>
    <n v="704.66666666666663"/>
    <n v="10"/>
    <n v="1409.3333333333333"/>
    <n v="17"/>
    <n v="5"/>
    <x v="4"/>
    <n v="0"/>
    <x v="3"/>
  </r>
  <r>
    <n v="1501"/>
    <n v="43"/>
    <x v="1"/>
    <x v="1"/>
    <n v="160803"/>
    <n v="21"/>
    <n v="44"/>
    <n v="1717"/>
    <n v="8"/>
    <n v="10"/>
    <n v="9"/>
    <x v="0"/>
    <n v="0"/>
    <n v="0"/>
    <n v="1"/>
    <n v="1717"/>
    <n v="27"/>
    <n v="9"/>
    <x v="3"/>
    <n v="0"/>
    <x v="2"/>
  </r>
  <r>
    <n v="10767"/>
    <n v="36"/>
    <x v="1"/>
    <x v="1"/>
    <n v="77845"/>
    <n v="40"/>
    <n v="21"/>
    <n v="1346"/>
    <n v="6"/>
    <n v="7"/>
    <n v="8"/>
    <x v="0"/>
    <n v="3"/>
    <n v="269.2"/>
    <n v="12"/>
    <n v="1076.8"/>
    <n v="21"/>
    <n v="8"/>
    <x v="0"/>
    <n v="0"/>
    <x v="0"/>
  </r>
  <r>
    <n v="7279"/>
    <n v="56"/>
    <x v="1"/>
    <x v="1"/>
    <n v="69476"/>
    <n v="3"/>
    <n v="15"/>
    <n v="1044"/>
    <n v="10"/>
    <n v="4"/>
    <n v="7"/>
    <x v="0"/>
    <n v="4"/>
    <n v="522"/>
    <n v="4"/>
    <n v="522"/>
    <n v="21"/>
    <n v="8"/>
    <x v="0"/>
    <n v="0"/>
    <x v="0"/>
  </r>
  <r>
    <n v="7230"/>
    <n v="65"/>
    <x v="1"/>
    <x v="2"/>
    <n v="50611"/>
    <n v="98"/>
    <n v="22"/>
    <n v="493"/>
    <n v="0.99999999999999978"/>
    <n v="7"/>
    <n v="5"/>
    <x v="0"/>
    <n v="4"/>
    <n v="179.27272727272728"/>
    <n v="7"/>
    <n v="313.72727272727275"/>
    <n v="13"/>
    <n v="4"/>
    <x v="2"/>
    <n v="1"/>
    <x v="1"/>
  </r>
  <r>
    <n v="143"/>
    <n v="55"/>
    <x v="0"/>
    <x v="0"/>
    <n v="61209"/>
    <n v="73"/>
    <n v="13"/>
    <n v="957"/>
    <n v="3.0000000000000004"/>
    <n v="4"/>
    <n v="7"/>
    <x v="0"/>
    <n v="5"/>
    <n v="531.66666666666674"/>
    <n v="4"/>
    <n v="425.33333333333331"/>
    <n v="14"/>
    <n v="4"/>
    <x v="2"/>
    <n v="0"/>
    <x v="1"/>
  </r>
  <r>
    <n v="450"/>
    <n v="67"/>
    <x v="2"/>
    <x v="1"/>
    <n v="42315"/>
    <n v="90"/>
    <n v="12"/>
    <n v="270"/>
    <n v="0.99999999999999978"/>
    <n v="3"/>
    <n v="4"/>
    <x v="0"/>
    <n v="1"/>
    <n v="54"/>
    <n v="4"/>
    <n v="216"/>
    <n v="8"/>
    <n v="1"/>
    <x v="1"/>
    <n v="1"/>
    <x v="1"/>
  </r>
  <r>
    <n v="9316"/>
    <n v="73"/>
    <x v="3"/>
    <x v="1"/>
    <n v="13084"/>
    <n v="29"/>
    <n v="5"/>
    <n v="29"/>
    <n v="8"/>
    <n v="0"/>
    <n v="0"/>
    <x v="0"/>
    <n v="1"/>
    <n v="7.25"/>
    <n v="3"/>
    <n v="21.75"/>
    <n v="8"/>
    <n v="1"/>
    <x v="1"/>
    <n v="0"/>
    <x v="1"/>
  </r>
  <r>
    <n v="6379"/>
    <n v="76"/>
    <x v="2"/>
    <x v="3"/>
    <n v="47570"/>
    <n v="3"/>
    <n v="9"/>
    <n v="121"/>
    <n v="10"/>
    <n v="2"/>
    <n v="3"/>
    <x v="0"/>
    <n v="2"/>
    <n v="60.5"/>
    <n v="2"/>
    <n v="60.5"/>
    <n v="15"/>
    <n v="4"/>
    <x v="2"/>
    <n v="2"/>
    <x v="1"/>
  </r>
  <r>
    <n v="9239"/>
    <n v="64"/>
    <x v="2"/>
    <x v="1"/>
    <n v="61923"/>
    <n v="94"/>
    <n v="8"/>
    <n v="126"/>
    <n v="0.99999999999999978"/>
    <n v="2"/>
    <n v="3"/>
    <x v="0"/>
    <n v="2"/>
    <n v="42"/>
    <n v="4"/>
    <n v="84"/>
    <n v="6"/>
    <n v="0"/>
    <x v="1"/>
    <n v="2"/>
    <x v="1"/>
  </r>
  <r>
    <n v="8315"/>
    <n v="30"/>
    <x v="0"/>
    <x v="0"/>
    <n v="34824"/>
    <n v="65"/>
    <n v="4"/>
    <n v="23"/>
    <n v="4"/>
    <n v="0"/>
    <n v="0"/>
    <x v="0"/>
    <n v="1"/>
    <n v="7.6666666666666661"/>
    <n v="2"/>
    <n v="15.333333333333332"/>
    <n v="4"/>
    <n v="0"/>
    <x v="1"/>
    <n v="0"/>
    <x v="1"/>
  </r>
  <r>
    <n v="2868"/>
    <n v="76"/>
    <x v="1"/>
    <x v="0"/>
    <n v="26518"/>
    <n v="33"/>
    <n v="8"/>
    <n v="57"/>
    <n v="7"/>
    <n v="2"/>
    <n v="2"/>
    <x v="0"/>
    <n v="2"/>
    <n v="22.8"/>
    <n v="3"/>
    <n v="34.199999999999996"/>
    <n v="11"/>
    <n v="3"/>
    <x v="2"/>
    <n v="2"/>
    <x v="1"/>
  </r>
  <r>
    <n v="10888"/>
    <n v="64"/>
    <x v="0"/>
    <x v="0"/>
    <n v="45938"/>
    <n v="46"/>
    <n v="20"/>
    <n v="636"/>
    <n v="6"/>
    <n v="6"/>
    <n v="5"/>
    <x v="0"/>
    <n v="8"/>
    <n v="363.42857142857139"/>
    <n v="6"/>
    <n v="272.57142857142856"/>
    <n v="17"/>
    <n v="5"/>
    <x v="4"/>
    <n v="0"/>
    <x v="3"/>
  </r>
  <r>
    <n v="1277"/>
    <n v="65"/>
    <x v="0"/>
    <x v="1"/>
    <n v="78468"/>
    <n v="29"/>
    <n v="28"/>
    <n v="1004"/>
    <n v="8"/>
    <n v="9"/>
    <n v="7"/>
    <x v="0"/>
    <n v="10"/>
    <n v="502"/>
    <n v="10"/>
    <n v="502"/>
    <n v="24"/>
    <n v="9"/>
    <x v="3"/>
    <n v="0"/>
    <x v="2"/>
  </r>
  <r>
    <n v="9977"/>
    <n v="52"/>
    <x v="0"/>
    <x v="2"/>
    <n v="78901"/>
    <n v="99"/>
    <n v="20"/>
    <n v="734"/>
    <n v="0.99999999999999978"/>
    <n v="6"/>
    <n v="6"/>
    <x v="0"/>
    <n v="9"/>
    <n v="471.85714285714289"/>
    <n v="5"/>
    <n v="262.14285714285717"/>
    <n v="13"/>
    <n v="4"/>
    <x v="2"/>
    <n v="1"/>
    <x v="1"/>
  </r>
  <r>
    <n v="10196"/>
    <n v="47"/>
    <x v="0"/>
    <x v="1"/>
    <n v="71427"/>
    <n v="26"/>
    <n v="20"/>
    <n v="614"/>
    <n v="8"/>
    <n v="6"/>
    <n v="5"/>
    <x v="0"/>
    <n v="8"/>
    <n v="307"/>
    <n v="8"/>
    <n v="307"/>
    <n v="19"/>
    <n v="7"/>
    <x v="0"/>
    <n v="2"/>
    <x v="0"/>
  </r>
  <r>
    <n v="6384"/>
    <n v="47"/>
    <x v="0"/>
    <x v="2"/>
    <n v="71022"/>
    <n v="30"/>
    <n v="21"/>
    <n v="1453"/>
    <n v="7"/>
    <n v="7"/>
    <n v="8"/>
    <x v="0"/>
    <n v="5"/>
    <n v="454.0625"/>
    <n v="11"/>
    <n v="998.9375"/>
    <n v="22"/>
    <n v="8"/>
    <x v="0"/>
    <n v="1"/>
    <x v="0"/>
  </r>
  <r>
    <n v="8029"/>
    <n v="37"/>
    <x v="2"/>
    <x v="0"/>
    <n v="90247"/>
    <n v="27"/>
    <n v="15"/>
    <n v="1621"/>
    <n v="8"/>
    <n v="4"/>
    <n v="9"/>
    <x v="0"/>
    <n v="3"/>
    <n v="486.29999999999995"/>
    <n v="7"/>
    <n v="1134.6999999999998"/>
    <n v="21"/>
    <n v="8"/>
    <x v="0"/>
    <n v="0"/>
    <x v="0"/>
  </r>
  <r>
    <n v="968"/>
    <n v="57"/>
    <x v="2"/>
    <x v="2"/>
    <n v="41335"/>
    <n v="24"/>
    <n v="12"/>
    <n v="187"/>
    <n v="8"/>
    <n v="3"/>
    <n v="3"/>
    <x v="0"/>
    <n v="4"/>
    <n v="93.5"/>
    <n v="4"/>
    <n v="93.5"/>
    <n v="14"/>
    <n v="4"/>
    <x v="2"/>
    <n v="1"/>
    <x v="1"/>
  </r>
  <r>
    <n v="6988"/>
    <n v="39"/>
    <x v="0"/>
    <x v="1"/>
    <n v="71952"/>
    <n v="93"/>
    <n v="22"/>
    <n v="1443"/>
    <n v="0.99999999999999978"/>
    <n v="7"/>
    <n v="8"/>
    <x v="0"/>
    <n v="8"/>
    <n v="721.5"/>
    <n v="8"/>
    <n v="721.5"/>
    <n v="16"/>
    <n v="5"/>
    <x v="4"/>
    <n v="1"/>
    <x v="3"/>
  </r>
  <r>
    <n v="4472"/>
    <n v="55"/>
    <x v="1"/>
    <x v="2"/>
    <n v="35682"/>
    <n v="34"/>
    <n v="6"/>
    <n v="57"/>
    <n v="7"/>
    <n v="1"/>
    <n v="2"/>
    <x v="0"/>
    <n v="1"/>
    <n v="14.25"/>
    <n v="3"/>
    <n v="42.75"/>
    <n v="10"/>
    <n v="2"/>
    <x v="2"/>
    <n v="1"/>
    <x v="1"/>
  </r>
  <r>
    <n v="6991"/>
    <n v="74"/>
    <x v="0"/>
    <x v="2"/>
    <n v="43185"/>
    <n v="88"/>
    <n v="20"/>
    <n v="637"/>
    <n v="1.9999999999999996"/>
    <n v="6"/>
    <n v="6"/>
    <x v="0"/>
    <n v="9"/>
    <n v="382.2"/>
    <n v="6"/>
    <n v="254.8"/>
    <n v="14"/>
    <n v="4"/>
    <x v="2"/>
    <n v="1"/>
    <x v="1"/>
  </r>
  <r>
    <n v="3336"/>
    <n v="77"/>
    <x v="1"/>
    <x v="1"/>
    <n v="66375"/>
    <n v="96"/>
    <n v="14"/>
    <n v="948"/>
    <n v="0.99999999999999978"/>
    <n v="4"/>
    <n v="7"/>
    <x v="0"/>
    <n v="2"/>
    <n v="270.85714285714283"/>
    <n v="5"/>
    <n v="677.14285714285711"/>
    <n v="12"/>
    <n v="3"/>
    <x v="2"/>
    <n v="1"/>
    <x v="1"/>
  </r>
  <r>
    <n v="4301"/>
    <n v="54"/>
    <x v="2"/>
    <x v="1"/>
    <n v="35178"/>
    <n v="10"/>
    <n v="5"/>
    <n v="59"/>
    <n v="9"/>
    <n v="0"/>
    <n v="2"/>
    <x v="0"/>
    <n v="1"/>
    <n v="19.666666666666664"/>
    <n v="2"/>
    <n v="39.333333333333329"/>
    <n v="11"/>
    <n v="3"/>
    <x v="2"/>
    <n v="1"/>
    <x v="1"/>
  </r>
  <r>
    <n v="1940"/>
    <n v="39"/>
    <x v="0"/>
    <x v="1"/>
    <n v="25252"/>
    <n v="26"/>
    <n v="4"/>
    <n v="18"/>
    <n v="8"/>
    <n v="0"/>
    <n v="0"/>
    <x v="0"/>
    <n v="1"/>
    <n v="6"/>
    <n v="2"/>
    <n v="12"/>
    <n v="8"/>
    <n v="1"/>
    <x v="1"/>
    <n v="1"/>
    <x v="1"/>
  </r>
  <r>
    <n v="1272"/>
    <n v="60"/>
    <x v="2"/>
    <x v="0"/>
    <n v="55250"/>
    <n v="49"/>
    <n v="26"/>
    <n v="903"/>
    <n v="6"/>
    <n v="9"/>
    <n v="6"/>
    <x v="0"/>
    <n v="7"/>
    <n v="371.8235294117647"/>
    <n v="10"/>
    <n v="531.17647058823536"/>
    <n v="21"/>
    <n v="8"/>
    <x v="0"/>
    <n v="1"/>
    <x v="0"/>
  </r>
  <r>
    <n v="1388"/>
    <n v="50"/>
    <x v="0"/>
    <x v="0"/>
    <n v="33249"/>
    <n v="11"/>
    <n v="8"/>
    <n v="112"/>
    <n v="9"/>
    <n v="2"/>
    <n v="3"/>
    <x v="0"/>
    <n v="2"/>
    <n v="44.800000000000004"/>
    <n v="3"/>
    <n v="67.2"/>
    <n v="14"/>
    <n v="4"/>
    <x v="2"/>
    <n v="1"/>
    <x v="1"/>
  </r>
  <r>
    <n v="1044"/>
    <n v="72"/>
    <x v="0"/>
    <x v="1"/>
    <n v="58398"/>
    <n v="44"/>
    <n v="20"/>
    <n v="596"/>
    <n v="6"/>
    <n v="6"/>
    <n v="5"/>
    <x v="0"/>
    <n v="5"/>
    <n v="229.23076923076925"/>
    <n v="8"/>
    <n v="366.76923076923077"/>
    <n v="17"/>
    <n v="5"/>
    <x v="4"/>
    <n v="0"/>
    <x v="3"/>
  </r>
  <r>
    <n v="6969"/>
    <n v="43"/>
    <x v="0"/>
    <x v="1"/>
    <n v="50272"/>
    <n v="75"/>
    <n v="13"/>
    <n v="233"/>
    <n v="3.0000000000000004"/>
    <n v="4"/>
    <n v="4"/>
    <x v="0"/>
    <n v="4"/>
    <n v="103.55555555555554"/>
    <n v="5"/>
    <n v="129.44444444444446"/>
    <n v="11"/>
    <n v="3"/>
    <x v="2"/>
    <n v="1"/>
    <x v="1"/>
  </r>
  <r>
    <n v="10479"/>
    <n v="50"/>
    <x v="1"/>
    <x v="1"/>
    <n v="76618"/>
    <n v="64"/>
    <n v="11"/>
    <n v="1511"/>
    <n v="4"/>
    <n v="3"/>
    <n v="8"/>
    <x v="0"/>
    <n v="3"/>
    <n v="566.625"/>
    <n v="5"/>
    <n v="944.375"/>
    <n v="15"/>
    <n v="4"/>
    <x v="2"/>
    <n v="0"/>
    <x v="1"/>
  </r>
  <r>
    <n v="3619"/>
    <n v="65"/>
    <x v="2"/>
    <x v="2"/>
    <n v="87305"/>
    <n v="19"/>
    <n v="17"/>
    <n v="1152"/>
    <n v="9"/>
    <n v="5"/>
    <n v="7"/>
    <x v="0"/>
    <n v="5"/>
    <n v="443.07692307692309"/>
    <n v="8"/>
    <n v="708.92307692307691"/>
    <n v="21"/>
    <n v="8"/>
    <x v="0"/>
    <n v="0"/>
    <x v="0"/>
  </r>
  <r>
    <n v="1715"/>
    <n v="47"/>
    <x v="0"/>
    <x v="1"/>
    <n v="25851"/>
    <n v="45"/>
    <n v="7"/>
    <n v="48"/>
    <n v="6"/>
    <n v="1"/>
    <n v="1"/>
    <x v="0"/>
    <n v="2"/>
    <n v="19.200000000000003"/>
    <n v="3"/>
    <n v="28.799999999999997"/>
    <n v="8"/>
    <n v="1"/>
    <x v="1"/>
    <n v="1"/>
    <x v="1"/>
  </r>
  <r>
    <n v="10159"/>
    <n v="55"/>
    <x v="0"/>
    <x v="2"/>
    <n v="58710"/>
    <n v="77"/>
    <n v="31"/>
    <n v="1185"/>
    <n v="3.0000000000000004"/>
    <n v="9"/>
    <n v="8"/>
    <x v="0"/>
    <n v="11"/>
    <n v="651.75"/>
    <n v="9"/>
    <n v="533.25"/>
    <n v="20"/>
    <n v="7"/>
    <x v="0"/>
    <n v="1"/>
    <x v="0"/>
  </r>
  <r>
    <n v="1463"/>
    <n v="67"/>
    <x v="0"/>
    <x v="0"/>
    <n v="45160"/>
    <n v="9"/>
    <n v="4"/>
    <n v="21"/>
    <n v="10"/>
    <n v="0"/>
    <n v="0"/>
    <x v="0"/>
    <n v="1"/>
    <n v="7"/>
    <n v="2"/>
    <n v="14"/>
    <n v="10"/>
    <n v="2"/>
    <x v="2"/>
    <n v="2"/>
    <x v="1"/>
  </r>
  <r>
    <n v="5114"/>
    <n v="60"/>
    <x v="2"/>
    <x v="1"/>
    <n v="74806"/>
    <n v="1"/>
    <n v="16"/>
    <n v="965"/>
    <n v="10"/>
    <n v="5"/>
    <n v="7"/>
    <x v="0"/>
    <n v="5"/>
    <n v="482.5"/>
    <n v="5"/>
    <n v="482.5"/>
    <n v="22"/>
    <n v="8"/>
    <x v="0"/>
    <n v="1"/>
    <x v="0"/>
  </r>
  <r>
    <n v="4990"/>
    <n v="71"/>
    <x v="0"/>
    <x v="1"/>
    <n v="59111"/>
    <n v="90"/>
    <n v="21"/>
    <n v="869"/>
    <n v="0.99999999999999978"/>
    <n v="7"/>
    <n v="6"/>
    <x v="0"/>
    <n v="11"/>
    <n v="503.10526315789474"/>
    <n v="8"/>
    <n v="365.89473684210526"/>
    <n v="14"/>
    <n v="4"/>
    <x v="2"/>
    <n v="0"/>
    <x v="1"/>
  </r>
  <r>
    <n v="4329"/>
    <n v="41"/>
    <x v="1"/>
    <x v="1"/>
    <n v="18988"/>
    <n v="43"/>
    <n v="6"/>
    <n v="16"/>
    <n v="6"/>
    <n v="1"/>
    <n v="0"/>
    <x v="0"/>
    <n v="1"/>
    <n v="4"/>
    <n v="3"/>
    <n v="12"/>
    <n v="7"/>
    <n v="1"/>
    <x v="1"/>
    <n v="1"/>
    <x v="1"/>
  </r>
  <r>
    <n v="10936"/>
    <n v="60"/>
    <x v="0"/>
    <x v="1"/>
    <n v="72190"/>
    <n v="79"/>
    <n v="16"/>
    <n v="1947"/>
    <n v="3.0000000000000004"/>
    <n v="5"/>
    <n v="9"/>
    <x v="0"/>
    <n v="5"/>
    <n v="1081.6666666666667"/>
    <n v="4"/>
    <n v="865.33333333333326"/>
    <n v="17"/>
    <n v="5"/>
    <x v="4"/>
    <n v="0"/>
    <x v="3"/>
  </r>
  <r>
    <n v="4692"/>
    <n v="49"/>
    <x v="0"/>
    <x v="1"/>
    <n v="7500"/>
    <n v="19"/>
    <n v="12"/>
    <n v="71"/>
    <n v="9"/>
    <n v="3"/>
    <n v="2"/>
    <x v="0"/>
    <n v="4"/>
    <n v="47.333333333333329"/>
    <n v="2"/>
    <n v="23.666666666666664"/>
    <n v="14"/>
    <n v="4"/>
    <x v="2"/>
    <n v="1"/>
    <x v="1"/>
  </r>
  <r>
    <n v="7212"/>
    <n v="59"/>
    <x v="0"/>
    <x v="1"/>
    <n v="44794"/>
    <n v="99"/>
    <n v="6"/>
    <n v="65"/>
    <n v="0.99999999999999978"/>
    <n v="1"/>
    <n v="2"/>
    <x v="0"/>
    <n v="2"/>
    <n v="26"/>
    <n v="3"/>
    <n v="39"/>
    <n v="4"/>
    <n v="0"/>
    <x v="1"/>
    <n v="1"/>
    <x v="1"/>
  </r>
  <r>
    <n v="6086"/>
    <n v="70"/>
    <x v="0"/>
    <x v="1"/>
    <n v="80395"/>
    <n v="62"/>
    <n v="24"/>
    <n v="1380"/>
    <n v="4"/>
    <n v="8"/>
    <n v="8"/>
    <x v="0"/>
    <n v="6"/>
    <n v="460"/>
    <n v="12"/>
    <n v="920"/>
    <n v="20"/>
    <n v="7"/>
    <x v="0"/>
    <n v="0"/>
    <x v="0"/>
  </r>
  <r>
    <n v="437"/>
    <n v="49"/>
    <x v="2"/>
    <x v="2"/>
    <n v="75012"/>
    <n v="41"/>
    <n v="23"/>
    <n v="1027"/>
    <n v="6"/>
    <n v="8"/>
    <n v="7"/>
    <x v="0"/>
    <n v="3"/>
    <n v="220.07142857142856"/>
    <n v="11"/>
    <n v="806.92857142857144"/>
    <n v="21"/>
    <n v="8"/>
    <x v="0"/>
    <n v="0"/>
    <x v="0"/>
  </r>
  <r>
    <n v="11171"/>
    <n v="60"/>
    <x v="2"/>
    <x v="1"/>
    <n v="56962"/>
    <n v="60"/>
    <n v="21"/>
    <n v="411"/>
    <n v="4"/>
    <n v="7"/>
    <n v="5"/>
    <x v="0"/>
    <n v="6"/>
    <n v="224.18181818181816"/>
    <n v="5"/>
    <n v="186.81818181818181"/>
    <n v="16"/>
    <n v="5"/>
    <x v="4"/>
    <n v="3"/>
    <x v="3"/>
  </r>
  <r>
    <n v="11101"/>
    <n v="34"/>
    <x v="0"/>
    <x v="1"/>
    <n v="89891"/>
    <n v="17"/>
    <n v="26"/>
    <n v="836"/>
    <n v="9"/>
    <n v="9"/>
    <n v="6"/>
    <x v="0"/>
    <n v="11"/>
    <n v="484"/>
    <n v="8"/>
    <n v="352"/>
    <n v="24"/>
    <n v="9"/>
    <x v="3"/>
    <n v="0"/>
    <x v="2"/>
  </r>
  <r>
    <n v="5329"/>
    <n v="76"/>
    <x v="1"/>
    <x v="2"/>
    <n v="35946"/>
    <n v="24"/>
    <n v="4"/>
    <n v="11"/>
    <n v="8"/>
    <n v="0"/>
    <n v="0"/>
    <x v="0"/>
    <n v="0"/>
    <n v="0"/>
    <n v="3"/>
    <n v="11"/>
    <n v="8"/>
    <n v="1"/>
    <x v="1"/>
    <n v="2"/>
    <x v="1"/>
  </r>
  <r>
    <n v="610"/>
    <n v="72"/>
    <x v="1"/>
    <x v="1"/>
    <n v="53593"/>
    <n v="60"/>
    <n v="23"/>
    <n v="480"/>
    <n v="4"/>
    <n v="8"/>
    <n v="5"/>
    <x v="0"/>
    <n v="7"/>
    <n v="258.46153846153845"/>
    <n v="6"/>
    <n v="221.53846153846155"/>
    <n v="17"/>
    <n v="5"/>
    <x v="4"/>
    <n v="2"/>
    <x v="3"/>
  </r>
  <r>
    <n v="9384"/>
    <n v="47"/>
    <x v="0"/>
    <x v="1"/>
    <n v="66373"/>
    <n v="57"/>
    <n v="23"/>
    <n v="606"/>
    <n v="5"/>
    <n v="8"/>
    <n v="5"/>
    <x v="0"/>
    <n v="4"/>
    <n v="173.14285714285714"/>
    <n v="10"/>
    <n v="432.85714285714289"/>
    <n v="18"/>
    <n v="6"/>
    <x v="4"/>
    <n v="2"/>
    <x v="3"/>
  </r>
  <r>
    <n v="5956"/>
    <n v="77"/>
    <x v="1"/>
    <x v="2"/>
    <n v="45072"/>
    <n v="74"/>
    <n v="16"/>
    <n v="284"/>
    <n v="3.0000000000000004"/>
    <n v="5"/>
    <n v="4"/>
    <x v="0"/>
    <n v="6"/>
    <n v="170.4"/>
    <n v="4"/>
    <n v="113.60000000000001"/>
    <n v="12"/>
    <n v="3"/>
    <x v="2"/>
    <n v="3"/>
    <x v="1"/>
  </r>
  <r>
    <n v="10430"/>
    <n v="52"/>
    <x v="0"/>
    <x v="2"/>
    <n v="89694"/>
    <n v="22"/>
    <n v="14"/>
    <n v="1472"/>
    <n v="8"/>
    <n v="4"/>
    <n v="8"/>
    <x v="0"/>
    <n v="4"/>
    <n v="736"/>
    <n v="4"/>
    <n v="736"/>
    <n v="20"/>
    <n v="7"/>
    <x v="0"/>
    <n v="2"/>
    <x v="0"/>
  </r>
  <r>
    <n v="7875"/>
    <n v="76"/>
    <x v="0"/>
    <x v="1"/>
    <n v="72025"/>
    <n v="46"/>
    <n v="26"/>
    <n v="1677"/>
    <n v="6"/>
    <n v="9"/>
    <n v="9"/>
    <x v="0"/>
    <n v="4"/>
    <n v="394.58823529411762"/>
    <n v="13"/>
    <n v="1282.4117647058822"/>
    <n v="24"/>
    <n v="9"/>
    <x v="3"/>
    <n v="0"/>
    <x v="2"/>
  </r>
  <r>
    <n v="7072"/>
    <n v="52"/>
    <x v="0"/>
    <x v="1"/>
    <n v="67432"/>
    <n v="69"/>
    <n v="19"/>
    <n v="1335"/>
    <n v="4"/>
    <n v="6"/>
    <n v="8"/>
    <x v="0"/>
    <n v="8"/>
    <n v="890"/>
    <n v="4"/>
    <n v="445"/>
    <n v="18"/>
    <n v="6"/>
    <x v="4"/>
    <n v="1"/>
    <x v="3"/>
  </r>
  <r>
    <n v="6255"/>
    <n v="73"/>
    <x v="2"/>
    <x v="1"/>
    <n v="70545"/>
    <n v="29"/>
    <n v="13"/>
    <n v="334"/>
    <n v="8"/>
    <n v="4"/>
    <n v="4"/>
    <x v="0"/>
    <n v="4"/>
    <n v="121.45454545454545"/>
    <n v="7"/>
    <n v="212.54545454545453"/>
    <n v="16"/>
    <n v="5"/>
    <x v="4"/>
    <n v="1"/>
    <x v="3"/>
  </r>
  <r>
    <n v="6516"/>
    <n v="36"/>
    <x v="3"/>
    <x v="1"/>
    <n v="17487"/>
    <n v="37"/>
    <n v="4"/>
    <n v="18"/>
    <n v="7"/>
    <n v="0"/>
    <n v="0"/>
    <x v="0"/>
    <n v="1"/>
    <n v="6"/>
    <n v="2"/>
    <n v="12"/>
    <n v="7"/>
    <n v="1"/>
    <x v="1"/>
    <n v="1"/>
    <x v="1"/>
  </r>
  <r>
    <n v="5564"/>
    <n v="56"/>
    <x v="0"/>
    <x v="1"/>
    <n v="62882"/>
    <n v="26"/>
    <n v="20"/>
    <n v="1338"/>
    <n v="8"/>
    <n v="6"/>
    <n v="8"/>
    <x v="0"/>
    <n v="7"/>
    <n v="720.46153846153845"/>
    <n v="6"/>
    <n v="617.53846153846155"/>
    <n v="22"/>
    <n v="8"/>
    <x v="0"/>
    <n v="1"/>
    <x v="0"/>
  </r>
  <r>
    <n v="5682"/>
    <n v="72"/>
    <x v="1"/>
    <x v="0"/>
    <n v="64108"/>
    <n v="8"/>
    <n v="30"/>
    <n v="1099"/>
    <n v="10"/>
    <n v="9"/>
    <n v="7"/>
    <x v="0"/>
    <n v="6"/>
    <n v="387.88235294117652"/>
    <n v="11"/>
    <n v="711.11764705882354"/>
    <n v="26"/>
    <n v="9"/>
    <x v="3"/>
    <n v="1"/>
    <x v="2"/>
  </r>
  <r>
    <n v="7458"/>
    <n v="69"/>
    <x v="2"/>
    <x v="1"/>
    <n v="34941"/>
    <n v="26"/>
    <n v="8"/>
    <n v="97"/>
    <n v="8"/>
    <n v="2"/>
    <n v="3"/>
    <x v="0"/>
    <n v="3"/>
    <n v="48.5"/>
    <n v="3"/>
    <n v="48.5"/>
    <n v="13"/>
    <n v="4"/>
    <x v="2"/>
    <n v="2"/>
    <x v="1"/>
  </r>
  <r>
    <n v="5237"/>
    <n v="75"/>
    <x v="1"/>
    <x v="0"/>
    <n v="48767"/>
    <n v="79"/>
    <n v="9"/>
    <n v="63"/>
    <n v="3.0000000000000004"/>
    <n v="2"/>
    <n v="2"/>
    <x v="0"/>
    <n v="2"/>
    <n v="25.200000000000003"/>
    <n v="3"/>
    <n v="37.799999999999997"/>
    <n v="7"/>
    <n v="1"/>
    <x v="1"/>
    <n v="3"/>
    <x v="1"/>
  </r>
  <r>
    <n v="7761"/>
    <n v="47"/>
    <x v="2"/>
    <x v="1"/>
    <n v="38702"/>
    <n v="71"/>
    <n v="9"/>
    <n v="109"/>
    <n v="3.0000000000000004"/>
    <n v="2"/>
    <n v="3"/>
    <x v="0"/>
    <n v="3"/>
    <n v="46.714285714285708"/>
    <n v="4"/>
    <n v="62.285714285714285"/>
    <n v="8"/>
    <n v="1"/>
    <x v="1"/>
    <n v="1"/>
    <x v="1"/>
  </r>
  <r>
    <n v="5278"/>
    <n v="61"/>
    <x v="0"/>
    <x v="1"/>
    <n v="82224"/>
    <n v="83"/>
    <n v="21"/>
    <n v="902"/>
    <n v="1.9999999999999996"/>
    <n v="7"/>
    <n v="6"/>
    <x v="0"/>
    <n v="6"/>
    <n v="491.99999999999994"/>
    <n v="5"/>
    <n v="410"/>
    <n v="15"/>
    <n v="4"/>
    <x v="2"/>
    <n v="0"/>
    <x v="1"/>
  </r>
  <r>
    <n v="3560"/>
    <n v="73"/>
    <x v="0"/>
    <x v="1"/>
    <n v="83844"/>
    <n v="57"/>
    <n v="20"/>
    <n v="1574"/>
    <n v="5"/>
    <n v="6"/>
    <n v="9"/>
    <x v="0"/>
    <n v="4"/>
    <n v="419.73333333333335"/>
    <n v="11"/>
    <n v="1154.2666666666667"/>
    <n v="20"/>
    <n v="7"/>
    <x v="0"/>
    <n v="0"/>
    <x v="0"/>
  </r>
  <r>
    <n v="7235"/>
    <n v="50"/>
    <x v="2"/>
    <x v="1"/>
    <n v="17003"/>
    <n v="37"/>
    <n v="9"/>
    <n v="38"/>
    <n v="7"/>
    <n v="2"/>
    <n v="1"/>
    <x v="0"/>
    <n v="2"/>
    <n v="12.666666666666666"/>
    <n v="4"/>
    <n v="25.333333333333332"/>
    <n v="10"/>
    <n v="2"/>
    <x v="2"/>
    <n v="1"/>
    <x v="1"/>
  </r>
  <r>
    <n v="10548"/>
    <n v="30"/>
    <x v="0"/>
    <x v="0"/>
    <n v="71163"/>
    <n v="30"/>
    <n v="24"/>
    <n v="960"/>
    <n v="7"/>
    <n v="8"/>
    <n v="7"/>
    <x v="0"/>
    <n v="3"/>
    <n v="192"/>
    <n v="12"/>
    <n v="768"/>
    <n v="22"/>
    <n v="8"/>
    <x v="0"/>
    <n v="0"/>
    <x v="0"/>
  </r>
  <r>
    <n v="2281"/>
    <n v="55"/>
    <x v="0"/>
    <x v="0"/>
    <n v="33697"/>
    <n v="34"/>
    <n v="4"/>
    <n v="28"/>
    <n v="7"/>
    <n v="0"/>
    <n v="0"/>
    <x v="0"/>
    <n v="1"/>
    <n v="9.3333333333333321"/>
    <n v="2"/>
    <n v="18.666666666666664"/>
    <n v="7"/>
    <n v="1"/>
    <x v="1"/>
    <n v="1"/>
    <x v="1"/>
  </r>
  <r>
    <n v="4073"/>
    <n v="71"/>
    <x v="2"/>
    <x v="1"/>
    <n v="63564"/>
    <n v="0"/>
    <n v="28"/>
    <n v="1215"/>
    <n v="10"/>
    <n v="9"/>
    <n v="8"/>
    <x v="0"/>
    <n v="10"/>
    <n v="714.70588235294122"/>
    <n v="7"/>
    <n v="500.29411764705878"/>
    <n v="27"/>
    <n v="9"/>
    <x v="3"/>
    <n v="0"/>
    <x v="2"/>
  </r>
  <r>
    <n v="6974"/>
    <n v="53"/>
    <x v="1"/>
    <x v="1"/>
    <n v="83443"/>
    <n v="89"/>
    <n v="22"/>
    <n v="1497"/>
    <n v="1.9999999999999996"/>
    <n v="7"/>
    <n v="8"/>
    <x v="0"/>
    <n v="6"/>
    <n v="816.5454545454545"/>
    <n v="5"/>
    <n v="680.45454545454538"/>
    <n v="17"/>
    <n v="5"/>
    <x v="4"/>
    <n v="0"/>
    <x v="3"/>
  </r>
  <r>
    <n v="7938"/>
    <n v="67"/>
    <x v="1"/>
    <x v="1"/>
    <n v="51518"/>
    <n v="92"/>
    <n v="17"/>
    <n v="449"/>
    <n v="0.99999999999999978"/>
    <n v="5"/>
    <n v="5"/>
    <x v="0"/>
    <n v="3"/>
    <n v="103.61538461538463"/>
    <n v="10"/>
    <n v="345.38461538461542"/>
    <n v="11"/>
    <n v="3"/>
    <x v="2"/>
    <n v="1"/>
    <x v="1"/>
  </r>
  <r>
    <n v="7094"/>
    <n v="50"/>
    <x v="0"/>
    <x v="3"/>
    <n v="58330"/>
    <n v="87"/>
    <n v="24"/>
    <n v="1064"/>
    <n v="1.9999999999999996"/>
    <n v="8"/>
    <n v="7"/>
    <x v="0"/>
    <n v="6"/>
    <n v="336"/>
    <n v="13"/>
    <n v="728"/>
    <n v="17"/>
    <n v="5"/>
    <x v="4"/>
    <n v="1"/>
    <x v="3"/>
  </r>
  <r>
    <n v="3667"/>
    <n v="56"/>
    <x v="0"/>
    <x v="1"/>
    <n v="80952"/>
    <n v="20"/>
    <n v="25"/>
    <n v="1757"/>
    <n v="8"/>
    <n v="8"/>
    <n v="9"/>
    <x v="0"/>
    <n v="8"/>
    <n v="739.78947368421052"/>
    <n v="11"/>
    <n v="1017.2105263157895"/>
    <n v="25"/>
    <n v="9"/>
    <x v="3"/>
    <n v="0"/>
    <x v="2"/>
  </r>
  <r>
    <n v="7723"/>
    <n v="46"/>
    <x v="0"/>
    <x v="1"/>
    <n v="75507"/>
    <n v="56"/>
    <n v="21"/>
    <n v="1440"/>
    <n v="5"/>
    <n v="7"/>
    <n v="8"/>
    <x v="0"/>
    <n v="8"/>
    <n v="822.85714285714278"/>
    <n v="6"/>
    <n v="617.14285714285711"/>
    <n v="20"/>
    <n v="7"/>
    <x v="0"/>
    <n v="0"/>
    <x v="0"/>
  </r>
  <r>
    <n v="3870"/>
    <n v="47"/>
    <x v="2"/>
    <x v="1"/>
    <n v="63855"/>
    <n v="28"/>
    <n v="24"/>
    <n v="1006"/>
    <n v="8"/>
    <n v="8"/>
    <n v="7"/>
    <x v="0"/>
    <n v="7"/>
    <n v="352.09999999999997"/>
    <n v="13"/>
    <n v="653.9"/>
    <n v="23"/>
    <n v="8"/>
    <x v="0"/>
    <n v="0"/>
    <x v="0"/>
  </r>
  <r>
    <n v="4012"/>
    <n v="53"/>
    <x v="1"/>
    <x v="1"/>
    <n v="62220"/>
    <n v="55"/>
    <n v="23"/>
    <n v="1226"/>
    <n v="5"/>
    <n v="8"/>
    <n v="8"/>
    <x v="0"/>
    <n v="7"/>
    <n v="715.16666666666674"/>
    <n v="5"/>
    <n v="510.83333333333337"/>
    <n v="21"/>
    <n v="8"/>
    <x v="0"/>
    <n v="1"/>
    <x v="0"/>
  </r>
  <r>
    <n v="5909"/>
    <n v="61"/>
    <x v="0"/>
    <x v="1"/>
    <n v="58512"/>
    <n v="25"/>
    <n v="20"/>
    <n v="1171"/>
    <n v="8"/>
    <n v="6"/>
    <n v="7"/>
    <x v="0"/>
    <n v="3"/>
    <n v="319.36363636363632"/>
    <n v="8"/>
    <n v="851.63636363636363"/>
    <n v="21"/>
    <n v="8"/>
    <x v="0"/>
    <n v="1"/>
    <x v="0"/>
  </r>
  <r>
    <n v="10470"/>
    <n v="46"/>
    <x v="2"/>
    <x v="1"/>
    <n v="40662"/>
    <n v="0"/>
    <n v="8"/>
    <n v="92"/>
    <n v="10"/>
    <n v="2"/>
    <n v="3"/>
    <x v="0"/>
    <n v="2"/>
    <n v="36.800000000000004"/>
    <n v="3"/>
    <n v="55.199999999999996"/>
    <n v="15"/>
    <n v="4"/>
    <x v="2"/>
    <n v="1"/>
    <x v="1"/>
  </r>
  <r>
    <n v="6488"/>
    <n v="66"/>
    <x v="1"/>
    <x v="1"/>
    <n v="38829"/>
    <n v="86"/>
    <n v="8"/>
    <n v="99"/>
    <n v="1.9999999999999996"/>
    <n v="2"/>
    <n v="3"/>
    <x v="0"/>
    <n v="3"/>
    <n v="59.4"/>
    <n v="2"/>
    <n v="39.6"/>
    <n v="7"/>
    <n v="1"/>
    <x v="1"/>
    <n v="1"/>
    <x v="1"/>
  </r>
  <r>
    <n v="10270"/>
    <n v="44"/>
    <x v="2"/>
    <x v="1"/>
    <n v="35523"/>
    <n v="8"/>
    <n v="8"/>
    <n v="66"/>
    <n v="10"/>
    <n v="2"/>
    <n v="2"/>
    <x v="0"/>
    <n v="3"/>
    <n v="33"/>
    <n v="3"/>
    <n v="33"/>
    <n v="14"/>
    <n v="4"/>
    <x v="2"/>
    <n v="1"/>
    <x v="1"/>
  </r>
  <r>
    <n v="6887"/>
    <n v="58"/>
    <x v="0"/>
    <x v="0"/>
    <n v="79146"/>
    <n v="33"/>
    <n v="19"/>
    <n v="564"/>
    <n v="7"/>
    <n v="6"/>
    <n v="5"/>
    <x v="0"/>
    <n v="8"/>
    <n v="282"/>
    <n v="8"/>
    <n v="282"/>
    <n v="18"/>
    <n v="6"/>
    <x v="4"/>
    <n v="2"/>
    <x v="3"/>
  </r>
  <r>
    <n v="6406"/>
    <n v="37"/>
    <x v="2"/>
    <x v="1"/>
    <n v="78285"/>
    <n v="13"/>
    <n v="21"/>
    <n v="1427"/>
    <n v="9"/>
    <n v="7"/>
    <n v="8"/>
    <x v="0"/>
    <n v="6"/>
    <n v="535.125"/>
    <n v="10"/>
    <n v="891.875"/>
    <n v="24"/>
    <n v="9"/>
    <x v="3"/>
    <n v="0"/>
    <x v="2"/>
  </r>
  <r>
    <n v="7573"/>
    <n v="47"/>
    <x v="1"/>
    <x v="0"/>
    <n v="31626"/>
    <n v="12"/>
    <n v="6"/>
    <n v="86"/>
    <n v="9"/>
    <n v="1"/>
    <n v="2"/>
    <x v="0"/>
    <n v="2"/>
    <n v="43"/>
    <n v="2"/>
    <n v="43"/>
    <n v="12"/>
    <n v="3"/>
    <x v="2"/>
    <n v="1"/>
    <x v="1"/>
  </r>
  <r>
    <n v="4508"/>
    <n v="73"/>
    <x v="0"/>
    <x v="0"/>
    <n v="75127"/>
    <n v="92"/>
    <n v="19"/>
    <n v="833"/>
    <n v="0.99999999999999978"/>
    <n v="6"/>
    <n v="6"/>
    <x v="0"/>
    <n v="2"/>
    <n v="238"/>
    <n v="5"/>
    <n v="595"/>
    <n v="13"/>
    <n v="4"/>
    <x v="2"/>
    <n v="0"/>
    <x v="1"/>
  </r>
  <r>
    <n v="221"/>
    <n v="70"/>
    <x v="0"/>
    <x v="1"/>
    <n v="48726"/>
    <n v="90"/>
    <n v="12"/>
    <n v="242"/>
    <n v="0.99999999999999978"/>
    <n v="3"/>
    <n v="4"/>
    <x v="0"/>
    <n v="3"/>
    <n v="103.71428571428571"/>
    <n v="4"/>
    <n v="138.28571428571428"/>
    <n v="8"/>
    <n v="1"/>
    <x v="1"/>
    <n v="1"/>
    <x v="1"/>
  </r>
  <r>
    <n v="5331"/>
    <n v="48"/>
    <x v="0"/>
    <x v="1"/>
    <n v="74985"/>
    <n v="8"/>
    <n v="17"/>
    <n v="1869"/>
    <n v="10"/>
    <n v="5"/>
    <n v="9"/>
    <x v="0"/>
    <n v="3"/>
    <n v="560.69999999999993"/>
    <n v="7"/>
    <n v="1308.3"/>
    <n v="24"/>
    <n v="9"/>
    <x v="3"/>
    <n v="0"/>
    <x v="2"/>
  </r>
  <r>
    <n v="1911"/>
    <n v="38"/>
    <x v="0"/>
    <x v="1"/>
    <n v="67430"/>
    <n v="6"/>
    <n v="29"/>
    <n v="1364"/>
    <n v="10"/>
    <n v="9"/>
    <n v="8"/>
    <x v="0"/>
    <n v="11"/>
    <n v="652.3478260869565"/>
    <n v="12"/>
    <n v="711.6521739130435"/>
    <n v="27"/>
    <n v="9"/>
    <x v="3"/>
    <n v="0"/>
    <x v="2"/>
  </r>
  <r>
    <n v="20"/>
    <n v="60"/>
    <x v="2"/>
    <x v="1"/>
    <n v="46891"/>
    <n v="91"/>
    <n v="8"/>
    <n v="183"/>
    <n v="0.99999999999999978"/>
    <n v="2"/>
    <n v="3"/>
    <x v="0"/>
    <n v="2"/>
    <n v="61"/>
    <n v="4"/>
    <n v="122"/>
    <n v="6"/>
    <n v="0"/>
    <x v="1"/>
    <n v="1"/>
    <x v="1"/>
  </r>
  <r>
    <n v="8786"/>
    <n v="69"/>
    <x v="2"/>
    <x v="1"/>
    <n v="62058"/>
    <n v="52"/>
    <n v="18"/>
    <n v="450"/>
    <n v="5"/>
    <n v="6"/>
    <n v="5"/>
    <x v="0"/>
    <n v="6"/>
    <n v="207.69230769230771"/>
    <n v="7"/>
    <n v="242.30769230769229"/>
    <n v="16"/>
    <n v="5"/>
    <x v="4"/>
    <n v="1"/>
    <x v="3"/>
  </r>
  <r>
    <n v="10582"/>
    <n v="46"/>
    <x v="0"/>
    <x v="1"/>
    <n v="72063"/>
    <n v="3"/>
    <n v="21"/>
    <n v="758"/>
    <n v="10"/>
    <n v="7"/>
    <n v="6"/>
    <x v="0"/>
    <n v="5"/>
    <n v="222.94117647058823"/>
    <n v="12"/>
    <n v="535.05882352941182"/>
    <n v="23"/>
    <n v="8"/>
    <x v="0"/>
    <n v="1"/>
    <x v="0"/>
  </r>
  <r>
    <n v="1915"/>
    <n v="74"/>
    <x v="1"/>
    <x v="1"/>
    <n v="78939"/>
    <n v="57"/>
    <n v="20"/>
    <n v="1507"/>
    <n v="5"/>
    <n v="6"/>
    <n v="8"/>
    <x v="0"/>
    <n v="8"/>
    <n v="861.14285714285711"/>
    <n v="6"/>
    <n v="645.85714285714278"/>
    <n v="19"/>
    <n v="7"/>
    <x v="0"/>
    <n v="0"/>
    <x v="0"/>
  </r>
  <r>
    <n v="8897"/>
    <n v="60"/>
    <x v="0"/>
    <x v="0"/>
    <n v="42720"/>
    <n v="9"/>
    <n v="25"/>
    <n v="654"/>
    <n v="10"/>
    <n v="8"/>
    <n v="6"/>
    <x v="0"/>
    <n v="7"/>
    <n v="327"/>
    <n v="7"/>
    <n v="327"/>
    <n v="24"/>
    <n v="9"/>
    <x v="3"/>
    <n v="2"/>
    <x v="2"/>
  </r>
  <r>
    <n v="2371"/>
    <n v="53"/>
    <x v="0"/>
    <x v="1"/>
    <n v="33622"/>
    <n v="22"/>
    <n v="9"/>
    <n v="81"/>
    <n v="8"/>
    <n v="2"/>
    <n v="2"/>
    <x v="0"/>
    <n v="2"/>
    <n v="27"/>
    <n v="4"/>
    <n v="54"/>
    <n v="12"/>
    <n v="3"/>
    <x v="2"/>
    <n v="2"/>
    <x v="1"/>
  </r>
  <r>
    <n v="4303"/>
    <n v="68"/>
    <x v="1"/>
    <x v="1"/>
    <n v="6835"/>
    <n v="76"/>
    <n v="1"/>
    <n v="137"/>
    <n v="3.0000000000000004"/>
    <n v="0"/>
    <n v="3"/>
    <x v="1"/>
    <n v="0"/>
    <n v="0"/>
    <n v="1"/>
    <n v="137"/>
    <n v="6"/>
    <n v="0"/>
    <x v="1"/>
    <n v="1"/>
    <x v="1"/>
  </r>
  <r>
    <n v="6825"/>
    <n v="72"/>
    <x v="0"/>
    <x v="1"/>
    <n v="41452"/>
    <n v="86"/>
    <n v="4"/>
    <n v="16"/>
    <n v="1.9999999999999996"/>
    <n v="0"/>
    <n v="0"/>
    <x v="0"/>
    <n v="1"/>
    <n v="5.333333333333333"/>
    <n v="2"/>
    <n v="10.666666666666666"/>
    <n v="1.9999999999999996"/>
    <n v="0"/>
    <x v="1"/>
    <n v="2"/>
    <x v="1"/>
  </r>
  <r>
    <n v="1072"/>
    <n v="60"/>
    <x v="1"/>
    <x v="0"/>
    <n v="40760"/>
    <n v="64"/>
    <n v="8"/>
    <n v="93"/>
    <n v="4"/>
    <n v="2"/>
    <n v="3"/>
    <x v="0"/>
    <n v="2"/>
    <n v="37.200000000000003"/>
    <n v="3"/>
    <n v="55.8"/>
    <n v="9"/>
    <n v="2"/>
    <x v="2"/>
    <n v="1"/>
    <x v="1"/>
  </r>
  <r>
    <n v="4964"/>
    <n v="67"/>
    <x v="1"/>
    <x v="1"/>
    <n v="74250"/>
    <n v="90"/>
    <n v="18"/>
    <n v="1158"/>
    <n v="0.99999999999999978"/>
    <n v="6"/>
    <n v="7"/>
    <x v="0"/>
    <n v="2"/>
    <n v="386"/>
    <n v="4"/>
    <n v="772"/>
    <n v="14"/>
    <n v="4"/>
    <x v="2"/>
    <n v="0"/>
    <x v="1"/>
  </r>
  <r>
    <n v="2461"/>
    <n v="70"/>
    <x v="2"/>
    <x v="0"/>
    <n v="51124"/>
    <n v="79"/>
    <n v="6"/>
    <n v="43"/>
    <n v="3.0000000000000004"/>
    <n v="1"/>
    <n v="1"/>
    <x v="0"/>
    <n v="1"/>
    <n v="10.75"/>
    <n v="3"/>
    <n v="32.25"/>
    <n v="5"/>
    <n v="0"/>
    <x v="1"/>
    <n v="2"/>
    <x v="1"/>
  </r>
  <r>
    <n v="10736"/>
    <n v="54"/>
    <x v="0"/>
    <x v="0"/>
    <n v="72258"/>
    <n v="28"/>
    <n v="22"/>
    <n v="1525"/>
    <n v="8"/>
    <n v="7"/>
    <n v="8"/>
    <x v="0"/>
    <n v="6"/>
    <n v="831.81818181818176"/>
    <n v="5"/>
    <n v="693.18181818181813"/>
    <n v="23"/>
    <n v="8"/>
    <x v="0"/>
    <n v="1"/>
    <x v="0"/>
  </r>
  <r>
    <n v="3194"/>
    <n v="51"/>
    <x v="1"/>
    <x v="0"/>
    <n v="71466"/>
    <n v="86"/>
    <n v="19"/>
    <n v="1230"/>
    <n v="1.9999999999999996"/>
    <n v="6"/>
    <n v="8"/>
    <x v="0"/>
    <n v="4"/>
    <n v="351.42857142857139"/>
    <n v="10"/>
    <n v="878.57142857142856"/>
    <n v="16"/>
    <n v="5"/>
    <x v="4"/>
    <n v="0"/>
    <x v="3"/>
  </r>
  <r>
    <n v="10839"/>
    <n v="49"/>
    <x v="0"/>
    <x v="1"/>
    <n v="36283"/>
    <n v="42"/>
    <n v="6"/>
    <n v="29"/>
    <n v="6"/>
    <n v="1"/>
    <n v="0"/>
    <x v="0"/>
    <n v="1"/>
    <n v="7.25"/>
    <n v="3"/>
    <n v="21.75"/>
    <n v="7"/>
    <n v="1"/>
    <x v="1"/>
    <n v="2"/>
    <x v="1"/>
  </r>
  <r>
    <n v="49"/>
    <n v="55"/>
    <x v="0"/>
    <x v="0"/>
    <n v="20587"/>
    <n v="39"/>
    <n v="5"/>
    <n v="25"/>
    <n v="7"/>
    <n v="0"/>
    <n v="0"/>
    <x v="0"/>
    <n v="1"/>
    <n v="8.3333333333333321"/>
    <n v="2"/>
    <n v="16.666666666666664"/>
    <n v="7"/>
    <n v="1"/>
    <x v="1"/>
    <n v="1"/>
    <x v="1"/>
  </r>
  <r>
    <n v="4290"/>
    <n v="53"/>
    <x v="0"/>
    <x v="1"/>
    <n v="30467"/>
    <n v="8"/>
    <n v="4"/>
    <n v="24"/>
    <n v="10"/>
    <n v="0"/>
    <n v="0"/>
    <x v="0"/>
    <n v="1"/>
    <n v="8"/>
    <n v="2"/>
    <n v="16"/>
    <n v="10"/>
    <n v="2"/>
    <x v="2"/>
    <n v="1"/>
    <x v="1"/>
  </r>
  <r>
    <n v="10219"/>
    <n v="53"/>
    <x v="0"/>
    <x v="1"/>
    <n v="31590"/>
    <n v="40"/>
    <n v="5"/>
    <n v="38"/>
    <n v="6"/>
    <n v="0"/>
    <n v="1"/>
    <x v="0"/>
    <n v="1"/>
    <n v="9.5"/>
    <n v="3"/>
    <n v="28.5"/>
    <n v="7"/>
    <n v="1"/>
    <x v="1"/>
    <n v="1"/>
    <x v="1"/>
  </r>
  <r>
    <n v="4211"/>
    <n v="39"/>
    <x v="3"/>
    <x v="1"/>
    <n v="20425"/>
    <n v="5"/>
    <n v="7"/>
    <n v="57"/>
    <n v="10"/>
    <n v="1"/>
    <n v="2"/>
    <x v="0"/>
    <n v="2"/>
    <n v="22.8"/>
    <n v="3"/>
    <n v="34.199999999999996"/>
    <n v="13"/>
    <n v="4"/>
    <x v="2"/>
    <n v="1"/>
    <x v="1"/>
  </r>
  <r>
    <n v="1135"/>
    <n v="65"/>
    <x v="2"/>
    <x v="1"/>
    <n v="17144"/>
    <n v="96"/>
    <n v="12"/>
    <n v="47"/>
    <n v="0.99999999999999978"/>
    <n v="3"/>
    <n v="1"/>
    <x v="0"/>
    <n v="3"/>
    <n v="20.142857142857142"/>
    <n v="4"/>
    <n v="26.857142857142854"/>
    <n v="5"/>
    <n v="0"/>
    <x v="1"/>
    <n v="2"/>
    <x v="1"/>
  </r>
  <r>
    <n v="6299"/>
    <n v="57"/>
    <x v="1"/>
    <x v="2"/>
    <n v="42564"/>
    <n v="28"/>
    <n v="24"/>
    <n v="813"/>
    <n v="8"/>
    <n v="8"/>
    <n v="6"/>
    <x v="0"/>
    <n v="6"/>
    <n v="487.79999999999995"/>
    <n v="4"/>
    <n v="325.20000000000005"/>
    <n v="22"/>
    <n v="8"/>
    <x v="0"/>
    <n v="1"/>
    <x v="0"/>
  </r>
  <r>
    <n v="10846"/>
    <n v="47"/>
    <x v="2"/>
    <x v="1"/>
    <n v="43783"/>
    <n v="22"/>
    <n v="22"/>
    <n v="629"/>
    <n v="8"/>
    <n v="7"/>
    <n v="5"/>
    <x v="0"/>
    <n v="7"/>
    <n v="293.53333333333336"/>
    <n v="8"/>
    <n v="335.46666666666664"/>
    <n v="20"/>
    <n v="7"/>
    <x v="0"/>
    <n v="1"/>
    <x v="0"/>
  </r>
  <r>
    <n v="347"/>
    <n v="49"/>
    <x v="0"/>
    <x v="2"/>
    <n v="40780"/>
    <n v="30"/>
    <n v="17"/>
    <n v="377"/>
    <n v="7"/>
    <n v="5"/>
    <n v="4"/>
    <x v="0"/>
    <n v="7"/>
    <n v="219.91666666666669"/>
    <n v="5"/>
    <n v="157.08333333333334"/>
    <n v="16"/>
    <n v="5"/>
    <x v="4"/>
    <n v="1"/>
    <x v="3"/>
  </r>
  <r>
    <n v="6543"/>
    <n v="80"/>
    <x v="2"/>
    <x v="1"/>
    <n v="62847"/>
    <n v="45"/>
    <n v="14"/>
    <n v="1612"/>
    <n v="6"/>
    <n v="4"/>
    <n v="9"/>
    <x v="0"/>
    <n v="3"/>
    <n v="690.85714285714278"/>
    <n v="4"/>
    <n v="921.14285714285711"/>
    <n v="19"/>
    <n v="7"/>
    <x v="0"/>
    <n v="0"/>
    <x v="0"/>
  </r>
  <r>
    <n v="10446"/>
    <n v="68"/>
    <x v="1"/>
    <x v="1"/>
    <n v="82017"/>
    <n v="58"/>
    <n v="17"/>
    <n v="729"/>
    <n v="5"/>
    <n v="5"/>
    <n v="6"/>
    <x v="0"/>
    <n v="5"/>
    <n v="303.75"/>
    <n v="7"/>
    <n v="425.25"/>
    <n v="16"/>
    <n v="5"/>
    <x v="4"/>
    <n v="0"/>
    <x v="3"/>
  </r>
  <r>
    <n v="3479"/>
    <n v="75"/>
    <x v="0"/>
    <x v="0"/>
    <n v="16813"/>
    <n v="49"/>
    <n v="6"/>
    <n v="50"/>
    <n v="6"/>
    <n v="1"/>
    <n v="1"/>
    <x v="0"/>
    <n v="2"/>
    <n v="20"/>
    <n v="3"/>
    <n v="30"/>
    <n v="8"/>
    <n v="1"/>
    <x v="1"/>
    <n v="0"/>
    <x v="1"/>
  </r>
  <r>
    <n v="11075"/>
    <n v="47"/>
    <x v="0"/>
    <x v="1"/>
    <n v="51267"/>
    <n v="37"/>
    <n v="15"/>
    <n v="270"/>
    <n v="7"/>
    <n v="4"/>
    <n v="4"/>
    <x v="0"/>
    <n v="3"/>
    <n v="101.25"/>
    <n v="5"/>
    <n v="168.75"/>
    <n v="15"/>
    <n v="4"/>
    <x v="2"/>
    <n v="2"/>
    <x v="1"/>
  </r>
  <r>
    <n v="4442"/>
    <n v="64"/>
    <x v="0"/>
    <x v="0"/>
    <n v="46524"/>
    <n v="70"/>
    <n v="9"/>
    <n v="177"/>
    <n v="3.0000000000000004"/>
    <n v="2"/>
    <n v="3"/>
    <x v="0"/>
    <n v="1"/>
    <n v="29.5"/>
    <n v="5"/>
    <n v="147.5"/>
    <n v="8"/>
    <n v="1"/>
    <x v="1"/>
    <n v="1"/>
    <x v="1"/>
  </r>
  <r>
    <n v="199"/>
    <n v="63"/>
    <x v="2"/>
    <x v="0"/>
    <n v="45183"/>
    <n v="33"/>
    <n v="13"/>
    <n v="315"/>
    <n v="7"/>
    <n v="4"/>
    <n v="4"/>
    <x v="0"/>
    <n v="4"/>
    <n v="114.54545454545455"/>
    <n v="7"/>
    <n v="200.45454545454544"/>
    <n v="15"/>
    <n v="4"/>
    <x v="2"/>
    <n v="0"/>
    <x v="1"/>
  </r>
  <r>
    <n v="6722"/>
    <n v="71"/>
    <x v="1"/>
    <x v="1"/>
    <n v="70421"/>
    <n v="98"/>
    <n v="23"/>
    <n v="767"/>
    <n v="0.99999999999999978"/>
    <n v="8"/>
    <n v="6"/>
    <x v="0"/>
    <n v="10"/>
    <n v="451.1764705882353"/>
    <n v="7"/>
    <n v="315.8235294117647"/>
    <n v="15"/>
    <n v="4"/>
    <x v="2"/>
    <n v="1"/>
    <x v="1"/>
  </r>
  <r>
    <n v="796"/>
    <n v="60"/>
    <x v="2"/>
    <x v="2"/>
    <n v="60161"/>
    <n v="17"/>
    <n v="26"/>
    <n v="1071"/>
    <n v="9"/>
    <n v="9"/>
    <n v="7"/>
    <x v="0"/>
    <n v="11"/>
    <n v="620.0526315789474"/>
    <n v="8"/>
    <n v="450.9473684210526"/>
    <n v="25"/>
    <n v="9"/>
    <x v="3"/>
    <n v="1"/>
    <x v="2"/>
  </r>
  <r>
    <n v="3749"/>
    <n v="52"/>
    <x v="0"/>
    <x v="1"/>
    <n v="73926"/>
    <n v="54"/>
    <n v="24"/>
    <n v="1580"/>
    <n v="5"/>
    <n v="8"/>
    <n v="9"/>
    <x v="0"/>
    <n v="6"/>
    <n v="526.66666666666663"/>
    <n v="12"/>
    <n v="1053.3333333333333"/>
    <n v="22"/>
    <n v="8"/>
    <x v="0"/>
    <n v="0"/>
    <x v="0"/>
  </r>
  <r>
    <n v="8523"/>
    <n v="57"/>
    <x v="0"/>
    <x v="1"/>
    <n v="19329"/>
    <n v="39"/>
    <n v="10"/>
    <n v="60"/>
    <n v="7"/>
    <n v="3"/>
    <n v="2"/>
    <x v="0"/>
    <n v="4"/>
    <n v="34.285714285714285"/>
    <n v="3"/>
    <n v="25.714285714285712"/>
    <n v="12"/>
    <n v="3"/>
    <x v="2"/>
    <n v="1"/>
    <x v="1"/>
  </r>
  <r>
    <n v="310"/>
    <n v="55"/>
    <x v="2"/>
    <x v="1"/>
    <n v="61872"/>
    <n v="81"/>
    <n v="21"/>
    <n v="573"/>
    <n v="1.9999999999999996"/>
    <n v="7"/>
    <n v="5"/>
    <x v="0"/>
    <n v="4"/>
    <n v="176.30769230769232"/>
    <n v="9"/>
    <n v="396.69230769230768"/>
    <n v="14"/>
    <n v="4"/>
    <x v="2"/>
    <n v="1"/>
    <x v="1"/>
  </r>
  <r>
    <n v="8629"/>
    <n v="69"/>
    <x v="0"/>
    <x v="3"/>
    <n v="46984"/>
    <n v="71"/>
    <n v="5"/>
    <n v="41"/>
    <n v="3.0000000000000004"/>
    <n v="0"/>
    <n v="1"/>
    <x v="0"/>
    <n v="1"/>
    <n v="10.25"/>
    <n v="3"/>
    <n v="30.75"/>
    <n v="4"/>
    <n v="0"/>
    <x v="1"/>
    <n v="2"/>
    <x v="1"/>
  </r>
  <r>
    <n v="236"/>
    <n v="74"/>
    <x v="0"/>
    <x v="1"/>
    <n v="34838"/>
    <n v="62"/>
    <n v="10"/>
    <n v="170"/>
    <n v="4"/>
    <n v="3"/>
    <n v="3"/>
    <x v="0"/>
    <n v="2"/>
    <n v="56.666666666666664"/>
    <n v="4"/>
    <n v="113.33333333333333"/>
    <n v="10"/>
    <n v="2"/>
    <x v="2"/>
    <n v="2"/>
    <x v="1"/>
  </r>
  <r>
    <n v="9930"/>
    <n v="81"/>
    <x v="1"/>
    <x v="0"/>
    <n v="82716"/>
    <n v="8"/>
    <n v="28"/>
    <n v="1167"/>
    <n v="10"/>
    <n v="9"/>
    <n v="7"/>
    <x v="0"/>
    <n v="6"/>
    <n v="368.52631578947364"/>
    <n v="13"/>
    <n v="798.47368421052636"/>
    <n v="26"/>
    <n v="9"/>
    <x v="3"/>
    <n v="0"/>
    <x v="2"/>
  </r>
  <r>
    <n v="3483"/>
    <n v="67"/>
    <x v="0"/>
    <x v="1"/>
    <n v="48192"/>
    <n v="76"/>
    <n v="25"/>
    <n v="1526"/>
    <n v="3.0000000000000004"/>
    <n v="8"/>
    <n v="8"/>
    <x v="0"/>
    <n v="2"/>
    <n v="218"/>
    <n v="12"/>
    <n v="1308"/>
    <n v="19"/>
    <n v="7"/>
    <x v="0"/>
    <n v="0"/>
    <x v="0"/>
  </r>
  <r>
    <n v="4599"/>
    <n v="49"/>
    <x v="2"/>
    <x v="1"/>
    <n v="49681"/>
    <n v="66"/>
    <n v="21"/>
    <n v="458"/>
    <n v="4"/>
    <n v="7"/>
    <n v="5"/>
    <x v="0"/>
    <n v="7"/>
    <n v="229"/>
    <n v="7"/>
    <n v="229"/>
    <n v="16"/>
    <n v="5"/>
    <x v="4"/>
    <n v="2"/>
    <x v="3"/>
  </r>
  <r>
    <n v="7326"/>
    <n v="54"/>
    <x v="2"/>
    <x v="1"/>
    <n v="56850"/>
    <n v="83"/>
    <n v="6"/>
    <n v="63"/>
    <n v="1.9999999999999996"/>
    <n v="1"/>
    <n v="2"/>
    <x v="0"/>
    <n v="1"/>
    <n v="15.75"/>
    <n v="3"/>
    <n v="47.25"/>
    <n v="5"/>
    <n v="0"/>
    <x v="1"/>
    <n v="1"/>
    <x v="1"/>
  </r>
  <r>
    <n v="7352"/>
    <n v="68"/>
    <x v="0"/>
    <x v="1"/>
    <n v="55267"/>
    <n v="28"/>
    <n v="17"/>
    <n v="405"/>
    <n v="8"/>
    <n v="5"/>
    <n v="5"/>
    <x v="0"/>
    <n v="3"/>
    <n v="135"/>
    <n v="6"/>
    <n v="270"/>
    <n v="18"/>
    <n v="6"/>
    <x v="4"/>
    <n v="1"/>
    <x v="3"/>
  </r>
  <r>
    <n v="2350"/>
    <n v="53"/>
    <x v="0"/>
    <x v="1"/>
    <n v="59666"/>
    <n v="87"/>
    <n v="20"/>
    <n v="1027"/>
    <n v="1.9999999999999996"/>
    <n v="6"/>
    <n v="7"/>
    <x v="0"/>
    <n v="3"/>
    <n v="280.09090909090907"/>
    <n v="8"/>
    <n v="746.90909090909088"/>
    <n v="15"/>
    <n v="4"/>
    <x v="2"/>
    <n v="2"/>
    <x v="1"/>
  </r>
  <r>
    <n v="9145"/>
    <n v="53"/>
    <x v="0"/>
    <x v="0"/>
    <n v="72504"/>
    <n v="43"/>
    <n v="22"/>
    <n v="1478"/>
    <n v="6"/>
    <n v="7"/>
    <n v="8"/>
    <x v="0"/>
    <n v="5"/>
    <n v="671.81818181818176"/>
    <n v="6"/>
    <n v="806.18181818181813"/>
    <n v="21"/>
    <n v="8"/>
    <x v="0"/>
    <n v="1"/>
    <x v="0"/>
  </r>
  <r>
    <n v="2964"/>
    <n v="44"/>
    <x v="0"/>
    <x v="1"/>
    <n v="26872"/>
    <n v="0"/>
    <n v="5"/>
    <n v="72"/>
    <n v="10"/>
    <n v="0"/>
    <n v="2"/>
    <x v="0"/>
    <n v="1"/>
    <n v="24"/>
    <n v="2"/>
    <n v="48"/>
    <n v="12"/>
    <n v="3"/>
    <x v="2"/>
    <n v="0"/>
    <x v="1"/>
  </r>
  <r>
    <n v="5585"/>
    <n v="53"/>
    <x v="0"/>
    <x v="0"/>
    <n v="21359"/>
    <n v="1"/>
    <n v="7"/>
    <n v="48"/>
    <n v="10"/>
    <n v="1"/>
    <n v="1"/>
    <x v="0"/>
    <n v="2"/>
    <n v="19.200000000000003"/>
    <n v="3"/>
    <n v="28.799999999999997"/>
    <n v="12"/>
    <n v="3"/>
    <x v="2"/>
    <n v="1"/>
    <x v="1"/>
  </r>
  <r>
    <n v="9687"/>
    <n v="50"/>
    <x v="0"/>
    <x v="0"/>
    <n v="73170"/>
    <n v="1"/>
    <n v="16"/>
    <n v="726"/>
    <n v="10"/>
    <n v="5"/>
    <n v="6"/>
    <x v="0"/>
    <n v="5"/>
    <n v="330"/>
    <n v="6"/>
    <n v="395.99999999999994"/>
    <n v="21"/>
    <n v="8"/>
    <x v="0"/>
    <n v="0"/>
    <x v="0"/>
  </r>
  <r>
    <n v="3732"/>
    <n v="70"/>
    <x v="2"/>
    <x v="1"/>
    <n v="52750"/>
    <n v="72"/>
    <n v="27"/>
    <n v="860"/>
    <n v="3.0000000000000004"/>
    <n v="9"/>
    <n v="6"/>
    <x v="0"/>
    <n v="5"/>
    <n v="307.14285714285717"/>
    <n v="9"/>
    <n v="552.85714285714289"/>
    <n v="18"/>
    <n v="6"/>
    <x v="4"/>
    <n v="1"/>
    <x v="3"/>
  </r>
  <r>
    <n v="6303"/>
    <n v="39"/>
    <x v="1"/>
    <x v="1"/>
    <n v="91820"/>
    <n v="72"/>
    <n v="22"/>
    <n v="1497"/>
    <n v="3.0000000000000004"/>
    <n v="7"/>
    <n v="8"/>
    <x v="1"/>
    <n v="5"/>
    <n v="440.29411764705884"/>
    <n v="12"/>
    <n v="1056.7058823529412"/>
    <n v="18"/>
    <n v="6"/>
    <x v="4"/>
    <n v="0"/>
    <x v="3"/>
  </r>
  <r>
    <n v="11176"/>
    <n v="55"/>
    <x v="1"/>
    <x v="1"/>
    <n v="65968"/>
    <n v="12"/>
    <n v="18"/>
    <n v="495"/>
    <n v="9"/>
    <n v="6"/>
    <n v="5"/>
    <x v="0"/>
    <n v="5"/>
    <n v="206.25"/>
    <n v="7"/>
    <n v="288.75"/>
    <n v="20"/>
    <n v="7"/>
    <x v="0"/>
    <n v="1"/>
    <x v="0"/>
  </r>
  <r>
    <n v="2986"/>
    <n v="49"/>
    <x v="0"/>
    <x v="1"/>
    <n v="30772"/>
    <n v="89"/>
    <n v="4"/>
    <n v="20"/>
    <n v="1.9999999999999996"/>
    <n v="0"/>
    <n v="0"/>
    <x v="0"/>
    <n v="1"/>
    <n v="6.6666666666666661"/>
    <n v="2"/>
    <n v="13.333333333333332"/>
    <n v="1.9999999999999996"/>
    <n v="0"/>
    <x v="1"/>
    <n v="2"/>
    <x v="1"/>
  </r>
  <r>
    <n v="7462"/>
    <n v="71"/>
    <x v="0"/>
    <x v="0"/>
    <n v="22507"/>
    <n v="67"/>
    <n v="19"/>
    <n v="570"/>
    <n v="4"/>
    <n v="6"/>
    <n v="5"/>
    <x v="0"/>
    <n v="10"/>
    <n v="407.14285714285717"/>
    <n v="4"/>
    <n v="162.85714285714286"/>
    <n v="15"/>
    <n v="4"/>
    <x v="2"/>
    <n v="0"/>
    <x v="1"/>
  </r>
  <r>
    <n v="3900"/>
    <n v="53"/>
    <x v="0"/>
    <x v="1"/>
    <n v="65685"/>
    <n v="54"/>
    <n v="21"/>
    <n v="769"/>
    <n v="5"/>
    <n v="7"/>
    <n v="6"/>
    <x v="0"/>
    <n v="9"/>
    <n v="384.5"/>
    <n v="9"/>
    <n v="384.5"/>
    <n v="18"/>
    <n v="6"/>
    <x v="4"/>
    <n v="1"/>
    <x v="3"/>
  </r>
  <r>
    <n v="7034"/>
    <n v="47"/>
    <x v="2"/>
    <x v="1"/>
    <n v="25804"/>
    <n v="34"/>
    <n v="7"/>
    <n v="55"/>
    <n v="7"/>
    <n v="1"/>
    <n v="1"/>
    <x v="0"/>
    <n v="2"/>
    <n v="22"/>
    <n v="3"/>
    <n v="33"/>
    <n v="9"/>
    <n v="2"/>
    <x v="2"/>
    <n v="1"/>
    <x v="1"/>
  </r>
  <r>
    <n v="9493"/>
    <n v="45"/>
    <x v="1"/>
    <x v="0"/>
    <n v="76412"/>
    <n v="15"/>
    <n v="18"/>
    <n v="1808"/>
    <n v="9"/>
    <n v="6"/>
    <n v="9"/>
    <x v="0"/>
    <n v="5"/>
    <n v="695.38461538461547"/>
    <n v="8"/>
    <n v="1112.6153846153848"/>
    <n v="24"/>
    <n v="9"/>
    <x v="3"/>
    <n v="0"/>
    <x v="2"/>
  </r>
  <r>
    <n v="1143"/>
    <n v="53"/>
    <x v="0"/>
    <x v="1"/>
    <n v="22063"/>
    <n v="43"/>
    <n v="7"/>
    <n v="55"/>
    <n v="6"/>
    <n v="1"/>
    <n v="1"/>
    <x v="0"/>
    <n v="2"/>
    <n v="22"/>
    <n v="3"/>
    <n v="33"/>
    <n v="8"/>
    <n v="1"/>
    <x v="1"/>
    <n v="1"/>
    <x v="1"/>
  </r>
  <r>
    <n v="1"/>
    <n v="64"/>
    <x v="0"/>
    <x v="0"/>
    <n v="57091"/>
    <n v="0"/>
    <n v="18"/>
    <n v="577"/>
    <n v="10"/>
    <n v="6"/>
    <n v="5"/>
    <x v="0"/>
    <n v="7"/>
    <n v="288.5"/>
    <n v="7"/>
    <n v="288.5"/>
    <n v="21"/>
    <n v="8"/>
    <x v="0"/>
    <n v="0"/>
    <x v="0"/>
  </r>
  <r>
    <n v="3855"/>
    <n v="62"/>
    <x v="0"/>
    <x v="1"/>
    <n v="22419"/>
    <n v="74"/>
    <n v="8"/>
    <n v="162"/>
    <n v="3.0000000000000004"/>
    <n v="2"/>
    <n v="3"/>
    <x v="0"/>
    <n v="3"/>
    <n v="97.2"/>
    <n v="2"/>
    <n v="64.8"/>
    <n v="8"/>
    <n v="1"/>
    <x v="1"/>
    <n v="0"/>
    <x v="1"/>
  </r>
  <r>
    <n v="5536"/>
    <n v="66"/>
    <x v="0"/>
    <x v="1"/>
    <n v="87771"/>
    <n v="61"/>
    <n v="20"/>
    <n v="1957"/>
    <n v="4"/>
    <n v="6"/>
    <n v="9"/>
    <x v="0"/>
    <n v="5"/>
    <n v="1087.2222222222222"/>
    <n v="4"/>
    <n v="869.77777777777771"/>
    <n v="19"/>
    <n v="7"/>
    <x v="0"/>
    <n v="1"/>
    <x v="0"/>
  </r>
  <r>
    <n v="5989"/>
    <n v="66"/>
    <x v="2"/>
    <x v="2"/>
    <n v="78353"/>
    <n v="51"/>
    <n v="24"/>
    <n v="1576"/>
    <n v="5"/>
    <n v="8"/>
    <n v="9"/>
    <x v="0"/>
    <n v="10"/>
    <n v="750.47619047619048"/>
    <n v="11"/>
    <n v="825.52380952380952"/>
    <n v="22"/>
    <n v="8"/>
    <x v="0"/>
    <n v="1"/>
    <x v="0"/>
  </r>
  <r>
    <n v="9499"/>
    <n v="71"/>
    <x v="0"/>
    <x v="1"/>
    <n v="93404"/>
    <n v="97"/>
    <n v="17"/>
    <n v="1616"/>
    <n v="0.99999999999999978"/>
    <n v="5"/>
    <n v="9"/>
    <x v="0"/>
    <n v="3"/>
    <n v="484.79999999999995"/>
    <n v="7"/>
    <n v="1131.1999999999998"/>
    <n v="15"/>
    <n v="4"/>
    <x v="2"/>
    <n v="3"/>
    <x v="1"/>
  </r>
  <r>
    <n v="6768"/>
    <n v="63"/>
    <x v="0"/>
    <x v="2"/>
    <n v="37859"/>
    <n v="75"/>
    <n v="6"/>
    <n v="36"/>
    <n v="3.0000000000000004"/>
    <n v="1"/>
    <n v="1"/>
    <x v="0"/>
    <n v="1"/>
    <n v="9"/>
    <n v="3"/>
    <n v="27"/>
    <n v="5"/>
    <n v="0"/>
    <x v="1"/>
    <n v="3"/>
    <x v="1"/>
  </r>
  <r>
    <n v="2150"/>
    <n v="67"/>
    <x v="1"/>
    <x v="3"/>
    <n v="80995"/>
    <n v="83"/>
    <n v="22"/>
    <n v="1482"/>
    <n v="1.9999999999999996"/>
    <n v="7"/>
    <n v="8"/>
    <x v="0"/>
    <n v="8"/>
    <n v="988"/>
    <n v="4"/>
    <n v="494"/>
    <n v="17"/>
    <n v="5"/>
    <x v="4"/>
    <n v="1"/>
    <x v="3"/>
  </r>
  <r>
    <n v="6646"/>
    <n v="41"/>
    <x v="0"/>
    <x v="1"/>
    <n v="16529"/>
    <n v="23"/>
    <n v="5"/>
    <n v="22"/>
    <n v="8"/>
    <n v="0"/>
    <n v="0"/>
    <x v="0"/>
    <n v="1"/>
    <n v="5.5"/>
    <n v="3"/>
    <n v="16.5"/>
    <n v="8"/>
    <n v="1"/>
    <x v="1"/>
    <n v="1"/>
    <x v="1"/>
  </r>
  <r>
    <n v="4887"/>
    <n v="49"/>
    <x v="1"/>
    <x v="2"/>
    <n v="55412"/>
    <n v="65"/>
    <n v="6"/>
    <n v="63"/>
    <n v="4"/>
    <n v="1"/>
    <n v="2"/>
    <x v="0"/>
    <n v="2"/>
    <n v="25.200000000000003"/>
    <n v="3"/>
    <n v="37.799999999999997"/>
    <n v="7"/>
    <n v="1"/>
    <x v="1"/>
    <n v="2"/>
    <x v="1"/>
  </r>
  <r>
    <n v="8560"/>
    <n v="33"/>
    <x v="0"/>
    <x v="0"/>
    <n v="48789"/>
    <n v="94"/>
    <n v="18"/>
    <n v="680"/>
    <n v="0.99999999999999978"/>
    <n v="6"/>
    <n v="6"/>
    <x v="0"/>
    <n v="6"/>
    <n v="313.84615384615387"/>
    <n v="7"/>
    <n v="366.15384615384613"/>
    <n v="13"/>
    <n v="4"/>
    <x v="2"/>
    <n v="0"/>
    <x v="1"/>
  </r>
  <r>
    <n v="3321"/>
    <n v="58"/>
    <x v="1"/>
    <x v="1"/>
    <n v="56575"/>
    <n v="42"/>
    <n v="20"/>
    <n v="542"/>
    <n v="6"/>
    <n v="6"/>
    <n v="5"/>
    <x v="0"/>
    <n v="7"/>
    <n v="271"/>
    <n v="7"/>
    <n v="271"/>
    <n v="17"/>
    <n v="5"/>
    <x v="4"/>
    <n v="2"/>
    <x v="3"/>
  </r>
  <r>
    <n v="11003"/>
    <n v="45"/>
    <x v="2"/>
    <x v="1"/>
    <n v="25130"/>
    <n v="10"/>
    <n v="7"/>
    <n v="50"/>
    <n v="9"/>
    <n v="1"/>
    <n v="1"/>
    <x v="0"/>
    <n v="2"/>
    <n v="20"/>
    <n v="3"/>
    <n v="30"/>
    <n v="11"/>
    <n v="3"/>
    <x v="2"/>
    <n v="1"/>
    <x v="1"/>
  </r>
  <r>
    <n v="10402"/>
    <n v="58"/>
    <x v="0"/>
    <x v="1"/>
    <n v="35441"/>
    <n v="94"/>
    <n v="6"/>
    <n v="39"/>
    <n v="0.99999999999999978"/>
    <n v="1"/>
    <n v="1"/>
    <x v="0"/>
    <n v="1"/>
    <n v="9.75"/>
    <n v="3"/>
    <n v="29.25"/>
    <n v="3"/>
    <n v="0"/>
    <x v="1"/>
    <n v="2"/>
    <x v="1"/>
  </r>
  <r>
    <n v="9904"/>
    <n v="69"/>
    <x v="0"/>
    <x v="1"/>
    <n v="71391"/>
    <n v="50"/>
    <n v="28"/>
    <n v="1043"/>
    <n v="5"/>
    <n v="9"/>
    <n v="7"/>
    <x v="0"/>
    <n v="6"/>
    <n v="347.66666666666663"/>
    <n v="12"/>
    <n v="695.33333333333326"/>
    <n v="21"/>
    <n v="8"/>
    <x v="0"/>
    <n v="1"/>
    <x v="0"/>
  </r>
  <r>
    <n v="6141"/>
    <n v="53"/>
    <x v="2"/>
    <x v="0"/>
    <n v="49494"/>
    <n v="46"/>
    <n v="14"/>
    <n v="385"/>
    <n v="6"/>
    <n v="4"/>
    <n v="4"/>
    <x v="0"/>
    <n v="6"/>
    <n v="209.99999999999997"/>
    <n v="5"/>
    <n v="175"/>
    <n v="14"/>
    <n v="4"/>
    <x v="2"/>
    <n v="1"/>
    <x v="1"/>
  </r>
  <r>
    <n v="5687"/>
    <n v="45"/>
    <x v="0"/>
    <x v="2"/>
    <n v="81702"/>
    <n v="98"/>
    <n v="27"/>
    <n v="1633"/>
    <n v="0.99999999999999978"/>
    <n v="9"/>
    <n v="9"/>
    <x v="0"/>
    <n v="7"/>
    <n v="601.63157894736844"/>
    <n v="12"/>
    <n v="1031.3684210526314"/>
    <n v="19"/>
    <n v="7"/>
    <x v="0"/>
    <n v="0"/>
    <x v="0"/>
  </r>
  <r>
    <n v="10856"/>
    <n v="45"/>
    <x v="2"/>
    <x v="0"/>
    <n v="45889"/>
    <n v="42"/>
    <n v="5"/>
    <n v="46"/>
    <n v="6"/>
    <n v="0"/>
    <n v="1"/>
    <x v="0"/>
    <n v="1"/>
    <n v="11.5"/>
    <n v="3"/>
    <n v="34.5"/>
    <n v="7"/>
    <n v="1"/>
    <x v="1"/>
    <n v="1"/>
    <x v="1"/>
  </r>
  <r>
    <n v="5121"/>
    <n v="48"/>
    <x v="0"/>
    <x v="0"/>
    <n v="56628"/>
    <n v="30"/>
    <n v="20"/>
    <n v="761"/>
    <n v="7"/>
    <n v="6"/>
    <n v="6"/>
    <x v="0"/>
    <n v="7"/>
    <n v="443.91666666666669"/>
    <n v="5"/>
    <n v="317.08333333333337"/>
    <n v="19"/>
    <n v="7"/>
    <x v="0"/>
    <n v="1"/>
    <x v="0"/>
  </r>
  <r>
    <n v="4186"/>
    <n v="75"/>
    <x v="0"/>
    <x v="1"/>
    <n v="34026"/>
    <n v="11"/>
    <n v="9"/>
    <n v="76"/>
    <n v="9"/>
    <n v="2"/>
    <n v="2"/>
    <x v="0"/>
    <n v="2"/>
    <n v="30.400000000000002"/>
    <n v="3"/>
    <n v="45.6"/>
    <n v="13"/>
    <n v="4"/>
    <x v="2"/>
    <n v="2"/>
    <x v="1"/>
  </r>
  <r>
    <n v="368"/>
    <n v="51"/>
    <x v="0"/>
    <x v="1"/>
    <n v="40049"/>
    <n v="61"/>
    <n v="14"/>
    <n v="290"/>
    <n v="4"/>
    <n v="4"/>
    <n v="4"/>
    <x v="0"/>
    <n v="3"/>
    <n v="96.666666666666657"/>
    <n v="6"/>
    <n v="193.33333333333331"/>
    <n v="12"/>
    <n v="3"/>
    <x v="2"/>
    <n v="1"/>
    <x v="1"/>
  </r>
  <r>
    <n v="3312"/>
    <n v="37"/>
    <x v="0"/>
    <x v="0"/>
    <n v="34176"/>
    <n v="12"/>
    <n v="11"/>
    <n v="89"/>
    <n v="9"/>
    <n v="3"/>
    <n v="2"/>
    <x v="0"/>
    <n v="3"/>
    <n v="38.142857142857139"/>
    <n v="4"/>
    <n v="50.857142857142854"/>
    <n v="14"/>
    <n v="4"/>
    <x v="2"/>
    <n v="1"/>
    <x v="1"/>
  </r>
  <r>
    <n v="11121"/>
    <n v="44"/>
    <x v="0"/>
    <x v="1"/>
    <n v="19419"/>
    <n v="76"/>
    <n v="11"/>
    <n v="70"/>
    <n v="3.0000000000000004"/>
    <n v="3"/>
    <n v="2"/>
    <x v="0"/>
    <n v="4"/>
    <n v="40"/>
    <n v="3"/>
    <n v="30"/>
    <n v="8"/>
    <n v="1"/>
    <x v="1"/>
    <n v="1"/>
    <x v="1"/>
  </r>
  <r>
    <n v="5332"/>
    <n v="65"/>
    <x v="2"/>
    <x v="1"/>
    <n v="82504"/>
    <n v="2"/>
    <n v="17"/>
    <n v="1066"/>
    <n v="10"/>
    <n v="5"/>
    <n v="7"/>
    <x v="0"/>
    <n v="3"/>
    <n v="319.8"/>
    <n v="7"/>
    <n v="746.19999999999993"/>
    <n v="22"/>
    <n v="8"/>
    <x v="0"/>
    <n v="0"/>
    <x v="0"/>
  </r>
  <r>
    <n v="5848"/>
    <n v="55"/>
    <x v="0"/>
    <x v="1"/>
    <n v="81205"/>
    <n v="43"/>
    <n v="19"/>
    <n v="2009"/>
    <n v="6"/>
    <n v="6"/>
    <n v="9"/>
    <x v="0"/>
    <n v="5"/>
    <n v="837.08333333333337"/>
    <n v="7"/>
    <n v="1171.9166666666667"/>
    <n v="21"/>
    <n v="8"/>
    <x v="0"/>
    <n v="0"/>
    <x v="0"/>
  </r>
  <r>
    <n v="10343"/>
    <n v="34"/>
    <x v="2"/>
    <x v="0"/>
    <n v="61618"/>
    <n v="27"/>
    <n v="19"/>
    <n v="1345"/>
    <n v="8"/>
    <n v="6"/>
    <n v="8"/>
    <x v="0"/>
    <n v="3"/>
    <n v="366.81818181818181"/>
    <n v="8"/>
    <n v="978.18181818181824"/>
    <n v="22"/>
    <n v="8"/>
    <x v="0"/>
    <n v="0"/>
    <x v="0"/>
  </r>
  <r>
    <n v="5935"/>
    <n v="69"/>
    <x v="2"/>
    <x v="0"/>
    <n v="55284"/>
    <n v="60"/>
    <n v="23"/>
    <n v="764"/>
    <n v="4"/>
    <n v="8"/>
    <n v="6"/>
    <x v="0"/>
    <n v="7"/>
    <n v="356.53333333333336"/>
    <n v="8"/>
    <n v="407.46666666666664"/>
    <n v="18"/>
    <n v="6"/>
    <x v="4"/>
    <n v="1"/>
    <x v="3"/>
  </r>
  <r>
    <n v="2895"/>
    <n v="62"/>
    <x v="0"/>
    <x v="0"/>
    <n v="49980"/>
    <n v="79"/>
    <n v="11"/>
    <n v="195"/>
    <n v="3.0000000000000004"/>
    <n v="3"/>
    <n v="3"/>
    <x v="0"/>
    <n v="3"/>
    <n v="73.125"/>
    <n v="5"/>
    <n v="121.875"/>
    <n v="9"/>
    <n v="2"/>
    <x v="2"/>
    <n v="1"/>
    <x v="1"/>
  </r>
  <r>
    <n v="10262"/>
    <n v="45"/>
    <x v="0"/>
    <x v="1"/>
    <n v="15072"/>
    <n v="96"/>
    <n v="11"/>
    <n v="53"/>
    <n v="0.99999999999999978"/>
    <n v="3"/>
    <n v="1"/>
    <x v="0"/>
    <n v="3"/>
    <n v="26.5"/>
    <n v="3"/>
    <n v="26.5"/>
    <n v="5"/>
    <n v="0"/>
    <x v="1"/>
    <n v="2"/>
    <x v="1"/>
  </r>
  <r>
    <n v="7848"/>
    <n v="51"/>
    <x v="0"/>
    <x v="0"/>
    <n v="49166"/>
    <n v="17"/>
    <n v="13"/>
    <n v="368"/>
    <n v="9"/>
    <n v="4"/>
    <n v="4"/>
    <x v="0"/>
    <n v="5"/>
    <n v="230"/>
    <n v="3"/>
    <n v="138"/>
    <n v="17"/>
    <n v="5"/>
    <x v="4"/>
    <n v="1"/>
    <x v="3"/>
  </r>
  <r>
    <n v="9477"/>
    <n v="71"/>
    <x v="1"/>
    <x v="1"/>
    <n v="65324"/>
    <n v="0"/>
    <n v="20"/>
    <n v="544"/>
    <n v="10"/>
    <n v="6"/>
    <n v="5"/>
    <x v="0"/>
    <n v="6"/>
    <n v="217.60000000000002"/>
    <n v="9"/>
    <n v="326.39999999999998"/>
    <n v="21"/>
    <n v="8"/>
    <x v="0"/>
    <n v="1"/>
    <x v="0"/>
  </r>
  <r>
    <n v="4856"/>
    <n v="68"/>
    <x v="2"/>
    <x v="1"/>
    <n v="82347"/>
    <n v="38"/>
    <n v="25"/>
    <n v="1853"/>
    <n v="7"/>
    <n v="8"/>
    <n v="9"/>
    <x v="0"/>
    <n v="7"/>
    <n v="763"/>
    <n v="10"/>
    <n v="1090"/>
    <n v="24"/>
    <n v="9"/>
    <x v="3"/>
    <n v="0"/>
    <x v="2"/>
  </r>
  <r>
    <n v="7186"/>
    <n v="59"/>
    <x v="1"/>
    <x v="1"/>
    <n v="30843"/>
    <n v="43"/>
    <n v="6"/>
    <n v="35"/>
    <n v="6"/>
    <n v="1"/>
    <n v="0"/>
    <x v="0"/>
    <n v="1"/>
    <n v="11.666666666666666"/>
    <n v="2"/>
    <n v="23.333333333333332"/>
    <n v="7"/>
    <n v="1"/>
    <x v="1"/>
    <n v="2"/>
    <x v="1"/>
  </r>
  <r>
    <n v="5794"/>
    <n v="51"/>
    <x v="1"/>
    <x v="1"/>
    <n v="46374"/>
    <n v="1"/>
    <n v="18"/>
    <n v="446"/>
    <n v="10"/>
    <n v="6"/>
    <n v="5"/>
    <x v="0"/>
    <n v="7"/>
    <n v="223"/>
    <n v="7"/>
    <n v="223"/>
    <n v="21"/>
    <n v="8"/>
    <x v="0"/>
    <n v="1"/>
    <x v="0"/>
  </r>
  <r>
    <n v="1456"/>
    <n v="46"/>
    <x v="0"/>
    <x v="0"/>
    <n v="60474"/>
    <n v="25"/>
    <n v="31"/>
    <n v="1180"/>
    <n v="8"/>
    <n v="9"/>
    <n v="8"/>
    <x v="0"/>
    <n v="10"/>
    <n v="536.36363636363637"/>
    <n v="12"/>
    <n v="643.63636363636363"/>
    <n v="25"/>
    <n v="9"/>
    <x v="3"/>
    <n v="1"/>
    <x v="2"/>
  </r>
  <r>
    <n v="4877"/>
    <n v="52"/>
    <x v="2"/>
    <x v="1"/>
    <n v="38576"/>
    <n v="2"/>
    <n v="5"/>
    <n v="41"/>
    <n v="10"/>
    <n v="0"/>
    <n v="1"/>
    <x v="0"/>
    <n v="1"/>
    <n v="10.25"/>
    <n v="3"/>
    <n v="30.75"/>
    <n v="11"/>
    <n v="3"/>
    <x v="2"/>
    <n v="1"/>
    <x v="1"/>
  </r>
  <r>
    <n v="425"/>
    <n v="40"/>
    <x v="0"/>
    <x v="1"/>
    <n v="55357"/>
    <n v="66"/>
    <n v="22"/>
    <n v="727"/>
    <n v="4"/>
    <n v="7"/>
    <n v="6"/>
    <x v="0"/>
    <n v="6"/>
    <n v="256.58823529411768"/>
    <n v="11"/>
    <n v="470.41176470588238"/>
    <n v="17"/>
    <n v="5"/>
    <x v="4"/>
    <n v="2"/>
    <x v="3"/>
  </r>
  <r>
    <n v="3007"/>
    <n v="59"/>
    <x v="0"/>
    <x v="1"/>
    <n v="37758"/>
    <n v="49"/>
    <n v="6"/>
    <n v="40"/>
    <n v="6"/>
    <n v="1"/>
    <n v="1"/>
    <x v="0"/>
    <n v="1"/>
    <n v="10"/>
    <n v="3"/>
    <n v="30"/>
    <n v="8"/>
    <n v="1"/>
    <x v="1"/>
    <n v="2"/>
    <x v="1"/>
  </r>
  <r>
    <n v="1031"/>
    <n v="36"/>
    <x v="2"/>
    <x v="1"/>
    <n v="85710"/>
    <n v="5"/>
    <n v="26"/>
    <n v="1062"/>
    <n v="10"/>
    <n v="9"/>
    <n v="7"/>
    <x v="0"/>
    <n v="6"/>
    <n v="398.25"/>
    <n v="10"/>
    <n v="663.75"/>
    <n v="26"/>
    <n v="9"/>
    <x v="3"/>
    <n v="0"/>
    <x v="2"/>
  </r>
  <r>
    <n v="4297"/>
    <n v="56"/>
    <x v="0"/>
    <x v="1"/>
    <n v="23228"/>
    <n v="71"/>
    <n v="7"/>
    <n v="40"/>
    <n v="3.0000000000000004"/>
    <n v="1"/>
    <n v="1"/>
    <x v="0"/>
    <n v="2"/>
    <n v="16"/>
    <n v="3"/>
    <n v="24"/>
    <n v="5"/>
    <n v="0"/>
    <x v="1"/>
    <n v="1"/>
    <x v="1"/>
  </r>
  <r>
    <n v="807"/>
    <n v="56"/>
    <x v="2"/>
    <x v="1"/>
    <n v="44602"/>
    <n v="35"/>
    <n v="17"/>
    <n v="292"/>
    <n v="7"/>
    <n v="5"/>
    <n v="4"/>
    <x v="0"/>
    <n v="6"/>
    <n v="175.2"/>
    <n v="4"/>
    <n v="116.80000000000001"/>
    <n v="16"/>
    <n v="5"/>
    <x v="4"/>
    <n v="2"/>
    <x v="3"/>
  </r>
  <r>
    <n v="9553"/>
    <n v="38"/>
    <x v="0"/>
    <x v="1"/>
    <n v="7500"/>
    <n v="94"/>
    <n v="4"/>
    <n v="15"/>
    <n v="0.99999999999999978"/>
    <n v="0"/>
    <n v="0"/>
    <x v="0"/>
    <n v="0"/>
    <n v="0"/>
    <n v="3"/>
    <n v="15"/>
    <n v="0.99999999999999978"/>
    <n v="0"/>
    <x v="1"/>
    <n v="0"/>
    <x v="1"/>
  </r>
  <r>
    <n v="4271"/>
    <n v="36"/>
    <x v="2"/>
    <x v="1"/>
    <n v="38683"/>
    <n v="80"/>
    <n v="17"/>
    <n v="341"/>
    <n v="1.9999999999999996"/>
    <n v="5"/>
    <n v="4"/>
    <x v="0"/>
    <n v="4"/>
    <n v="136.4"/>
    <n v="6"/>
    <n v="204.6"/>
    <n v="11"/>
    <n v="3"/>
    <x v="2"/>
    <n v="1"/>
    <x v="1"/>
  </r>
  <r>
    <n v="4120"/>
    <n v="50"/>
    <x v="2"/>
    <x v="0"/>
    <n v="49514"/>
    <n v="61"/>
    <n v="13"/>
    <n v="369"/>
    <n v="4"/>
    <n v="4"/>
    <n v="4"/>
    <x v="0"/>
    <n v="6"/>
    <n v="221.4"/>
    <n v="4"/>
    <n v="147.6"/>
    <n v="12"/>
    <n v="3"/>
    <x v="2"/>
    <n v="1"/>
    <x v="1"/>
  </r>
  <r>
    <n v="2036"/>
    <n v="52"/>
    <x v="1"/>
    <x v="1"/>
    <n v="57906"/>
    <n v="29"/>
    <n v="17"/>
    <n v="401"/>
    <n v="8"/>
    <n v="5"/>
    <n v="5"/>
    <x v="0"/>
    <n v="4"/>
    <n v="133.66666666666666"/>
    <n v="8"/>
    <n v="267.33333333333331"/>
    <n v="18"/>
    <n v="6"/>
    <x v="4"/>
    <n v="1"/>
    <x v="3"/>
  </r>
  <r>
    <n v="115"/>
    <n v="59"/>
    <x v="2"/>
    <x v="0"/>
    <n v="43456"/>
    <n v="0"/>
    <n v="17"/>
    <n v="393"/>
    <n v="10"/>
    <n v="5"/>
    <n v="4"/>
    <x v="0"/>
    <n v="5"/>
    <n v="151.15384615384616"/>
    <n v="8"/>
    <n v="241.84615384615387"/>
    <n v="19"/>
    <n v="7"/>
    <x v="0"/>
    <n v="1"/>
    <x v="0"/>
  </r>
  <r>
    <n v="4259"/>
    <n v="39"/>
    <x v="2"/>
    <x v="0"/>
    <n v="19485"/>
    <n v="80"/>
    <n v="4"/>
    <n v="10"/>
    <n v="1.9999999999999996"/>
    <n v="0"/>
    <n v="0"/>
    <x v="0"/>
    <n v="1"/>
    <n v="3.333333333333333"/>
    <n v="2"/>
    <n v="6.6666666666666661"/>
    <n v="1.9999999999999996"/>
    <n v="0"/>
    <x v="1"/>
    <n v="2"/>
    <x v="1"/>
  </r>
  <r>
    <n v="8687"/>
    <n v="47"/>
    <x v="0"/>
    <x v="1"/>
    <n v="53172"/>
    <n v="54"/>
    <n v="16"/>
    <n v="486"/>
    <n v="5"/>
    <n v="5"/>
    <n v="5"/>
    <x v="0"/>
    <n v="2"/>
    <n v="97.2"/>
    <n v="8"/>
    <n v="388.8"/>
    <n v="15"/>
    <n v="4"/>
    <x v="2"/>
    <n v="1"/>
    <x v="1"/>
  </r>
  <r>
    <n v="2447"/>
    <n v="46"/>
    <x v="0"/>
    <x v="1"/>
    <n v="30545"/>
    <n v="71"/>
    <n v="7"/>
    <n v="69"/>
    <n v="3.0000000000000004"/>
    <n v="1"/>
    <n v="2"/>
    <x v="0"/>
    <n v="2"/>
    <n v="27.6"/>
    <n v="3"/>
    <n v="41.4"/>
    <n v="6"/>
    <n v="0"/>
    <x v="1"/>
    <n v="1"/>
    <x v="1"/>
  </r>
  <r>
    <n v="10140"/>
    <n v="42"/>
    <x v="1"/>
    <x v="1"/>
    <n v="70123"/>
    <n v="27"/>
    <n v="17"/>
    <n v="1727"/>
    <n v="8"/>
    <n v="5"/>
    <n v="9"/>
    <x v="0"/>
    <n v="5"/>
    <n v="959.44444444444446"/>
    <n v="4"/>
    <n v="767.55555555555554"/>
    <n v="22"/>
    <n v="8"/>
    <x v="0"/>
    <n v="0"/>
    <x v="0"/>
  </r>
  <r>
    <n v="9353"/>
    <n v="66"/>
    <x v="0"/>
    <x v="0"/>
    <n v="62450"/>
    <n v="61"/>
    <n v="16"/>
    <n v="995"/>
    <n v="4"/>
    <n v="5"/>
    <n v="7"/>
    <x v="0"/>
    <n v="5"/>
    <n v="552.77777777777783"/>
    <n v="4"/>
    <n v="442.22222222222217"/>
    <n v="16"/>
    <n v="5"/>
    <x v="4"/>
    <n v="1"/>
    <x v="3"/>
  </r>
  <r>
    <n v="3623"/>
    <n v="49"/>
    <x v="0"/>
    <x v="1"/>
    <n v="21675"/>
    <n v="55"/>
    <n v="10"/>
    <n v="45"/>
    <n v="5"/>
    <n v="3"/>
    <n v="1"/>
    <x v="0"/>
    <n v="4"/>
    <n v="25.714285714285712"/>
    <n v="3"/>
    <n v="19.285714285714285"/>
    <n v="9"/>
    <n v="2"/>
    <x v="2"/>
    <n v="1"/>
    <x v="1"/>
  </r>
  <r>
    <n v="738"/>
    <n v="44"/>
    <x v="2"/>
    <x v="0"/>
    <n v="42395"/>
    <n v="35"/>
    <n v="12"/>
    <n v="182"/>
    <n v="7"/>
    <n v="3"/>
    <n v="3"/>
    <x v="0"/>
    <n v="3"/>
    <n v="78"/>
    <n v="4"/>
    <n v="104"/>
    <n v="13"/>
    <n v="4"/>
    <x v="2"/>
    <n v="2"/>
    <x v="1"/>
  </r>
  <r>
    <n v="7631"/>
    <n v="47"/>
    <x v="2"/>
    <x v="1"/>
    <n v="61346"/>
    <n v="34"/>
    <n v="23"/>
    <n v="989"/>
    <n v="7"/>
    <n v="8"/>
    <n v="7"/>
    <x v="0"/>
    <n v="5"/>
    <n v="329.66666666666663"/>
    <n v="10"/>
    <n v="659.33333333333326"/>
    <n v="22"/>
    <n v="8"/>
    <x v="0"/>
    <n v="1"/>
    <x v="0"/>
  </r>
  <r>
    <n v="4789"/>
    <n v="72"/>
    <x v="0"/>
    <x v="1"/>
    <n v="80812"/>
    <n v="95"/>
    <n v="18"/>
    <n v="1677"/>
    <n v="0.99999999999999978"/>
    <n v="6"/>
    <n v="9"/>
    <x v="0"/>
    <n v="4"/>
    <n v="745.33333333333326"/>
    <n v="5"/>
    <n v="931.66666666666674"/>
    <n v="16"/>
    <n v="5"/>
    <x v="4"/>
    <n v="0"/>
    <x v="3"/>
  </r>
  <r>
    <n v="773"/>
    <n v="54"/>
    <x v="2"/>
    <x v="2"/>
    <n v="42835"/>
    <n v="64"/>
    <n v="23"/>
    <n v="595"/>
    <n v="4"/>
    <n v="8"/>
    <n v="5"/>
    <x v="0"/>
    <n v="6"/>
    <n v="357"/>
    <n v="4"/>
    <n v="238"/>
    <n v="17"/>
    <n v="5"/>
    <x v="4"/>
    <n v="2"/>
    <x v="3"/>
  </r>
  <r>
    <n v="10602"/>
    <n v="42"/>
    <x v="0"/>
    <x v="1"/>
    <n v="39922"/>
    <n v="30"/>
    <n v="9"/>
    <n v="156"/>
    <n v="7"/>
    <n v="2"/>
    <n v="3"/>
    <x v="0"/>
    <n v="3"/>
    <n v="66.857142857142847"/>
    <n v="4"/>
    <n v="89.142857142857139"/>
    <n v="12"/>
    <n v="3"/>
    <x v="2"/>
    <n v="1"/>
    <x v="1"/>
  </r>
  <r>
    <n v="1446"/>
    <n v="69"/>
    <x v="2"/>
    <x v="0"/>
    <n v="86424"/>
    <n v="12"/>
    <n v="28"/>
    <n v="1226"/>
    <n v="9"/>
    <n v="9"/>
    <n v="8"/>
    <x v="0"/>
    <n v="6"/>
    <n v="408.66666666666663"/>
    <n v="12"/>
    <n v="817.33333333333326"/>
    <n v="26"/>
    <n v="9"/>
    <x v="3"/>
    <n v="0"/>
    <x v="2"/>
  </r>
  <r>
    <n v="3270"/>
    <n v="47"/>
    <x v="2"/>
    <x v="1"/>
    <n v="17117"/>
    <n v="96"/>
    <n v="11"/>
    <n v="128"/>
    <n v="0.99999999999999978"/>
    <n v="3"/>
    <n v="3"/>
    <x v="0"/>
    <n v="3"/>
    <n v="64"/>
    <n v="3"/>
    <n v="64"/>
    <n v="7"/>
    <n v="1"/>
    <x v="1"/>
    <n v="1"/>
    <x v="1"/>
  </r>
  <r>
    <n v="8443"/>
    <n v="53"/>
    <x v="0"/>
    <x v="0"/>
    <n v="24762"/>
    <n v="16"/>
    <n v="9"/>
    <n v="86"/>
    <n v="9"/>
    <n v="2"/>
    <n v="2"/>
    <x v="0"/>
    <n v="3"/>
    <n v="51.6"/>
    <n v="2"/>
    <n v="34.4"/>
    <n v="13"/>
    <n v="4"/>
    <x v="2"/>
    <n v="1"/>
    <x v="1"/>
  </r>
  <r>
    <n v="9653"/>
    <n v="50"/>
    <x v="0"/>
    <x v="1"/>
    <n v="35797"/>
    <n v="16"/>
    <n v="7"/>
    <n v="68"/>
    <n v="9"/>
    <n v="1"/>
    <n v="2"/>
    <x v="0"/>
    <n v="2"/>
    <n v="27.200000000000003"/>
    <n v="3"/>
    <n v="40.799999999999997"/>
    <n v="12"/>
    <n v="3"/>
    <x v="2"/>
    <n v="1"/>
    <x v="1"/>
  </r>
  <r>
    <n v="8916"/>
    <n v="50"/>
    <x v="0"/>
    <x v="2"/>
    <n v="36627"/>
    <n v="78"/>
    <n v="4"/>
    <n v="16"/>
    <n v="3.0000000000000004"/>
    <n v="0"/>
    <n v="0"/>
    <x v="0"/>
    <n v="0"/>
    <n v="0"/>
    <n v="3"/>
    <n v="16"/>
    <n v="3.0000000000000004"/>
    <n v="0"/>
    <x v="1"/>
    <n v="2"/>
    <x v="1"/>
  </r>
  <r>
    <n v="8017"/>
    <n v="44"/>
    <x v="2"/>
    <x v="1"/>
    <n v="51111"/>
    <n v="83"/>
    <n v="7"/>
    <n v="55"/>
    <n v="1.9999999999999996"/>
    <n v="1"/>
    <n v="1"/>
    <x v="0"/>
    <n v="2"/>
    <n v="22"/>
    <n v="3"/>
    <n v="33"/>
    <n v="3.9999999999999996"/>
    <n v="0"/>
    <x v="1"/>
    <n v="2"/>
    <x v="1"/>
  </r>
  <r>
    <n v="5830"/>
    <n v="53"/>
    <x v="1"/>
    <x v="0"/>
    <n v="86857"/>
    <n v="96"/>
    <n v="22"/>
    <n v="2114"/>
    <n v="0.99999999999999978"/>
    <n v="7"/>
    <n v="9"/>
    <x v="0"/>
    <n v="5"/>
    <n v="704.66666666666663"/>
    <n v="10"/>
    <n v="1409.3333333333333"/>
    <n v="17"/>
    <n v="5"/>
    <x v="4"/>
    <n v="0"/>
    <x v="3"/>
  </r>
  <r>
    <n v="4597"/>
    <n v="55"/>
    <x v="1"/>
    <x v="1"/>
    <n v="82072"/>
    <n v="67"/>
    <n v="19"/>
    <n v="2018"/>
    <n v="4"/>
    <n v="6"/>
    <n v="9"/>
    <x v="0"/>
    <n v="3"/>
    <n v="378.375"/>
    <n v="13"/>
    <n v="1639.625"/>
    <n v="19"/>
    <n v="7"/>
    <x v="0"/>
    <n v="0"/>
    <x v="0"/>
  </r>
  <r>
    <n v="7023"/>
    <n v="72"/>
    <x v="1"/>
    <x v="0"/>
    <n v="46231"/>
    <n v="87"/>
    <n v="15"/>
    <n v="263"/>
    <n v="1.9999999999999996"/>
    <n v="4"/>
    <n v="4"/>
    <x v="0"/>
    <n v="6"/>
    <n v="157.79999999999998"/>
    <n v="4"/>
    <n v="105.2"/>
    <n v="10"/>
    <n v="2"/>
    <x v="2"/>
    <n v="3"/>
    <x v="1"/>
  </r>
  <r>
    <n v="8086"/>
    <n v="66"/>
    <x v="0"/>
    <x v="1"/>
    <n v="42243"/>
    <n v="34"/>
    <n v="7"/>
    <n v="55"/>
    <n v="7"/>
    <n v="1"/>
    <n v="1"/>
    <x v="0"/>
    <n v="2"/>
    <n v="22"/>
    <n v="3"/>
    <n v="33"/>
    <n v="9"/>
    <n v="2"/>
    <x v="2"/>
    <n v="2"/>
    <x v="1"/>
  </r>
  <r>
    <n v="8825"/>
    <n v="63"/>
    <x v="0"/>
    <x v="1"/>
    <n v="51195"/>
    <n v="46"/>
    <n v="24"/>
    <n v="564"/>
    <n v="6"/>
    <n v="8"/>
    <n v="5"/>
    <x v="0"/>
    <n v="9"/>
    <n v="362.57142857142861"/>
    <n v="5"/>
    <n v="201.42857142857144"/>
    <n v="19"/>
    <n v="7"/>
    <x v="0"/>
    <n v="2"/>
    <x v="0"/>
  </r>
  <r>
    <n v="2930"/>
    <n v="47"/>
    <x v="2"/>
    <x v="0"/>
    <n v="68092"/>
    <n v="7"/>
    <n v="20"/>
    <n v="1281"/>
    <n v="10"/>
    <n v="6"/>
    <n v="8"/>
    <x v="0"/>
    <n v="2"/>
    <n v="213.5"/>
    <n v="10"/>
    <n v="1067.5"/>
    <n v="24"/>
    <n v="9"/>
    <x v="3"/>
    <n v="0"/>
    <x v="2"/>
  </r>
  <r>
    <n v="1928"/>
    <n v="52"/>
    <x v="0"/>
    <x v="1"/>
    <n v="31814"/>
    <n v="73"/>
    <n v="7"/>
    <n v="83"/>
    <n v="3.0000000000000004"/>
    <n v="1"/>
    <n v="2"/>
    <x v="0"/>
    <n v="2"/>
    <n v="33.200000000000003"/>
    <n v="3"/>
    <n v="49.8"/>
    <n v="6"/>
    <n v="0"/>
    <x v="1"/>
    <n v="1"/>
    <x v="1"/>
  </r>
  <r>
    <n v="7108"/>
    <n v="60"/>
    <x v="2"/>
    <x v="3"/>
    <n v="51390"/>
    <n v="54"/>
    <n v="18"/>
    <n v="353"/>
    <n v="5"/>
    <n v="6"/>
    <n v="4"/>
    <x v="0"/>
    <n v="5"/>
    <n v="176.5"/>
    <n v="5"/>
    <n v="176.5"/>
    <n v="15"/>
    <n v="4"/>
    <x v="2"/>
    <n v="2"/>
    <x v="1"/>
  </r>
  <r>
    <n v="10925"/>
    <n v="42"/>
    <x v="0"/>
    <x v="1"/>
    <n v="76630"/>
    <n v="93"/>
    <n v="25"/>
    <n v="1003"/>
    <n v="0.99999999999999978"/>
    <n v="8"/>
    <n v="7"/>
    <x v="0"/>
    <n v="3"/>
    <n v="214.92857142857142"/>
    <n v="11"/>
    <n v="788.07142857142856"/>
    <n v="16"/>
    <n v="5"/>
    <x v="4"/>
    <n v="0"/>
    <x v="3"/>
  </r>
  <r>
    <n v="9960"/>
    <n v="34"/>
    <x v="3"/>
    <x v="0"/>
    <n v="26868"/>
    <n v="52"/>
    <n v="4"/>
    <n v="14"/>
    <n v="5"/>
    <n v="0"/>
    <n v="0"/>
    <x v="0"/>
    <n v="1"/>
    <n v="4.6666666666666661"/>
    <n v="2"/>
    <n v="9.3333333333333321"/>
    <n v="5"/>
    <n v="0"/>
    <x v="1"/>
    <n v="1"/>
    <x v="1"/>
  </r>
  <r>
    <n v="8800"/>
    <n v="82"/>
    <x v="1"/>
    <x v="2"/>
    <n v="48948"/>
    <n v="53"/>
    <n v="24"/>
    <n v="902"/>
    <n v="5"/>
    <n v="8"/>
    <n v="6"/>
    <x v="0"/>
    <n v="7"/>
    <n v="526.16666666666674"/>
    <n v="5"/>
    <n v="375.83333333333337"/>
    <n v="19"/>
    <n v="7"/>
    <x v="0"/>
    <n v="0"/>
    <x v="0"/>
  </r>
  <r>
    <n v="9224"/>
    <n v="53"/>
    <x v="1"/>
    <x v="0"/>
    <n v="55260"/>
    <n v="81"/>
    <n v="25"/>
    <n v="1139"/>
    <n v="1.9999999999999996"/>
    <n v="8"/>
    <n v="7"/>
    <x v="0"/>
    <n v="8"/>
    <n v="700.92307692307691"/>
    <n v="5"/>
    <n v="438.07692307692309"/>
    <n v="17"/>
    <n v="5"/>
    <x v="4"/>
    <n v="1"/>
    <x v="3"/>
  </r>
  <r>
    <n v="5519"/>
    <n v="69"/>
    <x v="0"/>
    <x v="1"/>
    <n v="64090"/>
    <n v="8"/>
    <n v="20"/>
    <n v="797"/>
    <n v="10"/>
    <n v="6"/>
    <n v="6"/>
    <x v="0"/>
    <n v="6"/>
    <n v="478.2"/>
    <n v="4"/>
    <n v="318.8"/>
    <n v="22"/>
    <n v="8"/>
    <x v="0"/>
    <n v="1"/>
    <x v="0"/>
  </r>
  <r>
    <n v="5046"/>
    <n v="67"/>
    <x v="0"/>
    <x v="2"/>
    <n v="78331"/>
    <n v="97"/>
    <n v="25"/>
    <n v="1638"/>
    <n v="0.99999999999999978"/>
    <n v="8"/>
    <n v="9"/>
    <x v="0"/>
    <n v="10"/>
    <n v="963.52941176470597"/>
    <n v="7"/>
    <n v="674.47058823529403"/>
    <n v="18"/>
    <n v="6"/>
    <x v="4"/>
    <n v="1"/>
    <x v="3"/>
  </r>
  <r>
    <n v="7037"/>
    <n v="51"/>
    <x v="1"/>
    <x v="1"/>
    <n v="37087"/>
    <n v="50"/>
    <n v="17"/>
    <n v="401"/>
    <n v="5"/>
    <n v="5"/>
    <n v="5"/>
    <x v="0"/>
    <n v="4"/>
    <n v="133.66666666666666"/>
    <n v="8"/>
    <n v="267.33333333333331"/>
    <n v="15"/>
    <n v="4"/>
    <x v="2"/>
    <n v="1"/>
    <x v="1"/>
  </r>
  <r>
    <n v="905"/>
    <n v="39"/>
    <x v="0"/>
    <x v="2"/>
    <n v="21846"/>
    <n v="38"/>
    <n v="11"/>
    <n v="84"/>
    <n v="7"/>
    <n v="3"/>
    <n v="2"/>
    <x v="0"/>
    <n v="4"/>
    <n v="48"/>
    <n v="3"/>
    <n v="36"/>
    <n v="12"/>
    <n v="3"/>
    <x v="2"/>
    <n v="1"/>
    <x v="1"/>
  </r>
  <r>
    <n v="8624"/>
    <n v="67"/>
    <x v="0"/>
    <x v="1"/>
    <n v="81320"/>
    <n v="61"/>
    <n v="18"/>
    <n v="928"/>
    <n v="4"/>
    <n v="6"/>
    <n v="6"/>
    <x v="0"/>
    <n v="4"/>
    <n v="265.14285714285711"/>
    <n v="10"/>
    <n v="662.85714285714289"/>
    <n v="16"/>
    <n v="5"/>
    <x v="4"/>
    <n v="0"/>
    <x v="3"/>
  </r>
  <r>
    <n v="8945"/>
    <n v="55"/>
    <x v="0"/>
    <x v="2"/>
    <n v="54137"/>
    <n v="46"/>
    <n v="11"/>
    <n v="203"/>
    <n v="6"/>
    <n v="3"/>
    <n v="4"/>
    <x v="0"/>
    <n v="4"/>
    <n v="101.5"/>
    <n v="4"/>
    <n v="101.5"/>
    <n v="13"/>
    <n v="4"/>
    <x v="2"/>
    <n v="1"/>
    <x v="1"/>
  </r>
  <r>
    <n v="6445"/>
    <n v="58"/>
    <x v="0"/>
    <x v="1"/>
    <n v="66825"/>
    <n v="73"/>
    <n v="16"/>
    <n v="858"/>
    <n v="3.0000000000000004"/>
    <n v="5"/>
    <n v="6"/>
    <x v="0"/>
    <n v="4"/>
    <n v="343.20000000000005"/>
    <n v="6"/>
    <n v="514.79999999999995"/>
    <n v="14"/>
    <n v="4"/>
    <x v="2"/>
    <n v="0"/>
    <x v="1"/>
  </r>
  <r>
    <n v="2727"/>
    <n v="52"/>
    <x v="0"/>
    <x v="1"/>
    <n v="57100"/>
    <n v="19"/>
    <n v="13"/>
    <n v="409"/>
    <n v="9"/>
    <n v="4"/>
    <n v="5"/>
    <x v="0"/>
    <n v="3"/>
    <n v="136.33333333333331"/>
    <n v="6"/>
    <n v="272.66666666666663"/>
    <n v="18"/>
    <n v="6"/>
    <x v="4"/>
    <n v="0"/>
    <x v="3"/>
  </r>
  <r>
    <n v="6404"/>
    <n v="56"/>
    <x v="0"/>
    <x v="1"/>
    <n v="58917"/>
    <n v="10"/>
    <n v="16"/>
    <n v="282"/>
    <n v="9"/>
    <n v="5"/>
    <n v="4"/>
    <x v="0"/>
    <n v="4"/>
    <n v="112.80000000000001"/>
    <n v="6"/>
    <n v="169.2"/>
    <n v="18"/>
    <n v="6"/>
    <x v="4"/>
    <n v="3"/>
    <x v="3"/>
  </r>
  <r>
    <n v="11074"/>
    <n v="48"/>
    <x v="0"/>
    <x v="0"/>
    <n v="85072"/>
    <n v="94"/>
    <n v="18"/>
    <n v="1423"/>
    <n v="0.99999999999999978"/>
    <n v="6"/>
    <n v="8"/>
    <x v="0"/>
    <n v="3"/>
    <n v="328.38461538461542"/>
    <n v="10"/>
    <n v="1094.6153846153848"/>
    <n v="15"/>
    <n v="4"/>
    <x v="2"/>
    <n v="0"/>
    <x v="1"/>
  </r>
  <r>
    <n v="10150"/>
    <n v="64"/>
    <x v="0"/>
    <x v="0"/>
    <n v="86429"/>
    <n v="10"/>
    <n v="18"/>
    <n v="1449"/>
    <n v="9"/>
    <n v="6"/>
    <n v="8"/>
    <x v="1"/>
    <n v="7"/>
    <n v="724.5"/>
    <n v="7"/>
    <n v="724.5"/>
    <n v="23"/>
    <n v="8"/>
    <x v="0"/>
    <n v="0"/>
    <x v="0"/>
  </r>
  <r>
    <n v="1968"/>
    <n v="54"/>
    <x v="0"/>
    <x v="3"/>
    <n v="45684"/>
    <n v="37"/>
    <n v="4"/>
    <n v="28"/>
    <n v="7"/>
    <n v="0"/>
    <n v="0"/>
    <x v="0"/>
    <n v="1"/>
    <n v="9.3333333333333321"/>
    <n v="2"/>
    <n v="18.666666666666664"/>
    <n v="7"/>
    <n v="1"/>
    <x v="1"/>
    <n v="1"/>
    <x v="1"/>
  </r>
  <r>
    <n v="6534"/>
    <n v="51"/>
    <x v="0"/>
    <x v="1"/>
    <n v="47889"/>
    <n v="94"/>
    <n v="6"/>
    <n v="67"/>
    <n v="0.99999999999999978"/>
    <n v="1"/>
    <n v="2"/>
    <x v="0"/>
    <n v="2"/>
    <n v="26.8"/>
    <n v="3"/>
    <n v="40.199999999999996"/>
    <n v="4"/>
    <n v="0"/>
    <x v="1"/>
    <n v="1"/>
    <x v="1"/>
  </r>
  <r>
    <n v="9485"/>
    <n v="39"/>
    <x v="1"/>
    <x v="1"/>
    <n v="45921"/>
    <n v="23"/>
    <n v="10"/>
    <n v="199"/>
    <n v="8"/>
    <n v="3"/>
    <n v="4"/>
    <x v="0"/>
    <n v="2"/>
    <n v="49.75"/>
    <n v="6"/>
    <n v="149.25"/>
    <n v="15"/>
    <n v="4"/>
    <x v="2"/>
    <n v="0"/>
    <x v="1"/>
  </r>
  <r>
    <n v="7053"/>
    <n v="59"/>
    <x v="1"/>
    <x v="0"/>
    <n v="78420"/>
    <n v="75"/>
    <n v="22"/>
    <n v="1453"/>
    <n v="3.0000000000000004"/>
    <n v="7"/>
    <n v="8"/>
    <x v="0"/>
    <n v="3"/>
    <n v="396.27272727272725"/>
    <n v="8"/>
    <n v="1056.7272727272727"/>
    <n v="18"/>
    <n v="6"/>
    <x v="4"/>
    <n v="0"/>
    <x v="3"/>
  </r>
  <r>
    <n v="4654"/>
    <n v="33"/>
    <x v="0"/>
    <x v="1"/>
    <n v="75114"/>
    <n v="40"/>
    <n v="19"/>
    <n v="1253"/>
    <n v="6"/>
    <n v="6"/>
    <n v="8"/>
    <x v="0"/>
    <n v="3"/>
    <n v="469.875"/>
    <n v="5"/>
    <n v="783.125"/>
    <n v="20"/>
    <n v="7"/>
    <x v="0"/>
    <n v="0"/>
    <x v="0"/>
  </r>
  <r>
    <n v="9760"/>
    <n v="62"/>
    <x v="1"/>
    <x v="3"/>
    <n v="52278"/>
    <n v="24"/>
    <n v="31"/>
    <n v="1198"/>
    <n v="8"/>
    <n v="9"/>
    <n v="8"/>
    <x v="0"/>
    <n v="10"/>
    <n v="599"/>
    <n v="10"/>
    <n v="599"/>
    <n v="25"/>
    <n v="9"/>
    <x v="3"/>
    <n v="1"/>
    <x v="2"/>
  </r>
  <r>
    <n v="1048"/>
    <n v="53"/>
    <x v="2"/>
    <x v="1"/>
    <n v="35641"/>
    <n v="11"/>
    <n v="10"/>
    <n v="178"/>
    <n v="9"/>
    <n v="3"/>
    <n v="3"/>
    <x v="0"/>
    <n v="3"/>
    <n v="76.285714285714278"/>
    <n v="4"/>
    <n v="101.71428571428571"/>
    <n v="15"/>
    <n v="4"/>
    <x v="2"/>
    <n v="1"/>
    <x v="1"/>
  </r>
  <r>
    <n v="10619"/>
    <n v="31"/>
    <x v="0"/>
    <x v="0"/>
    <n v="95529"/>
    <n v="29"/>
    <n v="18"/>
    <n v="1990"/>
    <n v="8"/>
    <n v="6"/>
    <n v="9"/>
    <x v="0"/>
    <n v="7"/>
    <n v="995"/>
    <n v="7"/>
    <n v="995"/>
    <n v="23"/>
    <n v="8"/>
    <x v="0"/>
    <n v="0"/>
    <x v="0"/>
  </r>
  <r>
    <n v="9308"/>
    <n v="71"/>
    <x v="0"/>
    <x v="1"/>
    <n v="62820"/>
    <n v="51"/>
    <n v="14"/>
    <n v="976"/>
    <n v="5"/>
    <n v="4"/>
    <n v="7"/>
    <x v="0"/>
    <n v="3"/>
    <n v="325.33333333333331"/>
    <n v="6"/>
    <n v="650.66666666666663"/>
    <n v="16"/>
    <n v="5"/>
    <x v="4"/>
    <n v="0"/>
    <x v="3"/>
  </r>
  <r>
    <n v="10505"/>
    <n v="65"/>
    <x v="2"/>
    <x v="1"/>
    <n v="73113"/>
    <n v="86"/>
    <n v="15"/>
    <n v="1001"/>
    <n v="1.9999999999999996"/>
    <n v="4"/>
    <n v="7"/>
    <x v="0"/>
    <n v="3"/>
    <n v="300.3"/>
    <n v="7"/>
    <n v="700.69999999999993"/>
    <n v="13"/>
    <n v="4"/>
    <x v="2"/>
    <n v="0"/>
    <x v="1"/>
  </r>
  <r>
    <n v="8362"/>
    <n v="43"/>
    <x v="1"/>
    <x v="1"/>
    <n v="84169"/>
    <n v="9"/>
    <n v="20"/>
    <n v="1919"/>
    <n v="10"/>
    <n v="6"/>
    <n v="9"/>
    <x v="0"/>
    <n v="7"/>
    <n v="1033.3076923076922"/>
    <n v="6"/>
    <n v="885.69230769230774"/>
    <n v="25"/>
    <n v="9"/>
    <x v="3"/>
    <n v="0"/>
    <x v="2"/>
  </r>
  <r>
    <n v="2625"/>
    <n v="71"/>
    <x v="2"/>
    <x v="0"/>
    <n v="42607"/>
    <n v="30"/>
    <n v="14"/>
    <n v="350"/>
    <n v="7"/>
    <n v="4"/>
    <n v="4"/>
    <x v="0"/>
    <n v="3"/>
    <n v="105"/>
    <n v="7"/>
    <n v="244.99999999999997"/>
    <n v="15"/>
    <n v="4"/>
    <x v="2"/>
    <n v="1"/>
    <x v="1"/>
  </r>
  <r>
    <n v="4637"/>
    <n v="71"/>
    <x v="1"/>
    <x v="0"/>
    <n v="74637"/>
    <n v="73"/>
    <n v="25"/>
    <n v="1650"/>
    <n v="3.0000000000000004"/>
    <n v="8"/>
    <n v="9"/>
    <x v="0"/>
    <n v="6"/>
    <n v="660"/>
    <n v="9"/>
    <n v="990"/>
    <n v="20"/>
    <n v="7"/>
    <x v="0"/>
    <n v="0"/>
    <x v="0"/>
  </r>
  <r>
    <n v="9972"/>
    <n v="70"/>
    <x v="1"/>
    <x v="1"/>
    <n v="46015"/>
    <n v="25"/>
    <n v="5"/>
    <n v="46"/>
    <n v="8"/>
    <n v="0"/>
    <n v="1"/>
    <x v="0"/>
    <n v="1"/>
    <n v="11.5"/>
    <n v="3"/>
    <n v="34.5"/>
    <n v="9"/>
    <n v="2"/>
    <x v="2"/>
    <n v="2"/>
    <x v="1"/>
  </r>
  <r>
    <n v="4483"/>
    <n v="32"/>
    <x v="0"/>
    <x v="0"/>
    <n v="72354"/>
    <n v="67"/>
    <n v="19"/>
    <n v="1228"/>
    <n v="4"/>
    <n v="6"/>
    <n v="8"/>
    <x v="0"/>
    <n v="2"/>
    <n v="307"/>
    <n v="6"/>
    <n v="921"/>
    <n v="18"/>
    <n v="6"/>
    <x v="4"/>
    <n v="0"/>
    <x v="3"/>
  </r>
  <r>
    <n v="4487"/>
    <n v="56"/>
    <x v="2"/>
    <x v="0"/>
    <n v="39858"/>
    <n v="67"/>
    <n v="7"/>
    <n v="95"/>
    <n v="4"/>
    <n v="1"/>
    <n v="3"/>
    <x v="0"/>
    <n v="2"/>
    <n v="31.666666666666664"/>
    <n v="4"/>
    <n v="63.333333333333329"/>
    <n v="8"/>
    <n v="1"/>
    <x v="1"/>
    <n v="1"/>
    <x v="1"/>
  </r>
  <r>
    <n v="4988"/>
    <n v="77"/>
    <x v="1"/>
    <x v="1"/>
    <n v="34469"/>
    <n v="58"/>
    <n v="9"/>
    <n v="62"/>
    <n v="5"/>
    <n v="2"/>
    <n v="2"/>
    <x v="0"/>
    <n v="1"/>
    <n v="12.4"/>
    <n v="4"/>
    <n v="49.6"/>
    <n v="9"/>
    <n v="2"/>
    <x v="2"/>
    <n v="2"/>
    <x v="1"/>
  </r>
  <r>
    <n v="8931"/>
    <n v="39"/>
    <x v="0"/>
    <x v="1"/>
    <n v="83033"/>
    <n v="82"/>
    <n v="26"/>
    <n v="1761"/>
    <n v="1.9999999999999996"/>
    <n v="9"/>
    <n v="9"/>
    <x v="0"/>
    <n v="11"/>
    <n v="922.42857142857144"/>
    <n v="10"/>
    <n v="838.57142857142856"/>
    <n v="20"/>
    <n v="7"/>
    <x v="0"/>
    <n v="1"/>
    <x v="0"/>
  </r>
  <r>
    <n v="5871"/>
    <n v="46"/>
    <x v="2"/>
    <x v="1"/>
    <n v="24401"/>
    <n v="98"/>
    <n v="16"/>
    <n v="467"/>
    <n v="0.99999999999999978"/>
    <n v="5"/>
    <n v="5"/>
    <x v="0"/>
    <n v="6"/>
    <n v="233.5"/>
    <n v="6"/>
    <n v="233.5"/>
    <n v="11"/>
    <n v="3"/>
    <x v="2"/>
    <n v="0"/>
    <x v="1"/>
  </r>
  <r>
    <n v="2008"/>
    <n v="47"/>
    <x v="0"/>
    <x v="1"/>
    <n v="77583"/>
    <n v="93"/>
    <n v="19"/>
    <n v="1149"/>
    <n v="0.99999999999999978"/>
    <n v="6"/>
    <n v="7"/>
    <x v="0"/>
    <n v="4"/>
    <n v="353.53846153846155"/>
    <n v="9"/>
    <n v="795.46153846153845"/>
    <n v="14"/>
    <n v="4"/>
    <x v="2"/>
    <n v="0"/>
    <x v="1"/>
  </r>
  <r>
    <n v="3139"/>
    <n v="43"/>
    <x v="2"/>
    <x v="0"/>
    <n v="74116"/>
    <n v="53"/>
    <n v="19"/>
    <n v="2052"/>
    <n v="5"/>
    <n v="6"/>
    <n v="9"/>
    <x v="0"/>
    <n v="4"/>
    <n v="586.28571428571422"/>
    <n v="10"/>
    <n v="1465.7142857142858"/>
    <n v="20"/>
    <n v="7"/>
    <x v="0"/>
    <n v="0"/>
    <x v="0"/>
  </r>
  <r>
    <n v="10037"/>
    <n v="32"/>
    <x v="0"/>
    <x v="0"/>
    <n v="74293"/>
    <n v="66"/>
    <n v="16"/>
    <n v="1127"/>
    <n v="4"/>
    <n v="5"/>
    <n v="7"/>
    <x v="0"/>
    <n v="5"/>
    <n v="512.27272727272725"/>
    <n v="6"/>
    <n v="614.72727272727263"/>
    <n v="16"/>
    <n v="5"/>
    <x v="4"/>
    <n v="0"/>
    <x v="3"/>
  </r>
  <r>
    <n v="10673"/>
    <n v="49"/>
    <x v="1"/>
    <x v="1"/>
    <n v="68397"/>
    <n v="6"/>
    <n v="21"/>
    <n v="1416"/>
    <n v="10"/>
    <n v="7"/>
    <n v="8"/>
    <x v="0"/>
    <n v="6"/>
    <n v="772.36363636363626"/>
    <n v="5"/>
    <n v="643.63636363636363"/>
    <n v="25"/>
    <n v="9"/>
    <x v="3"/>
    <n v="1"/>
    <x v="2"/>
  </r>
  <r>
    <n v="5303"/>
    <n v="51"/>
    <x v="1"/>
    <x v="1"/>
    <n v="79632"/>
    <n v="42"/>
    <n v="20"/>
    <n v="1113"/>
    <n v="6"/>
    <n v="6"/>
    <n v="7"/>
    <x v="0"/>
    <n v="6"/>
    <n v="445.20000000000005"/>
    <n v="9"/>
    <n v="667.8"/>
    <n v="19"/>
    <n v="7"/>
    <x v="0"/>
    <n v="0"/>
    <x v="0"/>
  </r>
  <r>
    <n v="538"/>
    <n v="36"/>
    <x v="0"/>
    <x v="0"/>
    <n v="46107"/>
    <n v="78"/>
    <n v="7"/>
    <n v="125"/>
    <n v="3.0000000000000004"/>
    <n v="1"/>
    <n v="3"/>
    <x v="0"/>
    <n v="1"/>
    <n v="25"/>
    <n v="4"/>
    <n v="100"/>
    <n v="7"/>
    <n v="1"/>
    <x v="1"/>
    <n v="1"/>
    <x v="1"/>
  </r>
  <r>
    <n v="7922"/>
    <n v="74"/>
    <x v="1"/>
    <x v="0"/>
    <n v="64950"/>
    <n v="29"/>
    <n v="25"/>
    <n v="966"/>
    <n v="8"/>
    <n v="8"/>
    <n v="7"/>
    <x v="0"/>
    <n v="11"/>
    <n v="506"/>
    <n v="10"/>
    <n v="460"/>
    <n v="23"/>
    <n v="8"/>
    <x v="0"/>
    <n v="1"/>
    <x v="0"/>
  </r>
  <r>
    <n v="5692"/>
    <n v="36"/>
    <x v="3"/>
    <x v="1"/>
    <n v="25443"/>
    <n v="82"/>
    <n v="5"/>
    <n v="32"/>
    <n v="1.9999999999999996"/>
    <n v="0"/>
    <n v="0"/>
    <x v="0"/>
    <n v="1"/>
    <n v="8"/>
    <n v="3"/>
    <n v="24"/>
    <n v="1.9999999999999996"/>
    <n v="0"/>
    <x v="1"/>
    <n v="1"/>
    <x v="1"/>
  </r>
  <r>
    <n v="4843"/>
    <n v="73"/>
    <x v="0"/>
    <x v="0"/>
    <n v="75127"/>
    <n v="92"/>
    <n v="19"/>
    <n v="833"/>
    <n v="0.99999999999999978"/>
    <n v="6"/>
    <n v="6"/>
    <x v="0"/>
    <n v="2"/>
    <n v="238"/>
    <n v="5"/>
    <n v="595"/>
    <n v="13"/>
    <n v="4"/>
    <x v="2"/>
    <n v="0"/>
    <x v="1"/>
  </r>
  <r>
    <n v="6383"/>
    <n v="54"/>
    <x v="1"/>
    <x v="1"/>
    <n v="32892"/>
    <n v="78"/>
    <n v="8"/>
    <n v="46"/>
    <n v="3.0000000000000004"/>
    <n v="2"/>
    <n v="1"/>
    <x v="0"/>
    <n v="3"/>
    <n v="23"/>
    <n v="3"/>
    <n v="23"/>
    <n v="6"/>
    <n v="0"/>
    <x v="1"/>
    <n v="1"/>
    <x v="1"/>
  </r>
  <r>
    <n v="1628"/>
    <n v="54"/>
    <x v="0"/>
    <x v="1"/>
    <n v="71796"/>
    <n v="54"/>
    <n v="17"/>
    <n v="960"/>
    <n v="5"/>
    <n v="5"/>
    <n v="7"/>
    <x v="0"/>
    <n v="9"/>
    <n v="664.61538461538464"/>
    <n v="4"/>
    <n v="295.38461538461542"/>
    <n v="17"/>
    <n v="5"/>
    <x v="4"/>
    <n v="0"/>
    <x v="3"/>
  </r>
  <r>
    <n v="1204"/>
    <n v="55"/>
    <x v="1"/>
    <x v="1"/>
    <n v="67536"/>
    <n v="45"/>
    <n v="30"/>
    <n v="1829"/>
    <n v="6"/>
    <n v="9"/>
    <n v="9"/>
    <x v="0"/>
    <n v="11"/>
    <n v="914.5"/>
    <n v="11"/>
    <n v="914.5"/>
    <n v="24"/>
    <n v="9"/>
    <x v="3"/>
    <n v="1"/>
    <x v="2"/>
  </r>
  <r>
    <n v="3673"/>
    <n v="54"/>
    <x v="0"/>
    <x v="0"/>
    <n v="55239"/>
    <n v="59"/>
    <n v="26"/>
    <n v="779"/>
    <n v="4"/>
    <n v="9"/>
    <n v="6"/>
    <x v="0"/>
    <n v="7"/>
    <n v="302.94444444444446"/>
    <n v="11"/>
    <n v="476.0555555555556"/>
    <n v="19"/>
    <n v="7"/>
    <x v="0"/>
    <n v="1"/>
    <x v="0"/>
  </r>
  <r>
    <n v="760"/>
    <n v="50"/>
    <x v="1"/>
    <x v="2"/>
    <n v="60554"/>
    <n v="8"/>
    <n v="23"/>
    <n v="811"/>
    <n v="10"/>
    <n v="8"/>
    <n v="6"/>
    <x v="0"/>
    <n v="8"/>
    <n v="381.64705882352939"/>
    <n v="9"/>
    <n v="429.35294117647061"/>
    <n v="24"/>
    <n v="9"/>
    <x v="3"/>
    <n v="1"/>
    <x v="2"/>
  </r>
  <r>
    <n v="8957"/>
    <n v="73"/>
    <x v="2"/>
    <x v="0"/>
    <n v="64831"/>
    <n v="51"/>
    <n v="22"/>
    <n v="1120"/>
    <n v="5"/>
    <n v="7"/>
    <n v="7"/>
    <x v="0"/>
    <n v="6"/>
    <n v="610.90909090909088"/>
    <n v="5"/>
    <n v="509.09090909090907"/>
    <n v="19"/>
    <n v="7"/>
    <x v="0"/>
    <n v="2"/>
    <x v="0"/>
  </r>
  <r>
    <n v="4128"/>
    <n v="63"/>
    <x v="1"/>
    <x v="1"/>
    <n v="56067"/>
    <n v="51"/>
    <n v="20"/>
    <n v="725"/>
    <n v="5"/>
    <n v="6"/>
    <n v="6"/>
    <x v="0"/>
    <n v="7"/>
    <n v="362.5"/>
    <n v="7"/>
    <n v="362.5"/>
    <n v="17"/>
    <n v="5"/>
    <x v="4"/>
    <n v="1"/>
    <x v="3"/>
  </r>
  <r>
    <n v="6810"/>
    <n v="42"/>
    <x v="0"/>
    <x v="2"/>
    <n v="82025"/>
    <n v="76"/>
    <n v="12"/>
    <n v="1187"/>
    <n v="3.0000000000000004"/>
    <n v="3"/>
    <n v="8"/>
    <x v="0"/>
    <n v="3"/>
    <n v="395.66666666666663"/>
    <n v="6"/>
    <n v="791.33333333333326"/>
    <n v="14"/>
    <n v="4"/>
    <x v="2"/>
    <n v="0"/>
    <x v="1"/>
  </r>
  <r>
    <n v="5386"/>
    <n v="72"/>
    <x v="0"/>
    <x v="1"/>
    <n v="94384"/>
    <n v="62"/>
    <n v="18"/>
    <n v="2302"/>
    <n v="4"/>
    <n v="6"/>
    <n v="9"/>
    <x v="1"/>
    <n v="5"/>
    <n v="1151"/>
    <n v="5"/>
    <n v="1151"/>
    <n v="19"/>
    <n v="7"/>
    <x v="0"/>
    <n v="0"/>
    <x v="0"/>
  </r>
  <r>
    <n v="8700"/>
    <n v="39"/>
    <x v="3"/>
    <x v="0"/>
    <n v="14906"/>
    <n v="86"/>
    <n v="9"/>
    <n v="66"/>
    <n v="1.9999999999999996"/>
    <n v="2"/>
    <n v="2"/>
    <x v="0"/>
    <n v="2"/>
    <n v="26.400000000000002"/>
    <n v="3"/>
    <n v="39.6"/>
    <n v="6"/>
    <n v="0"/>
    <x v="1"/>
    <n v="0"/>
    <x v="1"/>
  </r>
  <r>
    <n v="3202"/>
    <n v="38"/>
    <x v="1"/>
    <x v="1"/>
    <n v="51563"/>
    <n v="60"/>
    <n v="19"/>
    <n v="1250"/>
    <n v="4"/>
    <n v="6"/>
    <n v="8"/>
    <x v="0"/>
    <n v="4"/>
    <n v="357.14285714285711"/>
    <n v="10"/>
    <n v="892.85714285714289"/>
    <n v="18"/>
    <n v="6"/>
    <x v="4"/>
    <n v="0"/>
    <x v="3"/>
  </r>
  <r>
    <n v="1328"/>
    <n v="43"/>
    <x v="2"/>
    <x v="1"/>
    <n v="57937"/>
    <n v="56"/>
    <n v="20"/>
    <n v="683"/>
    <n v="5"/>
    <n v="6"/>
    <n v="6"/>
    <x v="0"/>
    <n v="4"/>
    <n v="210.15384615384616"/>
    <n v="9"/>
    <n v="472.84615384615381"/>
    <n v="17"/>
    <n v="5"/>
    <x v="4"/>
    <n v="1"/>
    <x v="3"/>
  </r>
  <r>
    <n v="8405"/>
    <n v="46"/>
    <x v="0"/>
    <x v="2"/>
    <n v="68274"/>
    <n v="83"/>
    <n v="13"/>
    <n v="305"/>
    <n v="1.9999999999999996"/>
    <n v="4"/>
    <n v="4"/>
    <x v="0"/>
    <n v="4"/>
    <n v="135.55555555555554"/>
    <n v="5"/>
    <n v="169.44444444444446"/>
    <n v="10"/>
    <n v="2"/>
    <x v="2"/>
    <n v="2"/>
    <x v="1"/>
  </r>
  <r>
    <n v="6515"/>
    <n v="48"/>
    <x v="0"/>
    <x v="1"/>
    <n v="39771"/>
    <n v="92"/>
    <n v="6"/>
    <n v="50"/>
    <n v="0.99999999999999978"/>
    <n v="1"/>
    <n v="1"/>
    <x v="0"/>
    <n v="2"/>
    <n v="20"/>
    <n v="3"/>
    <n v="30"/>
    <n v="3"/>
    <n v="0"/>
    <x v="1"/>
    <n v="1"/>
    <x v="1"/>
  </r>
  <r>
    <n v="2882"/>
    <n v="50"/>
    <x v="2"/>
    <x v="2"/>
    <n v="67893"/>
    <n v="31"/>
    <n v="16"/>
    <n v="995"/>
    <n v="7"/>
    <n v="5"/>
    <n v="7"/>
    <x v="0"/>
    <n v="3"/>
    <n v="248.75"/>
    <n v="9"/>
    <n v="746.25"/>
    <n v="19"/>
    <n v="7"/>
    <x v="0"/>
    <n v="1"/>
    <x v="0"/>
  </r>
  <r>
    <n v="7574"/>
    <n v="46"/>
    <x v="1"/>
    <x v="1"/>
    <n v="27922"/>
    <n v="80"/>
    <n v="6"/>
    <n v="41"/>
    <n v="1.9999999999999996"/>
    <n v="1"/>
    <n v="1"/>
    <x v="0"/>
    <n v="2"/>
    <n v="16.400000000000002"/>
    <n v="3"/>
    <n v="24.599999999999998"/>
    <n v="3.9999999999999996"/>
    <n v="0"/>
    <x v="1"/>
    <n v="1"/>
    <x v="1"/>
  </r>
  <r>
    <n v="6387"/>
    <n v="49"/>
    <x v="1"/>
    <x v="1"/>
    <n v="52190"/>
    <n v="39"/>
    <n v="9"/>
    <n v="77"/>
    <n v="7"/>
    <n v="2"/>
    <n v="2"/>
    <x v="0"/>
    <n v="2"/>
    <n v="30.8"/>
    <n v="3"/>
    <n v="46.199999999999996"/>
    <n v="11"/>
    <n v="3"/>
    <x v="2"/>
    <n v="2"/>
    <x v="1"/>
  </r>
  <r>
    <n v="5320"/>
    <n v="52"/>
    <x v="2"/>
    <x v="2"/>
    <n v="44051"/>
    <n v="20"/>
    <n v="12"/>
    <n v="171"/>
    <n v="8"/>
    <n v="3"/>
    <n v="3"/>
    <x v="0"/>
    <n v="3"/>
    <n v="73.285714285714278"/>
    <n v="4"/>
    <n v="97.714285714285708"/>
    <n v="14"/>
    <n v="4"/>
    <x v="2"/>
    <n v="2"/>
    <x v="1"/>
  </r>
  <r>
    <n v="5048"/>
    <n v="54"/>
    <x v="1"/>
    <x v="0"/>
    <n v="42767"/>
    <n v="53"/>
    <n v="7"/>
    <n v="131"/>
    <n v="5"/>
    <n v="1"/>
    <n v="3"/>
    <x v="0"/>
    <n v="3"/>
    <n v="78.599999999999994"/>
    <n v="2"/>
    <n v="52.400000000000006"/>
    <n v="9"/>
    <n v="2"/>
    <x v="2"/>
    <n v="2"/>
    <x v="1"/>
  </r>
  <r>
    <n v="8146"/>
    <n v="49"/>
    <x v="2"/>
    <x v="1"/>
    <n v="46106"/>
    <n v="84"/>
    <n v="5"/>
    <n v="54"/>
    <n v="1.9999999999999996"/>
    <n v="0"/>
    <n v="1"/>
    <x v="0"/>
    <n v="1"/>
    <n v="18"/>
    <n v="2"/>
    <n v="36"/>
    <n v="2.9999999999999996"/>
    <n v="0"/>
    <x v="1"/>
    <n v="2"/>
    <x v="1"/>
  </r>
  <r>
    <n v="10031"/>
    <n v="49"/>
    <x v="1"/>
    <x v="1"/>
    <n v="16927"/>
    <n v="50"/>
    <n v="12"/>
    <n v="53"/>
    <n v="5"/>
    <n v="3"/>
    <n v="1"/>
    <x v="0"/>
    <n v="3"/>
    <n v="22.714285714285712"/>
    <n v="4"/>
    <n v="30.285714285714285"/>
    <n v="9"/>
    <n v="2"/>
    <x v="2"/>
    <n v="2"/>
    <x v="1"/>
  </r>
  <r>
    <n v="5748"/>
    <n v="60"/>
    <x v="0"/>
    <x v="1"/>
    <n v="59754"/>
    <n v="96"/>
    <n v="16"/>
    <n v="475"/>
    <n v="0.99999999999999978"/>
    <n v="5"/>
    <n v="5"/>
    <x v="0"/>
    <n v="5"/>
    <n v="215.90909090909091"/>
    <n v="6"/>
    <n v="259.09090909090907"/>
    <n v="11"/>
    <n v="3"/>
    <x v="2"/>
    <n v="1"/>
    <x v="1"/>
  </r>
  <r>
    <n v="2134"/>
    <n v="73"/>
    <x v="0"/>
    <x v="0"/>
    <n v="53700"/>
    <n v="94"/>
    <n v="22"/>
    <n v="694"/>
    <n v="0.99999999999999978"/>
    <n v="7"/>
    <n v="6"/>
    <x v="0"/>
    <n v="5"/>
    <n v="266.92307692307696"/>
    <n v="8"/>
    <n v="427.07692307692309"/>
    <n v="14"/>
    <n v="4"/>
    <x v="2"/>
    <n v="1"/>
    <x v="1"/>
  </r>
  <r>
    <n v="1523"/>
    <n v="52"/>
    <x v="0"/>
    <x v="1"/>
    <n v="59041"/>
    <n v="25"/>
    <n v="8"/>
    <n v="96"/>
    <n v="8"/>
    <n v="2"/>
    <n v="3"/>
    <x v="0"/>
    <n v="2"/>
    <n v="32"/>
    <n v="4"/>
    <n v="64"/>
    <n v="13"/>
    <n v="4"/>
    <x v="2"/>
    <n v="2"/>
    <x v="1"/>
  </r>
  <r>
    <n v="9665"/>
    <n v="68"/>
    <x v="1"/>
    <x v="2"/>
    <n v="54237"/>
    <n v="48"/>
    <n v="16"/>
    <n v="361"/>
    <n v="6"/>
    <n v="5"/>
    <n v="4"/>
    <x v="0"/>
    <n v="5"/>
    <n v="180.5"/>
    <n v="5"/>
    <n v="180.5"/>
    <n v="15"/>
    <n v="4"/>
    <x v="2"/>
    <n v="1"/>
    <x v="1"/>
  </r>
  <r>
    <n v="4640"/>
    <n v="58"/>
    <x v="0"/>
    <x v="2"/>
    <n v="70647"/>
    <n v="65"/>
    <n v="26"/>
    <n v="1079"/>
    <n v="4"/>
    <n v="9"/>
    <n v="7"/>
    <x v="0"/>
    <n v="4"/>
    <n v="253.88235294117646"/>
    <n v="13"/>
    <n v="825.11764705882342"/>
    <n v="20"/>
    <n v="7"/>
    <x v="0"/>
    <n v="1"/>
    <x v="0"/>
  </r>
  <r>
    <n v="3635"/>
    <n v="63"/>
    <x v="1"/>
    <x v="0"/>
    <n v="52597"/>
    <n v="69"/>
    <n v="20"/>
    <n v="578"/>
    <n v="4"/>
    <n v="6"/>
    <n v="5"/>
    <x v="0"/>
    <n v="6"/>
    <n v="247.71428571428569"/>
    <n v="8"/>
    <n v="330.28571428571428"/>
    <n v="15"/>
    <n v="4"/>
    <x v="2"/>
    <n v="1"/>
    <x v="1"/>
  </r>
  <r>
    <n v="3547"/>
    <n v="56"/>
    <x v="2"/>
    <x v="1"/>
    <n v="41021"/>
    <n v="12"/>
    <n v="7"/>
    <n v="64"/>
    <n v="9"/>
    <n v="1"/>
    <n v="2"/>
    <x v="0"/>
    <n v="2"/>
    <n v="25.6"/>
    <n v="3"/>
    <n v="38.4"/>
    <n v="12"/>
    <n v="3"/>
    <x v="2"/>
    <n v="1"/>
    <x v="1"/>
  </r>
  <r>
    <n v="2456"/>
    <n v="50"/>
    <x v="1"/>
    <x v="1"/>
    <n v="40233"/>
    <n v="84"/>
    <n v="13"/>
    <n v="149"/>
    <n v="1.9999999999999996"/>
    <n v="4"/>
    <n v="3"/>
    <x v="0"/>
    <n v="2"/>
    <n v="42.571428571428569"/>
    <n v="5"/>
    <n v="106.42857142857143"/>
    <n v="9"/>
    <n v="2"/>
    <x v="2"/>
    <n v="1"/>
    <x v="1"/>
  </r>
  <r>
    <n v="5633"/>
    <n v="45"/>
    <x v="0"/>
    <x v="1"/>
    <n v="50183"/>
    <n v="47"/>
    <n v="17"/>
    <n v="231"/>
    <n v="6"/>
    <n v="5"/>
    <n v="4"/>
    <x v="0"/>
    <n v="3"/>
    <n v="77"/>
    <n v="6"/>
    <n v="154"/>
    <n v="15"/>
    <n v="4"/>
    <x v="2"/>
    <n v="2"/>
    <x v="1"/>
  </r>
  <r>
    <n v="7801"/>
    <n v="66"/>
    <x v="0"/>
    <x v="1"/>
    <n v="54753"/>
    <n v="87"/>
    <n v="21"/>
    <n v="728"/>
    <n v="1.9999999999999996"/>
    <n v="7"/>
    <n v="6"/>
    <x v="0"/>
    <n v="5"/>
    <n v="227.5"/>
    <n v="11"/>
    <n v="500.5"/>
    <n v="15"/>
    <n v="4"/>
    <x v="2"/>
    <n v="1"/>
    <x v="1"/>
  </r>
  <r>
    <n v="10489"/>
    <n v="52"/>
    <x v="0"/>
    <x v="1"/>
    <n v="92955"/>
    <n v="35"/>
    <n v="23"/>
    <n v="1778"/>
    <n v="7"/>
    <n v="8"/>
    <n v="9"/>
    <x v="0"/>
    <n v="6"/>
    <n v="711.2"/>
    <n v="9"/>
    <n v="1066.8"/>
    <n v="24"/>
    <n v="9"/>
    <x v="3"/>
    <n v="0"/>
    <x v="2"/>
  </r>
  <r>
    <n v="7011"/>
    <n v="52"/>
    <x v="0"/>
    <x v="1"/>
    <n v="33471"/>
    <n v="47"/>
    <n v="10"/>
    <n v="93"/>
    <n v="6"/>
    <n v="3"/>
    <n v="3"/>
    <x v="0"/>
    <n v="3"/>
    <n v="39.857142857142854"/>
    <n v="4"/>
    <n v="53.142857142857139"/>
    <n v="12"/>
    <n v="3"/>
    <x v="2"/>
    <n v="1"/>
    <x v="1"/>
  </r>
  <r>
    <n v="2620"/>
    <n v="51"/>
    <x v="1"/>
    <x v="1"/>
    <n v="34596"/>
    <n v="48"/>
    <n v="4"/>
    <n v="23"/>
    <n v="6"/>
    <n v="0"/>
    <n v="0"/>
    <x v="0"/>
    <n v="1"/>
    <n v="7.6666666666666661"/>
    <n v="2"/>
    <n v="15.333333333333332"/>
    <n v="6"/>
    <n v="0"/>
    <x v="1"/>
    <n v="1"/>
    <x v="1"/>
  </r>
  <r>
    <n v="3933"/>
    <n v="45"/>
    <x v="0"/>
    <x v="1"/>
    <n v="44010"/>
    <n v="46"/>
    <n v="24"/>
    <n v="662"/>
    <n v="6"/>
    <n v="8"/>
    <n v="6"/>
    <x v="0"/>
    <n v="10"/>
    <n v="413.75"/>
    <n v="6"/>
    <n v="248.25"/>
    <n v="20"/>
    <n v="7"/>
    <x v="0"/>
    <n v="1"/>
    <x v="0"/>
  </r>
  <r>
    <n v="10981"/>
    <n v="37"/>
    <x v="0"/>
    <x v="1"/>
    <n v="84219"/>
    <n v="27"/>
    <n v="18"/>
    <n v="1198"/>
    <n v="8"/>
    <n v="6"/>
    <n v="8"/>
    <x v="0"/>
    <n v="3"/>
    <n v="276.46153846153845"/>
    <n v="10"/>
    <n v="921.53846153846155"/>
    <n v="22"/>
    <n v="8"/>
    <x v="0"/>
    <n v="0"/>
    <x v="0"/>
  </r>
  <r>
    <n v="1734"/>
    <n v="57"/>
    <x v="1"/>
    <x v="1"/>
    <n v="40706"/>
    <n v="37"/>
    <n v="11"/>
    <n v="81"/>
    <n v="7"/>
    <n v="3"/>
    <n v="2"/>
    <x v="0"/>
    <n v="3"/>
    <n v="34.714285714285715"/>
    <n v="4"/>
    <n v="46.285714285714285"/>
    <n v="12"/>
    <n v="3"/>
    <x v="2"/>
    <n v="3"/>
    <x v="1"/>
  </r>
  <r>
    <n v="10995"/>
    <n v="37"/>
    <x v="2"/>
    <x v="1"/>
    <n v="15716"/>
    <n v="8"/>
    <n v="10"/>
    <n v="92"/>
    <n v="10"/>
    <n v="3"/>
    <n v="3"/>
    <x v="0"/>
    <n v="3"/>
    <n v="39.428571428571423"/>
    <n v="4"/>
    <n v="52.571428571428569"/>
    <n v="16"/>
    <n v="5"/>
    <x v="4"/>
    <n v="1"/>
    <x v="3"/>
  </r>
  <r>
    <n v="6357"/>
    <n v="66"/>
    <x v="2"/>
    <x v="2"/>
    <n v="59052"/>
    <n v="29"/>
    <n v="18"/>
    <n v="491"/>
    <n v="8"/>
    <n v="6"/>
    <n v="5"/>
    <x v="0"/>
    <n v="7"/>
    <n v="245.5"/>
    <n v="7"/>
    <n v="245.5"/>
    <n v="19"/>
    <n v="7"/>
    <x v="0"/>
    <n v="1"/>
    <x v="0"/>
  </r>
  <r>
    <n v="9209"/>
    <n v="54"/>
    <x v="2"/>
    <x v="1"/>
    <n v="80573"/>
    <n v="85"/>
    <n v="24"/>
    <n v="1564"/>
    <n v="1.9999999999999996"/>
    <n v="8"/>
    <n v="9"/>
    <x v="0"/>
    <n v="4"/>
    <n v="368"/>
    <n v="13"/>
    <n v="1196"/>
    <n v="19"/>
    <n v="7"/>
    <x v="0"/>
    <n v="0"/>
    <x v="0"/>
  </r>
  <r>
    <n v="10286"/>
    <n v="63"/>
    <x v="0"/>
    <x v="1"/>
    <n v="83715"/>
    <n v="2"/>
    <n v="24"/>
    <n v="926"/>
    <n v="10"/>
    <n v="8"/>
    <n v="6"/>
    <x v="0"/>
    <n v="2"/>
    <n v="123.46666666666667"/>
    <n v="13"/>
    <n v="802.53333333333342"/>
    <n v="24"/>
    <n v="9"/>
    <x v="3"/>
    <n v="0"/>
    <x v="2"/>
  </r>
  <r>
    <n v="2611"/>
    <n v="66"/>
    <x v="2"/>
    <x v="1"/>
    <n v="82576"/>
    <n v="66"/>
    <n v="19"/>
    <n v="1910"/>
    <n v="4"/>
    <n v="6"/>
    <n v="9"/>
    <x v="0"/>
    <n v="2"/>
    <n v="272.85714285714283"/>
    <n v="12"/>
    <n v="1637.1428571428571"/>
    <n v="19"/>
    <n v="7"/>
    <x v="0"/>
    <n v="0"/>
    <x v="0"/>
  </r>
  <r>
    <n v="1600"/>
    <n v="60"/>
    <x v="2"/>
    <x v="1"/>
    <n v="56962"/>
    <n v="60"/>
    <n v="21"/>
    <n v="411"/>
    <n v="4"/>
    <n v="7"/>
    <n v="5"/>
    <x v="0"/>
    <n v="6"/>
    <n v="224.18181818181816"/>
    <n v="5"/>
    <n v="186.81818181818181"/>
    <n v="16"/>
    <n v="5"/>
    <x v="4"/>
    <n v="3"/>
    <x v="3"/>
  </r>
  <r>
    <n v="3308"/>
    <n v="73"/>
    <x v="0"/>
    <x v="1"/>
    <n v="35704"/>
    <n v="54"/>
    <n v="9"/>
    <n v="94"/>
    <n v="5"/>
    <n v="2"/>
    <n v="3"/>
    <x v="0"/>
    <n v="2"/>
    <n v="31.333333333333332"/>
    <n v="4"/>
    <n v="62.666666666666664"/>
    <n v="10"/>
    <n v="2"/>
    <x v="2"/>
    <n v="2"/>
    <x v="1"/>
  </r>
  <r>
    <n v="5407"/>
    <n v="71"/>
    <x v="0"/>
    <x v="1"/>
    <n v="53103"/>
    <n v="70"/>
    <n v="28"/>
    <n v="1085"/>
    <n v="3.0000000000000004"/>
    <n v="9"/>
    <n v="7"/>
    <x v="0"/>
    <n v="10"/>
    <n v="638.23529411764707"/>
    <n v="7"/>
    <n v="446.76470588235293"/>
    <n v="19"/>
    <n v="7"/>
    <x v="0"/>
    <n v="1"/>
    <x v="0"/>
  </r>
  <r>
    <n v="2166"/>
    <n v="65"/>
    <x v="2"/>
    <x v="3"/>
    <n v="46779"/>
    <n v="55"/>
    <n v="4"/>
    <n v="23"/>
    <n v="5"/>
    <n v="0"/>
    <n v="0"/>
    <x v="0"/>
    <n v="0"/>
    <n v="0"/>
    <n v="2"/>
    <n v="23"/>
    <n v="5"/>
    <n v="0"/>
    <x v="1"/>
    <n v="2"/>
    <x v="1"/>
  </r>
  <r>
    <n v="3955"/>
    <n v="60"/>
    <x v="0"/>
    <x v="2"/>
    <n v="4861"/>
    <n v="20"/>
    <n v="0"/>
    <n v="6"/>
    <n v="8"/>
    <n v="0"/>
    <n v="0"/>
    <x v="1"/>
    <n v="0"/>
    <n v="0"/>
    <n v="0"/>
    <n v="0"/>
    <n v="8"/>
    <n v="1"/>
    <x v="1"/>
    <n v="0"/>
    <x v="1"/>
  </r>
  <r>
    <n v="6634"/>
    <n v="46"/>
    <x v="2"/>
    <x v="2"/>
    <n v="33462"/>
    <n v="78"/>
    <n v="6"/>
    <n v="54"/>
    <n v="3.0000000000000004"/>
    <n v="1"/>
    <n v="1"/>
    <x v="0"/>
    <n v="2"/>
    <n v="21.6"/>
    <n v="3"/>
    <n v="32.4"/>
    <n v="5"/>
    <n v="0"/>
    <x v="1"/>
    <n v="1"/>
    <x v="1"/>
  </r>
  <r>
    <n v="3056"/>
    <n v="47"/>
    <x v="0"/>
    <x v="2"/>
    <n v="63693"/>
    <n v="63"/>
    <n v="29"/>
    <n v="1150"/>
    <n v="4"/>
    <n v="9"/>
    <n v="7"/>
    <x v="0"/>
    <n v="11"/>
    <n v="632.5"/>
    <n v="9"/>
    <n v="517.5"/>
    <n v="20"/>
    <n v="7"/>
    <x v="0"/>
    <n v="1"/>
    <x v="0"/>
  </r>
  <r>
    <n v="5718"/>
    <n v="75"/>
    <x v="0"/>
    <x v="1"/>
    <n v="80763"/>
    <n v="17"/>
    <n v="23"/>
    <n v="1415"/>
    <n v="9"/>
    <n v="8"/>
    <n v="8"/>
    <x v="0"/>
    <n v="5"/>
    <n v="643.18181818181813"/>
    <n v="6"/>
    <n v="771.81818181818176"/>
    <n v="25"/>
    <n v="9"/>
    <x v="3"/>
    <n v="0"/>
    <x v="2"/>
  </r>
  <r>
    <n v="6872"/>
    <n v="51"/>
    <x v="1"/>
    <x v="1"/>
    <n v="65352"/>
    <n v="43"/>
    <n v="16"/>
    <n v="405"/>
    <n v="6"/>
    <n v="5"/>
    <n v="5"/>
    <x v="0"/>
    <n v="4"/>
    <n v="135"/>
    <n v="8"/>
    <n v="270"/>
    <n v="16"/>
    <n v="5"/>
    <x v="4"/>
    <n v="1"/>
    <x v="3"/>
  </r>
  <r>
    <n v="8164"/>
    <n v="47"/>
    <x v="1"/>
    <x v="1"/>
    <n v="82170"/>
    <n v="13"/>
    <n v="19"/>
    <n v="1908"/>
    <n v="9"/>
    <n v="6"/>
    <n v="9"/>
    <x v="0"/>
    <n v="5"/>
    <n v="795"/>
    <n v="7"/>
    <n v="1113"/>
    <n v="24"/>
    <n v="9"/>
    <x v="3"/>
    <n v="0"/>
    <x v="2"/>
  </r>
  <r>
    <n v="4580"/>
    <n v="56"/>
    <x v="0"/>
    <x v="1"/>
    <n v="75759"/>
    <n v="46"/>
    <n v="26"/>
    <n v="2486"/>
    <n v="6"/>
    <n v="9"/>
    <n v="9"/>
    <x v="0"/>
    <n v="9"/>
    <n v="1243"/>
    <n v="9"/>
    <n v="1243"/>
    <n v="24"/>
    <n v="9"/>
    <x v="3"/>
    <n v="0"/>
    <x v="2"/>
  </r>
  <r>
    <n v="9305"/>
    <n v="49"/>
    <x v="2"/>
    <x v="0"/>
    <n v="79689"/>
    <n v="65"/>
    <n v="27"/>
    <n v="1315"/>
    <n v="4"/>
    <n v="9"/>
    <n v="8"/>
    <x v="0"/>
    <n v="4"/>
    <n v="309.41176470588238"/>
    <n v="13"/>
    <n v="1005.5882352941176"/>
    <n v="21"/>
    <n v="8"/>
    <x v="0"/>
    <n v="0"/>
    <x v="0"/>
  </r>
  <r>
    <n v="453"/>
    <n v="69"/>
    <x v="1"/>
    <x v="3"/>
    <n v="35340"/>
    <n v="1"/>
    <n v="7"/>
    <n v="45"/>
    <n v="10"/>
    <n v="1"/>
    <n v="1"/>
    <x v="0"/>
    <n v="2"/>
    <n v="18"/>
    <n v="3"/>
    <n v="27"/>
    <n v="12"/>
    <n v="3"/>
    <x v="2"/>
    <n v="2"/>
    <x v="1"/>
  </r>
  <r>
    <n v="8545"/>
    <n v="71"/>
    <x v="0"/>
    <x v="2"/>
    <n v="85683"/>
    <n v="6"/>
    <n v="17"/>
    <n v="1789"/>
    <n v="10"/>
    <n v="5"/>
    <n v="9"/>
    <x v="0"/>
    <n v="2"/>
    <n v="298.16666666666663"/>
    <n v="10"/>
    <n v="1490.8333333333335"/>
    <n v="24"/>
    <n v="9"/>
    <x v="3"/>
    <n v="0"/>
    <x v="2"/>
  </r>
  <r>
    <n v="9850"/>
    <n v="53"/>
    <x v="2"/>
    <x v="1"/>
    <n v="24884"/>
    <n v="32"/>
    <n v="4"/>
    <n v="19"/>
    <n v="7"/>
    <n v="0"/>
    <n v="0"/>
    <x v="0"/>
    <n v="0"/>
    <n v="0"/>
    <n v="3"/>
    <n v="19"/>
    <n v="7"/>
    <n v="1"/>
    <x v="1"/>
    <n v="1"/>
    <x v="1"/>
  </r>
  <r>
    <n v="7378"/>
    <n v="44"/>
    <x v="2"/>
    <x v="1"/>
    <n v="42021"/>
    <n v="34"/>
    <n v="22"/>
    <n v="573"/>
    <n v="7"/>
    <n v="7"/>
    <n v="5"/>
    <x v="0"/>
    <n v="10"/>
    <n v="358.125"/>
    <n v="6"/>
    <n v="214.875"/>
    <n v="19"/>
    <n v="7"/>
    <x v="0"/>
    <n v="1"/>
    <x v="0"/>
  </r>
  <r>
    <n v="7646"/>
    <n v="36"/>
    <x v="0"/>
    <x v="0"/>
    <n v="64449"/>
    <n v="70"/>
    <n v="24"/>
    <n v="805"/>
    <n v="3.0000000000000004"/>
    <n v="8"/>
    <n v="6"/>
    <x v="0"/>
    <n v="5"/>
    <n v="236.76470588235296"/>
    <n v="12"/>
    <n v="568.23529411764707"/>
    <n v="17"/>
    <n v="5"/>
    <x v="4"/>
    <n v="1"/>
    <x v="3"/>
  </r>
  <r>
    <n v="1640"/>
    <n v="71"/>
    <x v="0"/>
    <x v="2"/>
    <n v="64587"/>
    <n v="49"/>
    <n v="8"/>
    <n v="108"/>
    <n v="6"/>
    <n v="2"/>
    <n v="3"/>
    <x v="0"/>
    <n v="1"/>
    <n v="21.6"/>
    <n v="4"/>
    <n v="86.4"/>
    <n v="11"/>
    <n v="3"/>
    <x v="2"/>
    <n v="2"/>
    <x v="1"/>
  </r>
  <r>
    <n v="5184"/>
    <n v="30"/>
    <x v="0"/>
    <x v="0"/>
    <n v="34824"/>
    <n v="65"/>
    <n v="4"/>
    <n v="23"/>
    <n v="4"/>
    <n v="0"/>
    <n v="0"/>
    <x v="0"/>
    <n v="1"/>
    <n v="7.6666666666666661"/>
    <n v="2"/>
    <n v="15.333333333333332"/>
    <n v="4"/>
    <n v="0"/>
    <x v="1"/>
    <n v="0"/>
    <x v="1"/>
  </r>
  <r>
    <n v="8492"/>
    <n v="47"/>
    <x v="0"/>
    <x v="1"/>
    <n v="75437"/>
    <n v="25"/>
    <n v="23"/>
    <n v="1493"/>
    <n v="8"/>
    <n v="8"/>
    <n v="8"/>
    <x v="0"/>
    <n v="8"/>
    <n v="663.55555555555554"/>
    <n v="10"/>
    <n v="829.44444444444446"/>
    <n v="24"/>
    <n v="9"/>
    <x v="3"/>
    <n v="0"/>
    <x v="2"/>
  </r>
  <r>
    <n v="11188"/>
    <n v="68"/>
    <x v="0"/>
    <x v="1"/>
    <n v="26091"/>
    <n v="84"/>
    <n v="9"/>
    <n v="89"/>
    <n v="1.9999999999999996"/>
    <n v="2"/>
    <n v="2"/>
    <x v="0"/>
    <n v="2"/>
    <n v="35.6"/>
    <n v="3"/>
    <n v="53.4"/>
    <n v="6"/>
    <n v="0"/>
    <x v="1"/>
    <n v="2"/>
    <x v="1"/>
  </r>
  <r>
    <n v="1212"/>
    <n v="52"/>
    <x v="0"/>
    <x v="1"/>
    <n v="52845"/>
    <n v="7"/>
    <n v="25"/>
    <n v="936"/>
    <n v="10"/>
    <n v="8"/>
    <n v="7"/>
    <x v="0"/>
    <n v="8"/>
    <n v="534.85714285714278"/>
    <n v="6"/>
    <n v="401.14285714285711"/>
    <n v="25"/>
    <n v="9"/>
    <x v="3"/>
    <n v="1"/>
    <x v="2"/>
  </r>
  <r>
    <n v="9097"/>
    <n v="69"/>
    <x v="0"/>
    <x v="2"/>
    <n v="46086"/>
    <n v="34"/>
    <n v="16"/>
    <n v="343"/>
    <n v="7"/>
    <n v="5"/>
    <n v="4"/>
    <x v="0"/>
    <n v="3"/>
    <n v="93.545454545454533"/>
    <n v="8"/>
    <n v="249.45454545454547"/>
    <n v="16"/>
    <n v="5"/>
    <x v="4"/>
    <n v="1"/>
    <x v="3"/>
  </r>
  <r>
    <n v="10473"/>
    <n v="69"/>
    <x v="1"/>
    <x v="3"/>
    <n v="78028"/>
    <n v="38"/>
    <n v="20"/>
    <n v="528"/>
    <n v="7"/>
    <n v="6"/>
    <n v="5"/>
    <x v="0"/>
    <n v="6"/>
    <n v="211.20000000000002"/>
    <n v="9"/>
    <n v="316.8"/>
    <n v="18"/>
    <n v="6"/>
    <x v="4"/>
    <n v="1"/>
    <x v="3"/>
  </r>
  <r>
    <n v="7962"/>
    <n v="38"/>
    <x v="1"/>
    <x v="0"/>
    <n v="95169"/>
    <n v="1"/>
    <n v="12"/>
    <n v="1901"/>
    <n v="10"/>
    <n v="3"/>
    <n v="9"/>
    <x v="0"/>
    <n v="4"/>
    <n v="950.5"/>
    <n v="4"/>
    <n v="950.5"/>
    <n v="22"/>
    <n v="8"/>
    <x v="0"/>
    <n v="0"/>
    <x v="0"/>
  </r>
  <r>
    <n v="9984"/>
    <n v="44"/>
    <x v="2"/>
    <x v="1"/>
    <n v="56337"/>
    <n v="25"/>
    <n v="22"/>
    <n v="724"/>
    <n v="8"/>
    <n v="7"/>
    <n v="6"/>
    <x v="0"/>
    <n v="8"/>
    <n v="482.66666666666663"/>
    <n v="4"/>
    <n v="241.33333333333331"/>
    <n v="21"/>
    <n v="8"/>
    <x v="0"/>
    <n v="2"/>
    <x v="0"/>
  </r>
  <r>
    <n v="5527"/>
    <n v="38"/>
    <x v="0"/>
    <x v="1"/>
    <n v="22434"/>
    <n v="25"/>
    <n v="7"/>
    <n v="58"/>
    <n v="8"/>
    <n v="1"/>
    <n v="2"/>
    <x v="0"/>
    <n v="2"/>
    <n v="23.200000000000003"/>
    <n v="3"/>
    <n v="34.799999999999997"/>
    <n v="11"/>
    <n v="3"/>
    <x v="2"/>
    <n v="1"/>
    <x v="1"/>
  </r>
  <r>
    <n v="6374"/>
    <n v="71"/>
    <x v="1"/>
    <x v="1"/>
    <n v="36930"/>
    <n v="50"/>
    <n v="16"/>
    <n v="297"/>
    <n v="5"/>
    <n v="5"/>
    <n v="4"/>
    <x v="0"/>
    <n v="5"/>
    <n v="165"/>
    <n v="4"/>
    <n v="132"/>
    <n v="14"/>
    <n v="4"/>
    <x v="2"/>
    <n v="1"/>
    <x v="1"/>
  </r>
  <r>
    <n v="7453"/>
    <n v="71"/>
    <x v="0"/>
    <x v="0"/>
    <n v="36130"/>
    <n v="46"/>
    <n v="21"/>
    <n v="488"/>
    <n v="6"/>
    <n v="7"/>
    <n v="5"/>
    <x v="0"/>
    <n v="3"/>
    <n v="209.14285714285714"/>
    <n v="4"/>
    <n v="278.85714285714283"/>
    <n v="18"/>
    <n v="6"/>
    <x v="4"/>
    <n v="1"/>
    <x v="3"/>
  </r>
  <r>
    <n v="8952"/>
    <n v="72"/>
    <x v="2"/>
    <x v="1"/>
    <n v="65569"/>
    <n v="96"/>
    <n v="23"/>
    <n v="859"/>
    <n v="0.99999999999999978"/>
    <n v="8"/>
    <n v="6"/>
    <x v="0"/>
    <n v="6"/>
    <n v="322.125"/>
    <n v="10"/>
    <n v="536.875"/>
    <n v="15"/>
    <n v="4"/>
    <x v="2"/>
    <n v="1"/>
    <x v="1"/>
  </r>
  <r>
    <n v="241"/>
    <n v="73"/>
    <x v="0"/>
    <x v="1"/>
    <n v="83844"/>
    <n v="57"/>
    <n v="20"/>
    <n v="1574"/>
    <n v="5"/>
    <n v="6"/>
    <n v="9"/>
    <x v="0"/>
    <n v="4"/>
    <n v="419.73333333333335"/>
    <n v="11"/>
    <n v="1154.2666666666667"/>
    <n v="20"/>
    <n v="7"/>
    <x v="0"/>
    <n v="0"/>
    <x v="0"/>
  </r>
  <r>
    <n v="8975"/>
    <n v="57"/>
    <x v="0"/>
    <x v="1"/>
    <n v="19514"/>
    <n v="47"/>
    <n v="10"/>
    <n v="69"/>
    <n v="6"/>
    <n v="3"/>
    <n v="2"/>
    <x v="0"/>
    <n v="3"/>
    <n v="41.4"/>
    <n v="2"/>
    <n v="27.6"/>
    <n v="11"/>
    <n v="3"/>
    <x v="2"/>
    <n v="2"/>
    <x v="1"/>
  </r>
  <r>
    <n v="6119"/>
    <n v="62"/>
    <x v="1"/>
    <x v="0"/>
    <n v="36736"/>
    <n v="52"/>
    <n v="4"/>
    <n v="17"/>
    <n v="5"/>
    <n v="0"/>
    <n v="0"/>
    <x v="0"/>
    <n v="1"/>
    <n v="5.6666666666666661"/>
    <n v="2"/>
    <n v="11.333333333333332"/>
    <n v="5"/>
    <n v="0"/>
    <x v="1"/>
    <n v="2"/>
    <x v="1"/>
  </r>
  <r>
    <n v="5236"/>
    <n v="46"/>
    <x v="0"/>
    <x v="1"/>
    <n v="77568"/>
    <n v="30"/>
    <n v="21"/>
    <n v="2194"/>
    <n v="7"/>
    <n v="7"/>
    <n v="9"/>
    <x v="0"/>
    <n v="10"/>
    <n v="1218.8888888888889"/>
    <n v="8"/>
    <n v="975.11111111111109"/>
    <n v="23"/>
    <n v="8"/>
    <x v="0"/>
    <n v="1"/>
    <x v="0"/>
  </r>
  <r>
    <n v="5723"/>
    <n v="49"/>
    <x v="1"/>
    <x v="1"/>
    <n v="49187"/>
    <n v="63"/>
    <n v="8"/>
    <n v="116"/>
    <n v="4"/>
    <n v="2"/>
    <n v="3"/>
    <x v="0"/>
    <n v="1"/>
    <n v="19.333333333333332"/>
    <n v="5"/>
    <n v="96.666666666666671"/>
    <n v="9"/>
    <n v="2"/>
    <x v="2"/>
    <n v="1"/>
    <x v="1"/>
  </r>
  <r>
    <n v="1710"/>
    <n v="47"/>
    <x v="0"/>
    <x v="0"/>
    <n v="30168"/>
    <n v="51"/>
    <n v="18"/>
    <n v="279"/>
    <n v="5"/>
    <n v="6"/>
    <n v="4"/>
    <x v="0"/>
    <n v="6"/>
    <n v="167.4"/>
    <n v="4"/>
    <n v="111.60000000000001"/>
    <n v="15"/>
    <n v="4"/>
    <x v="2"/>
    <n v="1"/>
    <x v="1"/>
  </r>
  <r>
    <n v="1970"/>
    <n v="57"/>
    <x v="2"/>
    <x v="1"/>
    <n v="34053"/>
    <n v="14"/>
    <n v="7"/>
    <n v="103"/>
    <n v="9"/>
    <n v="1"/>
    <n v="3"/>
    <x v="0"/>
    <n v="3"/>
    <n v="51.5"/>
    <n v="3"/>
    <n v="51.5"/>
    <n v="13"/>
    <n v="4"/>
    <x v="2"/>
    <n v="1"/>
    <x v="1"/>
  </r>
  <r>
    <n v="5313"/>
    <n v="54"/>
    <x v="2"/>
    <x v="1"/>
    <n v="38196"/>
    <n v="20"/>
    <n v="9"/>
    <n v="44"/>
    <n v="8"/>
    <n v="2"/>
    <n v="1"/>
    <x v="0"/>
    <n v="2"/>
    <n v="14.666666666666666"/>
    <n v="4"/>
    <n v="29.333333333333332"/>
    <n v="11"/>
    <n v="3"/>
    <x v="2"/>
    <n v="2"/>
    <x v="1"/>
  </r>
  <r>
    <n v="10634"/>
    <n v="74"/>
    <x v="2"/>
    <x v="1"/>
    <n v="59412"/>
    <n v="56"/>
    <n v="15"/>
    <n v="406"/>
    <n v="5"/>
    <n v="4"/>
    <n v="5"/>
    <x v="0"/>
    <n v="4"/>
    <n v="135.33333333333331"/>
    <n v="8"/>
    <n v="270.66666666666663"/>
    <n v="14"/>
    <n v="4"/>
    <x v="2"/>
    <n v="0"/>
    <x v="1"/>
  </r>
  <r>
    <n v="7010"/>
    <n v="60"/>
    <x v="2"/>
    <x v="1"/>
    <n v="70924"/>
    <n v="41"/>
    <n v="20"/>
    <n v="1363"/>
    <n v="6"/>
    <n v="6"/>
    <n v="8"/>
    <x v="0"/>
    <n v="6"/>
    <n v="629.07692307692309"/>
    <n v="7"/>
    <n v="733.92307692307691"/>
    <n v="20"/>
    <n v="7"/>
    <x v="0"/>
    <n v="0"/>
    <x v="0"/>
  </r>
  <r>
    <n v="8562"/>
    <n v="56"/>
    <x v="0"/>
    <x v="1"/>
    <n v="54165"/>
    <n v="72"/>
    <n v="11"/>
    <n v="236"/>
    <n v="3.0000000000000004"/>
    <n v="3"/>
    <n v="4"/>
    <x v="0"/>
    <n v="2"/>
    <n v="52.444444444444443"/>
    <n v="7"/>
    <n v="183.55555555555557"/>
    <n v="10"/>
    <n v="2"/>
    <x v="2"/>
    <n v="0"/>
    <x v="1"/>
  </r>
  <r>
    <n v="3158"/>
    <n v="52"/>
    <x v="0"/>
    <x v="1"/>
    <n v="32300"/>
    <n v="1"/>
    <n v="5"/>
    <n v="39"/>
    <n v="10"/>
    <n v="0"/>
    <n v="1"/>
    <x v="0"/>
    <n v="1"/>
    <n v="9.75"/>
    <n v="3"/>
    <n v="29.25"/>
    <n v="11"/>
    <n v="3"/>
    <x v="2"/>
    <n v="1"/>
    <x v="1"/>
  </r>
  <r>
    <n v="4436"/>
    <n v="49"/>
    <x v="0"/>
    <x v="0"/>
    <n v="20180"/>
    <n v="27"/>
    <n v="8"/>
    <n v="137"/>
    <n v="8"/>
    <n v="2"/>
    <n v="3"/>
    <x v="0"/>
    <n v="2"/>
    <n v="45.666666666666664"/>
    <n v="4"/>
    <n v="91.333333333333329"/>
    <n v="13"/>
    <n v="4"/>
    <x v="2"/>
    <n v="0"/>
    <x v="1"/>
  </r>
  <r>
    <n v="5287"/>
    <n v="52"/>
    <x v="0"/>
    <x v="1"/>
    <n v="34961"/>
    <n v="77"/>
    <n v="10"/>
    <n v="79"/>
    <n v="3.0000000000000004"/>
    <n v="3"/>
    <n v="2"/>
    <x v="0"/>
    <n v="3"/>
    <n v="39.5"/>
    <n v="3"/>
    <n v="39.5"/>
    <n v="8"/>
    <n v="1"/>
    <x v="1"/>
    <n v="1"/>
    <x v="1"/>
  </r>
  <r>
    <n v="2445"/>
    <n v="51"/>
    <x v="1"/>
    <x v="1"/>
    <n v="28440"/>
    <n v="87"/>
    <n v="6"/>
    <n v="63"/>
    <n v="1.9999999999999996"/>
    <n v="1"/>
    <n v="2"/>
    <x v="0"/>
    <n v="2"/>
    <n v="25.200000000000003"/>
    <n v="3"/>
    <n v="37.799999999999997"/>
    <n v="5"/>
    <n v="0"/>
    <x v="1"/>
    <n v="1"/>
    <x v="1"/>
  </r>
  <r>
    <n v="6059"/>
    <n v="72"/>
    <x v="1"/>
    <x v="1"/>
    <n v="64504"/>
    <n v="81"/>
    <n v="25"/>
    <n v="1314"/>
    <n v="1.9999999999999996"/>
    <n v="8"/>
    <n v="8"/>
    <x v="0"/>
    <n v="11"/>
    <n v="963.59999999999991"/>
    <n v="4"/>
    <n v="350.4"/>
    <n v="18"/>
    <n v="6"/>
    <x v="4"/>
    <n v="3"/>
    <x v="3"/>
  </r>
  <r>
    <n v="4550"/>
    <n v="59"/>
    <x v="2"/>
    <x v="1"/>
    <n v="33564"/>
    <n v="51"/>
    <n v="6"/>
    <n v="71"/>
    <n v="5"/>
    <n v="1"/>
    <n v="2"/>
    <x v="0"/>
    <n v="1"/>
    <n v="17.75"/>
    <n v="3"/>
    <n v="53.25"/>
    <n v="8"/>
    <n v="1"/>
    <x v="1"/>
    <n v="1"/>
    <x v="1"/>
  </r>
  <r>
    <n v="4240"/>
    <n v="47"/>
    <x v="0"/>
    <x v="1"/>
    <n v="17345"/>
    <n v="79"/>
    <n v="7"/>
    <n v="58"/>
    <n v="3.0000000000000004"/>
    <n v="1"/>
    <n v="2"/>
    <x v="0"/>
    <n v="2"/>
    <n v="29"/>
    <n v="2"/>
    <n v="29"/>
    <n v="6"/>
    <n v="0"/>
    <x v="1"/>
    <n v="1"/>
    <x v="1"/>
  </r>
  <r>
    <n v="8911"/>
    <n v="58"/>
    <x v="1"/>
    <x v="1"/>
    <n v="56320"/>
    <n v="11"/>
    <n v="21"/>
    <n v="702"/>
    <n v="9"/>
    <n v="7"/>
    <n v="6"/>
    <x v="0"/>
    <n v="5"/>
    <n v="250.71428571428572"/>
    <n v="9"/>
    <n v="451.28571428571433"/>
    <n v="22"/>
    <n v="8"/>
    <x v="0"/>
    <n v="1"/>
    <x v="0"/>
  </r>
  <r>
    <n v="3706"/>
    <n v="47"/>
    <x v="0"/>
    <x v="0"/>
    <n v="28647"/>
    <n v="54"/>
    <n v="7"/>
    <n v="94"/>
    <n v="5"/>
    <n v="1"/>
    <n v="3"/>
    <x v="0"/>
    <n v="2"/>
    <n v="47"/>
    <n v="2"/>
    <n v="47"/>
    <n v="9"/>
    <n v="2"/>
    <x v="2"/>
    <n v="1"/>
    <x v="1"/>
  </r>
  <r>
    <n v="3628"/>
    <n v="38"/>
    <x v="3"/>
    <x v="0"/>
    <n v="15038"/>
    <n v="93"/>
    <n v="7"/>
    <n v="80"/>
    <n v="0.99999999999999978"/>
    <n v="1"/>
    <n v="2"/>
    <x v="0"/>
    <n v="2"/>
    <n v="40"/>
    <n v="2"/>
    <n v="40"/>
    <n v="4"/>
    <n v="0"/>
    <x v="1"/>
    <n v="1"/>
    <x v="1"/>
  </r>
  <r>
    <n v="10175"/>
    <n v="67"/>
    <x v="1"/>
    <x v="2"/>
    <n v="32173"/>
    <n v="0"/>
    <n v="5"/>
    <n v="22"/>
    <n v="10"/>
    <n v="0"/>
    <n v="0"/>
    <x v="0"/>
    <n v="1"/>
    <n v="5.5"/>
    <n v="3"/>
    <n v="16.5"/>
    <n v="10"/>
    <n v="2"/>
    <x v="2"/>
    <n v="1"/>
    <x v="1"/>
  </r>
  <r>
    <n v="8985"/>
    <n v="61"/>
    <x v="2"/>
    <x v="1"/>
    <n v="68316"/>
    <n v="54"/>
    <n v="32"/>
    <n v="1211"/>
    <n v="5"/>
    <n v="9"/>
    <n v="8"/>
    <x v="0"/>
    <n v="10"/>
    <n v="605.5"/>
    <n v="10"/>
    <n v="605.5"/>
    <n v="22"/>
    <n v="8"/>
    <x v="0"/>
    <n v="1"/>
    <x v="0"/>
  </r>
  <r>
    <n v="5204"/>
    <n v="54"/>
    <x v="0"/>
    <x v="1"/>
    <n v="74538"/>
    <n v="21"/>
    <n v="22"/>
    <n v="1461"/>
    <n v="8"/>
    <n v="7"/>
    <n v="8"/>
    <x v="0"/>
    <n v="8"/>
    <n v="899.07692307692309"/>
    <n v="5"/>
    <n v="561.92307692307691"/>
    <n v="23"/>
    <n v="8"/>
    <x v="0"/>
    <n v="0"/>
    <x v="0"/>
  </r>
  <r>
    <n v="9220"/>
    <n v="54"/>
    <x v="0"/>
    <x v="0"/>
    <n v="91700"/>
    <n v="58"/>
    <n v="20"/>
    <n v="1968"/>
    <n v="5"/>
    <n v="6"/>
    <n v="9"/>
    <x v="0"/>
    <n v="8"/>
    <n v="1211.0769230769231"/>
    <n v="5"/>
    <n v="756.92307692307702"/>
    <n v="20"/>
    <n v="7"/>
    <x v="0"/>
    <n v="0"/>
    <x v="0"/>
  </r>
  <r>
    <n v="9888"/>
    <n v="56"/>
    <x v="0"/>
    <x v="1"/>
    <n v="68695"/>
    <n v="3"/>
    <n v="16"/>
    <n v="1091"/>
    <n v="10"/>
    <n v="5"/>
    <n v="7"/>
    <x v="0"/>
    <n v="4"/>
    <n v="396.72727272727275"/>
    <n v="7"/>
    <n v="694.27272727272725"/>
    <n v="22"/>
    <n v="8"/>
    <x v="0"/>
    <n v="0"/>
    <x v="0"/>
  </r>
  <r>
    <n v="5263"/>
    <n v="48"/>
    <x v="2"/>
    <x v="1"/>
    <n v="31056"/>
    <n v="99"/>
    <n v="5"/>
    <n v="55"/>
    <n v="0.99999999999999978"/>
    <n v="0"/>
    <n v="1"/>
    <x v="0"/>
    <n v="1"/>
    <n v="13.75"/>
    <n v="3"/>
    <n v="41.25"/>
    <n v="1.9999999999999998"/>
    <n v="0"/>
    <x v="1"/>
    <n v="1"/>
    <x v="1"/>
  </r>
  <r>
    <n v="1020"/>
    <n v="52"/>
    <x v="0"/>
    <x v="1"/>
    <n v="79593"/>
    <n v="70"/>
    <n v="19"/>
    <n v="1366"/>
    <n v="3.0000000000000004"/>
    <n v="6"/>
    <n v="8"/>
    <x v="0"/>
    <n v="5"/>
    <n v="569.16666666666674"/>
    <n v="7"/>
    <n v="796.83333333333337"/>
    <n v="17"/>
    <n v="5"/>
    <x v="4"/>
    <n v="0"/>
    <x v="3"/>
  </r>
  <r>
    <n v="9503"/>
    <n v="45"/>
    <x v="0"/>
    <x v="0"/>
    <n v="28071"/>
    <n v="65"/>
    <n v="13"/>
    <n v="313"/>
    <n v="4"/>
    <n v="4"/>
    <n v="4"/>
    <x v="0"/>
    <n v="5"/>
    <n v="156.5"/>
    <n v="5"/>
    <n v="156.5"/>
    <n v="12"/>
    <n v="3"/>
    <x v="2"/>
    <n v="0"/>
    <x v="1"/>
  </r>
  <r>
    <n v="10613"/>
    <n v="67"/>
    <x v="1"/>
    <x v="1"/>
    <n v="37334"/>
    <n v="44"/>
    <n v="11"/>
    <n v="62"/>
    <n v="6"/>
    <n v="3"/>
    <n v="2"/>
    <x v="0"/>
    <n v="3"/>
    <n v="26.571428571428569"/>
    <n v="4"/>
    <n v="35.428571428571423"/>
    <n v="11"/>
    <n v="3"/>
    <x v="2"/>
    <n v="2"/>
    <x v="1"/>
  </r>
  <r>
    <n v="67"/>
    <n v="53"/>
    <x v="2"/>
    <x v="0"/>
    <n v="46423"/>
    <n v="6"/>
    <n v="9"/>
    <n v="92"/>
    <n v="10"/>
    <n v="2"/>
    <n v="3"/>
    <x v="0"/>
    <n v="2"/>
    <n v="30.666666666666664"/>
    <n v="4"/>
    <n v="61.333333333333329"/>
    <n v="15"/>
    <n v="4"/>
    <x v="2"/>
    <n v="2"/>
    <x v="1"/>
  </r>
  <r>
    <n v="6019"/>
    <n v="54"/>
    <x v="1"/>
    <x v="1"/>
    <n v="37126"/>
    <n v="9"/>
    <n v="6"/>
    <n v="72"/>
    <n v="10"/>
    <n v="1"/>
    <n v="2"/>
    <x v="0"/>
    <n v="1"/>
    <n v="24"/>
    <n v="2"/>
    <n v="48"/>
    <n v="13"/>
    <n v="4"/>
    <x v="2"/>
    <n v="1"/>
    <x v="1"/>
  </r>
  <r>
    <n v="5863"/>
    <n v="72"/>
    <x v="0"/>
    <x v="1"/>
    <n v="47703"/>
    <n v="95"/>
    <n v="21"/>
    <n v="655"/>
    <n v="0.99999999999999978"/>
    <n v="7"/>
    <n v="6"/>
    <x v="0"/>
    <n v="6"/>
    <n v="280.71428571428572"/>
    <n v="8"/>
    <n v="374.28571428571428"/>
    <n v="14"/>
    <n v="4"/>
    <x v="2"/>
    <n v="1"/>
    <x v="1"/>
  </r>
  <r>
    <n v="3717"/>
    <n v="66"/>
    <x v="0"/>
    <x v="1"/>
    <n v="61180"/>
    <n v="70"/>
    <n v="18"/>
    <n v="704"/>
    <n v="3.0000000000000004"/>
    <n v="6"/>
    <n v="6"/>
    <x v="0"/>
    <n v="5"/>
    <n v="320"/>
    <n v="6"/>
    <n v="384"/>
    <n v="15"/>
    <n v="4"/>
    <x v="2"/>
    <n v="1"/>
    <x v="1"/>
  </r>
  <r>
    <n v="6730"/>
    <n v="71"/>
    <x v="0"/>
    <x v="1"/>
    <n v="38998"/>
    <n v="92"/>
    <n v="8"/>
    <n v="54"/>
    <n v="0.99999999999999978"/>
    <n v="2"/>
    <n v="1"/>
    <x v="0"/>
    <n v="2"/>
    <n v="21.6"/>
    <n v="3"/>
    <n v="32.4"/>
    <n v="4"/>
    <n v="0"/>
    <x v="1"/>
    <n v="2"/>
    <x v="1"/>
  </r>
  <r>
    <n v="10749"/>
    <n v="34"/>
    <x v="0"/>
    <x v="0"/>
    <n v="8028"/>
    <n v="62"/>
    <n v="16"/>
    <n v="178"/>
    <n v="4"/>
    <n v="5"/>
    <n v="3"/>
    <x v="0"/>
    <n v="0"/>
    <n v="0"/>
    <n v="0"/>
    <n v="0"/>
    <n v="12"/>
    <n v="3"/>
    <x v="2"/>
    <n v="0"/>
    <x v="1"/>
  </r>
  <r>
    <n v="4998"/>
    <n v="63"/>
    <x v="0"/>
    <x v="1"/>
    <n v="76081"/>
    <n v="85"/>
    <n v="14"/>
    <n v="1033"/>
    <n v="1.9999999999999996"/>
    <n v="4"/>
    <n v="7"/>
    <x v="0"/>
    <n v="4"/>
    <n v="516.5"/>
    <n v="4"/>
    <n v="516.5"/>
    <n v="13"/>
    <n v="4"/>
    <x v="2"/>
    <n v="0"/>
    <x v="1"/>
  </r>
  <r>
    <n v="6287"/>
    <n v="39"/>
    <x v="0"/>
    <x v="1"/>
    <n v="34728"/>
    <n v="2"/>
    <n v="5"/>
    <n v="36"/>
    <n v="10"/>
    <n v="0"/>
    <n v="1"/>
    <x v="0"/>
    <n v="1"/>
    <n v="12"/>
    <n v="2"/>
    <n v="24"/>
    <n v="11"/>
    <n v="3"/>
    <x v="2"/>
    <n v="1"/>
    <x v="1"/>
  </r>
  <r>
    <n v="5985"/>
    <n v="60"/>
    <x v="2"/>
    <x v="0"/>
    <n v="33168"/>
    <n v="0"/>
    <n v="10"/>
    <n v="122"/>
    <n v="10"/>
    <n v="3"/>
    <n v="3"/>
    <x v="0"/>
    <n v="2"/>
    <n v="40.666666666666664"/>
    <n v="4"/>
    <n v="81.333333333333329"/>
    <n v="16"/>
    <n v="5"/>
    <x v="4"/>
    <n v="1"/>
    <x v="3"/>
  </r>
  <r>
    <n v="4754"/>
    <n v="59"/>
    <x v="2"/>
    <x v="1"/>
    <n v="33585"/>
    <n v="91"/>
    <n v="7"/>
    <n v="122"/>
    <n v="0.99999999999999978"/>
    <n v="1"/>
    <n v="3"/>
    <x v="0"/>
    <n v="2"/>
    <n v="40.666666666666664"/>
    <n v="4"/>
    <n v="81.333333333333329"/>
    <n v="5"/>
    <n v="0"/>
    <x v="1"/>
    <n v="1"/>
    <x v="1"/>
  </r>
  <r>
    <n v="4002"/>
    <n v="65"/>
    <x v="1"/>
    <x v="1"/>
    <n v="77037"/>
    <n v="3"/>
    <n v="27"/>
    <n v="1123"/>
    <n v="10"/>
    <n v="9"/>
    <n v="7"/>
    <x v="0"/>
    <n v="7"/>
    <n v="413.73684210526312"/>
    <n v="12"/>
    <n v="709.26315789473676"/>
    <n v="26"/>
    <n v="9"/>
    <x v="3"/>
    <n v="1"/>
    <x v="2"/>
  </r>
  <r>
    <n v="8870"/>
    <n v="41"/>
    <x v="0"/>
    <x v="1"/>
    <n v="35196"/>
    <n v="68"/>
    <n v="18"/>
    <n v="497"/>
    <n v="4"/>
    <n v="6"/>
    <n v="5"/>
    <x v="0"/>
    <n v="6"/>
    <n v="271.09090909090907"/>
    <n v="5"/>
    <n v="225.90909090909091"/>
    <n v="15"/>
    <n v="4"/>
    <x v="2"/>
    <n v="1"/>
    <x v="1"/>
  </r>
  <r>
    <n v="966"/>
    <n v="59"/>
    <x v="0"/>
    <x v="1"/>
    <n v="44529"/>
    <n v="98"/>
    <n v="25"/>
    <n v="691"/>
    <n v="0.99999999999999978"/>
    <n v="8"/>
    <n v="6"/>
    <x v="0"/>
    <n v="6"/>
    <n v="243.88235294117649"/>
    <n v="11"/>
    <n v="447.11764705882354"/>
    <n v="15"/>
    <n v="4"/>
    <x v="2"/>
    <n v="1"/>
    <x v="1"/>
  </r>
  <r>
    <n v="4767"/>
    <n v="60"/>
    <x v="2"/>
    <x v="1"/>
    <n v="70924"/>
    <n v="41"/>
    <n v="20"/>
    <n v="1363"/>
    <n v="6"/>
    <n v="6"/>
    <n v="8"/>
    <x v="0"/>
    <n v="6"/>
    <n v="629.07692307692309"/>
    <n v="7"/>
    <n v="733.92307692307691"/>
    <n v="20"/>
    <n v="7"/>
    <x v="0"/>
    <n v="0"/>
    <x v="0"/>
  </r>
  <r>
    <n v="9725"/>
    <n v="59"/>
    <x v="1"/>
    <x v="1"/>
    <n v="28764"/>
    <n v="16"/>
    <n v="4"/>
    <n v="12"/>
    <n v="9"/>
    <n v="0"/>
    <n v="0"/>
    <x v="0"/>
    <n v="1"/>
    <n v="4"/>
    <n v="2"/>
    <n v="8"/>
    <n v="9"/>
    <n v="2"/>
    <x v="2"/>
    <n v="2"/>
    <x v="1"/>
  </r>
  <r>
    <n v="4475"/>
    <n v="76"/>
    <x v="1"/>
    <x v="1"/>
    <n v="69098"/>
    <n v="82"/>
    <n v="25"/>
    <n v="2440"/>
    <n v="1.9999999999999996"/>
    <n v="8"/>
    <n v="9"/>
    <x v="0"/>
    <n v="7"/>
    <n v="1067.5"/>
    <n v="9"/>
    <n v="1372.5"/>
    <n v="19"/>
    <n v="7"/>
    <x v="0"/>
    <n v="0"/>
    <x v="0"/>
  </r>
  <r>
    <n v="5740"/>
    <n v="55"/>
    <x v="2"/>
    <x v="2"/>
    <n v="25959"/>
    <n v="1"/>
    <n v="7"/>
    <n v="56"/>
    <n v="10"/>
    <n v="1"/>
    <n v="2"/>
    <x v="0"/>
    <n v="1"/>
    <n v="18.666666666666664"/>
    <n v="2"/>
    <n v="37.333333333333329"/>
    <n v="13"/>
    <n v="4"/>
    <x v="2"/>
    <n v="2"/>
    <x v="1"/>
  </r>
  <r>
    <n v="5731"/>
    <n v="42"/>
    <x v="2"/>
    <x v="1"/>
    <n v="27100"/>
    <n v="64"/>
    <n v="5"/>
    <n v="37"/>
    <n v="4"/>
    <n v="0"/>
    <n v="1"/>
    <x v="0"/>
    <n v="1"/>
    <n v="9.25"/>
    <n v="3"/>
    <n v="27.75"/>
    <n v="5"/>
    <n v="0"/>
    <x v="1"/>
    <n v="1"/>
    <x v="1"/>
  </r>
  <r>
    <n v="7290"/>
    <n v="40"/>
    <x v="0"/>
    <x v="0"/>
    <n v="70596"/>
    <n v="68"/>
    <n v="21"/>
    <n v="968"/>
    <n v="4"/>
    <n v="7"/>
    <n v="7"/>
    <x v="0"/>
    <n v="3"/>
    <n v="193.60000000000002"/>
    <n v="12"/>
    <n v="774.40000000000009"/>
    <n v="18"/>
    <n v="6"/>
    <x v="4"/>
    <n v="0"/>
    <x v="3"/>
  </r>
  <r>
    <n v="3846"/>
    <n v="51"/>
    <x v="0"/>
    <x v="1"/>
    <n v="42557"/>
    <n v="98"/>
    <n v="15"/>
    <n v="270"/>
    <n v="0.99999999999999978"/>
    <n v="4"/>
    <n v="4"/>
    <x v="0"/>
    <n v="6"/>
    <n v="162"/>
    <n v="4"/>
    <n v="108"/>
    <n v="9"/>
    <n v="2"/>
    <x v="2"/>
    <n v="1"/>
    <x v="1"/>
  </r>
  <r>
    <n v="8104"/>
    <n v="74"/>
    <x v="1"/>
    <x v="1"/>
    <n v="53312"/>
    <n v="32"/>
    <n v="12"/>
    <n v="278"/>
    <n v="7"/>
    <n v="3"/>
    <n v="4"/>
    <x v="0"/>
    <n v="5"/>
    <n v="139"/>
    <n v="5"/>
    <n v="139"/>
    <n v="14"/>
    <n v="4"/>
    <x v="2"/>
    <n v="0"/>
    <x v="1"/>
  </r>
  <r>
    <n v="4507"/>
    <n v="73"/>
    <x v="0"/>
    <x v="0"/>
    <n v="72228"/>
    <n v="87"/>
    <n v="22"/>
    <n v="1250"/>
    <n v="1.9999999999999996"/>
    <n v="7"/>
    <n v="8"/>
    <x v="0"/>
    <n v="6"/>
    <n v="535.71428571428567"/>
    <n v="8"/>
    <n v="714.28571428571422"/>
    <n v="17"/>
    <n v="5"/>
    <x v="4"/>
    <n v="0"/>
    <x v="3"/>
  </r>
  <r>
    <n v="11013"/>
    <n v="38"/>
    <x v="0"/>
    <x v="1"/>
    <n v="67605"/>
    <n v="84"/>
    <n v="17"/>
    <n v="938"/>
    <n v="1.9999999999999996"/>
    <n v="5"/>
    <n v="7"/>
    <x v="0"/>
    <n v="2"/>
    <n v="234.5"/>
    <n v="6"/>
    <n v="703.5"/>
    <n v="14"/>
    <n v="4"/>
    <x v="2"/>
    <n v="0"/>
    <x v="1"/>
  </r>
  <r>
    <n v="4491"/>
    <n v="76"/>
    <x v="2"/>
    <x v="1"/>
    <n v="62845"/>
    <n v="3"/>
    <n v="28"/>
    <n v="1178"/>
    <n v="10"/>
    <n v="9"/>
    <n v="8"/>
    <x v="0"/>
    <n v="3"/>
    <n v="271.84615384615387"/>
    <n v="10"/>
    <n v="906.15384615384619"/>
    <n v="27"/>
    <n v="9"/>
    <x v="3"/>
    <n v="2"/>
    <x v="2"/>
  </r>
  <r>
    <n v="3759"/>
    <n v="67"/>
    <x v="0"/>
    <x v="1"/>
    <n v="65196"/>
    <n v="34"/>
    <n v="26"/>
    <n v="1155"/>
    <n v="7"/>
    <n v="9"/>
    <n v="7"/>
    <x v="0"/>
    <n v="7"/>
    <n v="449.16666666666669"/>
    <n v="11"/>
    <n v="705.83333333333337"/>
    <n v="23"/>
    <n v="8"/>
    <x v="0"/>
    <n v="2"/>
    <x v="0"/>
  </r>
  <r>
    <n v="1162"/>
    <n v="38"/>
    <x v="1"/>
    <x v="0"/>
    <n v="42000"/>
    <n v="23"/>
    <n v="20"/>
    <n v="653"/>
    <n v="8"/>
    <n v="6"/>
    <n v="6"/>
    <x v="0"/>
    <n v="5"/>
    <n v="204.0625"/>
    <n v="11"/>
    <n v="448.9375"/>
    <n v="20"/>
    <n v="7"/>
    <x v="0"/>
    <n v="0"/>
    <x v="0"/>
  </r>
  <r>
    <n v="2055"/>
    <n v="52"/>
    <x v="1"/>
    <x v="2"/>
    <n v="35860"/>
    <n v="37"/>
    <n v="6"/>
    <n v="49"/>
    <n v="7"/>
    <n v="1"/>
    <n v="1"/>
    <x v="0"/>
    <n v="1"/>
    <n v="16.333333333333332"/>
    <n v="2"/>
    <n v="32.666666666666664"/>
    <n v="9"/>
    <n v="2"/>
    <x v="2"/>
    <n v="2"/>
    <x v="1"/>
  </r>
  <r>
    <n v="10766"/>
    <n v="61"/>
    <x v="1"/>
    <x v="1"/>
    <n v="65526"/>
    <n v="22"/>
    <n v="17"/>
    <n v="506"/>
    <n v="8"/>
    <n v="5"/>
    <n v="5"/>
    <x v="0"/>
    <n v="4"/>
    <n v="168.66666666666666"/>
    <n v="8"/>
    <n v="337.33333333333331"/>
    <n v="18"/>
    <n v="6"/>
    <x v="4"/>
    <n v="1"/>
    <x v="3"/>
  </r>
  <r>
    <n v="4415"/>
    <n v="64"/>
    <x v="0"/>
    <x v="1"/>
    <n v="16860"/>
    <n v="19"/>
    <n v="8"/>
    <n v="38"/>
    <n v="9"/>
    <n v="2"/>
    <n v="1"/>
    <x v="0"/>
    <n v="1"/>
    <n v="9.5"/>
    <n v="3"/>
    <n v="28.5"/>
    <n v="12"/>
    <n v="3"/>
    <x v="2"/>
    <n v="2"/>
    <x v="1"/>
  </r>
  <r>
    <n v="3005"/>
    <n v="33"/>
    <x v="0"/>
    <x v="0"/>
    <n v="83528"/>
    <n v="7"/>
    <n v="23"/>
    <n v="1650"/>
    <n v="10"/>
    <n v="8"/>
    <n v="9"/>
    <x v="0"/>
    <n v="4"/>
    <n v="550"/>
    <n v="8"/>
    <n v="1100"/>
    <n v="27"/>
    <n v="9"/>
    <x v="3"/>
    <n v="0"/>
    <x v="2"/>
  </r>
  <r>
    <n v="2223"/>
    <n v="60"/>
    <x v="2"/>
    <x v="2"/>
    <n v="64176"/>
    <n v="52"/>
    <n v="33"/>
    <n v="1826"/>
    <n v="5"/>
    <n v="9"/>
    <n v="9"/>
    <x v="0"/>
    <n v="8"/>
    <n v="913"/>
    <n v="8"/>
    <n v="913"/>
    <n v="23"/>
    <n v="8"/>
    <x v="0"/>
    <n v="1"/>
    <x v="0"/>
  </r>
  <r>
    <n v="4817"/>
    <n v="69"/>
    <x v="0"/>
    <x v="2"/>
    <n v="22304"/>
    <n v="91"/>
    <n v="4"/>
    <n v="18"/>
    <n v="0.99999999999999978"/>
    <n v="0"/>
    <n v="0"/>
    <x v="0"/>
    <n v="1"/>
    <n v="6"/>
    <n v="2"/>
    <n v="12"/>
    <n v="0.99999999999999978"/>
    <n v="0"/>
    <x v="1"/>
    <n v="0"/>
    <x v="1"/>
  </r>
  <r>
    <n v="2875"/>
    <n v="47"/>
    <x v="0"/>
    <x v="1"/>
    <n v="67023"/>
    <n v="93"/>
    <n v="24"/>
    <n v="906"/>
    <n v="0.99999999999999978"/>
    <n v="8"/>
    <n v="6"/>
    <x v="0"/>
    <n v="3"/>
    <n v="169.875"/>
    <n v="13"/>
    <n v="736.125"/>
    <n v="15"/>
    <n v="4"/>
    <x v="2"/>
    <n v="0"/>
    <x v="1"/>
  </r>
  <r>
    <n v="10536"/>
    <n v="54"/>
    <x v="1"/>
    <x v="1"/>
    <n v="32892"/>
    <n v="78"/>
    <n v="8"/>
    <n v="46"/>
    <n v="3.0000000000000004"/>
    <n v="2"/>
    <n v="1"/>
    <x v="0"/>
    <n v="3"/>
    <n v="23"/>
    <n v="3"/>
    <n v="23"/>
    <n v="6"/>
    <n v="0"/>
    <x v="1"/>
    <n v="1"/>
    <x v="1"/>
  </r>
  <r>
    <n v="11112"/>
    <n v="59"/>
    <x v="0"/>
    <x v="1"/>
    <n v="70713"/>
    <n v="23"/>
    <n v="25"/>
    <n v="1477"/>
    <n v="8"/>
    <n v="8"/>
    <n v="8"/>
    <x v="0"/>
    <n v="5"/>
    <n v="568.07692307692309"/>
    <n v="8"/>
    <n v="908.92307692307702"/>
    <n v="24"/>
    <n v="9"/>
    <x v="3"/>
    <n v="1"/>
    <x v="2"/>
  </r>
  <r>
    <n v="3807"/>
    <n v="70"/>
    <x v="0"/>
    <x v="1"/>
    <n v="59925"/>
    <n v="83"/>
    <n v="23"/>
    <n v="766"/>
    <n v="1.9999999999999996"/>
    <n v="8"/>
    <n v="6"/>
    <x v="0"/>
    <n v="9"/>
    <n v="383"/>
    <n v="9"/>
    <n v="383"/>
    <n v="16"/>
    <n v="5"/>
    <x v="4"/>
    <n v="1"/>
    <x v="3"/>
  </r>
  <r>
    <n v="9197"/>
    <n v="72"/>
    <x v="0"/>
    <x v="1"/>
    <n v="39722"/>
    <n v="92"/>
    <n v="7"/>
    <n v="47"/>
    <n v="0.99999999999999978"/>
    <n v="1"/>
    <n v="1"/>
    <x v="0"/>
    <n v="2"/>
    <n v="18.8"/>
    <n v="3"/>
    <n v="28.2"/>
    <n v="3"/>
    <n v="0"/>
    <x v="1"/>
    <n v="1"/>
    <x v="1"/>
  </r>
  <r>
    <n v="10832"/>
    <n v="67"/>
    <x v="0"/>
    <x v="1"/>
    <n v="46610"/>
    <n v="4"/>
    <n v="14"/>
    <n v="467"/>
    <n v="10"/>
    <n v="4"/>
    <n v="5"/>
    <x v="0"/>
    <n v="6"/>
    <n v="233.5"/>
    <n v="6"/>
    <n v="233.5"/>
    <n v="19"/>
    <n v="7"/>
    <x v="0"/>
    <n v="0"/>
    <x v="0"/>
  </r>
  <r>
    <n v="6421"/>
    <n v="64"/>
    <x v="0"/>
    <x v="1"/>
    <n v="88347"/>
    <n v="32"/>
    <n v="21"/>
    <n v="2116"/>
    <n v="7"/>
    <n v="7"/>
    <n v="9"/>
    <x v="0"/>
    <n v="4"/>
    <n v="651.07692307692309"/>
    <n v="9"/>
    <n v="1464.9230769230769"/>
    <n v="23"/>
    <n v="8"/>
    <x v="0"/>
    <n v="0"/>
    <x v="0"/>
  </r>
  <r>
    <n v="4207"/>
    <n v="44"/>
    <x v="1"/>
    <x v="1"/>
    <n v="87171"/>
    <n v="27"/>
    <n v="25"/>
    <n v="1298"/>
    <n v="8"/>
    <n v="8"/>
    <n v="8"/>
    <x v="0"/>
    <n v="6"/>
    <n v="458.11764705882354"/>
    <n v="11"/>
    <n v="839.88235294117646"/>
    <n v="24"/>
    <n v="9"/>
    <x v="3"/>
    <n v="0"/>
    <x v="2"/>
  </r>
  <r>
    <n v="577"/>
    <n v="49"/>
    <x v="2"/>
    <x v="1"/>
    <n v="26907"/>
    <n v="10"/>
    <n v="6"/>
    <n v="22"/>
    <n v="9"/>
    <n v="1"/>
    <n v="0"/>
    <x v="0"/>
    <n v="1"/>
    <n v="5.5"/>
    <n v="3"/>
    <n v="16.5"/>
    <n v="10"/>
    <n v="2"/>
    <x v="2"/>
    <n v="2"/>
    <x v="1"/>
  </r>
  <r>
    <n v="10855"/>
    <n v="57"/>
    <x v="2"/>
    <x v="0"/>
    <n v="50014"/>
    <n v="9"/>
    <n v="15"/>
    <n v="396"/>
    <n v="10"/>
    <n v="4"/>
    <n v="4"/>
    <x v="0"/>
    <n v="4"/>
    <n v="132"/>
    <n v="8"/>
    <n v="264"/>
    <n v="18"/>
    <n v="6"/>
    <x v="4"/>
    <n v="1"/>
    <x v="3"/>
  </r>
  <r>
    <n v="3081"/>
    <n v="47"/>
    <x v="1"/>
    <x v="1"/>
    <n v="41014"/>
    <n v="65"/>
    <n v="4"/>
    <n v="20"/>
    <n v="4"/>
    <n v="0"/>
    <n v="0"/>
    <x v="0"/>
    <n v="1"/>
    <n v="6.6666666666666661"/>
    <n v="2"/>
    <n v="13.333333333333332"/>
    <n v="4"/>
    <n v="0"/>
    <x v="1"/>
    <n v="1"/>
    <x v="1"/>
  </r>
  <r>
    <n v="3535"/>
    <n v="60"/>
    <x v="0"/>
    <x v="0"/>
    <n v="66294"/>
    <n v="68"/>
    <n v="13"/>
    <n v="967"/>
    <n v="4"/>
    <n v="4"/>
    <n v="7"/>
    <x v="0"/>
    <n v="4"/>
    <n v="429.77777777777777"/>
    <n v="5"/>
    <n v="537.22222222222229"/>
    <n v="15"/>
    <n v="4"/>
    <x v="2"/>
    <n v="0"/>
    <x v="1"/>
  </r>
  <r>
    <n v="247"/>
    <n v="54"/>
    <x v="0"/>
    <x v="1"/>
    <n v="36715"/>
    <n v="16"/>
    <n v="19"/>
    <n v="357"/>
    <n v="9"/>
    <n v="6"/>
    <n v="4"/>
    <x v="0"/>
    <n v="7"/>
    <n v="227.18181818181819"/>
    <n v="4"/>
    <n v="129.81818181818181"/>
    <n v="19"/>
    <n v="7"/>
    <x v="0"/>
    <n v="1"/>
    <x v="0"/>
  </r>
  <r>
    <n v="8707"/>
    <n v="69"/>
    <x v="0"/>
    <x v="1"/>
    <n v="79456"/>
    <n v="12"/>
    <n v="16"/>
    <n v="1401"/>
    <n v="9"/>
    <n v="5"/>
    <n v="8"/>
    <x v="0"/>
    <n v="5"/>
    <n v="778.33333333333337"/>
    <n v="4"/>
    <n v="622.66666666666663"/>
    <n v="22"/>
    <n v="8"/>
    <x v="0"/>
    <n v="0"/>
    <x v="0"/>
  </r>
  <r>
    <n v="9523"/>
    <n v="43"/>
    <x v="0"/>
    <x v="1"/>
    <n v="40479"/>
    <n v="95"/>
    <n v="4"/>
    <n v="15"/>
    <n v="0.99999999999999978"/>
    <n v="0"/>
    <n v="0"/>
    <x v="0"/>
    <n v="0"/>
    <n v="0"/>
    <n v="3"/>
    <n v="15"/>
    <n v="0.99999999999999978"/>
    <n v="0"/>
    <x v="1"/>
    <n v="1"/>
    <x v="1"/>
  </r>
  <r>
    <n v="6072"/>
    <n v="55"/>
    <x v="2"/>
    <x v="0"/>
    <n v="75345"/>
    <n v="16"/>
    <n v="20"/>
    <n v="2087"/>
    <n v="9"/>
    <n v="6"/>
    <n v="9"/>
    <x v="0"/>
    <n v="5"/>
    <n v="948.63636363636363"/>
    <n v="6"/>
    <n v="1138.3636363636363"/>
    <n v="24"/>
    <n v="9"/>
    <x v="3"/>
    <n v="0"/>
    <x v="2"/>
  </r>
  <r>
    <n v="6295"/>
    <n v="48"/>
    <x v="0"/>
    <x v="1"/>
    <n v="54233"/>
    <n v="46"/>
    <n v="26"/>
    <n v="981"/>
    <n v="6"/>
    <n v="9"/>
    <n v="7"/>
    <x v="0"/>
    <n v="11"/>
    <n v="674.4375"/>
    <n v="5"/>
    <n v="306.5625"/>
    <n v="22"/>
    <n v="8"/>
    <x v="0"/>
    <n v="1"/>
    <x v="0"/>
  </r>
  <r>
    <n v="10914"/>
    <n v="55"/>
    <x v="0"/>
    <x v="0"/>
    <n v="24163"/>
    <n v="3"/>
    <n v="6"/>
    <n v="17"/>
    <n v="10"/>
    <n v="1"/>
    <n v="0"/>
    <x v="0"/>
    <n v="1"/>
    <n v="4.25"/>
    <n v="3"/>
    <n v="12.75"/>
    <n v="11"/>
    <n v="3"/>
    <x v="2"/>
    <n v="2"/>
    <x v="1"/>
  </r>
  <r>
    <n v="1509"/>
    <n v="67"/>
    <x v="1"/>
    <x v="1"/>
    <n v="84460"/>
    <n v="80"/>
    <n v="22"/>
    <n v="523"/>
    <n v="1.9999999999999996"/>
    <n v="7"/>
    <n v="5"/>
    <x v="1"/>
    <n v="9"/>
    <n v="362.07692307692309"/>
    <n v="4"/>
    <n v="160.92307692307693"/>
    <n v="14"/>
    <n v="4"/>
    <x v="2"/>
    <n v="0"/>
    <x v="1"/>
  </r>
  <r>
    <n v="5577"/>
    <n v="42"/>
    <x v="0"/>
    <x v="1"/>
    <n v="43776"/>
    <n v="77"/>
    <n v="4"/>
    <n v="23"/>
    <n v="3.0000000000000004"/>
    <n v="0"/>
    <n v="0"/>
    <x v="0"/>
    <n v="1"/>
    <n v="7.6666666666666661"/>
    <n v="2"/>
    <n v="15.333333333333332"/>
    <n v="3.0000000000000004"/>
    <n v="0"/>
    <x v="1"/>
    <n v="1"/>
    <x v="1"/>
  </r>
  <r>
    <n v="7348"/>
    <n v="67"/>
    <x v="1"/>
    <x v="0"/>
    <n v="71691"/>
    <n v="0"/>
    <n v="17"/>
    <n v="1192"/>
    <n v="10"/>
    <n v="5"/>
    <n v="8"/>
    <x v="0"/>
    <n v="4"/>
    <n v="529.77777777777771"/>
    <n v="5"/>
    <n v="662.22222222222229"/>
    <n v="23"/>
    <n v="8"/>
    <x v="0"/>
    <n v="0"/>
    <x v="0"/>
  </r>
  <r>
    <n v="1127"/>
    <n v="52"/>
    <x v="1"/>
    <x v="1"/>
    <n v="85844"/>
    <n v="62"/>
    <n v="20"/>
    <n v="1958"/>
    <n v="4"/>
    <n v="6"/>
    <n v="9"/>
    <x v="0"/>
    <n v="6"/>
    <n v="903.69230769230774"/>
    <n v="7"/>
    <n v="1054.3076923076922"/>
    <n v="19"/>
    <n v="7"/>
    <x v="0"/>
    <n v="0"/>
    <x v="0"/>
  </r>
  <r>
    <n v="1833"/>
    <n v="51"/>
    <x v="1"/>
    <x v="0"/>
    <n v="39190"/>
    <n v="91"/>
    <n v="9"/>
    <n v="133"/>
    <n v="0.99999999999999978"/>
    <n v="2"/>
    <n v="3"/>
    <x v="0"/>
    <n v="2"/>
    <n v="44.333333333333329"/>
    <n v="4"/>
    <n v="88.666666666666657"/>
    <n v="6"/>
    <n v="0"/>
    <x v="1"/>
    <n v="1"/>
    <x v="1"/>
  </r>
  <r>
    <n v="4944"/>
    <n v="66"/>
    <x v="0"/>
    <x v="1"/>
    <n v="71367"/>
    <n v="24"/>
    <n v="17"/>
    <n v="777"/>
    <n v="8"/>
    <n v="5"/>
    <n v="6"/>
    <x v="0"/>
    <n v="4"/>
    <n v="282.54545454545456"/>
    <n v="7"/>
    <n v="494.45454545454544"/>
    <n v="19"/>
    <n v="7"/>
    <x v="0"/>
    <n v="0"/>
    <x v="0"/>
  </r>
  <r>
    <n v="9080"/>
    <n v="53"/>
    <x v="1"/>
    <x v="0"/>
    <n v="38578"/>
    <n v="2"/>
    <n v="9"/>
    <n v="73"/>
    <n v="10"/>
    <n v="2"/>
    <n v="2"/>
    <x v="0"/>
    <n v="3"/>
    <n v="36.5"/>
    <n v="3"/>
    <n v="36.5"/>
    <n v="14"/>
    <n v="4"/>
    <x v="2"/>
    <n v="2"/>
    <x v="1"/>
  </r>
  <r>
    <n v="6466"/>
    <n v="60"/>
    <x v="1"/>
    <x v="1"/>
    <n v="57236"/>
    <n v="22"/>
    <n v="10"/>
    <n v="121"/>
    <n v="8"/>
    <n v="3"/>
    <n v="3"/>
    <x v="0"/>
    <n v="2"/>
    <n v="40.333333333333329"/>
    <n v="4"/>
    <n v="80.666666666666657"/>
    <n v="14"/>
    <n v="4"/>
    <x v="2"/>
    <n v="2"/>
    <x v="1"/>
  </r>
  <r>
    <n v="9964"/>
    <n v="46"/>
    <x v="0"/>
    <x v="0"/>
    <n v="61825"/>
    <n v="56"/>
    <n v="15"/>
    <n v="424"/>
    <n v="5"/>
    <n v="4"/>
    <n v="5"/>
    <x v="0"/>
    <n v="4"/>
    <n v="141.33333333333331"/>
    <n v="8"/>
    <n v="282.66666666666663"/>
    <n v="14"/>
    <n v="4"/>
    <x v="2"/>
    <n v="1"/>
    <x v="1"/>
  </r>
  <r>
    <n v="4790"/>
    <n v="67"/>
    <x v="0"/>
    <x v="2"/>
    <n v="79803"/>
    <n v="54"/>
    <n v="13"/>
    <n v="868"/>
    <n v="5"/>
    <n v="4"/>
    <n v="6"/>
    <x v="0"/>
    <n v="4"/>
    <n v="385.77777777777777"/>
    <n v="5"/>
    <n v="482.22222222222223"/>
    <n v="15"/>
    <n v="4"/>
    <x v="2"/>
    <n v="1"/>
    <x v="1"/>
  </r>
  <r>
    <n v="10245"/>
    <n v="39"/>
    <x v="2"/>
    <x v="0"/>
    <n v="80910"/>
    <n v="71"/>
    <n v="15"/>
    <n v="756"/>
    <n v="3.0000000000000004"/>
    <n v="4"/>
    <n v="6"/>
    <x v="0"/>
    <n v="3"/>
    <n v="206.18181818181816"/>
    <n v="8"/>
    <n v="549.81818181818187"/>
    <n v="13"/>
    <n v="4"/>
    <x v="2"/>
    <n v="0"/>
    <x v="1"/>
  </r>
  <r>
    <n v="1109"/>
    <n v="43"/>
    <x v="2"/>
    <x v="1"/>
    <n v="27590"/>
    <n v="38"/>
    <n v="4"/>
    <n v="12"/>
    <n v="7"/>
    <n v="0"/>
    <n v="0"/>
    <x v="0"/>
    <n v="1"/>
    <n v="4"/>
    <n v="2"/>
    <n v="8"/>
    <n v="7"/>
    <n v="1"/>
    <x v="1"/>
    <n v="1"/>
    <x v="1"/>
  </r>
  <r>
    <n v="6001"/>
    <n v="46"/>
    <x v="0"/>
    <x v="1"/>
    <n v="56775"/>
    <n v="62"/>
    <n v="25"/>
    <n v="937"/>
    <n v="4"/>
    <n v="8"/>
    <n v="7"/>
    <x v="0"/>
    <n v="5"/>
    <n v="312.33333333333331"/>
    <n v="10"/>
    <n v="624.66666666666663"/>
    <n v="19"/>
    <n v="7"/>
    <x v="0"/>
    <n v="1"/>
    <x v="0"/>
  </r>
  <r>
    <n v="5538"/>
    <n v="50"/>
    <x v="0"/>
    <x v="2"/>
    <n v="83829"/>
    <n v="78"/>
    <n v="17"/>
    <n v="1862"/>
    <n v="3.0000000000000004"/>
    <n v="5"/>
    <n v="9"/>
    <x v="1"/>
    <n v="4"/>
    <n v="744.80000000000007"/>
    <n v="6"/>
    <n v="1117.2"/>
    <n v="17"/>
    <n v="5"/>
    <x v="4"/>
    <n v="0"/>
    <x v="3"/>
  </r>
  <r>
    <n v="10552"/>
    <n v="46"/>
    <x v="2"/>
    <x v="1"/>
    <n v="54210"/>
    <n v="18"/>
    <n v="14"/>
    <n v="367"/>
    <n v="9"/>
    <n v="4"/>
    <n v="4"/>
    <x v="0"/>
    <n v="4"/>
    <n v="133.45454545454547"/>
    <n v="7"/>
    <n v="233.54545454545453"/>
    <n v="17"/>
    <n v="5"/>
    <x v="4"/>
    <n v="1"/>
    <x v="3"/>
  </r>
  <r>
    <n v="1545"/>
    <n v="39"/>
    <x v="0"/>
    <x v="1"/>
    <n v="38508"/>
    <n v="95"/>
    <n v="20"/>
    <n v="443"/>
    <n v="0.99999999999999978"/>
    <n v="6"/>
    <n v="5"/>
    <x v="0"/>
    <n v="7"/>
    <n v="258.41666666666669"/>
    <n v="5"/>
    <n v="184.58333333333334"/>
    <n v="12"/>
    <n v="3"/>
    <x v="2"/>
    <n v="1"/>
    <x v="1"/>
  </r>
  <r>
    <n v="7409"/>
    <n v="55"/>
    <x v="0"/>
    <x v="1"/>
    <n v="53187"/>
    <n v="66"/>
    <n v="13"/>
    <n v="267"/>
    <n v="4"/>
    <n v="4"/>
    <n v="4"/>
    <x v="0"/>
    <n v="4"/>
    <n v="106.80000000000001"/>
    <n v="6"/>
    <n v="160.19999999999999"/>
    <n v="12"/>
    <n v="3"/>
    <x v="2"/>
    <n v="1"/>
    <x v="1"/>
  </r>
  <r>
    <n v="4444"/>
    <n v="53"/>
    <x v="0"/>
    <x v="1"/>
    <n v="30023"/>
    <n v="28"/>
    <n v="6"/>
    <n v="61"/>
    <n v="8"/>
    <n v="1"/>
    <n v="2"/>
    <x v="0"/>
    <n v="2"/>
    <n v="24.400000000000002"/>
    <n v="3"/>
    <n v="36.6"/>
    <n v="11"/>
    <n v="3"/>
    <x v="2"/>
    <n v="1"/>
    <x v="1"/>
  </r>
  <r>
    <n v="146"/>
    <n v="65"/>
    <x v="1"/>
    <x v="0"/>
    <n v="76045"/>
    <n v="78"/>
    <n v="21"/>
    <n v="1323"/>
    <n v="3.0000000000000004"/>
    <n v="7"/>
    <n v="8"/>
    <x v="0"/>
    <n v="4"/>
    <n v="352.8"/>
    <n v="11"/>
    <n v="970.19999999999993"/>
    <n v="18"/>
    <n v="6"/>
    <x v="4"/>
    <n v="0"/>
    <x v="3"/>
  </r>
  <r>
    <n v="6271"/>
    <n v="73"/>
    <x v="1"/>
    <x v="1"/>
    <n v="50870"/>
    <n v="13"/>
    <n v="6"/>
    <n v="63"/>
    <n v="9"/>
    <n v="1"/>
    <n v="2"/>
    <x v="0"/>
    <n v="2"/>
    <n v="25.200000000000003"/>
    <n v="3"/>
    <n v="37.799999999999997"/>
    <n v="12"/>
    <n v="3"/>
    <x v="2"/>
    <n v="1"/>
    <x v="1"/>
  </r>
  <r>
    <n v="10065"/>
    <n v="55"/>
    <x v="2"/>
    <x v="1"/>
    <n v="15315"/>
    <n v="27"/>
    <n v="8"/>
    <n v="64"/>
    <n v="8"/>
    <n v="2"/>
    <n v="2"/>
    <x v="0"/>
    <n v="2"/>
    <n v="21.333333333333332"/>
    <n v="4"/>
    <n v="42.666666666666664"/>
    <n v="12"/>
    <n v="3"/>
    <x v="2"/>
    <n v="0"/>
    <x v="1"/>
  </r>
  <r>
    <n v="4741"/>
    <n v="51"/>
    <x v="2"/>
    <x v="1"/>
    <n v="65463"/>
    <n v="17"/>
    <n v="19"/>
    <n v="562"/>
    <n v="9"/>
    <n v="6"/>
    <n v="5"/>
    <x v="0"/>
    <n v="6"/>
    <n v="224.8"/>
    <n v="9"/>
    <n v="337.2"/>
    <n v="20"/>
    <n v="7"/>
    <x v="0"/>
    <n v="1"/>
    <x v="0"/>
  </r>
  <r>
    <n v="246"/>
    <n v="60"/>
    <x v="0"/>
    <x v="1"/>
    <n v="66480"/>
    <n v="71"/>
    <n v="19"/>
    <n v="312"/>
    <n v="3.0000000000000004"/>
    <n v="6"/>
    <n v="4"/>
    <x v="0"/>
    <n v="4"/>
    <n v="113.45454545454545"/>
    <n v="7"/>
    <n v="198.54545454545453"/>
    <n v="13"/>
    <n v="4"/>
    <x v="2"/>
    <n v="2"/>
    <x v="1"/>
  </r>
  <r>
    <n v="375"/>
    <n v="71"/>
    <x v="0"/>
    <x v="2"/>
    <n v="76773"/>
    <n v="79"/>
    <n v="16"/>
    <n v="1156"/>
    <n v="3.0000000000000004"/>
    <n v="5"/>
    <n v="7"/>
    <x v="0"/>
    <n v="2"/>
    <n v="177.84615384615387"/>
    <n v="11"/>
    <n v="978.15384615384619"/>
    <n v="15"/>
    <n v="4"/>
    <x v="2"/>
    <n v="0"/>
    <x v="1"/>
  </r>
  <r>
    <n v="1524"/>
    <n v="42"/>
    <x v="2"/>
    <x v="0"/>
    <n v="81698"/>
    <n v="1"/>
    <n v="16"/>
    <n v="1104"/>
    <n v="10"/>
    <n v="5"/>
    <n v="7"/>
    <x v="0"/>
    <n v="8"/>
    <n v="679.38461538461547"/>
    <n v="5"/>
    <n v="424.61538461538464"/>
    <n v="22"/>
    <n v="8"/>
    <x v="0"/>
    <n v="0"/>
    <x v="0"/>
  </r>
  <r>
    <n v="10022"/>
    <n v="52"/>
    <x v="1"/>
    <x v="0"/>
    <n v="54466"/>
    <n v="78"/>
    <n v="4"/>
    <n v="16"/>
    <n v="3.0000000000000004"/>
    <n v="0"/>
    <n v="0"/>
    <x v="0"/>
    <n v="1"/>
    <n v="5.333333333333333"/>
    <n v="2"/>
    <n v="10.666666666666666"/>
    <n v="3.0000000000000004"/>
    <n v="0"/>
    <x v="1"/>
    <n v="2"/>
    <x v="1"/>
  </r>
  <r>
    <n v="7451"/>
    <n v="65"/>
    <x v="2"/>
    <x v="0"/>
    <n v="98777"/>
    <n v="23"/>
    <n v="19"/>
    <n v="2008"/>
    <n v="8"/>
    <n v="6"/>
    <n v="9"/>
    <x v="1"/>
    <n v="4"/>
    <n v="617.84615384615392"/>
    <n v="9"/>
    <n v="1390.1538461538462"/>
    <n v="23"/>
    <n v="8"/>
    <x v="0"/>
    <n v="0"/>
    <x v="0"/>
  </r>
  <r>
    <n v="11010"/>
    <n v="41"/>
    <x v="1"/>
    <x v="0"/>
    <n v="16269"/>
    <n v="75"/>
    <n v="9"/>
    <n v="44"/>
    <n v="3.0000000000000004"/>
    <n v="2"/>
    <n v="1"/>
    <x v="0"/>
    <n v="3"/>
    <n v="22"/>
    <n v="3"/>
    <n v="22"/>
    <n v="6"/>
    <n v="0"/>
    <x v="1"/>
    <n v="1"/>
    <x v="1"/>
  </r>
  <r>
    <n v="4356"/>
    <n v="54"/>
    <x v="0"/>
    <x v="1"/>
    <n v="71819"/>
    <n v="70"/>
    <n v="14"/>
    <n v="1574"/>
    <n v="3.0000000000000004"/>
    <n v="4"/>
    <n v="9"/>
    <x v="0"/>
    <n v="3"/>
    <n v="590.25"/>
    <n v="5"/>
    <n v="983.75"/>
    <n v="16"/>
    <n v="5"/>
    <x v="4"/>
    <n v="1"/>
    <x v="3"/>
  </r>
  <r>
    <n v="3885"/>
    <n v="42"/>
    <x v="1"/>
    <x v="1"/>
    <n v="33569"/>
    <n v="10"/>
    <n v="5"/>
    <n v="63"/>
    <n v="9"/>
    <n v="0"/>
    <n v="2"/>
    <x v="0"/>
    <n v="1"/>
    <n v="21"/>
    <n v="2"/>
    <n v="42"/>
    <n v="11"/>
    <n v="3"/>
    <x v="2"/>
    <n v="1"/>
    <x v="1"/>
  </r>
  <r>
    <n v="1175"/>
    <n v="42"/>
    <x v="2"/>
    <x v="1"/>
    <n v="36262"/>
    <n v="24"/>
    <n v="12"/>
    <n v="426"/>
    <n v="8"/>
    <n v="3"/>
    <n v="5"/>
    <x v="0"/>
    <n v="3"/>
    <n v="213"/>
    <n v="3"/>
    <n v="213"/>
    <n v="16"/>
    <n v="5"/>
    <x v="4"/>
    <n v="0"/>
    <x v="3"/>
  </r>
  <r>
    <n v="880"/>
    <n v="59"/>
    <x v="3"/>
    <x v="1"/>
    <n v="22634"/>
    <n v="47"/>
    <n v="6"/>
    <n v="96"/>
    <n v="6"/>
    <n v="1"/>
    <n v="3"/>
    <x v="0"/>
    <n v="2"/>
    <n v="48"/>
    <n v="2"/>
    <n v="48"/>
    <n v="10"/>
    <n v="2"/>
    <x v="2"/>
    <n v="0"/>
    <x v="1"/>
  </r>
  <r>
    <n v="2320"/>
    <n v="47"/>
    <x v="2"/>
    <x v="1"/>
    <n v="47025"/>
    <n v="98"/>
    <n v="23"/>
    <n v="635"/>
    <n v="0.99999999999999978"/>
    <n v="8"/>
    <n v="5"/>
    <x v="0"/>
    <n v="11"/>
    <n v="410.88235294117646"/>
    <n v="6"/>
    <n v="224.11764705882354"/>
    <n v="14"/>
    <n v="4"/>
    <x v="2"/>
    <n v="1"/>
    <x v="1"/>
  </r>
  <r>
    <n v="850"/>
    <n v="57"/>
    <x v="0"/>
    <x v="0"/>
    <n v="70566"/>
    <n v="4"/>
    <n v="22"/>
    <n v="757"/>
    <n v="10"/>
    <n v="7"/>
    <n v="6"/>
    <x v="0"/>
    <n v="6"/>
    <n v="302.8"/>
    <n v="9"/>
    <n v="454.2"/>
    <n v="23"/>
    <n v="8"/>
    <x v="0"/>
    <n v="1"/>
    <x v="0"/>
  </r>
  <r>
    <n v="4713"/>
    <n v="46"/>
    <x v="1"/>
    <x v="1"/>
    <n v="31605"/>
    <n v="15"/>
    <n v="9"/>
    <n v="125"/>
    <n v="9"/>
    <n v="2"/>
    <n v="3"/>
    <x v="0"/>
    <n v="2"/>
    <n v="41.666666666666664"/>
    <n v="4"/>
    <n v="83.333333333333329"/>
    <n v="14"/>
    <n v="4"/>
    <x v="2"/>
    <n v="1"/>
    <x v="1"/>
  </r>
  <r>
    <n v="675"/>
    <n v="52"/>
    <x v="2"/>
    <x v="2"/>
    <n v="52034"/>
    <n v="67"/>
    <n v="16"/>
    <n v="332"/>
    <n v="4"/>
    <n v="5"/>
    <n v="4"/>
    <x v="0"/>
    <n v="4"/>
    <n v="147.55555555555554"/>
    <n v="5"/>
    <n v="184.44444444444446"/>
    <n v="13"/>
    <n v="4"/>
    <x v="2"/>
    <n v="2"/>
    <x v="1"/>
  </r>
  <r>
    <n v="5025"/>
    <n v="46"/>
    <x v="0"/>
    <x v="0"/>
    <n v="48526"/>
    <n v="32"/>
    <n v="8"/>
    <n v="135"/>
    <n v="7"/>
    <n v="2"/>
    <n v="3"/>
    <x v="0"/>
    <n v="2"/>
    <n v="45"/>
    <n v="4"/>
    <n v="90"/>
    <n v="12"/>
    <n v="3"/>
    <x v="2"/>
    <n v="1"/>
    <x v="1"/>
  </r>
  <r>
    <n v="2308"/>
    <n v="71"/>
    <x v="0"/>
    <x v="1"/>
    <n v="46734"/>
    <n v="40"/>
    <n v="14"/>
    <n v="330"/>
    <n v="6"/>
    <n v="4"/>
    <n v="4"/>
    <x v="0"/>
    <n v="6"/>
    <n v="180"/>
    <n v="5"/>
    <n v="150"/>
    <n v="14"/>
    <n v="4"/>
    <x v="2"/>
    <n v="1"/>
    <x v="1"/>
  </r>
  <r>
    <n v="5995"/>
    <n v="63"/>
    <x v="0"/>
    <x v="2"/>
    <n v="39552"/>
    <n v="54"/>
    <n v="20"/>
    <n v="384"/>
    <n v="5"/>
    <n v="6"/>
    <n v="4"/>
    <x v="0"/>
    <n v="6"/>
    <n v="209.45454545454544"/>
    <n v="5"/>
    <n v="174.54545454545453"/>
    <n v="15"/>
    <n v="4"/>
    <x v="2"/>
    <n v="2"/>
    <x v="1"/>
  </r>
  <r>
    <n v="6749"/>
    <n v="59"/>
    <x v="0"/>
    <x v="0"/>
    <n v="86358"/>
    <n v="78"/>
    <n v="18"/>
    <n v="1722"/>
    <n v="3.0000000000000004"/>
    <n v="6"/>
    <n v="9"/>
    <x v="0"/>
    <n v="5"/>
    <n v="782.72727272727275"/>
    <n v="6"/>
    <n v="939.27272727272725"/>
    <n v="18"/>
    <n v="6"/>
    <x v="4"/>
    <n v="2"/>
    <x v="3"/>
  </r>
  <r>
    <n v="1010"/>
    <n v="48"/>
    <x v="0"/>
    <x v="1"/>
    <n v="46931"/>
    <n v="94"/>
    <n v="7"/>
    <n v="78"/>
    <n v="0.99999999999999978"/>
    <n v="1"/>
    <n v="2"/>
    <x v="0"/>
    <n v="1"/>
    <n v="19.5"/>
    <n v="3"/>
    <n v="58.5"/>
    <n v="4"/>
    <n v="0"/>
    <x v="1"/>
    <n v="3"/>
    <x v="1"/>
  </r>
  <r>
    <n v="8977"/>
    <n v="40"/>
    <x v="3"/>
    <x v="0"/>
    <n v="16581"/>
    <n v="51"/>
    <n v="4"/>
    <n v="24"/>
    <n v="5"/>
    <n v="0"/>
    <n v="0"/>
    <x v="0"/>
    <n v="0"/>
    <n v="0"/>
    <n v="3"/>
    <n v="24"/>
    <n v="5"/>
    <n v="0"/>
    <x v="1"/>
    <n v="0"/>
    <x v="1"/>
  </r>
  <r>
    <n v="4756"/>
    <n v="73"/>
    <x v="2"/>
    <x v="2"/>
    <n v="63998"/>
    <n v="42"/>
    <n v="25"/>
    <n v="1168"/>
    <n v="6"/>
    <n v="8"/>
    <n v="7"/>
    <x v="0"/>
    <n v="7"/>
    <n v="454.22222222222223"/>
    <n v="11"/>
    <n v="713.77777777777783"/>
    <n v="21"/>
    <n v="8"/>
    <x v="0"/>
    <n v="0"/>
    <x v="0"/>
  </r>
  <r>
    <n v="3412"/>
    <n v="74"/>
    <x v="2"/>
    <x v="1"/>
    <n v="67381"/>
    <n v="67"/>
    <n v="17"/>
    <n v="957"/>
    <n v="4"/>
    <n v="5"/>
    <n v="7"/>
    <x v="0"/>
    <n v="2"/>
    <n v="174"/>
    <n v="9"/>
    <n v="783"/>
    <n v="16"/>
    <n v="5"/>
    <x v="4"/>
    <n v="1"/>
    <x v="3"/>
  </r>
  <r>
    <n v="606"/>
    <n v="58"/>
    <x v="0"/>
    <x v="0"/>
    <n v="25930"/>
    <n v="87"/>
    <n v="4"/>
    <n v="15"/>
    <n v="1.9999999999999996"/>
    <n v="0"/>
    <n v="0"/>
    <x v="0"/>
    <n v="1"/>
    <n v="5"/>
    <n v="2"/>
    <n v="10"/>
    <n v="1.9999999999999996"/>
    <n v="0"/>
    <x v="1"/>
    <n v="2"/>
    <x v="1"/>
  </r>
  <r>
    <n v="5961"/>
    <n v="47"/>
    <x v="0"/>
    <x v="1"/>
    <n v="42693"/>
    <n v="29"/>
    <n v="5"/>
    <n v="57"/>
    <n v="8"/>
    <n v="0"/>
    <n v="2"/>
    <x v="0"/>
    <n v="1"/>
    <n v="14.25"/>
    <n v="3"/>
    <n v="42.75"/>
    <n v="10"/>
    <n v="2"/>
    <x v="2"/>
    <n v="1"/>
    <x v="1"/>
  </r>
  <r>
    <n v="2975"/>
    <n v="49"/>
    <x v="0"/>
    <x v="1"/>
    <n v="85606"/>
    <n v="89"/>
    <n v="24"/>
    <n v="1956"/>
    <n v="1.9999999999999996"/>
    <n v="8"/>
    <n v="9"/>
    <x v="0"/>
    <n v="6"/>
    <n v="782.40000000000009"/>
    <n v="9"/>
    <n v="1173.5999999999999"/>
    <n v="19"/>
    <n v="7"/>
    <x v="0"/>
    <n v="1"/>
    <x v="0"/>
  </r>
  <r>
    <n v="2894"/>
    <n v="40"/>
    <x v="0"/>
    <x v="0"/>
    <n v="72903"/>
    <n v="74"/>
    <n v="21"/>
    <n v="2013"/>
    <n v="3.0000000000000004"/>
    <n v="7"/>
    <n v="9"/>
    <x v="0"/>
    <n v="7"/>
    <n v="939.4"/>
    <n v="8"/>
    <n v="1073.5999999999999"/>
    <n v="19"/>
    <n v="7"/>
    <x v="0"/>
    <n v="0"/>
    <x v="0"/>
  </r>
  <r>
    <n v="7613"/>
    <n v="51"/>
    <x v="2"/>
    <x v="1"/>
    <n v="49669"/>
    <n v="97"/>
    <n v="14"/>
    <n v="326"/>
    <n v="0.99999999999999978"/>
    <n v="4"/>
    <n v="4"/>
    <x v="0"/>
    <n v="5"/>
    <n v="148.18181818181819"/>
    <n v="6"/>
    <n v="177.81818181818181"/>
    <n v="9"/>
    <n v="2"/>
    <x v="2"/>
    <n v="1"/>
    <x v="1"/>
  </r>
  <r>
    <n v="10542"/>
    <n v="57"/>
    <x v="1"/>
    <x v="1"/>
    <n v="36778"/>
    <n v="63"/>
    <n v="9"/>
    <n v="77"/>
    <n v="4"/>
    <n v="2"/>
    <n v="2"/>
    <x v="0"/>
    <n v="3"/>
    <n v="38.5"/>
    <n v="3"/>
    <n v="38.5"/>
    <n v="8"/>
    <n v="1"/>
    <x v="1"/>
    <n v="2"/>
    <x v="1"/>
  </r>
  <r>
    <n v="8015"/>
    <n v="63"/>
    <x v="1"/>
    <x v="2"/>
    <n v="85696"/>
    <n v="88"/>
    <n v="20"/>
    <n v="1313"/>
    <n v="1.9999999999999996"/>
    <n v="6"/>
    <n v="8"/>
    <x v="0"/>
    <n v="4"/>
    <n v="404"/>
    <n v="9"/>
    <n v="909"/>
    <n v="16"/>
    <n v="5"/>
    <x v="4"/>
    <n v="0"/>
    <x v="3"/>
  </r>
  <r>
    <n v="10617"/>
    <n v="36"/>
    <x v="2"/>
    <x v="2"/>
    <n v="10979"/>
    <n v="34"/>
    <n v="8"/>
    <n v="30"/>
    <n v="7"/>
    <n v="2"/>
    <n v="0"/>
    <x v="0"/>
    <n v="3"/>
    <n v="15"/>
    <n v="3"/>
    <n v="15"/>
    <n v="9"/>
    <n v="2"/>
    <x v="2"/>
    <n v="0"/>
    <x v="1"/>
  </r>
  <r>
    <n v="11166"/>
    <n v="64"/>
    <x v="0"/>
    <x v="1"/>
    <n v="49678"/>
    <n v="81"/>
    <n v="14"/>
    <n v="315"/>
    <n v="1.9999999999999996"/>
    <n v="4"/>
    <n v="4"/>
    <x v="0"/>
    <n v="6"/>
    <n v="189"/>
    <n v="4"/>
    <n v="126"/>
    <n v="10"/>
    <n v="2"/>
    <x v="2"/>
    <n v="1"/>
    <x v="1"/>
  </r>
  <r>
    <n v="849"/>
    <n v="72"/>
    <x v="2"/>
    <x v="1"/>
    <n v="56129"/>
    <n v="65"/>
    <n v="22"/>
    <n v="660"/>
    <n v="4"/>
    <n v="7"/>
    <n v="6"/>
    <x v="0"/>
    <n v="6"/>
    <n v="247.5"/>
    <n v="10"/>
    <n v="412.5"/>
    <n v="17"/>
    <n v="5"/>
    <x v="4"/>
    <n v="1"/>
    <x v="3"/>
  </r>
  <r>
    <n v="523"/>
    <n v="36"/>
    <x v="0"/>
    <x v="1"/>
    <n v="37155"/>
    <n v="51"/>
    <n v="7"/>
    <n v="74"/>
    <n v="5"/>
    <n v="1"/>
    <n v="2"/>
    <x v="0"/>
    <n v="2"/>
    <n v="24.666666666666664"/>
    <n v="4"/>
    <n v="49.333333333333329"/>
    <n v="8"/>
    <n v="1"/>
    <x v="1"/>
    <n v="1"/>
    <x v="1"/>
  </r>
  <r>
    <n v="4066"/>
    <n v="47"/>
    <x v="2"/>
    <x v="2"/>
    <n v="21282"/>
    <n v="76"/>
    <n v="7"/>
    <n v="46"/>
    <n v="3.0000000000000004"/>
    <n v="1"/>
    <n v="1"/>
    <x v="0"/>
    <n v="2"/>
    <n v="23"/>
    <n v="2"/>
    <n v="23"/>
    <n v="5"/>
    <n v="0"/>
    <x v="1"/>
    <n v="1"/>
    <x v="1"/>
  </r>
  <r>
    <n v="8414"/>
    <n v="63"/>
    <x v="1"/>
    <x v="0"/>
    <n v="33419"/>
    <n v="76"/>
    <n v="8"/>
    <n v="86"/>
    <n v="3.0000000000000004"/>
    <n v="2"/>
    <n v="2"/>
    <x v="0"/>
    <n v="2"/>
    <n v="28.666666666666664"/>
    <n v="4"/>
    <n v="57.333333333333329"/>
    <n v="7"/>
    <n v="1"/>
    <x v="1"/>
    <n v="1"/>
    <x v="1"/>
  </r>
  <r>
    <n v="819"/>
    <n v="80"/>
    <x v="0"/>
    <x v="3"/>
    <n v="63285"/>
    <n v="84"/>
    <n v="25"/>
    <n v="1103"/>
    <n v="1.9999999999999996"/>
    <n v="8"/>
    <n v="7"/>
    <x v="0"/>
    <n v="6"/>
    <n v="348.31578947368422"/>
    <n v="13"/>
    <n v="754.68421052631584"/>
    <n v="17"/>
    <n v="5"/>
    <x v="4"/>
    <n v="0"/>
    <x v="3"/>
  </r>
  <r>
    <n v="4961"/>
    <n v="51"/>
    <x v="2"/>
    <x v="1"/>
    <n v="21255"/>
    <n v="56"/>
    <n v="11"/>
    <n v="61"/>
    <n v="5"/>
    <n v="3"/>
    <n v="2"/>
    <x v="0"/>
    <n v="2"/>
    <n v="20.333333333333332"/>
    <n v="4"/>
    <n v="40.666666666666664"/>
    <n v="10"/>
    <n v="2"/>
    <x v="2"/>
    <n v="1"/>
    <x v="1"/>
  </r>
  <r>
    <n v="749"/>
    <n v="44"/>
    <x v="0"/>
    <x v="1"/>
    <n v="42162"/>
    <n v="31"/>
    <n v="9"/>
    <n v="145"/>
    <n v="7"/>
    <n v="2"/>
    <n v="3"/>
    <x v="0"/>
    <n v="3"/>
    <n v="72.5"/>
    <n v="3"/>
    <n v="72.5"/>
    <n v="12"/>
    <n v="3"/>
    <x v="2"/>
    <n v="1"/>
    <x v="1"/>
  </r>
  <r>
    <n v="5430"/>
    <n v="69"/>
    <x v="0"/>
    <x v="1"/>
    <n v="54450"/>
    <n v="0"/>
    <n v="31"/>
    <n v="684"/>
    <n v="10"/>
    <n v="9"/>
    <n v="6"/>
    <x v="0"/>
    <n v="9"/>
    <n v="362.11764705882354"/>
    <n v="8"/>
    <n v="321.88235294117646"/>
    <n v="25"/>
    <n v="9"/>
    <x v="3"/>
    <n v="2"/>
    <x v="2"/>
  </r>
  <r>
    <n v="7755"/>
    <n v="71"/>
    <x v="1"/>
    <x v="1"/>
    <n v="57744"/>
    <n v="91"/>
    <n v="16"/>
    <n v="411"/>
    <n v="0.99999999999999978"/>
    <n v="5"/>
    <n v="5"/>
    <x v="0"/>
    <n v="9"/>
    <n v="284.53846153846155"/>
    <n v="4"/>
    <n v="126.46153846153847"/>
    <n v="11"/>
    <n v="3"/>
    <x v="2"/>
    <n v="1"/>
    <x v="1"/>
  </r>
  <r>
    <n v="10525"/>
    <n v="39"/>
    <x v="0"/>
    <x v="0"/>
    <n v="26576"/>
    <n v="40"/>
    <n v="4"/>
    <n v="27"/>
    <n v="6"/>
    <n v="0"/>
    <n v="0"/>
    <x v="0"/>
    <n v="1"/>
    <n v="9"/>
    <n v="2"/>
    <n v="18"/>
    <n v="6"/>
    <n v="0"/>
    <x v="1"/>
    <n v="1"/>
    <x v="1"/>
  </r>
  <r>
    <n v="1453"/>
    <n v="82"/>
    <x v="1"/>
    <x v="3"/>
    <n v="57513"/>
    <n v="59"/>
    <n v="27"/>
    <n v="1060"/>
    <n v="4"/>
    <n v="9"/>
    <n v="7"/>
    <x v="0"/>
    <n v="9"/>
    <n v="433.63636363636368"/>
    <n v="13"/>
    <n v="626.36363636363637"/>
    <n v="20"/>
    <n v="7"/>
    <x v="0"/>
    <n v="0"/>
    <x v="0"/>
  </r>
  <r>
    <n v="8310"/>
    <n v="61"/>
    <x v="0"/>
    <x v="1"/>
    <n v="68142"/>
    <n v="96"/>
    <n v="24"/>
    <n v="1459"/>
    <n v="0.99999999999999978"/>
    <n v="8"/>
    <n v="8"/>
    <x v="0"/>
    <n v="10"/>
    <n v="858.23529411764707"/>
    <n v="7"/>
    <n v="600.76470588235293"/>
    <n v="17"/>
    <n v="5"/>
    <x v="4"/>
    <n v="1"/>
    <x v="3"/>
  </r>
  <r>
    <n v="10710"/>
    <n v="46"/>
    <x v="0"/>
    <x v="1"/>
    <n v="7500"/>
    <n v="61"/>
    <n v="4"/>
    <n v="18"/>
    <n v="4"/>
    <n v="0"/>
    <n v="0"/>
    <x v="0"/>
    <n v="1"/>
    <n v="6"/>
    <n v="2"/>
    <n v="12"/>
    <n v="4"/>
    <n v="0"/>
    <x v="1"/>
    <n v="1"/>
    <x v="1"/>
  </r>
  <r>
    <n v="5031"/>
    <n v="51"/>
    <x v="0"/>
    <x v="1"/>
    <n v="83145"/>
    <n v="14"/>
    <n v="26"/>
    <n v="1833"/>
    <n v="9"/>
    <n v="9"/>
    <n v="9"/>
    <x v="0"/>
    <n v="5"/>
    <n v="572.8125"/>
    <n v="11"/>
    <n v="1260.1875"/>
    <n v="27"/>
    <n v="9"/>
    <x v="3"/>
    <n v="0"/>
    <x v="2"/>
  </r>
  <r>
    <n v="2613"/>
    <n v="65"/>
    <x v="2"/>
    <x v="1"/>
    <n v="54197"/>
    <n v="16"/>
    <n v="12"/>
    <n v="237"/>
    <n v="9"/>
    <n v="3"/>
    <n v="4"/>
    <x v="0"/>
    <n v="1"/>
    <n v="33.857142857142854"/>
    <n v="6"/>
    <n v="203.14285714285714"/>
    <n v="16"/>
    <n v="5"/>
    <x v="4"/>
    <n v="1"/>
    <x v="3"/>
  </r>
  <r>
    <n v="213"/>
    <n v="62"/>
    <x v="1"/>
    <x v="0"/>
    <n v="23091"/>
    <n v="98"/>
    <n v="10"/>
    <n v="48"/>
    <n v="0.99999999999999978"/>
    <n v="3"/>
    <n v="1"/>
    <x v="0"/>
    <n v="2"/>
    <n v="19.200000000000003"/>
    <n v="3"/>
    <n v="28.799999999999997"/>
    <n v="5"/>
    <n v="0"/>
    <x v="1"/>
    <n v="2"/>
    <x v="1"/>
  </r>
  <r>
    <n v="967"/>
    <n v="49"/>
    <x v="0"/>
    <x v="1"/>
    <n v="46049"/>
    <n v="11"/>
    <n v="26"/>
    <n v="515"/>
    <n v="9"/>
    <n v="9"/>
    <n v="5"/>
    <x v="0"/>
    <n v="5"/>
    <n v="183.92857142857144"/>
    <n v="9"/>
    <n v="331.07142857142861"/>
    <n v="23"/>
    <n v="8"/>
    <x v="0"/>
    <n v="2"/>
    <x v="0"/>
  </r>
  <r>
    <n v="1077"/>
    <n v="51"/>
    <x v="0"/>
    <x v="1"/>
    <n v="56715"/>
    <n v="52"/>
    <n v="15"/>
    <n v="1020"/>
    <n v="5"/>
    <n v="4"/>
    <n v="7"/>
    <x v="0"/>
    <n v="7"/>
    <n v="649.09090909090912"/>
    <n v="4"/>
    <n v="370.90909090909093"/>
    <n v="16"/>
    <n v="5"/>
    <x v="4"/>
    <n v="0"/>
    <x v="3"/>
  </r>
  <r>
    <n v="7959"/>
    <n v="64"/>
    <x v="0"/>
    <x v="1"/>
    <n v="79410"/>
    <n v="19"/>
    <n v="11"/>
    <n v="1370"/>
    <n v="9"/>
    <n v="3"/>
    <n v="8"/>
    <x v="0"/>
    <n v="3"/>
    <n v="513.75"/>
    <n v="5"/>
    <n v="856.25"/>
    <n v="20"/>
    <n v="7"/>
    <x v="0"/>
    <n v="0"/>
    <x v="0"/>
  </r>
  <r>
    <n v="640"/>
    <n v="74"/>
    <x v="0"/>
    <x v="1"/>
    <n v="57304"/>
    <n v="61"/>
    <n v="25"/>
    <n v="1026"/>
    <n v="4"/>
    <n v="8"/>
    <n v="7"/>
    <x v="0"/>
    <n v="7"/>
    <n v="422.47058823529409"/>
    <n v="10"/>
    <n v="603.52941176470586"/>
    <n v="19"/>
    <n v="7"/>
    <x v="0"/>
    <n v="1"/>
    <x v="0"/>
  </r>
  <r>
    <n v="4252"/>
    <n v="60"/>
    <x v="0"/>
    <x v="1"/>
    <n v="44375"/>
    <n v="73"/>
    <n v="12"/>
    <n v="301"/>
    <n v="3.0000000000000004"/>
    <n v="3"/>
    <n v="4"/>
    <x v="0"/>
    <n v="4"/>
    <n v="120.4"/>
    <n v="6"/>
    <n v="180.6"/>
    <n v="10"/>
    <n v="2"/>
    <x v="2"/>
    <n v="1"/>
    <x v="1"/>
  </r>
  <r>
    <n v="8432"/>
    <n v="69"/>
    <x v="0"/>
    <x v="1"/>
    <n v="54450"/>
    <n v="0"/>
    <n v="31"/>
    <n v="684"/>
    <n v="10"/>
    <n v="9"/>
    <n v="6"/>
    <x v="0"/>
    <n v="9"/>
    <n v="362.11764705882354"/>
    <n v="8"/>
    <n v="321.88235294117646"/>
    <n v="25"/>
    <n v="9"/>
    <x v="3"/>
    <n v="2"/>
    <x v="2"/>
  </r>
  <r>
    <n v="6218"/>
    <n v="60"/>
    <x v="0"/>
    <x v="1"/>
    <n v="59594"/>
    <n v="74"/>
    <n v="17"/>
    <n v="499"/>
    <n v="3.0000000000000004"/>
    <n v="5"/>
    <n v="5"/>
    <x v="0"/>
    <n v="8"/>
    <n v="266.13333333333333"/>
    <n v="7"/>
    <n v="232.86666666666667"/>
    <n v="13"/>
    <n v="4"/>
    <x v="2"/>
    <n v="1"/>
    <x v="1"/>
  </r>
  <r>
    <n v="6905"/>
    <n v="31"/>
    <x v="0"/>
    <x v="1"/>
    <n v="80685"/>
    <n v="55"/>
    <n v="21"/>
    <n v="1004"/>
    <n v="5"/>
    <n v="7"/>
    <n v="7"/>
    <x v="0"/>
    <n v="6"/>
    <n v="376.5"/>
    <n v="10"/>
    <n v="627.5"/>
    <n v="19"/>
    <n v="7"/>
    <x v="0"/>
    <n v="0"/>
    <x v="0"/>
  </r>
  <r>
    <n v="5922"/>
    <n v="51"/>
    <x v="1"/>
    <x v="1"/>
    <n v="40344"/>
    <n v="48"/>
    <n v="12"/>
    <n v="218"/>
    <n v="6"/>
    <n v="3"/>
    <n v="4"/>
    <x v="0"/>
    <n v="4"/>
    <n v="96.888888888888886"/>
    <n v="5"/>
    <n v="121.11111111111111"/>
    <n v="13"/>
    <n v="4"/>
    <x v="2"/>
    <n v="1"/>
    <x v="1"/>
  </r>
  <r>
    <n v="3598"/>
    <n v="53"/>
    <x v="0"/>
    <x v="1"/>
    <n v="62710"/>
    <n v="53"/>
    <n v="22"/>
    <n v="606"/>
    <n v="5"/>
    <n v="7"/>
    <n v="5"/>
    <x v="0"/>
    <n v="4"/>
    <n v="151.5"/>
    <n v="12"/>
    <n v="454.5"/>
    <n v="17"/>
    <n v="5"/>
    <x v="4"/>
    <n v="1"/>
    <x v="3"/>
  </r>
  <r>
    <n v="6116"/>
    <n v="57"/>
    <x v="2"/>
    <x v="1"/>
    <n v="48985"/>
    <n v="13"/>
    <n v="6"/>
    <n v="75"/>
    <n v="9"/>
    <n v="1"/>
    <n v="2"/>
    <x v="0"/>
    <n v="1"/>
    <n v="18.75"/>
    <n v="3"/>
    <n v="56.25"/>
    <n v="12"/>
    <n v="3"/>
    <x v="2"/>
    <n v="1"/>
    <x v="1"/>
  </r>
  <r>
    <n v="6263"/>
    <n v="57"/>
    <x v="0"/>
    <x v="1"/>
    <n v="35322"/>
    <n v="34"/>
    <n v="9"/>
    <n v="106"/>
    <n v="7"/>
    <n v="2"/>
    <n v="3"/>
    <x v="0"/>
    <n v="2"/>
    <n v="35.333333333333329"/>
    <n v="4"/>
    <n v="70.666666666666657"/>
    <n v="12"/>
    <n v="3"/>
    <x v="2"/>
    <n v="3"/>
    <x v="1"/>
  </r>
  <r>
    <n v="10486"/>
    <n v="77"/>
    <x v="0"/>
    <x v="1"/>
    <n v="77142"/>
    <n v="54"/>
    <n v="17"/>
    <n v="990"/>
    <n v="5"/>
    <n v="5"/>
    <n v="7"/>
    <x v="0"/>
    <n v="4"/>
    <n v="330"/>
    <n v="8"/>
    <n v="660"/>
    <n v="17"/>
    <n v="5"/>
    <x v="4"/>
    <n v="0"/>
    <x v="3"/>
  </r>
  <r>
    <n v="2410"/>
    <n v="56"/>
    <x v="0"/>
    <x v="0"/>
    <n v="81657"/>
    <n v="69"/>
    <n v="16"/>
    <n v="1097"/>
    <n v="4"/>
    <n v="5"/>
    <n v="7"/>
    <x v="0"/>
    <n v="3"/>
    <n v="299.18181818181819"/>
    <n v="8"/>
    <n v="797.81818181818187"/>
    <n v="16"/>
    <n v="5"/>
    <x v="4"/>
    <n v="0"/>
    <x v="3"/>
  </r>
  <r>
    <n v="193"/>
    <n v="29"/>
    <x v="3"/>
    <x v="1"/>
    <n v="14421"/>
    <n v="81"/>
    <n v="4"/>
    <n v="16"/>
    <n v="1.9999999999999996"/>
    <n v="0"/>
    <n v="0"/>
    <x v="0"/>
    <n v="1"/>
    <n v="5.333333333333333"/>
    <n v="2"/>
    <n v="10.666666666666666"/>
    <n v="1.9999999999999996"/>
    <n v="0"/>
    <x v="1"/>
    <n v="0"/>
    <x v="1"/>
  </r>
  <r>
    <n v="3363"/>
    <n v="51"/>
    <x v="2"/>
    <x v="1"/>
    <n v="20130"/>
    <n v="99"/>
    <n v="5"/>
    <n v="34"/>
    <n v="0.99999999999999978"/>
    <n v="0"/>
    <n v="0"/>
    <x v="0"/>
    <n v="1"/>
    <n v="8.5"/>
    <n v="3"/>
    <n v="25.5"/>
    <n v="0.99999999999999978"/>
    <n v="0"/>
    <x v="1"/>
    <n v="0"/>
    <x v="1"/>
  </r>
  <r>
    <n v="8278"/>
    <n v="35"/>
    <x v="1"/>
    <x v="1"/>
    <n v="74214"/>
    <n v="3"/>
    <n v="16"/>
    <n v="1711"/>
    <n v="10"/>
    <n v="5"/>
    <n v="9"/>
    <x v="0"/>
    <n v="8"/>
    <n v="1052.9230769230769"/>
    <n v="5"/>
    <n v="658.07692307692309"/>
    <n v="24"/>
    <n v="9"/>
    <x v="3"/>
    <n v="0"/>
    <x v="2"/>
  </r>
  <r>
    <n v="10660"/>
    <n v="68"/>
    <x v="2"/>
    <x v="1"/>
    <n v="66726"/>
    <n v="61"/>
    <n v="17"/>
    <n v="438"/>
    <n v="4"/>
    <n v="5"/>
    <n v="5"/>
    <x v="0"/>
    <n v="8"/>
    <n v="292"/>
    <n v="4"/>
    <n v="146"/>
    <n v="14"/>
    <n v="4"/>
    <x v="2"/>
    <n v="2"/>
    <x v="1"/>
  </r>
  <r>
    <n v="8686"/>
    <n v="46"/>
    <x v="3"/>
    <x v="1"/>
    <n v="23724"/>
    <n v="65"/>
    <n v="7"/>
    <n v="75"/>
    <n v="4"/>
    <n v="1"/>
    <n v="2"/>
    <x v="0"/>
    <n v="2"/>
    <n v="30"/>
    <n v="3"/>
    <n v="45"/>
    <n v="7"/>
    <n v="1"/>
    <x v="1"/>
    <n v="1"/>
    <x v="1"/>
  </r>
  <r>
    <n v="1604"/>
    <n v="65"/>
    <x v="2"/>
    <x v="1"/>
    <n v="47353"/>
    <n v="93"/>
    <n v="13"/>
    <n v="225"/>
    <n v="0.99999999999999978"/>
    <n v="4"/>
    <n v="4"/>
    <x v="0"/>
    <n v="2"/>
    <n v="56.25"/>
    <n v="6"/>
    <n v="168.75"/>
    <n v="9"/>
    <n v="2"/>
    <x v="2"/>
    <n v="1"/>
    <x v="1"/>
  </r>
  <r>
    <n v="5907"/>
    <n v="73"/>
    <x v="2"/>
    <x v="1"/>
    <n v="33444"/>
    <n v="24"/>
    <n v="4"/>
    <n v="18"/>
    <n v="8"/>
    <n v="0"/>
    <n v="0"/>
    <x v="0"/>
    <n v="1"/>
    <n v="6"/>
    <n v="2"/>
    <n v="12"/>
    <n v="8"/>
    <n v="1"/>
    <x v="1"/>
    <n v="2"/>
    <x v="1"/>
  </r>
  <r>
    <n v="10669"/>
    <n v="44"/>
    <x v="0"/>
    <x v="1"/>
    <n v="54386"/>
    <n v="8"/>
    <n v="17"/>
    <n v="470"/>
    <n v="10"/>
    <n v="5"/>
    <n v="5"/>
    <x v="0"/>
    <n v="3"/>
    <n v="108.46153846153847"/>
    <n v="10"/>
    <n v="361.53846153846155"/>
    <n v="20"/>
    <n v="7"/>
    <x v="0"/>
    <n v="1"/>
    <x v="0"/>
  </r>
  <r>
    <n v="2918"/>
    <n v="44"/>
    <x v="0"/>
    <x v="2"/>
    <n v="28510"/>
    <n v="72"/>
    <n v="9"/>
    <n v="91"/>
    <n v="3.0000000000000004"/>
    <n v="2"/>
    <n v="2"/>
    <x v="0"/>
    <n v="2"/>
    <n v="30.333333333333332"/>
    <n v="4"/>
    <n v="60.666666666666664"/>
    <n v="7"/>
    <n v="1"/>
    <x v="1"/>
    <n v="2"/>
    <x v="1"/>
  </r>
  <r>
    <n v="5735"/>
    <n v="34"/>
    <x v="2"/>
    <x v="0"/>
    <n v="90638"/>
    <n v="29"/>
    <n v="18"/>
    <n v="2525"/>
    <n v="8"/>
    <n v="6"/>
    <n v="9"/>
    <x v="0"/>
    <n v="3"/>
    <n v="582.69230769230774"/>
    <n v="10"/>
    <n v="1942.3076923076924"/>
    <n v="23"/>
    <n v="8"/>
    <x v="0"/>
    <n v="0"/>
    <x v="0"/>
  </r>
  <r>
    <n v="359"/>
    <n v="75"/>
    <x v="0"/>
    <x v="1"/>
    <n v="48070"/>
    <n v="33"/>
    <n v="19"/>
    <n v="504"/>
    <n v="7"/>
    <n v="6"/>
    <n v="5"/>
    <x v="0"/>
    <n v="8"/>
    <n v="288"/>
    <n v="6"/>
    <n v="216"/>
    <n v="18"/>
    <n v="6"/>
    <x v="4"/>
    <n v="1"/>
    <x v="3"/>
  </r>
  <r>
    <n v="8387"/>
    <n v="68"/>
    <x v="0"/>
    <x v="1"/>
    <n v="43140"/>
    <n v="68"/>
    <n v="11"/>
    <n v="235"/>
    <n v="4"/>
    <n v="3"/>
    <n v="4"/>
    <x v="0"/>
    <n v="4"/>
    <n v="104.44444444444444"/>
    <n v="5"/>
    <n v="130.55555555555557"/>
    <n v="11"/>
    <n v="3"/>
    <x v="2"/>
    <n v="1"/>
    <x v="1"/>
  </r>
  <r>
    <n v="1829"/>
    <n v="64"/>
    <x v="1"/>
    <x v="2"/>
    <n v="54959"/>
    <n v="55"/>
    <n v="21"/>
    <n v="1232"/>
    <n v="5"/>
    <n v="7"/>
    <n v="8"/>
    <x v="0"/>
    <n v="9"/>
    <n v="852.92307692307691"/>
    <n v="4"/>
    <n v="379.07692307692309"/>
    <n v="20"/>
    <n v="7"/>
    <x v="0"/>
    <n v="1"/>
    <x v="0"/>
  </r>
  <r>
    <n v="3839"/>
    <n v="67"/>
    <x v="3"/>
    <x v="0"/>
    <n v="15056"/>
    <n v="76"/>
    <n v="12"/>
    <n v="88"/>
    <n v="3.0000000000000004"/>
    <n v="3"/>
    <n v="2"/>
    <x v="0"/>
    <n v="2"/>
    <n v="35.200000000000003"/>
    <n v="3"/>
    <n v="52.8"/>
    <n v="8"/>
    <n v="1"/>
    <x v="1"/>
    <n v="2"/>
    <x v="1"/>
  </r>
  <r>
    <n v="9392"/>
    <n v="54"/>
    <x v="0"/>
    <x v="0"/>
    <n v="26954"/>
    <n v="17"/>
    <n v="4"/>
    <n v="17"/>
    <n v="9"/>
    <n v="0"/>
    <n v="0"/>
    <x v="0"/>
    <n v="1"/>
    <n v="5.6666666666666661"/>
    <n v="2"/>
    <n v="11.333333333333332"/>
    <n v="9"/>
    <n v="2"/>
    <x v="2"/>
    <n v="1"/>
    <x v="1"/>
  </r>
  <r>
    <n v="2292"/>
    <n v="40"/>
    <x v="0"/>
    <x v="0"/>
    <n v="22327"/>
    <n v="94"/>
    <n v="5"/>
    <n v="24"/>
    <n v="0.99999999999999978"/>
    <n v="0"/>
    <n v="0"/>
    <x v="0"/>
    <n v="1"/>
    <n v="6"/>
    <n v="3"/>
    <n v="18"/>
    <n v="0.99999999999999978"/>
    <n v="0"/>
    <x v="1"/>
    <n v="1"/>
    <x v="1"/>
  </r>
  <r>
    <n v="10466"/>
    <n v="60"/>
    <x v="0"/>
    <x v="1"/>
    <n v="44393"/>
    <n v="86"/>
    <n v="7"/>
    <n v="60"/>
    <n v="1.9999999999999996"/>
    <n v="1"/>
    <n v="2"/>
    <x v="0"/>
    <n v="1"/>
    <n v="12"/>
    <n v="4"/>
    <n v="48"/>
    <n v="5"/>
    <n v="0"/>
    <x v="1"/>
    <n v="2"/>
    <x v="1"/>
  </r>
  <r>
    <n v="9855"/>
    <n v="73"/>
    <x v="1"/>
    <x v="0"/>
    <n v="62000"/>
    <n v="25"/>
    <n v="26"/>
    <n v="1020"/>
    <n v="8"/>
    <n v="9"/>
    <n v="7"/>
    <x v="0"/>
    <n v="6"/>
    <n v="322.10526315789474"/>
    <n v="13"/>
    <n v="697.89473684210532"/>
    <n v="24"/>
    <n v="9"/>
    <x v="3"/>
    <n v="1"/>
    <x v="2"/>
  </r>
  <r>
    <n v="4088"/>
    <n v="63"/>
    <x v="1"/>
    <x v="1"/>
    <n v="31497"/>
    <n v="22"/>
    <n v="10"/>
    <n v="155"/>
    <n v="8"/>
    <n v="3"/>
    <n v="3"/>
    <x v="0"/>
    <n v="3"/>
    <n v="66.428571428571431"/>
    <n v="4"/>
    <n v="88.571428571428569"/>
    <n v="14"/>
    <n v="4"/>
    <x v="2"/>
    <n v="1"/>
    <x v="1"/>
  </r>
  <r>
    <n v="5231"/>
    <n v="51"/>
    <x v="2"/>
    <x v="1"/>
    <n v="45894"/>
    <n v="15"/>
    <n v="5"/>
    <n v="51"/>
    <n v="9"/>
    <n v="0"/>
    <n v="1"/>
    <x v="0"/>
    <n v="1"/>
    <n v="12.75"/>
    <n v="3"/>
    <n v="38.25"/>
    <n v="10"/>
    <n v="2"/>
    <x v="2"/>
    <n v="2"/>
    <x v="1"/>
  </r>
  <r>
    <n v="590"/>
    <n v="55"/>
    <x v="2"/>
    <x v="2"/>
    <n v="78579"/>
    <n v="35"/>
    <n v="16"/>
    <n v="1812"/>
    <n v="7"/>
    <n v="5"/>
    <n v="9"/>
    <x v="0"/>
    <n v="5"/>
    <n v="1006.6666666666667"/>
    <n v="4"/>
    <n v="805.33333333333326"/>
    <n v="21"/>
    <n v="8"/>
    <x v="0"/>
    <n v="0"/>
    <x v="0"/>
  </r>
  <r>
    <n v="8732"/>
    <n v="56"/>
    <x v="2"/>
    <x v="3"/>
    <n v="67369"/>
    <n v="81"/>
    <n v="25"/>
    <n v="1461"/>
    <n v="1.9999999999999996"/>
    <n v="8"/>
    <n v="8"/>
    <x v="0"/>
    <n v="7"/>
    <n v="601.58823529411757"/>
    <n v="10"/>
    <n v="859.41176470588243"/>
    <n v="18"/>
    <n v="6"/>
    <x v="4"/>
    <n v="1"/>
    <x v="3"/>
  </r>
  <r>
    <n v="2315"/>
    <n v="65"/>
    <x v="0"/>
    <x v="2"/>
    <n v="58401"/>
    <n v="55"/>
    <n v="6"/>
    <n v="96"/>
    <n v="5"/>
    <n v="1"/>
    <n v="3"/>
    <x v="0"/>
    <n v="1"/>
    <n v="32"/>
    <n v="2"/>
    <n v="64"/>
    <n v="9"/>
    <n v="2"/>
    <x v="2"/>
    <n v="1"/>
    <x v="1"/>
  </r>
  <r>
    <n v="3515"/>
    <n v="73"/>
    <x v="0"/>
    <x v="0"/>
    <n v="62307"/>
    <n v="94"/>
    <n v="9"/>
    <n v="160"/>
    <n v="0.99999999999999978"/>
    <n v="2"/>
    <n v="3"/>
    <x v="0"/>
    <n v="4"/>
    <n v="80"/>
    <n v="4"/>
    <n v="80"/>
    <n v="6"/>
    <n v="0"/>
    <x v="1"/>
    <n v="1"/>
    <x v="1"/>
  </r>
  <r>
    <n v="2245"/>
    <n v="56"/>
    <x v="2"/>
    <x v="1"/>
    <n v="43641"/>
    <n v="50"/>
    <n v="10"/>
    <n v="139"/>
    <n v="5"/>
    <n v="3"/>
    <n v="3"/>
    <x v="0"/>
    <n v="2"/>
    <n v="46.333333333333329"/>
    <n v="4"/>
    <n v="92.666666666666657"/>
    <n v="11"/>
    <n v="3"/>
    <x v="2"/>
    <n v="2"/>
    <x v="1"/>
  </r>
  <r>
    <n v="6283"/>
    <n v="57"/>
    <x v="2"/>
    <x v="2"/>
    <n v="63841"/>
    <n v="64"/>
    <n v="22"/>
    <n v="908"/>
    <n v="4"/>
    <n v="7"/>
    <n v="6"/>
    <x v="0"/>
    <n v="9"/>
    <n v="454"/>
    <n v="9"/>
    <n v="454"/>
    <n v="17"/>
    <n v="5"/>
    <x v="4"/>
    <n v="1"/>
    <x v="3"/>
  </r>
  <r>
    <n v="2246"/>
    <n v="60"/>
    <x v="2"/>
    <x v="1"/>
    <n v="46891"/>
    <n v="91"/>
    <n v="8"/>
    <n v="183"/>
    <n v="0.99999999999999978"/>
    <n v="2"/>
    <n v="3"/>
    <x v="0"/>
    <n v="2"/>
    <n v="61"/>
    <n v="4"/>
    <n v="122"/>
    <n v="6"/>
    <n v="0"/>
    <x v="1"/>
    <n v="1"/>
    <x v="1"/>
  </r>
  <r>
    <n v="6606"/>
    <n v="56"/>
    <x v="2"/>
    <x v="1"/>
    <n v="70091"/>
    <n v="11"/>
    <n v="19"/>
    <n v="1161"/>
    <n v="9"/>
    <n v="6"/>
    <n v="7"/>
    <x v="0"/>
    <n v="5"/>
    <n v="387"/>
    <n v="10"/>
    <n v="774"/>
    <n v="22"/>
    <n v="8"/>
    <x v="0"/>
    <n v="1"/>
    <x v="0"/>
  </r>
  <r>
    <n v="5545"/>
    <n v="53"/>
    <x v="1"/>
    <x v="1"/>
    <n v="78075"/>
    <n v="72"/>
    <n v="14"/>
    <n v="988"/>
    <n v="3.0000000000000004"/>
    <n v="4"/>
    <n v="7"/>
    <x v="0"/>
    <n v="3"/>
    <n v="370.5"/>
    <n v="5"/>
    <n v="617.5"/>
    <n v="14"/>
    <n v="4"/>
    <x v="2"/>
    <n v="0"/>
    <x v="1"/>
  </r>
  <r>
    <n v="7342"/>
    <n v="64"/>
    <x v="2"/>
    <x v="3"/>
    <n v="59184"/>
    <n v="6"/>
    <n v="27"/>
    <n v="1072"/>
    <n v="10"/>
    <n v="9"/>
    <n v="7"/>
    <x v="0"/>
    <n v="6"/>
    <n v="357.33333333333331"/>
    <n v="12"/>
    <n v="714.66666666666663"/>
    <n v="26"/>
    <n v="9"/>
    <x v="3"/>
    <n v="1"/>
    <x v="2"/>
  </r>
  <r>
    <n v="837"/>
    <n v="48"/>
    <x v="0"/>
    <x v="1"/>
    <n v="54809"/>
    <n v="0"/>
    <n v="12"/>
    <n v="174"/>
    <n v="10"/>
    <n v="3"/>
    <n v="3"/>
    <x v="0"/>
    <n v="2"/>
    <n v="49.714285714285708"/>
    <n v="5"/>
    <n v="124.28571428571429"/>
    <n v="16"/>
    <n v="5"/>
    <x v="4"/>
    <n v="2"/>
    <x v="3"/>
  </r>
  <r>
    <n v="9500"/>
    <n v="66"/>
    <x v="0"/>
    <x v="1"/>
    <n v="58113"/>
    <n v="66"/>
    <n v="22"/>
    <n v="758"/>
    <n v="4"/>
    <n v="7"/>
    <n v="6"/>
    <x v="0"/>
    <n v="9"/>
    <n v="401.29411764705884"/>
    <n v="8"/>
    <n v="356.70588235294116"/>
    <n v="17"/>
    <n v="5"/>
    <x v="4"/>
    <n v="1"/>
    <x v="3"/>
  </r>
  <r>
    <n v="3602"/>
    <n v="67"/>
    <x v="2"/>
    <x v="1"/>
    <n v="51412"/>
    <n v="42"/>
    <n v="11"/>
    <n v="195"/>
    <n v="6"/>
    <n v="3"/>
    <n v="3"/>
    <x v="0"/>
    <n v="3"/>
    <n v="83.571428571428569"/>
    <n v="4"/>
    <n v="111.42857142857142"/>
    <n v="12"/>
    <n v="3"/>
    <x v="2"/>
    <n v="1"/>
    <x v="1"/>
  </r>
  <r>
    <n v="234"/>
    <n v="46"/>
    <x v="0"/>
    <x v="2"/>
    <n v="15287"/>
    <n v="60"/>
    <n v="6"/>
    <n v="31"/>
    <n v="4"/>
    <n v="1"/>
    <n v="0"/>
    <x v="0"/>
    <n v="1"/>
    <n v="10.333333333333332"/>
    <n v="2"/>
    <n v="20.666666666666664"/>
    <n v="5"/>
    <n v="0"/>
    <x v="1"/>
    <n v="1"/>
    <x v="1"/>
  </r>
  <r>
    <n v="2995"/>
    <n v="68"/>
    <x v="2"/>
    <x v="1"/>
    <n v="66636"/>
    <n v="64"/>
    <n v="17"/>
    <n v="1084"/>
    <n v="4"/>
    <n v="5"/>
    <n v="7"/>
    <x v="0"/>
    <n v="3"/>
    <n v="271"/>
    <n v="9"/>
    <n v="813"/>
    <n v="16"/>
    <n v="5"/>
    <x v="4"/>
    <n v="0"/>
    <x v="3"/>
  </r>
  <r>
    <n v="1118"/>
    <n v="69"/>
    <x v="2"/>
    <x v="1"/>
    <n v="50965"/>
    <n v="87"/>
    <n v="22"/>
    <n v="685"/>
    <n v="1.9999999999999996"/>
    <n v="7"/>
    <n v="6"/>
    <x v="0"/>
    <n v="10"/>
    <n v="456.66666666666663"/>
    <n v="5"/>
    <n v="228.33333333333331"/>
    <n v="15"/>
    <n v="4"/>
    <x v="2"/>
    <n v="1"/>
    <x v="1"/>
  </r>
  <r>
    <n v="7789"/>
    <n v="60"/>
    <x v="1"/>
    <x v="1"/>
    <n v="84618"/>
    <n v="96"/>
    <n v="26"/>
    <n v="1672"/>
    <n v="0.99999999999999978"/>
    <n v="9"/>
    <n v="9"/>
    <x v="0"/>
    <n v="6"/>
    <n v="627"/>
    <n v="10"/>
    <n v="1045"/>
    <n v="19"/>
    <n v="7"/>
    <x v="0"/>
    <n v="0"/>
    <x v="0"/>
  </r>
  <r>
    <n v="3068"/>
    <n v="35"/>
    <x v="0"/>
    <x v="1"/>
    <n v="18351"/>
    <n v="1"/>
    <n v="6"/>
    <n v="43"/>
    <n v="10"/>
    <n v="1"/>
    <n v="1"/>
    <x v="0"/>
    <n v="2"/>
    <n v="17.2"/>
    <n v="3"/>
    <n v="25.8"/>
    <n v="12"/>
    <n v="3"/>
    <x v="2"/>
    <n v="0"/>
    <x v="1"/>
  </r>
  <r>
    <n v="8955"/>
    <n v="68"/>
    <x v="1"/>
    <x v="1"/>
    <n v="40451"/>
    <n v="54"/>
    <n v="5"/>
    <n v="49"/>
    <n v="5"/>
    <n v="0"/>
    <n v="1"/>
    <x v="0"/>
    <n v="1"/>
    <n v="16.333333333333332"/>
    <n v="2"/>
    <n v="32.666666666666664"/>
    <n v="6"/>
    <n v="0"/>
    <x v="1"/>
    <n v="2"/>
    <x v="1"/>
  </r>
  <r>
    <n v="945"/>
    <n v="60"/>
    <x v="0"/>
    <x v="1"/>
    <n v="36317"/>
    <n v="53"/>
    <n v="9"/>
    <n v="133"/>
    <n v="5"/>
    <n v="2"/>
    <n v="3"/>
    <x v="0"/>
    <n v="3"/>
    <n v="57"/>
    <n v="4"/>
    <n v="76"/>
    <n v="10"/>
    <n v="2"/>
    <x v="2"/>
    <n v="1"/>
    <x v="1"/>
  </r>
  <r>
    <n v="5644"/>
    <n v="68"/>
    <x v="0"/>
    <x v="1"/>
    <n v="42213"/>
    <n v="96"/>
    <n v="15"/>
    <n v="363"/>
    <n v="0.99999999999999978"/>
    <n v="4"/>
    <n v="4"/>
    <x v="0"/>
    <n v="5"/>
    <n v="151.25"/>
    <n v="7"/>
    <n v="211.75"/>
    <n v="9"/>
    <n v="2"/>
    <x v="2"/>
    <n v="1"/>
    <x v="1"/>
  </r>
  <r>
    <n v="7192"/>
    <n v="70"/>
    <x v="0"/>
    <x v="1"/>
    <n v="65748"/>
    <n v="58"/>
    <n v="18"/>
    <n v="545"/>
    <n v="5"/>
    <n v="6"/>
    <n v="5"/>
    <x v="0"/>
    <n v="2"/>
    <n v="90.833333333333329"/>
    <n v="10"/>
    <n v="454.16666666666669"/>
    <n v="16"/>
    <n v="5"/>
    <x v="4"/>
    <n v="1"/>
    <x v="3"/>
  </r>
  <r>
    <n v="2324"/>
    <n v="53"/>
    <x v="0"/>
    <x v="1"/>
    <n v="77044"/>
    <n v="12"/>
    <n v="31"/>
    <n v="1065"/>
    <n v="9"/>
    <n v="9"/>
    <n v="7"/>
    <x v="0"/>
    <n v="7"/>
    <n v="414.16666666666669"/>
    <n v="11"/>
    <n v="650.83333333333337"/>
    <n v="25"/>
    <n v="9"/>
    <x v="3"/>
    <n v="1"/>
    <x v="2"/>
  </r>
  <r>
    <n v="697"/>
    <n v="56"/>
    <x v="0"/>
    <x v="1"/>
    <n v="74918"/>
    <n v="78"/>
    <n v="21"/>
    <n v="2047"/>
    <n v="3.0000000000000004"/>
    <n v="7"/>
    <n v="9"/>
    <x v="0"/>
    <n v="5"/>
    <n v="930.45454545454538"/>
    <n v="6"/>
    <n v="1116.5454545454545"/>
    <n v="19"/>
    <n v="7"/>
    <x v="0"/>
    <n v="0"/>
    <x v="0"/>
  </r>
  <r>
    <n v="3439"/>
    <n v="53"/>
    <x v="0"/>
    <x v="1"/>
    <n v="56721"/>
    <n v="64"/>
    <n v="15"/>
    <n v="296"/>
    <n v="4"/>
    <n v="4"/>
    <n v="4"/>
    <x v="0"/>
    <n v="4"/>
    <n v="131.55555555555554"/>
    <n v="5"/>
    <n v="164.44444444444446"/>
    <n v="12"/>
    <n v="3"/>
    <x v="2"/>
    <n v="2"/>
    <x v="1"/>
  </r>
  <r>
    <n v="1506"/>
    <n v="50"/>
    <x v="0"/>
    <x v="0"/>
    <n v="42160"/>
    <n v="26"/>
    <n v="11"/>
    <n v="140"/>
    <n v="8"/>
    <n v="3"/>
    <n v="3"/>
    <x v="0"/>
    <n v="2"/>
    <n v="46.666666666666664"/>
    <n v="4"/>
    <n v="93.333333333333329"/>
    <n v="14"/>
    <n v="4"/>
    <x v="2"/>
    <n v="2"/>
    <x v="1"/>
  </r>
  <r>
    <n v="232"/>
    <n v="60"/>
    <x v="0"/>
    <x v="0"/>
    <n v="61559"/>
    <n v="8"/>
    <n v="17"/>
    <n v="530"/>
    <n v="10"/>
    <n v="5"/>
    <n v="5"/>
    <x v="0"/>
    <n v="4"/>
    <n v="151.42857142857142"/>
    <n v="10"/>
    <n v="378.57142857142856"/>
    <n v="20"/>
    <n v="7"/>
    <x v="0"/>
    <n v="1"/>
    <x v="0"/>
  </r>
  <r>
    <n v="8876"/>
    <n v="62"/>
    <x v="1"/>
    <x v="1"/>
    <n v="33629"/>
    <n v="49"/>
    <n v="13"/>
    <n v="152"/>
    <n v="6"/>
    <n v="4"/>
    <n v="3"/>
    <x v="0"/>
    <n v="3"/>
    <n v="65.142857142857139"/>
    <n v="4"/>
    <n v="86.857142857142847"/>
    <n v="13"/>
    <n v="4"/>
    <x v="2"/>
    <n v="2"/>
    <x v="1"/>
  </r>
  <r>
    <n v="4500"/>
    <n v="34"/>
    <x v="1"/>
    <x v="1"/>
    <n v="68682"/>
    <n v="56"/>
    <n v="24"/>
    <n v="1598"/>
    <n v="5"/>
    <n v="8"/>
    <n v="9"/>
    <x v="0"/>
    <n v="4"/>
    <n v="456.57142857142856"/>
    <n v="10"/>
    <n v="1141.4285714285716"/>
    <n v="22"/>
    <n v="8"/>
    <x v="0"/>
    <n v="0"/>
    <x v="0"/>
  </r>
  <r>
    <n v="9739"/>
    <n v="62"/>
    <x v="0"/>
    <x v="0"/>
    <n v="34377"/>
    <n v="55"/>
    <n v="8"/>
    <n v="114"/>
    <n v="5"/>
    <n v="2"/>
    <n v="3"/>
    <x v="0"/>
    <n v="2"/>
    <n v="57"/>
    <n v="2"/>
    <n v="57"/>
    <n v="10"/>
    <n v="2"/>
    <x v="2"/>
    <n v="1"/>
    <x v="1"/>
  </r>
  <r>
    <n v="10395"/>
    <n v="39"/>
    <x v="3"/>
    <x v="0"/>
    <n v="8940"/>
    <n v="25"/>
    <n v="10"/>
    <n v="101"/>
    <n v="8"/>
    <n v="3"/>
    <n v="3"/>
    <x v="0"/>
    <n v="3"/>
    <n v="50.5"/>
    <n v="3"/>
    <n v="50.5"/>
    <n v="14"/>
    <n v="4"/>
    <x v="2"/>
    <n v="1"/>
    <x v="1"/>
  </r>
  <r>
    <n v="1176"/>
    <n v="52"/>
    <x v="0"/>
    <x v="1"/>
    <n v="26228"/>
    <n v="50"/>
    <n v="4"/>
    <n v="25"/>
    <n v="5"/>
    <n v="0"/>
    <n v="0"/>
    <x v="0"/>
    <n v="1"/>
    <n v="8.3333333333333321"/>
    <n v="2"/>
    <n v="16.666666666666664"/>
    <n v="5"/>
    <n v="0"/>
    <x v="1"/>
    <n v="1"/>
    <x v="1"/>
  </r>
  <r>
    <n v="1627"/>
    <n v="68"/>
    <x v="2"/>
    <x v="2"/>
    <n v="77297"/>
    <n v="84"/>
    <n v="22"/>
    <n v="789"/>
    <n v="1.9999999999999996"/>
    <n v="7"/>
    <n v="6"/>
    <x v="0"/>
    <n v="5"/>
    <n v="281.78571428571428"/>
    <n v="9"/>
    <n v="507.21428571428578"/>
    <n v="15"/>
    <n v="4"/>
    <x v="2"/>
    <n v="0"/>
    <x v="1"/>
  </r>
  <r>
    <n v="938"/>
    <n v="44"/>
    <x v="0"/>
    <x v="1"/>
    <n v="40211"/>
    <n v="30"/>
    <n v="7"/>
    <n v="87"/>
    <n v="7"/>
    <n v="1"/>
    <n v="2"/>
    <x v="0"/>
    <n v="2"/>
    <n v="43.5"/>
    <n v="2"/>
    <n v="43.5"/>
    <n v="10"/>
    <n v="2"/>
    <x v="2"/>
    <n v="2"/>
    <x v="1"/>
  </r>
  <r>
    <n v="2740"/>
    <n v="67"/>
    <x v="1"/>
    <x v="3"/>
    <n v="33438"/>
    <n v="81"/>
    <n v="11"/>
    <n v="90"/>
    <n v="1.9999999999999996"/>
    <n v="3"/>
    <n v="2"/>
    <x v="0"/>
    <n v="2"/>
    <n v="30"/>
    <n v="4"/>
    <n v="60"/>
    <n v="7"/>
    <n v="1"/>
    <x v="1"/>
    <n v="2"/>
    <x v="1"/>
  </r>
  <r>
    <n v="257"/>
    <n v="66"/>
    <x v="1"/>
    <x v="1"/>
    <n v="75032"/>
    <n v="74"/>
    <n v="20"/>
    <n v="1215"/>
    <n v="3.0000000000000004"/>
    <n v="6"/>
    <n v="8"/>
    <x v="0"/>
    <n v="5"/>
    <n v="433.92857142857144"/>
    <n v="9"/>
    <n v="781.07142857142867"/>
    <n v="17"/>
    <n v="5"/>
    <x v="4"/>
    <n v="1"/>
    <x v="3"/>
  </r>
  <r>
    <n v="4058"/>
    <n v="70"/>
    <x v="1"/>
    <x v="0"/>
    <n v="61284"/>
    <n v="76"/>
    <n v="22"/>
    <n v="811"/>
    <n v="3.0000000000000004"/>
    <n v="7"/>
    <n v="6"/>
    <x v="0"/>
    <n v="11"/>
    <n v="469.5263157894737"/>
    <n v="8"/>
    <n v="341.4736842105263"/>
    <n v="16"/>
    <n v="5"/>
    <x v="4"/>
    <n v="0"/>
    <x v="3"/>
  </r>
  <r>
    <n v="7736"/>
    <n v="39"/>
    <x v="0"/>
    <x v="1"/>
    <n v="22518"/>
    <n v="36"/>
    <n v="7"/>
    <n v="61"/>
    <n v="7"/>
    <n v="1"/>
    <n v="2"/>
    <x v="0"/>
    <n v="2"/>
    <n v="30.5"/>
    <n v="2"/>
    <n v="30.5"/>
    <n v="10"/>
    <n v="2"/>
    <x v="2"/>
    <n v="1"/>
    <x v="1"/>
  </r>
  <r>
    <n v="8210"/>
    <n v="50"/>
    <x v="2"/>
    <x v="1"/>
    <n v="54730"/>
    <n v="64"/>
    <n v="18"/>
    <n v="405"/>
    <n v="4"/>
    <n v="6"/>
    <n v="5"/>
    <x v="0"/>
    <n v="4"/>
    <n v="135"/>
    <n v="8"/>
    <n v="270"/>
    <n v="15"/>
    <n v="4"/>
    <x v="2"/>
    <n v="1"/>
    <x v="1"/>
  </r>
  <r>
    <n v="833"/>
    <n v="70"/>
    <x v="2"/>
    <x v="1"/>
    <n v="38452"/>
    <n v="62"/>
    <n v="9"/>
    <n v="72"/>
    <n v="4"/>
    <n v="2"/>
    <n v="2"/>
    <x v="0"/>
    <n v="3"/>
    <n v="36"/>
    <n v="3"/>
    <n v="36"/>
    <n v="8"/>
    <n v="1"/>
    <x v="1"/>
    <n v="2"/>
    <x v="1"/>
  </r>
  <r>
    <n v="6230"/>
    <n v="54"/>
    <x v="0"/>
    <x v="2"/>
    <n v="44421"/>
    <n v="53"/>
    <n v="14"/>
    <n v="189"/>
    <n v="5"/>
    <n v="4"/>
    <n v="3"/>
    <x v="0"/>
    <n v="5"/>
    <n v="105"/>
    <n v="4"/>
    <n v="84"/>
    <n v="12"/>
    <n v="3"/>
    <x v="2"/>
    <n v="2"/>
    <x v="1"/>
  </r>
  <r>
    <n v="7325"/>
    <n v="39"/>
    <x v="1"/>
    <x v="1"/>
    <n v="38197"/>
    <n v="86"/>
    <n v="5"/>
    <n v="40"/>
    <n v="1.9999999999999996"/>
    <n v="0"/>
    <n v="1"/>
    <x v="0"/>
    <n v="1"/>
    <n v="10"/>
    <n v="3"/>
    <n v="30"/>
    <n v="2.9999999999999996"/>
    <n v="0"/>
    <x v="1"/>
    <n v="1"/>
    <x v="1"/>
  </r>
  <r>
    <n v="1307"/>
    <n v="47"/>
    <x v="0"/>
    <x v="2"/>
    <n v="41986"/>
    <n v="15"/>
    <n v="10"/>
    <n v="63"/>
    <n v="9"/>
    <n v="3"/>
    <n v="2"/>
    <x v="0"/>
    <n v="3"/>
    <n v="27"/>
    <n v="4"/>
    <n v="36"/>
    <n v="14"/>
    <n v="4"/>
    <x v="2"/>
    <n v="1"/>
    <x v="1"/>
  </r>
  <r>
    <n v="1502"/>
    <n v="42"/>
    <x v="0"/>
    <x v="1"/>
    <n v="28427"/>
    <n v="67"/>
    <n v="7"/>
    <n v="52"/>
    <n v="4"/>
    <n v="1"/>
    <n v="1"/>
    <x v="0"/>
    <n v="2"/>
    <n v="20.8"/>
    <n v="3"/>
    <n v="31.2"/>
    <n v="6"/>
    <n v="0"/>
    <x v="1"/>
    <n v="1"/>
    <x v="1"/>
  </r>
  <r>
    <n v="6211"/>
    <n v="49"/>
    <x v="1"/>
    <x v="1"/>
    <n v="37395"/>
    <n v="47"/>
    <n v="5"/>
    <n v="39"/>
    <n v="6"/>
    <n v="0"/>
    <n v="1"/>
    <x v="0"/>
    <n v="1"/>
    <n v="9.75"/>
    <n v="3"/>
    <n v="29.25"/>
    <n v="7"/>
    <n v="1"/>
    <x v="1"/>
    <n v="1"/>
    <x v="1"/>
  </r>
  <r>
    <n v="843"/>
    <n v="54"/>
    <x v="0"/>
    <x v="1"/>
    <n v="64722"/>
    <n v="47"/>
    <n v="25"/>
    <n v="805"/>
    <n v="6"/>
    <n v="8"/>
    <n v="6"/>
    <x v="0"/>
    <n v="8"/>
    <n v="338.9473684210526"/>
    <n v="11"/>
    <n v="466.0526315789474"/>
    <n v="20"/>
    <n v="7"/>
    <x v="0"/>
    <n v="1"/>
    <x v="0"/>
  </r>
  <r>
    <n v="4174"/>
    <n v="69"/>
    <x v="2"/>
    <x v="1"/>
    <n v="55249"/>
    <n v="81"/>
    <n v="8"/>
    <n v="130"/>
    <n v="1.9999999999999996"/>
    <n v="2"/>
    <n v="3"/>
    <x v="0"/>
    <n v="2"/>
    <n v="43.333333333333329"/>
    <n v="4"/>
    <n v="86.666666666666657"/>
    <n v="7"/>
    <n v="1"/>
    <x v="1"/>
    <n v="1"/>
    <x v="1"/>
  </r>
  <r>
    <n v="9757"/>
    <n v="53"/>
    <x v="0"/>
    <x v="1"/>
    <n v="84906"/>
    <n v="98"/>
    <n v="24"/>
    <n v="1631"/>
    <n v="0.99999999999999978"/>
    <n v="8"/>
    <n v="9"/>
    <x v="0"/>
    <n v="5"/>
    <n v="479.70588235294122"/>
    <n v="12"/>
    <n v="1151.294117647059"/>
    <n v="18"/>
    <n v="6"/>
    <x v="4"/>
    <n v="0"/>
    <x v="3"/>
  </r>
  <r>
    <n v="6918"/>
    <n v="36"/>
    <x v="0"/>
    <x v="1"/>
    <n v="28691"/>
    <n v="56"/>
    <n v="5"/>
    <n v="34"/>
    <n v="5"/>
    <n v="0"/>
    <n v="0"/>
    <x v="0"/>
    <n v="1"/>
    <n v="8.5"/>
    <n v="3"/>
    <n v="25.5"/>
    <n v="5"/>
    <n v="0"/>
    <x v="1"/>
    <n v="1"/>
    <x v="1"/>
  </r>
  <r>
    <n v="286"/>
    <n v="73"/>
    <x v="0"/>
    <x v="0"/>
    <n v="44213"/>
    <n v="48"/>
    <n v="12"/>
    <n v="152"/>
    <n v="6"/>
    <n v="3"/>
    <n v="3"/>
    <x v="0"/>
    <n v="2"/>
    <n v="43.428571428571423"/>
    <n v="5"/>
    <n v="108.57142857142857"/>
    <n v="12"/>
    <n v="3"/>
    <x v="2"/>
    <n v="2"/>
    <x v="1"/>
  </r>
  <r>
    <n v="11086"/>
    <n v="41"/>
    <x v="3"/>
    <x v="0"/>
    <n v="25707"/>
    <n v="18"/>
    <n v="5"/>
    <n v="21"/>
    <n v="9"/>
    <n v="0"/>
    <n v="0"/>
    <x v="0"/>
    <n v="1"/>
    <n v="5.25"/>
    <n v="3"/>
    <n v="15.75"/>
    <n v="9"/>
    <n v="2"/>
    <x v="2"/>
    <n v="1"/>
    <x v="1"/>
  </r>
  <r>
    <n v="1921"/>
    <n v="58"/>
    <x v="1"/>
    <x v="1"/>
    <n v="59062"/>
    <n v="74"/>
    <n v="7"/>
    <n v="71"/>
    <n v="3.0000000000000004"/>
    <n v="1"/>
    <n v="2"/>
    <x v="0"/>
    <n v="2"/>
    <n v="28.400000000000002"/>
    <n v="3"/>
    <n v="42.6"/>
    <n v="6"/>
    <n v="0"/>
    <x v="1"/>
    <n v="3"/>
    <x v="1"/>
  </r>
  <r>
    <n v="4138"/>
    <n v="63"/>
    <x v="0"/>
    <x v="0"/>
    <n v="76624"/>
    <n v="68"/>
    <n v="23"/>
    <n v="899"/>
    <n v="4"/>
    <n v="8"/>
    <n v="6"/>
    <x v="0"/>
    <n v="5"/>
    <n v="374.58333333333337"/>
    <n v="7"/>
    <n v="524.41666666666674"/>
    <n v="18"/>
    <n v="6"/>
    <x v="4"/>
    <n v="1"/>
    <x v="3"/>
  </r>
  <r>
    <n v="7718"/>
    <n v="78"/>
    <x v="2"/>
    <x v="1"/>
    <n v="66000"/>
    <n v="36"/>
    <n v="10"/>
    <n v="711"/>
    <n v="7"/>
    <n v="3"/>
    <n v="6"/>
    <x v="0"/>
    <n v="1"/>
    <n v="118.5"/>
    <n v="5"/>
    <n v="592.5"/>
    <n v="16"/>
    <n v="5"/>
    <x v="4"/>
    <n v="0"/>
    <x v="3"/>
  </r>
  <r>
    <n v="1291"/>
    <n v="47"/>
    <x v="1"/>
    <x v="1"/>
    <n v="27683"/>
    <n v="90"/>
    <n v="16"/>
    <n v="351"/>
    <n v="0.99999999999999978"/>
    <n v="5"/>
    <n v="4"/>
    <x v="0"/>
    <n v="6"/>
    <n v="210.6"/>
    <n v="4"/>
    <n v="140.4"/>
    <n v="10"/>
    <n v="2"/>
    <x v="2"/>
    <n v="1"/>
    <x v="1"/>
  </r>
  <r>
    <n v="6862"/>
    <n v="54"/>
    <x v="0"/>
    <x v="2"/>
    <n v="1730"/>
    <n v="65"/>
    <n v="15"/>
    <n v="8"/>
    <n v="4"/>
    <n v="4"/>
    <n v="0"/>
    <x v="0"/>
    <n v="0"/>
    <n v="0"/>
    <n v="0"/>
    <n v="0"/>
    <n v="8"/>
    <n v="1"/>
    <x v="1"/>
    <n v="0"/>
    <x v="1"/>
  </r>
  <r>
    <n v="4136"/>
    <n v="33"/>
    <x v="3"/>
    <x v="0"/>
    <n v="7500"/>
    <n v="63"/>
    <n v="11"/>
    <n v="119"/>
    <n v="4"/>
    <n v="3"/>
    <n v="3"/>
    <x v="0"/>
    <n v="3"/>
    <n v="71.399999999999991"/>
    <n v="2"/>
    <n v="47.6"/>
    <n v="10"/>
    <n v="2"/>
    <x v="2"/>
    <n v="1"/>
    <x v="1"/>
  </r>
  <r>
    <n v="803"/>
    <n v="57"/>
    <x v="0"/>
    <x v="1"/>
    <n v="40521"/>
    <n v="82"/>
    <n v="4"/>
    <n v="21"/>
    <n v="1.9999999999999996"/>
    <n v="0"/>
    <n v="0"/>
    <x v="0"/>
    <n v="0"/>
    <n v="0"/>
    <n v="2"/>
    <n v="21"/>
    <n v="1.9999999999999996"/>
    <n v="0"/>
    <x v="1"/>
    <n v="2"/>
    <x v="1"/>
  </r>
  <r>
    <n v="4298"/>
    <n v="52"/>
    <x v="1"/>
    <x v="1"/>
    <n v="20427"/>
    <n v="63"/>
    <n v="4"/>
    <n v="10"/>
    <n v="4"/>
    <n v="0"/>
    <n v="0"/>
    <x v="0"/>
    <n v="1"/>
    <n v="3.333333333333333"/>
    <n v="2"/>
    <n v="6.6666666666666661"/>
    <n v="4"/>
    <n v="0"/>
    <x v="1"/>
    <n v="1"/>
    <x v="1"/>
  </r>
  <r>
    <n v="10833"/>
    <n v="50"/>
    <x v="0"/>
    <x v="1"/>
    <n v="65106"/>
    <n v="55"/>
    <n v="27"/>
    <n v="973"/>
    <n v="5"/>
    <n v="9"/>
    <n v="7"/>
    <x v="0"/>
    <n v="8"/>
    <n v="370.66666666666663"/>
    <n v="13"/>
    <n v="602.33333333333337"/>
    <n v="21"/>
    <n v="8"/>
    <x v="0"/>
    <n v="1"/>
    <x v="0"/>
  </r>
  <r>
    <n v="9606"/>
    <n v="60"/>
    <x v="1"/>
    <x v="1"/>
    <n v="69969"/>
    <n v="64"/>
    <n v="13"/>
    <n v="1536"/>
    <n v="4"/>
    <n v="4"/>
    <n v="9"/>
    <x v="0"/>
    <n v="4"/>
    <n v="614.40000000000009"/>
    <n v="6"/>
    <n v="921.59999999999991"/>
    <n v="17"/>
    <n v="5"/>
    <x v="4"/>
    <n v="0"/>
    <x v="3"/>
  </r>
  <r>
    <n v="8534"/>
    <n v="73"/>
    <x v="0"/>
    <x v="1"/>
    <n v="67433"/>
    <n v="51"/>
    <n v="28"/>
    <n v="992"/>
    <n v="5"/>
    <n v="9"/>
    <n v="7"/>
    <x v="0"/>
    <n v="6"/>
    <n v="313.26315789473682"/>
    <n v="13"/>
    <n v="678.73684210526312"/>
    <n v="21"/>
    <n v="8"/>
    <x v="0"/>
    <n v="2"/>
    <x v="0"/>
  </r>
  <r>
    <n v="5153"/>
    <n v="58"/>
    <x v="1"/>
    <x v="1"/>
    <n v="77766"/>
    <n v="97"/>
    <n v="34"/>
    <n v="1529"/>
    <n v="0.99999999999999978"/>
    <n v="9"/>
    <n v="8"/>
    <x v="0"/>
    <n v="11"/>
    <n v="764.5"/>
    <n v="11"/>
    <n v="764.5"/>
    <n v="18"/>
    <n v="6"/>
    <x v="4"/>
    <n v="1"/>
    <x v="3"/>
  </r>
  <r>
    <n v="961"/>
    <n v="53"/>
    <x v="0"/>
    <x v="1"/>
    <n v="74716"/>
    <n v="92"/>
    <n v="17"/>
    <n v="860"/>
    <n v="0.99999999999999978"/>
    <n v="5"/>
    <n v="6"/>
    <x v="0"/>
    <n v="7"/>
    <n v="501.66666666666669"/>
    <n v="5"/>
    <n v="358.33333333333337"/>
    <n v="12"/>
    <n v="3"/>
    <x v="2"/>
    <n v="1"/>
    <x v="1"/>
  </r>
  <r>
    <n v="5011"/>
    <n v="62"/>
    <x v="0"/>
    <x v="2"/>
    <n v="68118"/>
    <n v="51"/>
    <n v="23"/>
    <n v="928"/>
    <n v="5"/>
    <n v="8"/>
    <n v="6"/>
    <x v="0"/>
    <n v="8"/>
    <n v="618.66666666666663"/>
    <n v="4"/>
    <n v="309.33333333333331"/>
    <n v="19"/>
    <n v="7"/>
    <x v="0"/>
    <n v="1"/>
    <x v="0"/>
  </r>
  <r>
    <n v="6653"/>
    <n v="55"/>
    <x v="1"/>
    <x v="1"/>
    <n v="55158"/>
    <n v="72"/>
    <n v="18"/>
    <n v="418"/>
    <n v="3.0000000000000004"/>
    <n v="6"/>
    <n v="5"/>
    <x v="0"/>
    <n v="7"/>
    <n v="243.83333333333334"/>
    <n v="5"/>
    <n v="174.16666666666669"/>
    <n v="14"/>
    <n v="4"/>
    <x v="2"/>
    <n v="2"/>
    <x v="1"/>
  </r>
  <r>
    <n v="9094"/>
    <n v="70"/>
    <x v="2"/>
    <x v="1"/>
    <n v="62972"/>
    <n v="39"/>
    <n v="16"/>
    <n v="587"/>
    <n v="7"/>
    <n v="5"/>
    <n v="5"/>
    <x v="0"/>
    <n v="7"/>
    <n v="410.9"/>
    <n v="3"/>
    <n v="176.1"/>
    <n v="17"/>
    <n v="5"/>
    <x v="4"/>
    <n v="1"/>
    <x v="3"/>
  </r>
  <r>
    <n v="810"/>
    <n v="50"/>
    <x v="0"/>
    <x v="1"/>
    <n v="74190"/>
    <n v="49"/>
    <n v="19"/>
    <n v="641"/>
    <n v="6"/>
    <n v="6"/>
    <n v="6"/>
    <x v="0"/>
    <n v="4"/>
    <n v="170.93333333333334"/>
    <n v="11"/>
    <n v="470.06666666666661"/>
    <n v="18"/>
    <n v="6"/>
    <x v="4"/>
    <n v="1"/>
    <x v="3"/>
  </r>
  <r>
    <n v="5493"/>
    <n v="49"/>
    <x v="0"/>
    <x v="1"/>
    <n v="39356"/>
    <n v="21"/>
    <n v="4"/>
    <n v="23"/>
    <n v="8"/>
    <n v="0"/>
    <n v="0"/>
    <x v="0"/>
    <n v="1"/>
    <n v="7.6666666666666661"/>
    <n v="2"/>
    <n v="15.333333333333332"/>
    <n v="8"/>
    <n v="1"/>
    <x v="1"/>
    <n v="2"/>
    <x v="1"/>
  </r>
  <r>
    <n v="2147"/>
    <n v="56"/>
    <x v="0"/>
    <x v="1"/>
    <n v="76653"/>
    <n v="91"/>
    <n v="23"/>
    <n v="2279"/>
    <n v="0.99999999999999978"/>
    <n v="8"/>
    <n v="9"/>
    <x v="0"/>
    <n v="4"/>
    <n v="607.73333333333335"/>
    <n v="11"/>
    <n v="1671.2666666666667"/>
    <n v="18"/>
    <n v="6"/>
    <x v="4"/>
    <n v="0"/>
    <x v="3"/>
  </r>
  <r>
    <n v="5107"/>
    <n v="52"/>
    <x v="1"/>
    <x v="2"/>
    <n v="35860"/>
    <n v="37"/>
    <n v="6"/>
    <n v="49"/>
    <n v="7"/>
    <n v="1"/>
    <n v="1"/>
    <x v="0"/>
    <n v="1"/>
    <n v="16.333333333333332"/>
    <n v="2"/>
    <n v="32.666666666666664"/>
    <n v="9"/>
    <n v="2"/>
    <x v="2"/>
    <n v="2"/>
    <x v="1"/>
  </r>
  <r>
    <n v="3979"/>
    <n v="42"/>
    <x v="1"/>
    <x v="2"/>
    <n v="90687"/>
    <n v="98"/>
    <n v="17"/>
    <n v="1779"/>
    <n v="0.99999999999999978"/>
    <n v="5"/>
    <n v="9"/>
    <x v="0"/>
    <n v="6"/>
    <n v="762.42857142857133"/>
    <n v="8"/>
    <n v="1016.5714285714286"/>
    <n v="15"/>
    <n v="4"/>
    <x v="2"/>
    <n v="0"/>
    <x v="1"/>
  </r>
  <r>
    <n v="6049"/>
    <n v="43"/>
    <x v="2"/>
    <x v="1"/>
    <n v="73450"/>
    <n v="85"/>
    <n v="27"/>
    <n v="1804"/>
    <n v="1.9999999999999996"/>
    <n v="9"/>
    <n v="9"/>
    <x v="0"/>
    <n v="7"/>
    <n v="701.55555555555554"/>
    <n v="11"/>
    <n v="1102.4444444444446"/>
    <n v="20"/>
    <n v="7"/>
    <x v="0"/>
    <n v="0"/>
    <x v="0"/>
  </r>
  <r>
    <n v="8147"/>
    <n v="65"/>
    <x v="0"/>
    <x v="1"/>
    <n v="31454"/>
    <n v="40"/>
    <n v="8"/>
    <n v="48"/>
    <n v="6"/>
    <n v="2"/>
    <n v="1"/>
    <x v="0"/>
    <n v="2"/>
    <n v="19.200000000000003"/>
    <n v="3"/>
    <n v="28.799999999999997"/>
    <n v="9"/>
    <n v="2"/>
    <x v="2"/>
    <n v="2"/>
    <x v="1"/>
  </r>
  <r>
    <n v="1857"/>
    <n v="73"/>
    <x v="0"/>
    <x v="0"/>
    <n v="47139"/>
    <n v="2"/>
    <n v="7"/>
    <n v="83"/>
    <n v="10"/>
    <n v="1"/>
    <n v="2"/>
    <x v="0"/>
    <n v="2"/>
    <n v="41.5"/>
    <n v="2"/>
    <n v="41.5"/>
    <n v="13"/>
    <n v="4"/>
    <x v="2"/>
    <n v="2"/>
    <x v="1"/>
  </r>
  <r>
    <n v="3910"/>
    <n v="50"/>
    <x v="0"/>
    <x v="2"/>
    <n v="83829"/>
    <n v="78"/>
    <n v="17"/>
    <n v="1862"/>
    <n v="3.0000000000000004"/>
    <n v="5"/>
    <n v="9"/>
    <x v="1"/>
    <n v="4"/>
    <n v="744.80000000000007"/>
    <n v="6"/>
    <n v="1117.2"/>
    <n v="17"/>
    <n v="5"/>
    <x v="4"/>
    <n v="0"/>
    <x v="3"/>
  </r>
  <r>
    <n v="5207"/>
    <n v="62"/>
    <x v="1"/>
    <x v="1"/>
    <n v="53378"/>
    <n v="41"/>
    <n v="29"/>
    <n v="793"/>
    <n v="6"/>
    <n v="9"/>
    <n v="6"/>
    <x v="0"/>
    <n v="9"/>
    <n v="475.79999999999995"/>
    <n v="6"/>
    <n v="317.20000000000005"/>
    <n v="21"/>
    <n v="8"/>
    <x v="0"/>
    <n v="2"/>
    <x v="0"/>
  </r>
  <r>
    <n v="11114"/>
    <n v="55"/>
    <x v="0"/>
    <x v="1"/>
    <n v="19656"/>
    <n v="94"/>
    <n v="9"/>
    <n v="84"/>
    <n v="0.99999999999999978"/>
    <n v="2"/>
    <n v="2"/>
    <x v="0"/>
    <n v="2"/>
    <n v="33.6"/>
    <n v="3"/>
    <n v="50.4"/>
    <n v="5"/>
    <n v="0"/>
    <x v="1"/>
    <n v="1"/>
    <x v="1"/>
  </r>
  <r>
    <n v="5429"/>
    <n v="77"/>
    <x v="1"/>
    <x v="1"/>
    <n v="45579"/>
    <n v="10"/>
    <n v="10"/>
    <n v="183"/>
    <n v="9"/>
    <n v="3"/>
    <n v="3"/>
    <x v="0"/>
    <n v="4"/>
    <n v="91.5"/>
    <n v="4"/>
    <n v="91.5"/>
    <n v="15"/>
    <n v="4"/>
    <x v="2"/>
    <n v="1"/>
    <x v="1"/>
  </r>
  <r>
    <n v="9400"/>
    <n v="67"/>
    <x v="2"/>
    <x v="0"/>
    <n v="85485"/>
    <n v="73"/>
    <n v="19"/>
    <n v="1383"/>
    <n v="3.0000000000000004"/>
    <n v="6"/>
    <n v="8"/>
    <x v="0"/>
    <n v="6"/>
    <n v="691.5"/>
    <n v="6"/>
    <n v="691.5"/>
    <n v="17"/>
    <n v="5"/>
    <x v="4"/>
    <n v="0"/>
    <x v="3"/>
  </r>
  <r>
    <n v="1740"/>
    <n v="81"/>
    <x v="0"/>
    <x v="1"/>
    <n v="55956"/>
    <n v="22"/>
    <n v="16"/>
    <n v="999"/>
    <n v="8"/>
    <n v="5"/>
    <n v="7"/>
    <x v="0"/>
    <n v="7"/>
    <n v="635.72727272727275"/>
    <n v="4"/>
    <n v="363.27272727272731"/>
    <n v="20"/>
    <n v="7"/>
    <x v="0"/>
    <n v="0"/>
    <x v="0"/>
  </r>
  <r>
    <n v="7488"/>
    <n v="62"/>
    <x v="2"/>
    <x v="0"/>
    <n v="64191"/>
    <n v="30"/>
    <n v="24"/>
    <n v="825"/>
    <n v="7"/>
    <n v="8"/>
    <n v="6"/>
    <x v="0"/>
    <n v="5"/>
    <n v="229.16666666666669"/>
    <n v="13"/>
    <n v="595.83333333333337"/>
    <n v="21"/>
    <n v="8"/>
    <x v="0"/>
    <n v="1"/>
    <x v="0"/>
  </r>
  <r>
    <n v="195"/>
    <n v="53"/>
    <x v="0"/>
    <x v="0"/>
    <n v="38808"/>
    <n v="21"/>
    <n v="14"/>
    <n v="246"/>
    <n v="8"/>
    <n v="4"/>
    <n v="4"/>
    <x v="0"/>
    <n v="5"/>
    <n v="136.66666666666669"/>
    <n v="4"/>
    <n v="109.33333333333333"/>
    <n v="16"/>
    <n v="5"/>
    <x v="4"/>
    <n v="1"/>
    <x v="3"/>
  </r>
  <r>
    <n v="635"/>
    <n v="59"/>
    <x v="2"/>
    <x v="1"/>
    <n v="57183"/>
    <n v="51"/>
    <n v="25"/>
    <n v="610"/>
    <n v="5"/>
    <n v="8"/>
    <n v="5"/>
    <x v="0"/>
    <n v="9"/>
    <n v="343.125"/>
    <n v="7"/>
    <n v="266.875"/>
    <n v="18"/>
    <n v="6"/>
    <x v="4"/>
    <n v="2"/>
    <x v="3"/>
  </r>
  <r>
    <n v="7527"/>
    <n v="57"/>
    <x v="2"/>
    <x v="2"/>
    <n v="23748"/>
    <n v="97"/>
    <n v="9"/>
    <n v="76"/>
    <n v="0.99999999999999978"/>
    <n v="2"/>
    <n v="2"/>
    <x v="0"/>
    <n v="2"/>
    <n v="30.400000000000002"/>
    <n v="3"/>
    <n v="45.6"/>
    <n v="5"/>
    <n v="0"/>
    <x v="1"/>
    <n v="1"/>
    <x v="1"/>
  </r>
  <r>
    <n v="10319"/>
    <n v="54"/>
    <x v="0"/>
    <x v="1"/>
    <n v="66303"/>
    <n v="56"/>
    <n v="22"/>
    <n v="1286"/>
    <n v="5"/>
    <n v="7"/>
    <n v="8"/>
    <x v="0"/>
    <n v="3"/>
    <n v="275.57142857142856"/>
    <n v="11"/>
    <n v="1010.4285714285714"/>
    <n v="20"/>
    <n v="7"/>
    <x v="0"/>
    <n v="1"/>
    <x v="0"/>
  </r>
  <r>
    <n v="2296"/>
    <n v="50"/>
    <x v="2"/>
    <x v="1"/>
    <n v="37368"/>
    <n v="4"/>
    <n v="4"/>
    <n v="30"/>
    <n v="10"/>
    <n v="0"/>
    <n v="0"/>
    <x v="0"/>
    <n v="1"/>
    <n v="10"/>
    <n v="2"/>
    <n v="20"/>
    <n v="10"/>
    <n v="2"/>
    <x v="2"/>
    <n v="1"/>
    <x v="1"/>
  </r>
  <r>
    <n v="10637"/>
    <n v="61"/>
    <x v="0"/>
    <x v="1"/>
    <n v="40800"/>
    <n v="77"/>
    <n v="8"/>
    <n v="99"/>
    <n v="3.0000000000000004"/>
    <n v="2"/>
    <n v="3"/>
    <x v="0"/>
    <n v="3"/>
    <n v="49.5"/>
    <n v="3"/>
    <n v="49.5"/>
    <n v="8"/>
    <n v="1"/>
    <x v="1"/>
    <n v="3"/>
    <x v="1"/>
  </r>
  <r>
    <n v="2931"/>
    <n v="47"/>
    <x v="0"/>
    <x v="2"/>
    <n v="71847"/>
    <n v="95"/>
    <n v="22"/>
    <n v="1192"/>
    <n v="0.99999999999999978"/>
    <n v="7"/>
    <n v="8"/>
    <x v="1"/>
    <n v="6"/>
    <n v="476.8"/>
    <n v="9"/>
    <n v="715.19999999999993"/>
    <n v="16"/>
    <n v="5"/>
    <x v="4"/>
    <n v="0"/>
    <x v="3"/>
  </r>
  <r>
    <n v="907"/>
    <n v="50"/>
    <x v="0"/>
    <x v="1"/>
    <n v="46149"/>
    <n v="36"/>
    <n v="18"/>
    <n v="362"/>
    <n v="7"/>
    <n v="6"/>
    <n v="4"/>
    <x v="0"/>
    <n v="5"/>
    <n v="150.83333333333334"/>
    <n v="7"/>
    <n v="211.16666666666669"/>
    <n v="17"/>
    <n v="5"/>
    <x v="4"/>
    <n v="1"/>
    <x v="3"/>
  </r>
  <r>
    <n v="3698"/>
    <n v="42"/>
    <x v="0"/>
    <x v="1"/>
    <n v="78687"/>
    <n v="13"/>
    <n v="19"/>
    <n v="2130"/>
    <n v="9"/>
    <n v="6"/>
    <n v="9"/>
    <x v="0"/>
    <n v="4"/>
    <n v="710"/>
    <n v="8"/>
    <n v="1420"/>
    <n v="24"/>
    <n v="9"/>
    <x v="3"/>
    <n v="0"/>
    <x v="2"/>
  </r>
  <r>
    <n v="9516"/>
    <n v="54"/>
    <x v="2"/>
    <x v="2"/>
    <n v="49118"/>
    <n v="90"/>
    <n v="28"/>
    <n v="1229"/>
    <n v="0.99999999999999978"/>
    <n v="9"/>
    <n v="8"/>
    <x v="0"/>
    <n v="9"/>
    <n v="582.15789473684208"/>
    <n v="10"/>
    <n v="646.8421052631578"/>
    <n v="18"/>
    <n v="6"/>
    <x v="4"/>
    <n v="0"/>
    <x v="3"/>
  </r>
  <r>
    <n v="679"/>
    <n v="68"/>
    <x v="1"/>
    <x v="1"/>
    <n v="37633"/>
    <n v="49"/>
    <n v="6"/>
    <n v="38"/>
    <n v="6"/>
    <n v="1"/>
    <n v="1"/>
    <x v="0"/>
    <n v="1"/>
    <n v="9.5"/>
    <n v="3"/>
    <n v="28.5"/>
    <n v="8"/>
    <n v="1"/>
    <x v="1"/>
    <n v="2"/>
    <x v="1"/>
  </r>
  <r>
    <n v="7384"/>
    <n v="74"/>
    <x v="2"/>
    <x v="1"/>
    <n v="39767"/>
    <n v="18"/>
    <n v="17"/>
    <n v="485"/>
    <n v="9"/>
    <n v="5"/>
    <n v="5"/>
    <x v="0"/>
    <n v="7"/>
    <n v="242.5"/>
    <n v="7"/>
    <n v="242.5"/>
    <n v="19"/>
    <n v="7"/>
    <x v="0"/>
    <n v="0"/>
    <x v="0"/>
  </r>
  <r>
    <n v="5043"/>
    <n v="74"/>
    <x v="3"/>
    <x v="1"/>
    <n v="26997"/>
    <n v="89"/>
    <n v="13"/>
    <n v="434"/>
    <n v="1.9999999999999996"/>
    <n v="4"/>
    <n v="5"/>
    <x v="0"/>
    <n v="4"/>
    <n v="192.88888888888889"/>
    <n v="5"/>
    <n v="241.11111111111111"/>
    <n v="11"/>
    <n v="3"/>
    <x v="2"/>
    <n v="0"/>
    <x v="1"/>
  </r>
  <r>
    <n v="5267"/>
    <n v="55"/>
    <x v="0"/>
    <x v="2"/>
    <n v="33986"/>
    <n v="43"/>
    <n v="5"/>
    <n v="44"/>
    <n v="6"/>
    <n v="0"/>
    <n v="1"/>
    <x v="0"/>
    <n v="1"/>
    <n v="11"/>
    <n v="3"/>
    <n v="33"/>
    <n v="7"/>
    <n v="1"/>
    <x v="1"/>
    <n v="1"/>
    <x v="1"/>
  </r>
  <r>
    <n v="339"/>
    <n v="53"/>
    <x v="1"/>
    <x v="1"/>
    <n v="57091"/>
    <n v="82"/>
    <n v="18"/>
    <n v="496"/>
    <n v="1.9999999999999996"/>
    <n v="6"/>
    <n v="5"/>
    <x v="0"/>
    <n v="9"/>
    <n v="318.85714285714289"/>
    <n v="5"/>
    <n v="177.14285714285714"/>
    <n v="13"/>
    <n v="4"/>
    <x v="2"/>
    <n v="1"/>
    <x v="1"/>
  </r>
  <r>
    <n v="2516"/>
    <n v="56"/>
    <x v="2"/>
    <x v="1"/>
    <n v="46831"/>
    <n v="84"/>
    <n v="7"/>
    <n v="78"/>
    <n v="1.9999999999999996"/>
    <n v="1"/>
    <n v="2"/>
    <x v="0"/>
    <n v="1"/>
    <n v="26"/>
    <n v="2"/>
    <n v="52"/>
    <n v="5"/>
    <n v="0"/>
    <x v="1"/>
    <n v="2"/>
    <x v="1"/>
  </r>
  <r>
    <n v="9010"/>
    <n v="53"/>
    <x v="2"/>
    <x v="1"/>
    <n v="83151"/>
    <n v="80"/>
    <n v="23"/>
    <n v="2346"/>
    <n v="1.9999999999999996"/>
    <n v="8"/>
    <n v="9"/>
    <x v="0"/>
    <n v="5"/>
    <n v="782"/>
    <n v="10"/>
    <n v="1564"/>
    <n v="19"/>
    <n v="7"/>
    <x v="0"/>
    <n v="0"/>
    <x v="0"/>
  </r>
  <r>
    <n v="378"/>
    <n v="54"/>
    <x v="0"/>
    <x v="1"/>
    <n v="52531"/>
    <n v="68"/>
    <n v="21"/>
    <n v="794"/>
    <n v="4"/>
    <n v="7"/>
    <n v="6"/>
    <x v="0"/>
    <n v="7"/>
    <n v="326.94117647058823"/>
    <n v="10"/>
    <n v="467.05882352941177"/>
    <n v="17"/>
    <n v="5"/>
    <x v="4"/>
    <n v="0"/>
    <x v="3"/>
  </r>
  <r>
    <n v="4808"/>
    <n v="69"/>
    <x v="0"/>
    <x v="1"/>
    <n v="15759"/>
    <n v="12"/>
    <n v="4"/>
    <n v="17"/>
    <n v="9"/>
    <n v="0"/>
    <n v="0"/>
    <x v="0"/>
    <n v="1"/>
    <n v="5.6666666666666661"/>
    <n v="2"/>
    <n v="11.333333333333332"/>
    <n v="9"/>
    <n v="2"/>
    <x v="2"/>
    <n v="0"/>
    <x v="1"/>
  </r>
  <r>
    <n v="5068"/>
    <n v="54"/>
    <x v="0"/>
    <x v="0"/>
    <n v="22804"/>
    <n v="75"/>
    <n v="5"/>
    <n v="26"/>
    <n v="3.0000000000000004"/>
    <n v="0"/>
    <n v="0"/>
    <x v="0"/>
    <n v="2"/>
    <n v="13"/>
    <n v="2"/>
    <n v="13"/>
    <n v="3.0000000000000004"/>
    <n v="0"/>
    <x v="1"/>
    <n v="1"/>
    <x v="1"/>
  </r>
  <r>
    <n v="7628"/>
    <n v="52"/>
    <x v="2"/>
    <x v="1"/>
    <n v="43050"/>
    <n v="10"/>
    <n v="8"/>
    <n v="76"/>
    <n v="9"/>
    <n v="2"/>
    <n v="2"/>
    <x v="0"/>
    <n v="2"/>
    <n v="25.333333333333332"/>
    <n v="4"/>
    <n v="50.666666666666664"/>
    <n v="13"/>
    <n v="4"/>
    <x v="2"/>
    <n v="1"/>
    <x v="1"/>
  </r>
  <r>
    <n v="7128"/>
    <n v="48"/>
    <x v="1"/>
    <x v="0"/>
    <n v="42997"/>
    <n v="91"/>
    <n v="4"/>
    <n v="15"/>
    <n v="0.99999999999999978"/>
    <n v="0"/>
    <n v="0"/>
    <x v="0"/>
    <n v="1"/>
    <n v="5"/>
    <n v="2"/>
    <n v="10"/>
    <n v="0.99999999999999978"/>
    <n v="0"/>
    <x v="1"/>
    <n v="2"/>
    <x v="1"/>
  </r>
  <r>
    <n v="2811"/>
    <n v="62"/>
    <x v="1"/>
    <x v="0"/>
    <n v="48918"/>
    <n v="21"/>
    <n v="7"/>
    <n v="62"/>
    <n v="8"/>
    <n v="1"/>
    <n v="2"/>
    <x v="0"/>
    <n v="1"/>
    <n v="12.4"/>
    <n v="4"/>
    <n v="49.6"/>
    <n v="11"/>
    <n v="3"/>
    <x v="2"/>
    <n v="2"/>
    <x v="1"/>
  </r>
  <r>
    <n v="3551"/>
    <n v="71"/>
    <x v="2"/>
    <x v="1"/>
    <n v="60033"/>
    <n v="28"/>
    <n v="10"/>
    <n v="198"/>
    <n v="8"/>
    <n v="3"/>
    <n v="4"/>
    <x v="0"/>
    <n v="2"/>
    <n v="56.571428571428569"/>
    <n v="5"/>
    <n v="141.42857142857144"/>
    <n v="15"/>
    <n v="4"/>
    <x v="2"/>
    <n v="1"/>
    <x v="1"/>
  </r>
  <r>
    <n v="1663"/>
    <n v="47"/>
    <x v="1"/>
    <x v="1"/>
    <n v="34043"/>
    <n v="97"/>
    <n v="5"/>
    <n v="49"/>
    <n v="0.99999999999999978"/>
    <n v="0"/>
    <n v="1"/>
    <x v="0"/>
    <n v="2"/>
    <n v="24.5"/>
    <n v="2"/>
    <n v="24.5"/>
    <n v="1.9999999999999998"/>
    <n v="0"/>
    <x v="1"/>
    <n v="1"/>
    <x v="1"/>
  </r>
  <r>
    <n v="5543"/>
    <n v="59"/>
    <x v="0"/>
    <x v="1"/>
    <n v="57811"/>
    <n v="49"/>
    <n v="25"/>
    <n v="802"/>
    <n v="6"/>
    <n v="8"/>
    <n v="6"/>
    <x v="0"/>
    <n v="7"/>
    <n v="311.88888888888891"/>
    <n v="11"/>
    <n v="490.11111111111114"/>
    <n v="20"/>
    <n v="7"/>
    <x v="0"/>
    <n v="1"/>
    <x v="0"/>
  </r>
  <r>
    <n v="1577"/>
    <n v="79"/>
    <x v="0"/>
    <x v="1"/>
    <n v="78569"/>
    <n v="14"/>
    <n v="15"/>
    <n v="1736"/>
    <n v="9"/>
    <n v="4"/>
    <n v="9"/>
    <x v="0"/>
    <n v="4"/>
    <n v="868"/>
    <n v="4"/>
    <n v="868"/>
    <n v="22"/>
    <n v="8"/>
    <x v="0"/>
    <n v="0"/>
    <x v="0"/>
  </r>
  <r>
    <n v="10641"/>
    <n v="47"/>
    <x v="0"/>
    <x v="0"/>
    <n v="7500"/>
    <n v="5"/>
    <n v="10"/>
    <n v="57"/>
    <n v="10"/>
    <n v="3"/>
    <n v="2"/>
    <x v="0"/>
    <n v="2"/>
    <n v="22.8"/>
    <n v="3"/>
    <n v="34.199999999999996"/>
    <n v="15"/>
    <n v="4"/>
    <x v="2"/>
    <n v="2"/>
    <x v="1"/>
  </r>
  <r>
    <n v="5336"/>
    <n v="54"/>
    <x v="2"/>
    <x v="1"/>
    <n v="157733"/>
    <n v="37"/>
    <n v="2"/>
    <n v="59"/>
    <n v="7"/>
    <n v="0"/>
    <n v="2"/>
    <x v="1"/>
    <n v="1"/>
    <n v="29.5"/>
    <n v="1"/>
    <n v="29.5"/>
    <n v="9"/>
    <n v="2"/>
    <x v="2"/>
    <n v="1"/>
    <x v="1"/>
  </r>
  <r>
    <n v="6024"/>
    <n v="72"/>
    <x v="0"/>
    <x v="1"/>
    <n v="94384"/>
    <n v="62"/>
    <n v="18"/>
    <n v="2302"/>
    <n v="4"/>
    <n v="6"/>
    <n v="9"/>
    <x v="1"/>
    <n v="5"/>
    <n v="1151"/>
    <n v="5"/>
    <n v="1151"/>
    <n v="19"/>
    <n v="7"/>
    <x v="0"/>
    <n v="0"/>
    <x v="0"/>
  </r>
  <r>
    <n v="1878"/>
    <n v="40"/>
    <x v="2"/>
    <x v="1"/>
    <n v="23148"/>
    <n v="83"/>
    <n v="6"/>
    <n v="37"/>
    <n v="1.9999999999999996"/>
    <n v="1"/>
    <n v="1"/>
    <x v="0"/>
    <n v="2"/>
    <n v="14.8"/>
    <n v="3"/>
    <n v="22.2"/>
    <n v="3.9999999999999996"/>
    <n v="0"/>
    <x v="1"/>
    <n v="0"/>
    <x v="1"/>
  </r>
  <r>
    <n v="3099"/>
    <n v="55"/>
    <x v="0"/>
    <x v="2"/>
    <n v="44267"/>
    <n v="48"/>
    <n v="16"/>
    <n v="310"/>
    <n v="6"/>
    <n v="5"/>
    <n v="4"/>
    <x v="0"/>
    <n v="5"/>
    <n v="172.22222222222223"/>
    <n v="4"/>
    <n v="137.77777777777777"/>
    <n v="15"/>
    <n v="4"/>
    <x v="2"/>
    <n v="2"/>
    <x v="1"/>
  </r>
  <r>
    <n v="6055"/>
    <n v="46"/>
    <x v="0"/>
    <x v="1"/>
    <n v="71626"/>
    <n v="94"/>
    <n v="19"/>
    <n v="1305"/>
    <n v="0.99999999999999978"/>
    <n v="6"/>
    <n v="8"/>
    <x v="0"/>
    <n v="5"/>
    <n v="501.92307692307696"/>
    <n v="8"/>
    <n v="803.07692307692309"/>
    <n v="15"/>
    <n v="4"/>
    <x v="2"/>
    <n v="0"/>
    <x v="1"/>
  </r>
  <r>
    <n v="5841"/>
    <n v="59"/>
    <x v="0"/>
    <x v="1"/>
    <n v="60894"/>
    <n v="61"/>
    <n v="26"/>
    <n v="832"/>
    <n v="4"/>
    <n v="9"/>
    <n v="6"/>
    <x v="0"/>
    <n v="10"/>
    <n v="462.22222222222223"/>
    <n v="8"/>
    <n v="369.77777777777777"/>
    <n v="19"/>
    <n v="7"/>
    <x v="0"/>
    <n v="1"/>
    <x v="0"/>
  </r>
  <r>
    <n v="3972"/>
    <n v="49"/>
    <x v="0"/>
    <x v="1"/>
    <n v="50200"/>
    <n v="70"/>
    <n v="19"/>
    <n v="401"/>
    <n v="3.0000000000000004"/>
    <n v="6"/>
    <n v="5"/>
    <x v="0"/>
    <n v="7"/>
    <n v="233.91666666666669"/>
    <n v="5"/>
    <n v="167.08333333333334"/>
    <n v="14"/>
    <n v="4"/>
    <x v="2"/>
    <n v="2"/>
    <x v="1"/>
  </r>
  <r>
    <n v="4394"/>
    <n v="60"/>
    <x v="1"/>
    <x v="1"/>
    <n v="81051"/>
    <n v="43"/>
    <n v="23"/>
    <n v="1501"/>
    <n v="6"/>
    <n v="8"/>
    <n v="8"/>
    <x v="0"/>
    <n v="5"/>
    <n v="441.47058823529414"/>
    <n v="12"/>
    <n v="1059.5294117647059"/>
    <n v="22"/>
    <n v="8"/>
    <x v="0"/>
    <n v="0"/>
    <x v="0"/>
  </r>
  <r>
    <n v="5758"/>
    <n v="43"/>
    <x v="0"/>
    <x v="1"/>
    <n v="65169"/>
    <n v="23"/>
    <n v="28"/>
    <n v="1189"/>
    <n v="8"/>
    <n v="9"/>
    <n v="8"/>
    <x v="0"/>
    <n v="10"/>
    <n v="516.95652173913038"/>
    <n v="13"/>
    <n v="672.04347826086951"/>
    <n v="25"/>
    <n v="9"/>
    <x v="3"/>
    <n v="0"/>
    <x v="2"/>
  </r>
  <r>
    <n v="6658"/>
    <n v="53"/>
    <x v="0"/>
    <x v="1"/>
    <n v="59868"/>
    <n v="37"/>
    <n v="32"/>
    <n v="1194"/>
    <n v="7"/>
    <n v="9"/>
    <n v="8"/>
    <x v="0"/>
    <n v="11"/>
    <n v="571.04347826086962"/>
    <n v="12"/>
    <n v="622.95652173913038"/>
    <n v="24"/>
    <n v="9"/>
    <x v="3"/>
    <n v="1"/>
    <x v="2"/>
  </r>
  <r>
    <n v="4603"/>
    <n v="65"/>
    <x v="1"/>
    <x v="1"/>
    <n v="65695"/>
    <n v="50"/>
    <n v="21"/>
    <n v="656"/>
    <n v="5"/>
    <n v="7"/>
    <n v="6"/>
    <x v="0"/>
    <n v="5"/>
    <n v="218.66666666666666"/>
    <n v="10"/>
    <n v="437.33333333333331"/>
    <n v="18"/>
    <n v="6"/>
    <x v="4"/>
    <n v="1"/>
    <x v="3"/>
  </r>
  <r>
    <n v="8427"/>
    <n v="69"/>
    <x v="2"/>
    <x v="0"/>
    <n v="64857"/>
    <n v="78"/>
    <n v="23"/>
    <n v="1540"/>
    <n v="3.0000000000000004"/>
    <n v="8"/>
    <n v="9"/>
    <x v="0"/>
    <n v="7"/>
    <n v="634.11764705882354"/>
    <n v="10"/>
    <n v="905.88235294117646"/>
    <n v="20"/>
    <n v="7"/>
    <x v="0"/>
    <n v="0"/>
    <x v="0"/>
  </r>
  <r>
    <n v="10260"/>
    <n v="60"/>
    <x v="2"/>
    <x v="1"/>
    <n v="45143"/>
    <n v="74"/>
    <n v="15"/>
    <n v="311"/>
    <n v="3.0000000000000004"/>
    <n v="4"/>
    <n v="4"/>
    <x v="0"/>
    <n v="6"/>
    <n v="169.63636363636363"/>
    <n v="5"/>
    <n v="141.36363636363635"/>
    <n v="11"/>
    <n v="3"/>
    <x v="2"/>
    <n v="1"/>
    <x v="1"/>
  </r>
  <r>
    <n v="7143"/>
    <n v="70"/>
    <x v="2"/>
    <x v="1"/>
    <n v="74805"/>
    <n v="14"/>
    <n v="26"/>
    <n v="820"/>
    <n v="9"/>
    <n v="9"/>
    <n v="6"/>
    <x v="0"/>
    <n v="4"/>
    <n v="234.28571428571428"/>
    <n v="10"/>
    <n v="585.71428571428578"/>
    <n v="24"/>
    <n v="9"/>
    <x v="3"/>
    <n v="1"/>
    <x v="2"/>
  </r>
  <r>
    <n v="8789"/>
    <n v="36"/>
    <x v="2"/>
    <x v="1"/>
    <n v="59060"/>
    <n v="77"/>
    <n v="14"/>
    <n v="274"/>
    <n v="3.0000000000000004"/>
    <n v="4"/>
    <n v="4"/>
    <x v="0"/>
    <n v="3"/>
    <n v="82.2"/>
    <n v="7"/>
    <n v="191.79999999999998"/>
    <n v="11"/>
    <n v="3"/>
    <x v="2"/>
    <n v="1"/>
    <x v="1"/>
  </r>
  <r>
    <n v="6197"/>
    <n v="63"/>
    <x v="1"/>
    <x v="0"/>
    <n v="27238"/>
    <n v="39"/>
    <n v="9"/>
    <n v="57"/>
    <n v="7"/>
    <n v="2"/>
    <n v="2"/>
    <x v="0"/>
    <n v="3"/>
    <n v="28.5"/>
    <n v="3"/>
    <n v="28.5"/>
    <n v="11"/>
    <n v="3"/>
    <x v="2"/>
    <n v="2"/>
    <x v="1"/>
  </r>
  <r>
    <n v="4554"/>
    <n v="60"/>
    <x v="0"/>
    <x v="1"/>
    <n v="47009"/>
    <n v="89"/>
    <n v="17"/>
    <n v="448"/>
    <n v="1.9999999999999996"/>
    <n v="5"/>
    <n v="5"/>
    <x v="0"/>
    <n v="3"/>
    <n v="122.18181818181817"/>
    <n v="8"/>
    <n v="325.81818181818181"/>
    <n v="12"/>
    <n v="3"/>
    <x v="2"/>
    <n v="1"/>
    <x v="1"/>
  </r>
  <r>
    <n v="4937"/>
    <n v="52"/>
    <x v="2"/>
    <x v="1"/>
    <n v="46094"/>
    <n v="62"/>
    <n v="5"/>
    <n v="44"/>
    <n v="4"/>
    <n v="0"/>
    <n v="1"/>
    <x v="0"/>
    <n v="1"/>
    <n v="11"/>
    <n v="3"/>
    <n v="33"/>
    <n v="5"/>
    <n v="0"/>
    <x v="1"/>
    <n v="2"/>
    <x v="1"/>
  </r>
  <r>
    <n v="1920"/>
    <n v="53"/>
    <x v="0"/>
    <x v="1"/>
    <n v="40321"/>
    <n v="59"/>
    <n v="8"/>
    <n v="102"/>
    <n v="4"/>
    <n v="2"/>
    <n v="3"/>
    <x v="0"/>
    <n v="3"/>
    <n v="51"/>
    <n v="3"/>
    <n v="51"/>
    <n v="9"/>
    <n v="2"/>
    <x v="2"/>
    <n v="2"/>
    <x v="1"/>
  </r>
  <r>
    <n v="8749"/>
    <n v="41"/>
    <x v="0"/>
    <x v="1"/>
    <n v="37235"/>
    <n v="68"/>
    <n v="5"/>
    <n v="61"/>
    <n v="4"/>
    <n v="0"/>
    <n v="2"/>
    <x v="0"/>
    <n v="1"/>
    <n v="20.333333333333332"/>
    <n v="2"/>
    <n v="40.666666666666664"/>
    <n v="6"/>
    <n v="0"/>
    <x v="1"/>
    <n v="1"/>
    <x v="1"/>
  </r>
  <r>
    <n v="1650"/>
    <n v="65"/>
    <x v="2"/>
    <x v="1"/>
    <n v="81843"/>
    <n v="13"/>
    <n v="27"/>
    <n v="1643"/>
    <n v="9"/>
    <n v="9"/>
    <n v="9"/>
    <x v="0"/>
    <n v="5"/>
    <n v="483.23529411764707"/>
    <n v="12"/>
    <n v="1159.7647058823529"/>
    <n v="27"/>
    <n v="9"/>
    <x v="3"/>
    <n v="0"/>
    <x v="2"/>
  </r>
  <r>
    <n v="10377"/>
    <n v="67"/>
    <x v="2"/>
    <x v="1"/>
    <n v="46692"/>
    <n v="37"/>
    <n v="15"/>
    <n v="397"/>
    <n v="7"/>
    <n v="4"/>
    <n v="5"/>
    <x v="0"/>
    <n v="6"/>
    <n v="216.54545454545453"/>
    <n v="5"/>
    <n v="180.45454545454544"/>
    <n v="16"/>
    <n v="5"/>
    <x v="4"/>
    <n v="1"/>
    <x v="3"/>
  </r>
  <r>
    <n v="9206"/>
    <n v="57"/>
    <x v="0"/>
    <x v="1"/>
    <n v="77382"/>
    <n v="36"/>
    <n v="26"/>
    <n v="1121"/>
    <n v="7"/>
    <n v="9"/>
    <n v="7"/>
    <x v="0"/>
    <n v="5"/>
    <n v="329.70588235294116"/>
    <n v="12"/>
    <n v="791.2941176470589"/>
    <n v="23"/>
    <n v="8"/>
    <x v="0"/>
    <n v="1"/>
    <x v="0"/>
  </r>
  <r>
    <n v="10971"/>
    <n v="48"/>
    <x v="0"/>
    <x v="0"/>
    <n v="37774"/>
    <n v="28"/>
    <n v="16"/>
    <n v="473"/>
    <n v="8"/>
    <n v="5"/>
    <n v="5"/>
    <x v="0"/>
    <n v="7"/>
    <n v="331.09999999999997"/>
    <n v="3"/>
    <n v="141.9"/>
    <n v="18"/>
    <n v="6"/>
    <x v="4"/>
    <n v="2"/>
    <x v="3"/>
  </r>
  <r>
    <n v="6398"/>
    <n v="51"/>
    <x v="3"/>
    <x v="1"/>
    <n v="18393"/>
    <n v="2"/>
    <n v="8"/>
    <n v="50"/>
    <n v="10"/>
    <n v="2"/>
    <n v="1"/>
    <x v="0"/>
    <n v="3"/>
    <n v="25"/>
    <n v="3"/>
    <n v="25"/>
    <n v="13"/>
    <n v="4"/>
    <x v="2"/>
    <n v="1"/>
    <x v="1"/>
  </r>
  <r>
    <n v="9212"/>
    <n v="63"/>
    <x v="2"/>
    <x v="1"/>
    <n v="72828"/>
    <n v="17"/>
    <n v="28"/>
    <n v="1678"/>
    <n v="9"/>
    <n v="9"/>
    <n v="9"/>
    <x v="0"/>
    <n v="6"/>
    <n v="529.8947368421052"/>
    <n v="13"/>
    <n v="1148.1052631578948"/>
    <n v="27"/>
    <n v="9"/>
    <x v="3"/>
    <n v="1"/>
    <x v="2"/>
  </r>
  <r>
    <n v="7937"/>
    <n v="43"/>
    <x v="0"/>
    <x v="1"/>
    <n v="24711"/>
    <n v="86"/>
    <n v="7"/>
    <n v="58"/>
    <n v="1.9999999999999996"/>
    <n v="1"/>
    <n v="2"/>
    <x v="0"/>
    <n v="3"/>
    <n v="29"/>
    <n v="3"/>
    <n v="29"/>
    <n v="5"/>
    <n v="0"/>
    <x v="1"/>
    <n v="0"/>
    <x v="1"/>
  </r>
  <r>
    <n v="839"/>
    <n v="50"/>
    <x v="1"/>
    <x v="1"/>
    <n v="45503"/>
    <n v="54"/>
    <n v="9"/>
    <n v="170"/>
    <n v="5"/>
    <n v="2"/>
    <n v="3"/>
    <x v="0"/>
    <n v="3"/>
    <n v="72.857142857142847"/>
    <n v="4"/>
    <n v="97.142857142857139"/>
    <n v="10"/>
    <n v="2"/>
    <x v="2"/>
    <n v="1"/>
    <x v="1"/>
  </r>
  <r>
    <n v="4246"/>
    <n v="43"/>
    <x v="2"/>
    <x v="0"/>
    <n v="6560"/>
    <n v="2"/>
    <n v="2"/>
    <n v="373"/>
    <n v="10"/>
    <n v="0"/>
    <n v="4"/>
    <x v="1"/>
    <n v="1"/>
    <n v="186.5"/>
    <n v="1"/>
    <n v="186.5"/>
    <n v="14"/>
    <n v="4"/>
    <x v="2"/>
    <n v="0"/>
    <x v="1"/>
  </r>
  <r>
    <n v="158"/>
    <n v="80"/>
    <x v="1"/>
    <x v="1"/>
    <n v="71604"/>
    <n v="3"/>
    <n v="17"/>
    <n v="1196"/>
    <n v="10"/>
    <n v="5"/>
    <n v="8"/>
    <x v="0"/>
    <n v="8"/>
    <n v="736"/>
    <n v="5"/>
    <n v="460"/>
    <n v="23"/>
    <n v="8"/>
    <x v="0"/>
    <n v="0"/>
    <x v="0"/>
  </r>
  <r>
    <n v="4832"/>
    <n v="46"/>
    <x v="0"/>
    <x v="1"/>
    <n v="27244"/>
    <n v="84"/>
    <n v="8"/>
    <n v="101"/>
    <n v="1.9999999999999996"/>
    <n v="2"/>
    <n v="3"/>
    <x v="0"/>
    <n v="2"/>
    <n v="50.5"/>
    <n v="2"/>
    <n v="50.5"/>
    <n v="7"/>
    <n v="1"/>
    <x v="1"/>
    <n v="1"/>
    <x v="1"/>
  </r>
  <r>
    <n v="5621"/>
    <n v="56"/>
    <x v="0"/>
    <x v="1"/>
    <n v="48752"/>
    <n v="8"/>
    <n v="17"/>
    <n v="316"/>
    <n v="10"/>
    <n v="5"/>
    <n v="4"/>
    <x v="0"/>
    <n v="6"/>
    <n v="172.36363636363635"/>
    <n v="5"/>
    <n v="143.63636363636363"/>
    <n v="19"/>
    <n v="7"/>
    <x v="0"/>
    <n v="2"/>
    <x v="0"/>
  </r>
  <r>
    <n v="1945"/>
    <n v="63"/>
    <x v="0"/>
    <x v="1"/>
    <n v="71434"/>
    <n v="4"/>
    <n v="21"/>
    <n v="1400"/>
    <n v="10"/>
    <n v="7"/>
    <n v="8"/>
    <x v="0"/>
    <n v="7"/>
    <n v="700"/>
    <n v="7"/>
    <n v="700"/>
    <n v="25"/>
    <n v="9"/>
    <x v="3"/>
    <n v="1"/>
    <x v="2"/>
  </r>
  <r>
    <n v="5147"/>
    <n v="77"/>
    <x v="0"/>
    <x v="0"/>
    <n v="90842"/>
    <n v="57"/>
    <n v="27"/>
    <n v="1424"/>
    <n v="5"/>
    <n v="9"/>
    <n v="8"/>
    <x v="0"/>
    <n v="4"/>
    <n v="335.05882352941177"/>
    <n v="13"/>
    <n v="1088.9411764705881"/>
    <n v="22"/>
    <n v="8"/>
    <x v="0"/>
    <n v="0"/>
    <x v="0"/>
  </r>
  <r>
    <n v="2535"/>
    <n v="47"/>
    <x v="2"/>
    <x v="1"/>
    <n v="88097"/>
    <n v="24"/>
    <n v="20"/>
    <n v="844"/>
    <n v="8"/>
    <n v="6"/>
    <n v="6"/>
    <x v="0"/>
    <n v="6"/>
    <n v="361.71428571428572"/>
    <n v="8"/>
    <n v="482.28571428571428"/>
    <n v="20"/>
    <n v="7"/>
    <x v="0"/>
    <n v="1"/>
    <x v="0"/>
  </r>
  <r>
    <n v="11039"/>
    <n v="50"/>
    <x v="0"/>
    <x v="1"/>
    <n v="51948"/>
    <n v="51"/>
    <n v="13"/>
    <n v="311"/>
    <n v="5"/>
    <n v="4"/>
    <n v="4"/>
    <x v="0"/>
    <n v="5"/>
    <n v="172.77777777777777"/>
    <n v="4"/>
    <n v="138.22222222222223"/>
    <n v="13"/>
    <n v="4"/>
    <x v="2"/>
    <n v="1"/>
    <x v="1"/>
  </r>
  <r>
    <n v="9495"/>
    <n v="43"/>
    <x v="0"/>
    <x v="1"/>
    <n v="71853"/>
    <n v="29"/>
    <n v="17"/>
    <n v="1149"/>
    <n v="8"/>
    <n v="5"/>
    <n v="7"/>
    <x v="0"/>
    <n v="2"/>
    <n v="287.25"/>
    <n v="6"/>
    <n v="861.75"/>
    <n v="20"/>
    <n v="7"/>
    <x v="0"/>
    <n v="0"/>
    <x v="0"/>
  </r>
  <r>
    <n v="9635"/>
    <n v="42"/>
    <x v="2"/>
    <x v="1"/>
    <n v="35876"/>
    <n v="13"/>
    <n v="8"/>
    <n v="129"/>
    <n v="9"/>
    <n v="2"/>
    <n v="3"/>
    <x v="0"/>
    <n v="3"/>
    <n v="64.5"/>
    <n v="3"/>
    <n v="64.5"/>
    <n v="14"/>
    <n v="4"/>
    <x v="2"/>
    <n v="0"/>
    <x v="1"/>
  </r>
  <r>
    <n v="2173"/>
    <n v="73"/>
    <x v="0"/>
    <x v="3"/>
    <n v="40049"/>
    <n v="23"/>
    <n v="5"/>
    <n v="32"/>
    <n v="8"/>
    <n v="0"/>
    <n v="0"/>
    <x v="0"/>
    <n v="1"/>
    <n v="8"/>
    <n v="3"/>
    <n v="24"/>
    <n v="8"/>
    <n v="1"/>
    <x v="1"/>
    <n v="1"/>
    <x v="1"/>
  </r>
  <r>
    <n v="942"/>
    <n v="43"/>
    <x v="0"/>
    <x v="0"/>
    <n v="39660"/>
    <n v="36"/>
    <n v="14"/>
    <n v="299"/>
    <n v="7"/>
    <n v="4"/>
    <n v="4"/>
    <x v="0"/>
    <n v="7"/>
    <n v="209.29999999999998"/>
    <n v="3"/>
    <n v="89.7"/>
    <n v="15"/>
    <n v="4"/>
    <x v="2"/>
    <n v="1"/>
    <x v="1"/>
  </r>
  <r>
    <n v="9386"/>
    <n v="63"/>
    <x v="0"/>
    <x v="1"/>
    <n v="50127"/>
    <n v="88"/>
    <n v="13"/>
    <n v="320"/>
    <n v="1.9999999999999996"/>
    <n v="4"/>
    <n v="4"/>
    <x v="0"/>
    <n v="5"/>
    <n v="145.45454545454544"/>
    <n v="6"/>
    <n v="174.54545454545453"/>
    <n v="10"/>
    <n v="2"/>
    <x v="2"/>
    <n v="1"/>
    <x v="1"/>
  </r>
  <r>
    <n v="5510"/>
    <n v="48"/>
    <x v="2"/>
    <x v="1"/>
    <n v="43263"/>
    <n v="2"/>
    <n v="16"/>
    <n v="441"/>
    <n v="10"/>
    <n v="5"/>
    <n v="5"/>
    <x v="0"/>
    <n v="5"/>
    <n v="200.45454545454544"/>
    <n v="6"/>
    <n v="240.54545454545453"/>
    <n v="20"/>
    <n v="7"/>
    <x v="0"/>
    <n v="1"/>
    <x v="0"/>
  </r>
  <r>
    <n v="873"/>
    <n v="76"/>
    <x v="2"/>
    <x v="1"/>
    <n v="62845"/>
    <n v="3"/>
    <n v="28"/>
    <n v="1178"/>
    <n v="10"/>
    <n v="9"/>
    <n v="8"/>
    <x v="0"/>
    <n v="3"/>
    <n v="271.84615384615387"/>
    <n v="10"/>
    <n v="906.15384615384619"/>
    <n v="27"/>
    <n v="9"/>
    <x v="3"/>
    <n v="2"/>
    <x v="2"/>
  </r>
  <r>
    <n v="2253"/>
    <n v="35"/>
    <x v="0"/>
    <x v="1"/>
    <n v="18929"/>
    <n v="15"/>
    <n v="6"/>
    <n v="85"/>
    <n v="9"/>
    <n v="1"/>
    <n v="2"/>
    <x v="0"/>
    <n v="1"/>
    <n v="17"/>
    <n v="4"/>
    <n v="68"/>
    <n v="12"/>
    <n v="3"/>
    <x v="2"/>
    <n v="0"/>
    <x v="1"/>
  </r>
  <r>
    <n v="5181"/>
    <n v="43"/>
    <x v="3"/>
    <x v="0"/>
    <n v="24367"/>
    <n v="58"/>
    <n v="4"/>
    <n v="24"/>
    <n v="5"/>
    <n v="0"/>
    <n v="0"/>
    <x v="0"/>
    <n v="1"/>
    <n v="8"/>
    <n v="2"/>
    <n v="16"/>
    <n v="5"/>
    <n v="0"/>
    <x v="1"/>
    <n v="1"/>
    <x v="1"/>
  </r>
  <r>
    <n v="979"/>
    <n v="50"/>
    <x v="0"/>
    <x v="0"/>
    <n v="33249"/>
    <n v="11"/>
    <n v="8"/>
    <n v="112"/>
    <n v="9"/>
    <n v="2"/>
    <n v="3"/>
    <x v="0"/>
    <n v="2"/>
    <n v="44.800000000000004"/>
    <n v="3"/>
    <n v="67.2"/>
    <n v="14"/>
    <n v="4"/>
    <x v="2"/>
    <n v="1"/>
    <x v="1"/>
  </r>
  <r>
    <n v="10390"/>
    <n v="66"/>
    <x v="2"/>
    <x v="1"/>
    <n v="26887"/>
    <n v="27"/>
    <n v="5"/>
    <n v="30"/>
    <n v="8"/>
    <n v="0"/>
    <n v="0"/>
    <x v="0"/>
    <n v="1"/>
    <n v="7.5"/>
    <n v="3"/>
    <n v="22.5"/>
    <n v="8"/>
    <n v="1"/>
    <x v="1"/>
    <n v="1"/>
    <x v="1"/>
  </r>
  <r>
    <n v="4698"/>
    <n v="42"/>
    <x v="1"/>
    <x v="1"/>
    <n v="50150"/>
    <n v="32"/>
    <n v="16"/>
    <n v="410"/>
    <n v="7"/>
    <n v="5"/>
    <n v="5"/>
    <x v="0"/>
    <n v="5"/>
    <n v="170.83333333333334"/>
    <n v="7"/>
    <n v="239.16666666666669"/>
    <n v="17"/>
    <n v="5"/>
    <x v="4"/>
    <n v="0"/>
    <x v="3"/>
  </r>
  <r>
    <n v="7793"/>
    <n v="49"/>
    <x v="0"/>
    <x v="1"/>
    <n v="62061"/>
    <n v="12"/>
    <n v="24"/>
    <n v="800"/>
    <n v="9"/>
    <n v="8"/>
    <n v="6"/>
    <x v="0"/>
    <n v="10"/>
    <n v="470.58823529411768"/>
    <n v="7"/>
    <n v="329.41176470588232"/>
    <n v="23"/>
    <n v="8"/>
    <x v="0"/>
    <n v="1"/>
    <x v="0"/>
  </r>
  <r>
    <n v="1745"/>
    <n v="63"/>
    <x v="1"/>
    <x v="2"/>
    <n v="85696"/>
    <n v="88"/>
    <n v="20"/>
    <n v="1313"/>
    <n v="1.9999999999999996"/>
    <n v="6"/>
    <n v="8"/>
    <x v="0"/>
    <n v="4"/>
    <n v="404"/>
    <n v="9"/>
    <n v="909"/>
    <n v="16"/>
    <n v="5"/>
    <x v="4"/>
    <n v="0"/>
    <x v="3"/>
  </r>
  <r>
    <n v="10590"/>
    <n v="69"/>
    <x v="1"/>
    <x v="1"/>
    <n v="76542"/>
    <n v="91"/>
    <n v="23"/>
    <n v="1483"/>
    <n v="0.99999999999999978"/>
    <n v="8"/>
    <n v="8"/>
    <x v="0"/>
    <n v="4"/>
    <n v="423.71428571428567"/>
    <n v="10"/>
    <n v="1059.2857142857142"/>
    <n v="17"/>
    <n v="5"/>
    <x v="4"/>
    <n v="0"/>
    <x v="3"/>
  </r>
  <r>
    <n v="5080"/>
    <n v="32"/>
    <x v="0"/>
    <x v="0"/>
    <n v="70515"/>
    <n v="12"/>
    <n v="17"/>
    <n v="1258"/>
    <n v="9"/>
    <n v="5"/>
    <n v="8"/>
    <x v="0"/>
    <n v="6"/>
    <n v="754.8"/>
    <n v="4"/>
    <n v="503.20000000000005"/>
    <n v="22"/>
    <n v="8"/>
    <x v="0"/>
    <n v="0"/>
    <x v="0"/>
  </r>
  <r>
    <n v="8369"/>
    <n v="38"/>
    <x v="0"/>
    <x v="1"/>
    <n v="18227"/>
    <n v="21"/>
    <n v="4"/>
    <n v="28"/>
    <n v="8"/>
    <n v="0"/>
    <n v="0"/>
    <x v="0"/>
    <n v="0"/>
    <n v="0"/>
    <n v="2"/>
    <n v="28"/>
    <n v="8"/>
    <n v="1"/>
    <x v="1"/>
    <n v="1"/>
    <x v="1"/>
  </r>
  <r>
    <n v="5232"/>
    <n v="60"/>
    <x v="0"/>
    <x v="1"/>
    <n v="69139"/>
    <n v="23"/>
    <n v="11"/>
    <n v="227"/>
    <n v="8"/>
    <n v="3"/>
    <n v="4"/>
    <x v="0"/>
    <n v="4"/>
    <n v="100.88888888888889"/>
    <n v="5"/>
    <n v="126.11111111111111"/>
    <n v="15"/>
    <n v="4"/>
    <x v="2"/>
    <n v="1"/>
    <x v="1"/>
  </r>
  <r>
    <n v="2407"/>
    <n v="43"/>
    <x v="0"/>
    <x v="1"/>
    <n v="69109"/>
    <n v="10"/>
    <n v="20"/>
    <n v="1555"/>
    <n v="9"/>
    <n v="6"/>
    <n v="9"/>
    <x v="0"/>
    <n v="6"/>
    <n v="717.69230769230774"/>
    <n v="7"/>
    <n v="837.30769230769226"/>
    <n v="24"/>
    <n v="9"/>
    <x v="3"/>
    <n v="0"/>
    <x v="2"/>
  </r>
  <r>
    <n v="3834"/>
    <n v="63"/>
    <x v="0"/>
    <x v="0"/>
    <n v="69627"/>
    <n v="35"/>
    <n v="23"/>
    <n v="861"/>
    <n v="7"/>
    <n v="8"/>
    <n v="6"/>
    <x v="0"/>
    <n v="8"/>
    <n v="362.52631578947364"/>
    <n v="11"/>
    <n v="498.47368421052636"/>
    <n v="21"/>
    <n v="8"/>
    <x v="0"/>
    <n v="1"/>
    <x v="0"/>
  </r>
  <r>
    <n v="7912"/>
    <n v="47"/>
    <x v="0"/>
    <x v="1"/>
    <n v="38136"/>
    <n v="69"/>
    <n v="8"/>
    <n v="103"/>
    <n v="4"/>
    <n v="2"/>
    <n v="3"/>
    <x v="0"/>
    <n v="3"/>
    <n v="61.8"/>
    <n v="2"/>
    <n v="41.2"/>
    <n v="9"/>
    <n v="2"/>
    <x v="2"/>
    <n v="1"/>
    <x v="1"/>
  </r>
  <r>
    <n v="7712"/>
    <n v="79"/>
    <x v="1"/>
    <x v="0"/>
    <n v="62159"/>
    <n v="68"/>
    <n v="19"/>
    <n v="634"/>
    <n v="4"/>
    <n v="6"/>
    <n v="5"/>
    <x v="0"/>
    <n v="6"/>
    <n v="237.75"/>
    <n v="10"/>
    <n v="396.25"/>
    <n v="15"/>
    <n v="4"/>
    <x v="2"/>
    <n v="0"/>
    <x v="1"/>
  </r>
  <r>
    <n v="1065"/>
    <n v="62"/>
    <x v="0"/>
    <x v="0"/>
    <n v="80695"/>
    <n v="85"/>
    <n v="19"/>
    <n v="1918"/>
    <n v="1.9999999999999996"/>
    <n v="6"/>
    <n v="9"/>
    <x v="0"/>
    <n v="5"/>
    <n v="959"/>
    <n v="5"/>
    <n v="959"/>
    <n v="17"/>
    <n v="5"/>
    <x v="4"/>
    <n v="0"/>
    <x v="3"/>
  </r>
  <r>
    <n v="7275"/>
    <n v="54"/>
    <x v="2"/>
    <x v="0"/>
    <n v="33316"/>
    <n v="34"/>
    <n v="10"/>
    <n v="131"/>
    <n v="7"/>
    <n v="3"/>
    <n v="3"/>
    <x v="0"/>
    <n v="2"/>
    <n v="43.666666666666664"/>
    <n v="4"/>
    <n v="87.333333333333329"/>
    <n v="13"/>
    <n v="4"/>
    <x v="2"/>
    <n v="2"/>
    <x v="1"/>
  </r>
  <r>
    <n v="1343"/>
    <n v="57"/>
    <x v="0"/>
    <x v="1"/>
    <n v="58554"/>
    <n v="55"/>
    <n v="22"/>
    <n v="586"/>
    <n v="5"/>
    <n v="7"/>
    <n v="5"/>
    <x v="0"/>
    <n v="8"/>
    <n v="334.85714285714283"/>
    <n v="6"/>
    <n v="251.14285714285714"/>
    <n v="17"/>
    <n v="5"/>
    <x v="4"/>
    <n v="2"/>
    <x v="3"/>
  </r>
  <r>
    <n v="1384"/>
    <n v="33"/>
    <x v="3"/>
    <x v="1"/>
    <n v="17256"/>
    <n v="10"/>
    <n v="7"/>
    <n v="62"/>
    <n v="9"/>
    <n v="1"/>
    <n v="2"/>
    <x v="0"/>
    <n v="2"/>
    <n v="31"/>
    <n v="2"/>
    <n v="31"/>
    <n v="12"/>
    <n v="3"/>
    <x v="2"/>
    <n v="1"/>
    <x v="1"/>
  </r>
  <r>
    <n v="9967"/>
    <n v="51"/>
    <x v="0"/>
    <x v="2"/>
    <n v="53034"/>
    <n v="30"/>
    <n v="22"/>
    <n v="447"/>
    <n v="7"/>
    <n v="7"/>
    <n v="5"/>
    <x v="0"/>
    <n v="6"/>
    <n v="206.30769230769232"/>
    <n v="7"/>
    <n v="240.69230769230768"/>
    <n v="19"/>
    <n v="7"/>
    <x v="0"/>
    <n v="2"/>
    <x v="0"/>
  </r>
  <r>
    <n v="6181"/>
    <n v="75"/>
    <x v="2"/>
    <x v="1"/>
    <n v="52203"/>
    <n v="36"/>
    <n v="27"/>
    <n v="939"/>
    <n v="7"/>
    <n v="9"/>
    <n v="7"/>
    <x v="0"/>
    <n v="8"/>
    <n v="395.36842105263156"/>
    <n v="11"/>
    <n v="543.63157894736844"/>
    <n v="23"/>
    <n v="8"/>
    <x v="0"/>
    <n v="0"/>
    <x v="0"/>
  </r>
  <r>
    <n v="10507"/>
    <n v="48"/>
    <x v="2"/>
    <x v="2"/>
    <n v="59601"/>
    <n v="14"/>
    <n v="15"/>
    <n v="797"/>
    <n v="9"/>
    <n v="4"/>
    <n v="6"/>
    <x v="0"/>
    <n v="2"/>
    <n v="177.11111111111111"/>
    <n v="7"/>
    <n v="619.88888888888891"/>
    <n v="19"/>
    <n v="7"/>
    <x v="0"/>
    <n v="1"/>
    <x v="0"/>
  </r>
  <r>
    <n v="2674"/>
    <n v="67"/>
    <x v="2"/>
    <x v="0"/>
    <n v="75154"/>
    <n v="79"/>
    <n v="16"/>
    <n v="1143"/>
    <n v="3.0000000000000004"/>
    <n v="5"/>
    <n v="7"/>
    <x v="0"/>
    <n v="6"/>
    <n v="571.5"/>
    <n v="6"/>
    <n v="571.5"/>
    <n v="15"/>
    <n v="4"/>
    <x v="2"/>
    <n v="1"/>
    <x v="1"/>
  </r>
  <r>
    <n v="2698"/>
    <n v="49"/>
    <x v="0"/>
    <x v="0"/>
    <n v="47025"/>
    <n v="52"/>
    <n v="17"/>
    <n v="415"/>
    <n v="5"/>
    <n v="5"/>
    <n v="5"/>
    <x v="0"/>
    <n v="6"/>
    <n v="226.36363636363635"/>
    <n v="5"/>
    <n v="188.63636363636363"/>
    <n v="15"/>
    <n v="4"/>
    <x v="2"/>
    <n v="1"/>
    <x v="1"/>
  </r>
  <r>
    <n v="3231"/>
    <n v="52"/>
    <x v="0"/>
    <x v="1"/>
    <n v="37971"/>
    <n v="97"/>
    <n v="5"/>
    <n v="30"/>
    <n v="0.99999999999999978"/>
    <n v="0"/>
    <n v="0"/>
    <x v="0"/>
    <n v="1"/>
    <n v="7.5"/>
    <n v="3"/>
    <n v="22.5"/>
    <n v="0.99999999999999978"/>
    <n v="0"/>
    <x v="1"/>
    <n v="1"/>
    <x v="1"/>
  </r>
  <r>
    <n v="4096"/>
    <n v="57"/>
    <x v="2"/>
    <x v="2"/>
    <n v="41335"/>
    <n v="24"/>
    <n v="12"/>
    <n v="187"/>
    <n v="8"/>
    <n v="3"/>
    <n v="3"/>
    <x v="0"/>
    <n v="4"/>
    <n v="93.5"/>
    <n v="4"/>
    <n v="93.5"/>
    <n v="14"/>
    <n v="4"/>
    <x v="2"/>
    <n v="1"/>
    <x v="1"/>
  </r>
  <r>
    <n v="10476"/>
    <n v="67"/>
    <x v="0"/>
    <x v="1"/>
    <n v="67267"/>
    <n v="0"/>
    <n v="11"/>
    <n v="251"/>
    <n v="10"/>
    <n v="3"/>
    <n v="4"/>
    <x v="0"/>
    <n v="3"/>
    <n v="94.125"/>
    <n v="5"/>
    <n v="156.875"/>
    <n v="17"/>
    <n v="5"/>
    <x v="4"/>
    <n v="1"/>
    <x v="3"/>
  </r>
  <r>
    <n v="5948"/>
    <n v="50"/>
    <x v="0"/>
    <x v="0"/>
    <n v="57338"/>
    <n v="96"/>
    <n v="12"/>
    <n v="237"/>
    <n v="0.99999999999999978"/>
    <n v="3"/>
    <n v="4"/>
    <x v="0"/>
    <n v="4"/>
    <n v="105.33333333333333"/>
    <n v="5"/>
    <n v="131.66666666666669"/>
    <n v="8"/>
    <n v="1"/>
    <x v="1"/>
    <n v="1"/>
    <x v="1"/>
  </r>
  <r>
    <n v="9140"/>
    <n v="65"/>
    <x v="2"/>
    <x v="1"/>
    <n v="50523"/>
    <n v="89"/>
    <n v="8"/>
    <n v="91"/>
    <n v="1.9999999999999996"/>
    <n v="2"/>
    <n v="2"/>
    <x v="0"/>
    <n v="2"/>
    <n v="30.333333333333332"/>
    <n v="4"/>
    <n v="60.666666666666664"/>
    <n v="6"/>
    <n v="0"/>
    <x v="1"/>
    <n v="2"/>
    <x v="1"/>
  </r>
  <r>
    <n v="10258"/>
    <n v="60"/>
    <x v="2"/>
    <x v="0"/>
    <n v="35791"/>
    <n v="94"/>
    <n v="6"/>
    <n v="35"/>
    <n v="0.99999999999999978"/>
    <n v="1"/>
    <n v="0"/>
    <x v="0"/>
    <n v="1"/>
    <n v="8.75"/>
    <n v="3"/>
    <n v="26.25"/>
    <n v="1.9999999999999998"/>
    <n v="0"/>
    <x v="1"/>
    <n v="3"/>
    <x v="1"/>
  </r>
  <r>
    <n v="5675"/>
    <n v="65"/>
    <x v="1"/>
    <x v="2"/>
    <n v="50611"/>
    <n v="98"/>
    <n v="22"/>
    <n v="493"/>
    <n v="0.99999999999999978"/>
    <n v="7"/>
    <n v="5"/>
    <x v="0"/>
    <n v="4"/>
    <n v="179.27272727272728"/>
    <n v="7"/>
    <n v="313.72727272727275"/>
    <n v="13"/>
    <n v="4"/>
    <x v="2"/>
    <n v="1"/>
    <x v="1"/>
  </r>
  <r>
    <n v="4743"/>
    <n v="56"/>
    <x v="1"/>
    <x v="1"/>
    <n v="56242"/>
    <n v="72"/>
    <n v="28"/>
    <n v="971"/>
    <n v="3.0000000000000004"/>
    <n v="9"/>
    <n v="7"/>
    <x v="0"/>
    <n v="8"/>
    <n v="408.84210526315786"/>
    <n v="11"/>
    <n v="562.15789473684208"/>
    <n v="19"/>
    <n v="7"/>
    <x v="0"/>
    <n v="1"/>
    <x v="0"/>
  </r>
  <r>
    <n v="8805"/>
    <n v="65"/>
    <x v="0"/>
    <x v="0"/>
    <n v="48904"/>
    <n v="1"/>
    <n v="17"/>
    <n v="371"/>
    <n v="10"/>
    <n v="5"/>
    <n v="4"/>
    <x v="0"/>
    <n v="7"/>
    <n v="236.09090909090909"/>
    <n v="4"/>
    <n v="134.90909090909091"/>
    <n v="19"/>
    <n v="7"/>
    <x v="0"/>
    <n v="1"/>
    <x v="0"/>
  </r>
  <r>
    <n v="1542"/>
    <n v="50"/>
    <x v="0"/>
    <x v="0"/>
    <n v="56243"/>
    <n v="26"/>
    <n v="20"/>
    <n v="396"/>
    <n v="8"/>
    <n v="6"/>
    <n v="4"/>
    <x v="0"/>
    <n v="4"/>
    <n v="132"/>
    <n v="8"/>
    <n v="264"/>
    <n v="18"/>
    <n v="6"/>
    <x v="4"/>
    <n v="3"/>
    <x v="3"/>
  </r>
  <r>
    <n v="6770"/>
    <n v="40"/>
    <x v="0"/>
    <x v="1"/>
    <n v="21355"/>
    <n v="5"/>
    <n v="7"/>
    <n v="68"/>
    <n v="10"/>
    <n v="1"/>
    <n v="2"/>
    <x v="0"/>
    <n v="2"/>
    <n v="34"/>
    <n v="2"/>
    <n v="34"/>
    <n v="13"/>
    <n v="4"/>
    <x v="2"/>
    <n v="1"/>
    <x v="1"/>
  </r>
  <r>
    <n v="8773"/>
    <n v="54"/>
    <x v="2"/>
    <x v="1"/>
    <n v="57420"/>
    <n v="22"/>
    <n v="15"/>
    <n v="322"/>
    <n v="8"/>
    <n v="4"/>
    <n v="4"/>
    <x v="0"/>
    <n v="5"/>
    <n v="146.36363636363635"/>
    <n v="6"/>
    <n v="175.63636363636363"/>
    <n v="16"/>
    <n v="5"/>
    <x v="4"/>
    <n v="1"/>
    <x v="3"/>
  </r>
  <r>
    <n v="10420"/>
    <n v="70"/>
    <x v="2"/>
    <x v="2"/>
    <n v="46390"/>
    <n v="56"/>
    <n v="10"/>
    <n v="222"/>
    <n v="5"/>
    <n v="3"/>
    <n v="4"/>
    <x v="0"/>
    <n v="4"/>
    <n v="126.85714285714285"/>
    <n v="3"/>
    <n v="95.142857142857139"/>
    <n v="12"/>
    <n v="3"/>
    <x v="2"/>
    <n v="1"/>
    <x v="1"/>
  </r>
  <r>
    <n v="7514"/>
    <n v="69"/>
    <x v="2"/>
    <x v="1"/>
    <n v="54342"/>
    <n v="74"/>
    <n v="12"/>
    <n v="177"/>
    <n v="3.0000000000000004"/>
    <n v="3"/>
    <n v="3"/>
    <x v="0"/>
    <n v="3"/>
    <n v="75.857142857142847"/>
    <n v="4"/>
    <n v="101.14285714285714"/>
    <n v="9"/>
    <n v="2"/>
    <x v="2"/>
    <n v="2"/>
    <x v="1"/>
  </r>
  <r>
    <n v="793"/>
    <n v="52"/>
    <x v="0"/>
    <x v="1"/>
    <n v="20895"/>
    <n v="24"/>
    <n v="6"/>
    <n v="45"/>
    <n v="8"/>
    <n v="1"/>
    <n v="1"/>
    <x v="0"/>
    <n v="2"/>
    <n v="18"/>
    <n v="3"/>
    <n v="27"/>
    <n v="10"/>
    <n v="2"/>
    <x v="2"/>
    <n v="1"/>
    <x v="1"/>
  </r>
  <r>
    <n v="10909"/>
    <n v="77"/>
    <x v="0"/>
    <x v="1"/>
    <n v="92344"/>
    <n v="9"/>
    <n v="20"/>
    <n v="1899"/>
    <n v="10"/>
    <n v="6"/>
    <n v="9"/>
    <x v="1"/>
    <n v="5"/>
    <n v="949.5"/>
    <n v="5"/>
    <n v="949.5"/>
    <n v="25"/>
    <n v="9"/>
    <x v="3"/>
    <n v="0"/>
    <x v="2"/>
  </r>
  <r>
    <n v="8702"/>
    <n v="49"/>
    <x v="2"/>
    <x v="1"/>
    <n v="26907"/>
    <n v="10"/>
    <n v="6"/>
    <n v="22"/>
    <n v="9"/>
    <n v="1"/>
    <n v="0"/>
    <x v="0"/>
    <n v="1"/>
    <n v="5.5"/>
    <n v="3"/>
    <n v="16.5"/>
    <n v="10"/>
    <n v="2"/>
    <x v="2"/>
    <n v="2"/>
    <x v="1"/>
  </r>
  <r>
    <n v="4791"/>
    <n v="45"/>
    <x v="0"/>
    <x v="1"/>
    <n v="44964"/>
    <n v="35"/>
    <n v="5"/>
    <n v="41"/>
    <n v="7"/>
    <n v="0"/>
    <n v="1"/>
    <x v="0"/>
    <n v="1"/>
    <n v="10.25"/>
    <n v="3"/>
    <n v="30.75"/>
    <n v="8"/>
    <n v="1"/>
    <x v="1"/>
    <n v="2"/>
    <x v="1"/>
  </r>
  <r>
    <n v="2963"/>
    <n v="46"/>
    <x v="0"/>
    <x v="1"/>
    <n v="75507"/>
    <n v="56"/>
    <n v="21"/>
    <n v="1440"/>
    <n v="5"/>
    <n v="7"/>
    <n v="8"/>
    <x v="0"/>
    <n v="8"/>
    <n v="822.85714285714278"/>
    <n v="6"/>
    <n v="617.14285714285711"/>
    <n v="20"/>
    <n v="7"/>
    <x v="0"/>
    <n v="0"/>
    <x v="0"/>
  </r>
  <r>
    <n v="8216"/>
    <n v="53"/>
    <x v="2"/>
    <x v="1"/>
    <n v="53761"/>
    <n v="7"/>
    <n v="17"/>
    <n v="325"/>
    <n v="10"/>
    <n v="5"/>
    <n v="4"/>
    <x v="0"/>
    <n v="4"/>
    <n v="185.71428571428569"/>
    <n v="3"/>
    <n v="139.28571428571428"/>
    <n v="19"/>
    <n v="7"/>
    <x v="0"/>
    <n v="2"/>
    <x v="0"/>
  </r>
  <r>
    <n v="8140"/>
    <n v="52"/>
    <x v="0"/>
    <x v="1"/>
    <n v="22682"/>
    <n v="51"/>
    <n v="10"/>
    <n v="95"/>
    <n v="5"/>
    <n v="3"/>
    <n v="3"/>
    <x v="0"/>
    <n v="2"/>
    <n v="31.666666666666664"/>
    <n v="4"/>
    <n v="63.333333333333329"/>
    <n v="11"/>
    <n v="3"/>
    <x v="2"/>
    <n v="1"/>
    <x v="1"/>
  </r>
  <r>
    <n v="10146"/>
    <n v="53"/>
    <x v="1"/>
    <x v="1"/>
    <n v="38887"/>
    <n v="17"/>
    <n v="5"/>
    <n v="42"/>
    <n v="9"/>
    <n v="0"/>
    <n v="1"/>
    <x v="0"/>
    <n v="1"/>
    <n v="10.5"/>
    <n v="3"/>
    <n v="31.5"/>
    <n v="10"/>
    <n v="2"/>
    <x v="2"/>
    <n v="1"/>
    <x v="1"/>
  </r>
  <r>
    <n v="5289"/>
    <n v="50"/>
    <x v="2"/>
    <x v="0"/>
    <n v="41658"/>
    <n v="30"/>
    <n v="6"/>
    <n v="72"/>
    <n v="7"/>
    <n v="1"/>
    <n v="2"/>
    <x v="0"/>
    <n v="1"/>
    <n v="24"/>
    <n v="2"/>
    <n v="48"/>
    <n v="10"/>
    <n v="2"/>
    <x v="2"/>
    <n v="2"/>
    <x v="1"/>
  </r>
  <r>
    <n v="2587"/>
    <n v="53"/>
    <x v="1"/>
    <x v="1"/>
    <n v="29791"/>
    <n v="21"/>
    <n v="7"/>
    <n v="20"/>
    <n v="8"/>
    <n v="1"/>
    <n v="0"/>
    <x v="0"/>
    <n v="2"/>
    <n v="8"/>
    <n v="3"/>
    <n v="12"/>
    <n v="9"/>
    <n v="2"/>
    <x v="2"/>
    <n v="1"/>
    <x v="1"/>
  </r>
  <r>
    <n v="4405"/>
    <n v="69"/>
    <x v="2"/>
    <x v="1"/>
    <n v="63915"/>
    <n v="2"/>
    <n v="23"/>
    <n v="789"/>
    <n v="10"/>
    <n v="8"/>
    <n v="6"/>
    <x v="0"/>
    <n v="6"/>
    <n v="263"/>
    <n v="12"/>
    <n v="526"/>
    <n v="24"/>
    <n v="9"/>
    <x v="3"/>
    <n v="2"/>
    <x v="2"/>
  </r>
  <r>
    <n v="8663"/>
    <n v="51"/>
    <x v="0"/>
    <x v="2"/>
    <n v="39996"/>
    <n v="85"/>
    <n v="4"/>
    <n v="15"/>
    <n v="1.9999999999999996"/>
    <n v="0"/>
    <n v="0"/>
    <x v="0"/>
    <n v="1"/>
    <n v="5"/>
    <n v="2"/>
    <n v="10"/>
    <n v="1.9999999999999996"/>
    <n v="0"/>
    <x v="1"/>
    <n v="2"/>
    <x v="1"/>
  </r>
  <r>
    <n v="2589"/>
    <n v="53"/>
    <x v="0"/>
    <x v="2"/>
    <n v="26759"/>
    <n v="65"/>
    <n v="8"/>
    <n v="59"/>
    <n v="4"/>
    <n v="2"/>
    <n v="2"/>
    <x v="0"/>
    <n v="2"/>
    <n v="23.6"/>
    <n v="3"/>
    <n v="35.4"/>
    <n v="8"/>
    <n v="1"/>
    <x v="1"/>
    <n v="1"/>
    <x v="1"/>
  </r>
  <r>
    <n v="3421"/>
    <n v="57"/>
    <x v="2"/>
    <x v="2"/>
    <n v="63841"/>
    <n v="64"/>
    <n v="22"/>
    <n v="908"/>
    <n v="4"/>
    <n v="7"/>
    <n v="6"/>
    <x v="0"/>
    <n v="9"/>
    <n v="454"/>
    <n v="9"/>
    <n v="454"/>
    <n v="17"/>
    <n v="5"/>
    <x v="4"/>
    <n v="1"/>
    <x v="3"/>
  </r>
  <r>
    <n v="10490"/>
    <n v="56"/>
    <x v="1"/>
    <x v="1"/>
    <n v="51039"/>
    <n v="11"/>
    <n v="14"/>
    <n v="417"/>
    <n v="9"/>
    <n v="4"/>
    <n v="5"/>
    <x v="0"/>
    <n v="6"/>
    <n v="250.2"/>
    <n v="4"/>
    <n v="166.8"/>
    <n v="18"/>
    <n v="6"/>
    <x v="4"/>
    <n v="2"/>
    <x v="3"/>
  </r>
  <r>
    <n v="4094"/>
    <n v="64"/>
    <x v="0"/>
    <x v="1"/>
    <n v="60544"/>
    <n v="92"/>
    <n v="15"/>
    <n v="289"/>
    <n v="0.99999999999999978"/>
    <n v="4"/>
    <n v="4"/>
    <x v="0"/>
    <n v="5"/>
    <n v="144.5"/>
    <n v="5"/>
    <n v="144.5"/>
    <n v="9"/>
    <n v="2"/>
    <x v="2"/>
    <n v="2"/>
    <x v="1"/>
  </r>
  <r>
    <n v="9958"/>
    <n v="53"/>
    <x v="0"/>
    <x v="1"/>
    <n v="65685"/>
    <n v="54"/>
    <n v="21"/>
    <n v="769"/>
    <n v="5"/>
    <n v="7"/>
    <n v="6"/>
    <x v="0"/>
    <n v="9"/>
    <n v="384.5"/>
    <n v="9"/>
    <n v="384.5"/>
    <n v="18"/>
    <n v="6"/>
    <x v="4"/>
    <n v="1"/>
    <x v="3"/>
  </r>
  <r>
    <n v="2534"/>
    <n v="72"/>
    <x v="0"/>
    <x v="1"/>
    <n v="37716"/>
    <n v="4"/>
    <n v="10"/>
    <n v="188"/>
    <n v="10"/>
    <n v="3"/>
    <n v="3"/>
    <x v="0"/>
    <n v="4"/>
    <n v="107.42857142857142"/>
    <n v="3"/>
    <n v="80.571428571428569"/>
    <n v="16"/>
    <n v="5"/>
    <x v="4"/>
    <n v="1"/>
    <x v="3"/>
  </r>
  <r>
    <n v="4188"/>
    <n v="68"/>
    <x v="0"/>
    <x v="0"/>
    <n v="36864"/>
    <n v="53"/>
    <n v="14"/>
    <n v="354"/>
    <n v="5"/>
    <n v="4"/>
    <n v="4"/>
    <x v="0"/>
    <n v="5"/>
    <n v="196.66666666666669"/>
    <n v="4"/>
    <n v="157.33333333333331"/>
    <n v="13"/>
    <n v="4"/>
    <x v="2"/>
    <n v="1"/>
    <x v="1"/>
  </r>
  <r>
    <n v="6613"/>
    <n v="55"/>
    <x v="2"/>
    <x v="1"/>
    <n v="44511"/>
    <n v="39"/>
    <n v="26"/>
    <n v="727"/>
    <n v="7"/>
    <n v="9"/>
    <n v="6"/>
    <x v="0"/>
    <n v="8"/>
    <n v="363.5"/>
    <n v="8"/>
    <n v="363.5"/>
    <n v="22"/>
    <n v="8"/>
    <x v="0"/>
    <n v="1"/>
    <x v="0"/>
  </r>
  <r>
    <n v="10827"/>
    <n v="58"/>
    <x v="1"/>
    <x v="1"/>
    <n v="36947"/>
    <n v="49"/>
    <n v="11"/>
    <n v="146"/>
    <n v="6"/>
    <n v="3"/>
    <n v="3"/>
    <x v="0"/>
    <n v="3"/>
    <n v="62.571428571428569"/>
    <n v="4"/>
    <n v="83.428571428571431"/>
    <n v="12"/>
    <n v="3"/>
    <x v="2"/>
    <n v="2"/>
    <x v="1"/>
  </r>
  <r>
    <n v="5491"/>
    <n v="74"/>
    <x v="2"/>
    <x v="1"/>
    <n v="47352"/>
    <n v="70"/>
    <n v="16"/>
    <n v="319"/>
    <n v="3.0000000000000004"/>
    <n v="5"/>
    <n v="4"/>
    <x v="0"/>
    <n v="6"/>
    <n v="174"/>
    <n v="5"/>
    <n v="145"/>
    <n v="12"/>
    <n v="3"/>
    <x v="2"/>
    <n v="1"/>
    <x v="1"/>
  </r>
  <r>
    <n v="8402"/>
    <n v="72"/>
    <x v="2"/>
    <x v="1"/>
    <n v="67087"/>
    <n v="40"/>
    <n v="22"/>
    <n v="794"/>
    <n v="6"/>
    <n v="7"/>
    <n v="6"/>
    <x v="0"/>
    <n v="7"/>
    <n v="370.53333333333336"/>
    <n v="8"/>
    <n v="423.46666666666664"/>
    <n v="19"/>
    <n v="7"/>
    <x v="0"/>
    <n v="1"/>
    <x v="0"/>
  </r>
  <r>
    <n v="8783"/>
    <n v="75"/>
    <x v="0"/>
    <x v="1"/>
    <n v="57045"/>
    <n v="40"/>
    <n v="18"/>
    <n v="454"/>
    <n v="6"/>
    <n v="6"/>
    <n v="5"/>
    <x v="0"/>
    <n v="4"/>
    <n v="139.69230769230771"/>
    <n v="9"/>
    <n v="314.30769230769232"/>
    <n v="17"/>
    <n v="5"/>
    <x v="4"/>
    <n v="1"/>
    <x v="3"/>
  </r>
  <r>
    <n v="10010"/>
    <n v="72"/>
    <x v="1"/>
    <x v="2"/>
    <n v="36957"/>
    <n v="43"/>
    <n v="11"/>
    <n v="152"/>
    <n v="6"/>
    <n v="3"/>
    <n v="3"/>
    <x v="0"/>
    <n v="3"/>
    <n v="91.2"/>
    <n v="2"/>
    <n v="60.800000000000004"/>
    <n v="12"/>
    <n v="3"/>
    <x v="2"/>
    <n v="2"/>
    <x v="1"/>
  </r>
  <r>
    <n v="618"/>
    <n v="48"/>
    <x v="1"/>
    <x v="1"/>
    <n v="69389"/>
    <n v="17"/>
    <n v="22"/>
    <n v="797"/>
    <n v="9"/>
    <n v="7"/>
    <n v="6"/>
    <x v="0"/>
    <n v="7"/>
    <n v="293.63157894736838"/>
    <n v="12"/>
    <n v="503.36842105263156"/>
    <n v="22"/>
    <n v="8"/>
    <x v="0"/>
    <n v="1"/>
    <x v="0"/>
  </r>
  <r>
    <n v="9121"/>
    <n v="53"/>
    <x v="0"/>
    <x v="1"/>
    <n v="80134"/>
    <n v="40"/>
    <n v="16"/>
    <n v="1690"/>
    <n v="6"/>
    <n v="5"/>
    <n v="9"/>
    <x v="0"/>
    <n v="5"/>
    <n v="768.18181818181813"/>
    <n v="6"/>
    <n v="921.81818181818176"/>
    <n v="20"/>
    <n v="7"/>
    <x v="0"/>
    <n v="1"/>
    <x v="0"/>
  </r>
  <r>
    <n v="361"/>
    <n v="56"/>
    <x v="2"/>
    <x v="1"/>
    <n v="43142"/>
    <n v="84"/>
    <n v="4"/>
    <n v="20"/>
    <n v="1.9999999999999996"/>
    <n v="0"/>
    <n v="0"/>
    <x v="0"/>
    <n v="1"/>
    <n v="6.6666666666666661"/>
    <n v="2"/>
    <n v="13.333333333333332"/>
    <n v="1.9999999999999996"/>
    <n v="0"/>
    <x v="1"/>
    <n v="2"/>
    <x v="1"/>
  </r>
  <r>
    <n v="4310"/>
    <n v="81"/>
    <x v="0"/>
    <x v="1"/>
    <n v="80589"/>
    <n v="25"/>
    <n v="21"/>
    <n v="1428"/>
    <n v="8"/>
    <n v="7"/>
    <n v="8"/>
    <x v="0"/>
    <n v="5"/>
    <n v="714"/>
    <n v="5"/>
    <n v="714"/>
    <n v="23"/>
    <n v="8"/>
    <x v="0"/>
    <n v="0"/>
    <x v="0"/>
  </r>
  <r>
    <n v="2678"/>
    <n v="35"/>
    <x v="0"/>
    <x v="0"/>
    <n v="34412"/>
    <n v="62"/>
    <n v="11"/>
    <n v="209"/>
    <n v="4"/>
    <n v="3"/>
    <n v="4"/>
    <x v="0"/>
    <n v="5"/>
    <n v="130.625"/>
    <n v="3"/>
    <n v="78.375"/>
    <n v="11"/>
    <n v="3"/>
    <x v="2"/>
    <n v="1"/>
    <x v="1"/>
  </r>
  <r>
    <n v="6376"/>
    <n v="46"/>
    <x v="0"/>
    <x v="0"/>
    <n v="57537"/>
    <n v="83"/>
    <n v="19"/>
    <n v="545"/>
    <n v="1.9999999999999996"/>
    <n v="6"/>
    <n v="5"/>
    <x v="0"/>
    <n v="4"/>
    <n v="181.66666666666666"/>
    <n v="8"/>
    <n v="363.33333333333331"/>
    <n v="13"/>
    <n v="4"/>
    <x v="2"/>
    <n v="1"/>
    <x v="1"/>
  </r>
  <r>
    <n v="524"/>
    <n v="59"/>
    <x v="3"/>
    <x v="1"/>
    <n v="22634"/>
    <n v="47"/>
    <n v="6"/>
    <n v="96"/>
    <n v="6"/>
    <n v="1"/>
    <n v="3"/>
    <x v="0"/>
    <n v="2"/>
    <n v="48"/>
    <n v="2"/>
    <n v="48"/>
    <n v="10"/>
    <n v="2"/>
    <x v="2"/>
    <n v="0"/>
    <x v="1"/>
  </r>
  <r>
    <n v="10341"/>
    <n v="77"/>
    <x v="0"/>
    <x v="1"/>
    <n v="51315"/>
    <n v="45"/>
    <n v="10"/>
    <n v="222"/>
    <n v="6"/>
    <n v="3"/>
    <n v="4"/>
    <x v="0"/>
    <n v="2"/>
    <n v="63.428571428571423"/>
    <n v="5"/>
    <n v="158.57142857142858"/>
    <n v="13"/>
    <n v="4"/>
    <x v="2"/>
    <n v="0"/>
    <x v="1"/>
  </r>
  <r>
    <n v="5654"/>
    <n v="53"/>
    <x v="0"/>
    <x v="1"/>
    <n v="36026"/>
    <n v="34"/>
    <n v="7"/>
    <n v="61"/>
    <n v="7"/>
    <n v="1"/>
    <n v="2"/>
    <x v="0"/>
    <n v="2"/>
    <n v="24.400000000000002"/>
    <n v="3"/>
    <n v="36.6"/>
    <n v="10"/>
    <n v="2"/>
    <x v="2"/>
    <n v="3"/>
    <x v="1"/>
  </r>
  <r>
    <n v="4098"/>
    <n v="52"/>
    <x v="0"/>
    <x v="1"/>
    <n v="24639"/>
    <n v="3"/>
    <n v="9"/>
    <n v="44"/>
    <n v="10"/>
    <n v="2"/>
    <n v="1"/>
    <x v="0"/>
    <n v="2"/>
    <n v="14.666666666666666"/>
    <n v="4"/>
    <n v="29.333333333333332"/>
    <n v="13"/>
    <n v="4"/>
    <x v="2"/>
    <n v="2"/>
    <x v="1"/>
  </r>
  <r>
    <n v="5824"/>
    <n v="53"/>
    <x v="1"/>
    <x v="1"/>
    <n v="34578"/>
    <n v="1"/>
    <n v="4"/>
    <n v="8"/>
    <n v="10"/>
    <n v="0"/>
    <n v="0"/>
    <x v="0"/>
    <n v="1"/>
    <n v="2.6666666666666665"/>
    <n v="2"/>
    <n v="5.333333333333333"/>
    <n v="10"/>
    <n v="2"/>
    <x v="2"/>
    <n v="3"/>
    <x v="1"/>
  </r>
  <r>
    <n v="7000"/>
    <n v="53"/>
    <x v="2"/>
    <x v="0"/>
    <n v="65704"/>
    <n v="18"/>
    <n v="23"/>
    <n v="817"/>
    <n v="9"/>
    <n v="8"/>
    <n v="6"/>
    <x v="0"/>
    <n v="2"/>
    <n v="136.16666666666666"/>
    <n v="10"/>
    <n v="680.83333333333337"/>
    <n v="23"/>
    <n v="8"/>
    <x v="0"/>
    <n v="0"/>
    <x v="0"/>
  </r>
  <r>
    <n v="2561"/>
    <n v="59"/>
    <x v="0"/>
    <x v="0"/>
    <n v="63810"/>
    <n v="45"/>
    <n v="23"/>
    <n v="1371"/>
    <n v="6"/>
    <n v="8"/>
    <n v="8"/>
    <x v="0"/>
    <n v="4"/>
    <n v="342.75"/>
    <n v="12"/>
    <n v="1028.25"/>
    <n v="22"/>
    <n v="8"/>
    <x v="0"/>
    <n v="1"/>
    <x v="0"/>
  </r>
  <r>
    <n v="5229"/>
    <n v="56"/>
    <x v="1"/>
    <x v="1"/>
    <n v="54132"/>
    <n v="81"/>
    <n v="5"/>
    <n v="42"/>
    <n v="1.9999999999999996"/>
    <n v="0"/>
    <n v="1"/>
    <x v="0"/>
    <n v="1"/>
    <n v="10.5"/>
    <n v="3"/>
    <n v="31.5"/>
    <n v="2.9999999999999996"/>
    <n v="0"/>
    <x v="1"/>
    <n v="1"/>
    <x v="1"/>
  </r>
  <r>
    <n v="4086"/>
    <n v="66"/>
    <x v="0"/>
    <x v="1"/>
    <n v="18690"/>
    <n v="77"/>
    <n v="5"/>
    <n v="60"/>
    <n v="3.0000000000000004"/>
    <n v="0"/>
    <n v="2"/>
    <x v="0"/>
    <n v="1"/>
    <n v="20"/>
    <n v="2"/>
    <n v="40"/>
    <n v="5"/>
    <n v="0"/>
    <x v="1"/>
    <n v="0"/>
    <x v="1"/>
  </r>
  <r>
    <n v="2428"/>
    <n v="55"/>
    <x v="0"/>
    <x v="1"/>
    <n v="28164"/>
    <n v="23"/>
    <n v="9"/>
    <n v="78"/>
    <n v="8"/>
    <n v="2"/>
    <n v="2"/>
    <x v="0"/>
    <n v="2"/>
    <n v="26"/>
    <n v="4"/>
    <n v="52"/>
    <n v="12"/>
    <n v="3"/>
    <x v="2"/>
    <n v="1"/>
    <x v="1"/>
  </r>
  <r>
    <n v="8254"/>
    <n v="51"/>
    <x v="1"/>
    <x v="1"/>
    <n v="34596"/>
    <n v="48"/>
    <n v="4"/>
    <n v="23"/>
    <n v="6"/>
    <n v="0"/>
    <n v="0"/>
    <x v="0"/>
    <n v="1"/>
    <n v="7.6666666666666661"/>
    <n v="2"/>
    <n v="15.333333333333332"/>
    <n v="6"/>
    <n v="0"/>
    <x v="1"/>
    <n v="1"/>
    <x v="1"/>
  </r>
  <r>
    <n v="2836"/>
    <n v="53"/>
    <x v="1"/>
    <x v="1"/>
    <n v="43269"/>
    <n v="61"/>
    <n v="4"/>
    <n v="19"/>
    <n v="4"/>
    <n v="0"/>
    <n v="0"/>
    <x v="0"/>
    <n v="1"/>
    <n v="6.333333333333333"/>
    <n v="2"/>
    <n v="12.666666666666666"/>
    <n v="4"/>
    <n v="0"/>
    <x v="1"/>
    <n v="1"/>
    <x v="1"/>
  </r>
  <r>
    <n v="8418"/>
    <n v="67"/>
    <x v="2"/>
    <x v="0"/>
    <n v="38741"/>
    <n v="60"/>
    <n v="7"/>
    <n v="61"/>
    <n v="4"/>
    <n v="1"/>
    <n v="2"/>
    <x v="0"/>
    <n v="2"/>
    <n v="24.400000000000002"/>
    <n v="3"/>
    <n v="36.6"/>
    <n v="7"/>
    <n v="1"/>
    <x v="1"/>
    <n v="2"/>
    <x v="1"/>
  </r>
  <r>
    <n v="1362"/>
    <n v="53"/>
    <x v="0"/>
    <x v="0"/>
    <n v="31907"/>
    <n v="75"/>
    <n v="14"/>
    <n v="449"/>
    <n v="3.0000000000000004"/>
    <n v="4"/>
    <n v="5"/>
    <x v="0"/>
    <n v="6"/>
    <n v="224.5"/>
    <n v="6"/>
    <n v="224.5"/>
    <n v="12"/>
    <n v="3"/>
    <x v="2"/>
    <n v="0"/>
    <x v="1"/>
  </r>
  <r>
    <n v="7152"/>
    <n v="42"/>
    <x v="2"/>
    <x v="1"/>
    <n v="27100"/>
    <n v="64"/>
    <n v="5"/>
    <n v="37"/>
    <n v="4"/>
    <n v="0"/>
    <n v="1"/>
    <x v="0"/>
    <n v="1"/>
    <n v="9.25"/>
    <n v="3"/>
    <n v="27.75"/>
    <n v="5"/>
    <n v="0"/>
    <x v="1"/>
    <n v="1"/>
    <x v="1"/>
  </r>
  <r>
    <n v="10033"/>
    <n v="52"/>
    <x v="2"/>
    <x v="2"/>
    <n v="31163"/>
    <n v="54"/>
    <n v="5"/>
    <n v="38"/>
    <n v="5"/>
    <n v="0"/>
    <n v="1"/>
    <x v="0"/>
    <n v="1"/>
    <n v="9.5"/>
    <n v="3"/>
    <n v="28.5"/>
    <n v="6"/>
    <n v="0"/>
    <x v="1"/>
    <n v="1"/>
    <x v="1"/>
  </r>
  <r>
    <n v="9349"/>
    <n v="40"/>
    <x v="0"/>
    <x v="1"/>
    <n v="92533"/>
    <n v="84"/>
    <n v="23"/>
    <n v="1131"/>
    <n v="1.9999999999999996"/>
    <n v="8"/>
    <n v="7"/>
    <x v="0"/>
    <n v="6"/>
    <n v="399.1764705882353"/>
    <n v="11"/>
    <n v="731.82352941176475"/>
    <n v="17"/>
    <n v="5"/>
    <x v="4"/>
    <n v="0"/>
    <x v="3"/>
  </r>
  <r>
    <n v="274"/>
    <n v="52"/>
    <x v="0"/>
    <x v="0"/>
    <n v="34853"/>
    <n v="75"/>
    <n v="7"/>
    <n v="34"/>
    <n v="3.0000000000000004"/>
    <n v="1"/>
    <n v="0"/>
    <x v="0"/>
    <n v="2"/>
    <n v="13.600000000000001"/>
    <n v="3"/>
    <n v="20.399999999999999"/>
    <n v="4"/>
    <n v="0"/>
    <x v="1"/>
    <n v="2"/>
    <x v="1"/>
  </r>
  <r>
    <n v="3388"/>
    <n v="58"/>
    <x v="0"/>
    <x v="2"/>
    <n v="70844"/>
    <n v="16"/>
    <n v="17"/>
    <n v="294"/>
    <n v="9"/>
    <n v="5"/>
    <n v="4"/>
    <x v="0"/>
    <n v="6"/>
    <n v="160.36363636363635"/>
    <n v="5"/>
    <n v="133.63636363636363"/>
    <n v="18"/>
    <n v="6"/>
    <x v="4"/>
    <n v="2"/>
    <x v="3"/>
  </r>
  <r>
    <n v="922"/>
    <n v="46"/>
    <x v="2"/>
    <x v="1"/>
    <n v="31086"/>
    <n v="79"/>
    <n v="6"/>
    <n v="48"/>
    <n v="3.0000000000000004"/>
    <n v="1"/>
    <n v="1"/>
    <x v="0"/>
    <n v="1"/>
    <n v="16"/>
    <n v="2"/>
    <n v="32"/>
    <n v="5"/>
    <n v="0"/>
    <x v="1"/>
    <n v="2"/>
    <x v="1"/>
  </r>
  <r>
    <n v="8588"/>
    <n v="64"/>
    <x v="0"/>
    <x v="1"/>
    <n v="60544"/>
    <n v="92"/>
    <n v="15"/>
    <n v="289"/>
    <n v="0.99999999999999978"/>
    <n v="4"/>
    <n v="4"/>
    <x v="0"/>
    <n v="5"/>
    <n v="144.5"/>
    <n v="5"/>
    <n v="144.5"/>
    <n v="9"/>
    <n v="2"/>
    <x v="2"/>
    <n v="2"/>
    <x v="1"/>
  </r>
  <r>
    <n v="2518"/>
    <n v="39"/>
    <x v="2"/>
    <x v="1"/>
    <n v="20491"/>
    <n v="16"/>
    <n v="4"/>
    <n v="30"/>
    <n v="9"/>
    <n v="0"/>
    <n v="0"/>
    <x v="0"/>
    <n v="0"/>
    <n v="0"/>
    <n v="2"/>
    <n v="30"/>
    <n v="9"/>
    <n v="2"/>
    <x v="2"/>
    <n v="0"/>
    <x v="1"/>
  </r>
  <r>
    <n v="574"/>
    <n v="61"/>
    <x v="0"/>
    <x v="1"/>
    <n v="42523"/>
    <n v="96"/>
    <n v="7"/>
    <n v="125"/>
    <n v="0.99999999999999978"/>
    <n v="1"/>
    <n v="3"/>
    <x v="0"/>
    <n v="1"/>
    <n v="25"/>
    <n v="4"/>
    <n v="100"/>
    <n v="5"/>
    <n v="0"/>
    <x v="1"/>
    <n v="0"/>
    <x v="1"/>
  </r>
  <r>
    <n v="3220"/>
    <n v="42"/>
    <x v="0"/>
    <x v="1"/>
    <n v="39922"/>
    <n v="30"/>
    <n v="9"/>
    <n v="156"/>
    <n v="7"/>
    <n v="2"/>
    <n v="3"/>
    <x v="0"/>
    <n v="3"/>
    <n v="66.857142857142847"/>
    <n v="4"/>
    <n v="89.142857142857139"/>
    <n v="12"/>
    <n v="3"/>
    <x v="2"/>
    <n v="1"/>
    <x v="1"/>
  </r>
  <r>
    <n v="5967"/>
    <n v="73"/>
    <x v="0"/>
    <x v="1"/>
    <n v="33402"/>
    <n v="60"/>
    <n v="9"/>
    <n v="70"/>
    <n v="4"/>
    <n v="2"/>
    <n v="2"/>
    <x v="0"/>
    <n v="2"/>
    <n v="28"/>
    <n v="3"/>
    <n v="42"/>
    <n v="8"/>
    <n v="1"/>
    <x v="1"/>
    <n v="2"/>
    <x v="1"/>
  </r>
  <r>
    <n v="1183"/>
    <n v="76"/>
    <x v="2"/>
    <x v="1"/>
    <n v="36408"/>
    <n v="11"/>
    <n v="4"/>
    <n v="22"/>
    <n v="9"/>
    <n v="0"/>
    <n v="0"/>
    <x v="0"/>
    <n v="1"/>
    <n v="7.333333333333333"/>
    <n v="2"/>
    <n v="14.666666666666666"/>
    <n v="9"/>
    <n v="2"/>
    <x v="2"/>
    <n v="2"/>
    <x v="1"/>
  </r>
  <r>
    <n v="6856"/>
    <n v="46"/>
    <x v="0"/>
    <x v="1"/>
    <n v="21645"/>
    <n v="75"/>
    <n v="9"/>
    <n v="65"/>
    <n v="3.0000000000000004"/>
    <n v="2"/>
    <n v="2"/>
    <x v="0"/>
    <n v="3"/>
    <n v="32.5"/>
    <n v="3"/>
    <n v="32.5"/>
    <n v="7"/>
    <n v="1"/>
    <x v="1"/>
    <n v="1"/>
    <x v="1"/>
  </r>
  <r>
    <n v="4530"/>
    <n v="77"/>
    <x v="2"/>
    <x v="3"/>
    <n v="78427"/>
    <n v="36"/>
    <n v="23"/>
    <n v="1930"/>
    <n v="7"/>
    <n v="8"/>
    <n v="9"/>
    <x v="0"/>
    <n v="3"/>
    <n v="445.38461538461542"/>
    <n v="10"/>
    <n v="1484.6153846153848"/>
    <n v="24"/>
    <n v="9"/>
    <x v="3"/>
    <n v="0"/>
    <x v="2"/>
  </r>
  <r>
    <n v="1553"/>
    <n v="79"/>
    <x v="0"/>
    <x v="1"/>
    <n v="82657"/>
    <n v="71"/>
    <n v="23"/>
    <n v="2283"/>
    <n v="3.0000000000000004"/>
    <n v="8"/>
    <n v="9"/>
    <x v="0"/>
    <n v="7"/>
    <n v="940.05882352941171"/>
    <n v="10"/>
    <n v="1342.9411764705883"/>
    <n v="20"/>
    <n v="7"/>
    <x v="0"/>
    <n v="0"/>
    <x v="0"/>
  </r>
  <r>
    <n v="4682"/>
    <n v="67"/>
    <x v="0"/>
    <x v="1"/>
    <n v="51876"/>
    <n v="88"/>
    <n v="13"/>
    <n v="310"/>
    <n v="1.9999999999999996"/>
    <n v="4"/>
    <n v="4"/>
    <x v="0"/>
    <n v="2"/>
    <n v="62"/>
    <n v="8"/>
    <n v="248"/>
    <n v="10"/>
    <n v="2"/>
    <x v="2"/>
    <n v="0"/>
    <x v="1"/>
  </r>
  <r>
    <n v="8204"/>
    <n v="54"/>
    <x v="2"/>
    <x v="1"/>
    <n v="78041"/>
    <n v="93"/>
    <n v="18"/>
    <n v="1319"/>
    <n v="0.99999999999999978"/>
    <n v="6"/>
    <n v="8"/>
    <x v="0"/>
    <n v="4"/>
    <n v="405.84615384615387"/>
    <n v="9"/>
    <n v="913.15384615384608"/>
    <n v="15"/>
    <n v="4"/>
    <x v="2"/>
    <n v="0"/>
    <x v="1"/>
  </r>
  <r>
    <n v="5221"/>
    <n v="68"/>
    <x v="0"/>
    <x v="1"/>
    <n v="52852"/>
    <n v="93"/>
    <n v="26"/>
    <n v="879"/>
    <n v="0.99999999999999978"/>
    <n v="9"/>
    <n v="6"/>
    <x v="0"/>
    <n v="10"/>
    <n v="586"/>
    <n v="5"/>
    <n v="293"/>
    <n v="16"/>
    <n v="5"/>
    <x v="4"/>
    <n v="1"/>
    <x v="3"/>
  </r>
  <r>
    <n v="1232"/>
    <n v="43"/>
    <x v="1"/>
    <x v="1"/>
    <n v="70038"/>
    <n v="54"/>
    <n v="17"/>
    <n v="1244"/>
    <n v="5"/>
    <n v="5"/>
    <n v="8"/>
    <x v="0"/>
    <n v="4"/>
    <n v="414.66666666666663"/>
    <n v="8"/>
    <n v="829.33333333333326"/>
    <n v="18"/>
    <n v="6"/>
    <x v="4"/>
    <n v="0"/>
    <x v="3"/>
  </r>
  <r>
    <n v="1927"/>
    <n v="52"/>
    <x v="2"/>
    <x v="1"/>
    <n v="69401"/>
    <n v="41"/>
    <n v="17"/>
    <n v="690"/>
    <n v="6"/>
    <n v="5"/>
    <n v="6"/>
    <x v="0"/>
    <n v="4"/>
    <n v="306.66666666666663"/>
    <n v="5"/>
    <n v="383.33333333333337"/>
    <n v="17"/>
    <n v="5"/>
    <x v="4"/>
    <n v="1"/>
    <x v="3"/>
  </r>
  <r>
    <n v="5788"/>
    <n v="53"/>
    <x v="0"/>
    <x v="1"/>
    <n v="46053"/>
    <n v="46"/>
    <n v="12"/>
    <n v="209"/>
    <n v="6"/>
    <n v="3"/>
    <n v="4"/>
    <x v="0"/>
    <n v="3"/>
    <n v="89.571428571428569"/>
    <n v="4"/>
    <n v="119.42857142857142"/>
    <n v="13"/>
    <n v="4"/>
    <x v="2"/>
    <n v="1"/>
    <x v="1"/>
  </r>
  <r>
    <n v="6652"/>
    <n v="60"/>
    <x v="0"/>
    <x v="1"/>
    <n v="77343"/>
    <n v="28"/>
    <n v="17"/>
    <n v="1134"/>
    <n v="8"/>
    <n v="5"/>
    <n v="7"/>
    <x v="0"/>
    <n v="3"/>
    <n v="283.5"/>
    <n v="9"/>
    <n v="850.5"/>
    <n v="20"/>
    <n v="7"/>
    <x v="0"/>
    <n v="0"/>
    <x v="0"/>
  </r>
  <r>
    <n v="6246"/>
    <n v="72"/>
    <x v="0"/>
    <x v="0"/>
    <n v="73892"/>
    <n v="40"/>
    <n v="23"/>
    <n v="1507"/>
    <n v="6"/>
    <n v="8"/>
    <n v="8"/>
    <x v="0"/>
    <n v="3"/>
    <n v="410.99999999999994"/>
    <n v="8"/>
    <n v="1096"/>
    <n v="22"/>
    <n v="8"/>
    <x v="0"/>
    <n v="0"/>
    <x v="0"/>
  </r>
  <r>
    <n v="5975"/>
    <n v="58"/>
    <x v="1"/>
    <x v="0"/>
    <n v="40304"/>
    <n v="82"/>
    <n v="6"/>
    <n v="57"/>
    <n v="1.9999999999999996"/>
    <n v="1"/>
    <n v="2"/>
    <x v="0"/>
    <n v="2"/>
    <n v="22.8"/>
    <n v="3"/>
    <n v="34.199999999999996"/>
    <n v="5"/>
    <n v="0"/>
    <x v="1"/>
    <n v="1"/>
    <x v="1"/>
  </r>
  <r>
    <n v="6875"/>
    <n v="60"/>
    <x v="1"/>
    <x v="1"/>
    <n v="32727"/>
    <n v="38"/>
    <n v="17"/>
    <n v="529"/>
    <n v="7"/>
    <n v="5"/>
    <n v="5"/>
    <x v="0"/>
    <n v="7"/>
    <n v="308.58333333333337"/>
    <n v="5"/>
    <n v="220.41666666666669"/>
    <n v="17"/>
    <n v="5"/>
    <x v="4"/>
    <n v="0"/>
    <x v="3"/>
  </r>
  <r>
    <n v="4399"/>
    <n v="56"/>
    <x v="0"/>
    <x v="1"/>
    <n v="68695"/>
    <n v="3"/>
    <n v="16"/>
    <n v="1091"/>
    <n v="10"/>
    <n v="5"/>
    <n v="7"/>
    <x v="0"/>
    <n v="4"/>
    <n v="396.72727272727275"/>
    <n v="7"/>
    <n v="694.27272727272725"/>
    <n v="22"/>
    <n v="8"/>
    <x v="0"/>
    <n v="0"/>
    <x v="0"/>
  </r>
  <r>
    <n v="4042"/>
    <n v="54"/>
    <x v="0"/>
    <x v="2"/>
    <n v="43300"/>
    <n v="87"/>
    <n v="11"/>
    <n v="180"/>
    <n v="1.9999999999999996"/>
    <n v="3"/>
    <n v="3"/>
    <x v="0"/>
    <n v="4"/>
    <n v="90"/>
    <n v="4"/>
    <n v="90"/>
    <n v="8"/>
    <n v="1"/>
    <x v="1"/>
    <n v="1"/>
    <x v="1"/>
  </r>
  <r>
    <n v="2157"/>
    <n v="53"/>
    <x v="0"/>
    <x v="1"/>
    <n v="26290"/>
    <n v="49"/>
    <n v="10"/>
    <n v="77"/>
    <n v="6"/>
    <n v="3"/>
    <n v="2"/>
    <x v="0"/>
    <n v="2"/>
    <n v="25.666666666666664"/>
    <n v="4"/>
    <n v="51.333333333333329"/>
    <n v="11"/>
    <n v="3"/>
    <x v="2"/>
    <n v="2"/>
    <x v="1"/>
  </r>
  <r>
    <n v="10133"/>
    <n v="55"/>
    <x v="0"/>
    <x v="0"/>
    <n v="93790"/>
    <n v="16"/>
    <n v="25"/>
    <n v="2349"/>
    <n v="9"/>
    <n v="8"/>
    <n v="9"/>
    <x v="1"/>
    <n v="6"/>
    <n v="783"/>
    <n v="12"/>
    <n v="1566"/>
    <n v="26"/>
    <n v="9"/>
    <x v="3"/>
    <n v="0"/>
    <x v="2"/>
  </r>
  <r>
    <n v="2525"/>
    <n v="51"/>
    <x v="1"/>
    <x v="1"/>
    <n v="38410"/>
    <n v="65"/>
    <n v="18"/>
    <n v="534"/>
    <n v="4"/>
    <n v="6"/>
    <n v="5"/>
    <x v="0"/>
    <n v="5"/>
    <n v="190.71428571428572"/>
    <n v="9"/>
    <n v="343.28571428571433"/>
    <n v="15"/>
    <n v="4"/>
    <x v="2"/>
    <n v="0"/>
    <x v="1"/>
  </r>
  <r>
    <n v="8233"/>
    <n v="75"/>
    <x v="2"/>
    <x v="3"/>
    <n v="64866"/>
    <n v="9"/>
    <n v="21"/>
    <n v="556"/>
    <n v="10"/>
    <n v="7"/>
    <n v="5"/>
    <x v="0"/>
    <n v="7"/>
    <n v="278"/>
    <n v="7"/>
    <n v="278"/>
    <n v="22"/>
    <n v="8"/>
    <x v="0"/>
    <n v="1"/>
    <x v="0"/>
  </r>
  <r>
    <n v="9483"/>
    <n v="66"/>
    <x v="0"/>
    <x v="1"/>
    <n v="57957"/>
    <n v="24"/>
    <n v="25"/>
    <n v="637"/>
    <n v="8"/>
    <n v="8"/>
    <n v="6"/>
    <x v="0"/>
    <n v="4"/>
    <n v="212.33333333333331"/>
    <n v="8"/>
    <n v="424.66666666666663"/>
    <n v="22"/>
    <n v="8"/>
    <x v="0"/>
    <n v="1"/>
    <x v="0"/>
  </r>
  <r>
    <n v="2945"/>
    <n v="70"/>
    <x v="1"/>
    <x v="1"/>
    <n v="46015"/>
    <n v="25"/>
    <n v="5"/>
    <n v="46"/>
    <n v="8"/>
    <n v="0"/>
    <n v="1"/>
    <x v="0"/>
    <n v="1"/>
    <n v="11.5"/>
    <n v="3"/>
    <n v="34.5"/>
    <n v="9"/>
    <n v="2"/>
    <x v="2"/>
    <n v="2"/>
    <x v="1"/>
  </r>
  <r>
    <n v="10403"/>
    <n v="47"/>
    <x v="0"/>
    <x v="1"/>
    <n v="16531"/>
    <n v="43"/>
    <n v="9"/>
    <n v="44"/>
    <n v="6"/>
    <n v="2"/>
    <n v="1"/>
    <x v="0"/>
    <n v="3"/>
    <n v="22"/>
    <n v="3"/>
    <n v="22"/>
    <n v="9"/>
    <n v="2"/>
    <x v="2"/>
    <n v="1"/>
    <x v="1"/>
  </r>
  <r>
    <n v="5074"/>
    <n v="39"/>
    <x v="2"/>
    <x v="1"/>
    <n v="28072"/>
    <n v="10"/>
    <n v="5"/>
    <n v="47"/>
    <n v="9"/>
    <n v="0"/>
    <n v="1"/>
    <x v="0"/>
    <n v="1"/>
    <n v="11.75"/>
    <n v="3"/>
    <n v="35.25"/>
    <n v="10"/>
    <n v="2"/>
    <x v="2"/>
    <n v="1"/>
    <x v="1"/>
  </r>
  <r>
    <n v="10524"/>
    <n v="62"/>
    <x v="2"/>
    <x v="2"/>
    <n v="49476"/>
    <n v="29"/>
    <n v="22"/>
    <n v="795"/>
    <n v="8"/>
    <n v="7"/>
    <n v="6"/>
    <x v="0"/>
    <n v="2"/>
    <n v="227.14285714285714"/>
    <n v="5"/>
    <n v="567.85714285714289"/>
    <n v="21"/>
    <n v="8"/>
    <x v="0"/>
    <n v="1"/>
    <x v="0"/>
  </r>
  <r>
    <n v="4690"/>
    <n v="72"/>
    <x v="0"/>
    <x v="1"/>
    <n v="50725"/>
    <n v="45"/>
    <n v="21"/>
    <n v="586"/>
    <n v="6"/>
    <n v="7"/>
    <n v="5"/>
    <x v="0"/>
    <n v="8"/>
    <n v="293"/>
    <n v="8"/>
    <n v="293"/>
    <n v="18"/>
    <n v="6"/>
    <x v="4"/>
    <n v="1"/>
    <x v="3"/>
  </r>
  <r>
    <n v="7521"/>
    <n v="73"/>
    <x v="0"/>
    <x v="1"/>
    <n v="83844"/>
    <n v="57"/>
    <n v="20"/>
    <n v="1574"/>
    <n v="5"/>
    <n v="6"/>
    <n v="9"/>
    <x v="0"/>
    <n v="4"/>
    <n v="419.73333333333335"/>
    <n v="11"/>
    <n v="1154.2666666666667"/>
    <n v="20"/>
    <n v="7"/>
    <x v="0"/>
    <n v="0"/>
    <x v="0"/>
  </r>
  <r>
    <n v="7196"/>
    <n v="75"/>
    <x v="1"/>
    <x v="1"/>
    <n v="41145"/>
    <n v="20"/>
    <n v="4"/>
    <n v="13"/>
    <n v="8"/>
    <n v="0"/>
    <n v="0"/>
    <x v="0"/>
    <n v="0"/>
    <n v="0"/>
    <n v="3"/>
    <n v="13"/>
    <n v="8"/>
    <n v="1"/>
    <x v="1"/>
    <n v="2"/>
    <x v="1"/>
  </r>
  <r>
    <n v="4406"/>
    <n v="55"/>
    <x v="0"/>
    <x v="1"/>
    <n v="67419"/>
    <n v="29"/>
    <n v="25"/>
    <n v="1471"/>
    <n v="8"/>
    <n v="8"/>
    <n v="8"/>
    <x v="0"/>
    <n v="9"/>
    <n v="778.76470588235293"/>
    <n v="8"/>
    <n v="692.23529411764707"/>
    <n v="24"/>
    <n v="9"/>
    <x v="3"/>
    <n v="1"/>
    <x v="2"/>
  </r>
  <r>
    <n v="9672"/>
    <n v="55"/>
    <x v="2"/>
    <x v="1"/>
    <n v="23162"/>
    <n v="82"/>
    <n v="8"/>
    <n v="65"/>
    <n v="1.9999999999999996"/>
    <n v="2"/>
    <n v="2"/>
    <x v="0"/>
    <n v="1"/>
    <n v="16.25"/>
    <n v="3"/>
    <n v="48.75"/>
    <n v="6"/>
    <n v="0"/>
    <x v="1"/>
    <n v="2"/>
    <x v="1"/>
  </r>
  <r>
    <n v="4864"/>
    <n v="48"/>
    <x v="0"/>
    <x v="1"/>
    <n v="34380"/>
    <n v="68"/>
    <n v="12"/>
    <n v="175"/>
    <n v="4"/>
    <n v="3"/>
    <n v="3"/>
    <x v="0"/>
    <n v="4"/>
    <n v="100"/>
    <n v="3"/>
    <n v="75"/>
    <n v="10"/>
    <n v="2"/>
    <x v="2"/>
    <n v="1"/>
    <x v="1"/>
  </r>
  <r>
    <n v="4706"/>
    <n v="59"/>
    <x v="0"/>
    <x v="0"/>
    <n v="34704"/>
    <n v="65"/>
    <n v="5"/>
    <n v="40"/>
    <n v="4"/>
    <n v="0"/>
    <n v="1"/>
    <x v="0"/>
    <n v="1"/>
    <n v="10"/>
    <n v="3"/>
    <n v="30"/>
    <n v="5"/>
    <n v="0"/>
    <x v="1"/>
    <n v="1"/>
    <x v="1"/>
  </r>
  <r>
    <n v="4070"/>
    <n v="56"/>
    <x v="1"/>
    <x v="1"/>
    <n v="94871"/>
    <n v="99"/>
    <n v="18"/>
    <n v="1078"/>
    <n v="0.99999999999999978"/>
    <n v="6"/>
    <n v="7"/>
    <x v="0"/>
    <n v="8"/>
    <n v="718.66666666666663"/>
    <n v="4"/>
    <n v="359.33333333333331"/>
    <n v="14"/>
    <n v="4"/>
    <x v="2"/>
    <n v="2"/>
    <x v="1"/>
  </r>
  <r>
    <n v="25"/>
    <n v="67"/>
    <x v="0"/>
    <x v="1"/>
    <n v="65148"/>
    <n v="9"/>
    <n v="21"/>
    <n v="1115"/>
    <n v="10"/>
    <n v="7"/>
    <n v="7"/>
    <x v="0"/>
    <n v="6"/>
    <n v="514.61538461538464"/>
    <n v="7"/>
    <n v="600.38461538461536"/>
    <n v="24"/>
    <n v="9"/>
    <x v="3"/>
    <n v="1"/>
    <x v="2"/>
  </r>
  <r>
    <n v="3697"/>
    <n v="71"/>
    <x v="0"/>
    <x v="1"/>
    <n v="39898"/>
    <n v="20"/>
    <n v="9"/>
    <n v="134"/>
    <n v="8"/>
    <n v="2"/>
    <n v="3"/>
    <x v="0"/>
    <n v="3"/>
    <n v="57.428571428571423"/>
    <n v="4"/>
    <n v="76.571428571428569"/>
    <n v="13"/>
    <n v="4"/>
    <x v="2"/>
    <n v="1"/>
    <x v="1"/>
  </r>
  <r>
    <n v="217"/>
    <n v="69"/>
    <x v="2"/>
    <x v="0"/>
    <n v="64857"/>
    <n v="78"/>
    <n v="23"/>
    <n v="1540"/>
    <n v="3.0000000000000004"/>
    <n v="8"/>
    <n v="9"/>
    <x v="0"/>
    <n v="7"/>
    <n v="634.11764705882354"/>
    <n v="10"/>
    <n v="905.88235294117646"/>
    <n v="20"/>
    <n v="7"/>
    <x v="0"/>
    <n v="0"/>
    <x v="0"/>
  </r>
  <r>
    <n v="4220"/>
    <n v="55"/>
    <x v="1"/>
    <x v="1"/>
    <n v="59892"/>
    <n v="26"/>
    <n v="7"/>
    <n v="87"/>
    <n v="8"/>
    <n v="1"/>
    <n v="2"/>
    <x v="0"/>
    <n v="2"/>
    <n v="34.800000000000004"/>
    <n v="3"/>
    <n v="52.199999999999996"/>
    <n v="11"/>
    <n v="3"/>
    <x v="2"/>
    <n v="1"/>
    <x v="1"/>
  </r>
  <r>
    <n v="5286"/>
    <n v="38"/>
    <x v="2"/>
    <x v="0"/>
    <n v="41020"/>
    <n v="68"/>
    <n v="10"/>
    <n v="217"/>
    <n v="4"/>
    <n v="3"/>
    <n v="4"/>
    <x v="0"/>
    <n v="3"/>
    <n v="93"/>
    <n v="4"/>
    <n v="124"/>
    <n v="11"/>
    <n v="3"/>
    <x v="2"/>
    <n v="0"/>
    <x v="1"/>
  </r>
  <r>
    <n v="9559"/>
    <n v="64"/>
    <x v="1"/>
    <x v="1"/>
    <n v="57072"/>
    <n v="79"/>
    <n v="27"/>
    <n v="1034"/>
    <n v="3.0000000000000004"/>
    <n v="9"/>
    <n v="7"/>
    <x v="0"/>
    <n v="7"/>
    <n v="361.9"/>
    <n v="13"/>
    <n v="672.1"/>
    <n v="19"/>
    <n v="7"/>
    <x v="0"/>
    <n v="1"/>
    <x v="0"/>
  </r>
  <r>
    <n v="2849"/>
    <n v="46"/>
    <x v="0"/>
    <x v="0"/>
    <n v="60474"/>
    <n v="25"/>
    <n v="31"/>
    <n v="1180"/>
    <n v="8"/>
    <n v="9"/>
    <n v="8"/>
    <x v="0"/>
    <n v="10"/>
    <n v="536.36363636363637"/>
    <n v="12"/>
    <n v="643.63636363636363"/>
    <n v="25"/>
    <n v="9"/>
    <x v="3"/>
    <n v="1"/>
    <x v="2"/>
  </r>
  <r>
    <n v="7787"/>
    <n v="65"/>
    <x v="0"/>
    <x v="1"/>
    <n v="62807"/>
    <n v="83"/>
    <n v="23"/>
    <n v="819"/>
    <n v="1.9999999999999996"/>
    <n v="8"/>
    <n v="6"/>
    <x v="0"/>
    <n v="5"/>
    <n v="240.88235294117649"/>
    <n v="12"/>
    <n v="578.11764705882354"/>
    <n v="16"/>
    <n v="5"/>
    <x v="4"/>
    <n v="1"/>
    <x v="3"/>
  </r>
  <r>
    <n v="3102"/>
    <n v="44"/>
    <x v="2"/>
    <x v="1"/>
    <n v="19414"/>
    <n v="32"/>
    <n v="5"/>
    <n v="32"/>
    <n v="7"/>
    <n v="0"/>
    <n v="0"/>
    <x v="0"/>
    <n v="1"/>
    <n v="8"/>
    <n v="3"/>
    <n v="24"/>
    <n v="7"/>
    <n v="1"/>
    <x v="1"/>
    <n v="1"/>
    <x v="1"/>
  </r>
  <r>
    <n v="5868"/>
    <n v="45"/>
    <x v="0"/>
    <x v="1"/>
    <n v="19107"/>
    <n v="49"/>
    <n v="6"/>
    <n v="46"/>
    <n v="6"/>
    <n v="1"/>
    <n v="1"/>
    <x v="0"/>
    <n v="1"/>
    <n v="11.5"/>
    <n v="3"/>
    <n v="34.5"/>
    <n v="8"/>
    <n v="1"/>
    <x v="1"/>
    <n v="1"/>
    <x v="1"/>
  </r>
  <r>
    <n v="8370"/>
    <n v="49"/>
    <x v="2"/>
    <x v="1"/>
    <n v="75484"/>
    <n v="50"/>
    <n v="18"/>
    <n v="1159"/>
    <n v="5"/>
    <n v="6"/>
    <n v="7"/>
    <x v="0"/>
    <n v="7"/>
    <n v="624.07692307692309"/>
    <n v="6"/>
    <n v="534.92307692307691"/>
    <n v="18"/>
    <n v="6"/>
    <x v="4"/>
    <n v="1"/>
    <x v="3"/>
  </r>
  <r>
    <n v="9988"/>
    <n v="49"/>
    <x v="2"/>
    <x v="0"/>
    <n v="70379"/>
    <n v="84"/>
    <n v="25"/>
    <n v="860"/>
    <n v="1.9999999999999996"/>
    <n v="8"/>
    <n v="6"/>
    <x v="0"/>
    <n v="6"/>
    <n v="271.57894736842104"/>
    <n v="13"/>
    <n v="588.42105263157896"/>
    <n v="16"/>
    <n v="5"/>
    <x v="4"/>
    <n v="1"/>
    <x v="3"/>
  </r>
  <r>
    <n v="2939"/>
    <n v="55"/>
    <x v="2"/>
    <x v="1"/>
    <n v="79419"/>
    <n v="96"/>
    <n v="15"/>
    <n v="1631"/>
    <n v="0.99999999999999978"/>
    <n v="4"/>
    <n v="9"/>
    <x v="0"/>
    <n v="4"/>
    <n v="815.5"/>
    <n v="4"/>
    <n v="815.5"/>
    <n v="14"/>
    <n v="4"/>
    <x v="2"/>
    <n v="0"/>
    <x v="1"/>
  </r>
  <r>
    <n v="5529"/>
    <n v="79"/>
    <x v="1"/>
    <x v="1"/>
    <n v="64014"/>
    <n v="56"/>
    <n v="22"/>
    <n v="444"/>
    <n v="5"/>
    <n v="7"/>
    <n v="5"/>
    <x v="0"/>
    <n v="8"/>
    <n v="273.23076923076923"/>
    <n v="5"/>
    <n v="170.76923076923077"/>
    <n v="17"/>
    <n v="5"/>
    <x v="4"/>
    <n v="3"/>
    <x v="3"/>
  </r>
  <r>
    <n v="9743"/>
    <n v="70"/>
    <x v="0"/>
    <x v="1"/>
    <n v="76998"/>
    <n v="85"/>
    <n v="29"/>
    <n v="1910"/>
    <n v="1.9999999999999996"/>
    <n v="9"/>
    <n v="9"/>
    <x v="0"/>
    <n v="11"/>
    <n v="1105.7894736842106"/>
    <n v="8"/>
    <n v="804.21052631578948"/>
    <n v="20"/>
    <n v="7"/>
    <x v="0"/>
    <n v="1"/>
    <x v="0"/>
  </r>
  <r>
    <n v="5763"/>
    <n v="53"/>
    <x v="2"/>
    <x v="1"/>
    <n v="49854"/>
    <n v="63"/>
    <n v="18"/>
    <n v="380"/>
    <n v="4"/>
    <n v="6"/>
    <n v="4"/>
    <x v="0"/>
    <n v="6"/>
    <n v="207.27272727272725"/>
    <n v="5"/>
    <n v="172.72727272727272"/>
    <n v="14"/>
    <n v="4"/>
    <x v="2"/>
    <n v="1"/>
    <x v="1"/>
  </r>
  <r>
    <n v="3478"/>
    <n v="54"/>
    <x v="1"/>
    <x v="1"/>
    <n v="60585"/>
    <n v="17"/>
    <n v="30"/>
    <n v="736"/>
    <n v="9"/>
    <n v="9"/>
    <n v="6"/>
    <x v="0"/>
    <n v="7"/>
    <n v="322"/>
    <n v="9"/>
    <n v="414"/>
    <n v="24"/>
    <n v="9"/>
    <x v="3"/>
    <n v="2"/>
    <x v="2"/>
  </r>
  <r>
    <n v="7494"/>
    <n v="75"/>
    <x v="1"/>
    <x v="2"/>
    <n v="42873"/>
    <n v="11"/>
    <n v="15"/>
    <n v="269"/>
    <n v="9"/>
    <n v="4"/>
    <n v="4"/>
    <x v="0"/>
    <n v="6"/>
    <n v="161.4"/>
    <n v="4"/>
    <n v="107.60000000000001"/>
    <n v="17"/>
    <n v="5"/>
    <x v="4"/>
    <n v="2"/>
    <x v="3"/>
  </r>
  <r>
    <n v="1763"/>
    <n v="37"/>
    <x v="0"/>
    <x v="1"/>
    <n v="87679"/>
    <n v="62"/>
    <n v="29"/>
    <n v="2524"/>
    <n v="4"/>
    <n v="9"/>
    <n v="9"/>
    <x v="0"/>
    <n v="7"/>
    <n v="1039.2941176470588"/>
    <n v="10"/>
    <n v="1484.7058823529412"/>
    <n v="22"/>
    <n v="8"/>
    <x v="0"/>
    <n v="0"/>
    <x v="0"/>
  </r>
  <r>
    <n v="7250"/>
    <n v="47"/>
    <x v="0"/>
    <x v="1"/>
    <n v="57867"/>
    <n v="48"/>
    <n v="25"/>
    <n v="612"/>
    <n v="6"/>
    <n v="8"/>
    <n v="5"/>
    <x v="0"/>
    <n v="7"/>
    <n v="267.75"/>
    <n v="9"/>
    <n v="344.25"/>
    <n v="19"/>
    <n v="7"/>
    <x v="0"/>
    <n v="1"/>
    <x v="0"/>
  </r>
  <r>
    <n v="2005"/>
    <n v="35"/>
    <x v="0"/>
    <x v="1"/>
    <n v="35765"/>
    <n v="86"/>
    <n v="8"/>
    <n v="75"/>
    <n v="1.9999999999999996"/>
    <n v="2"/>
    <n v="2"/>
    <x v="0"/>
    <n v="2"/>
    <n v="25"/>
    <n v="4"/>
    <n v="50"/>
    <n v="6"/>
    <n v="0"/>
    <x v="1"/>
    <n v="1"/>
    <x v="1"/>
  </r>
  <r>
    <n v="10770"/>
    <n v="66"/>
    <x v="0"/>
    <x v="1"/>
    <n v="65492"/>
    <n v="73"/>
    <n v="26"/>
    <n v="1045"/>
    <n v="3.0000000000000004"/>
    <n v="9"/>
    <n v="7"/>
    <x v="0"/>
    <n v="4"/>
    <n v="245.88235294117646"/>
    <n v="13"/>
    <n v="799.11764705882342"/>
    <n v="19"/>
    <n v="7"/>
    <x v="0"/>
    <n v="0"/>
    <x v="0"/>
  </r>
  <r>
    <n v="6885"/>
    <n v="48"/>
    <x v="0"/>
    <x v="2"/>
    <n v="32952"/>
    <n v="36"/>
    <n v="6"/>
    <n v="55"/>
    <n v="7"/>
    <n v="1"/>
    <n v="1"/>
    <x v="0"/>
    <n v="2"/>
    <n v="22"/>
    <n v="3"/>
    <n v="33"/>
    <n v="9"/>
    <n v="2"/>
    <x v="2"/>
    <n v="1"/>
    <x v="1"/>
  </r>
  <r>
    <n v="2072"/>
    <n v="56"/>
    <x v="1"/>
    <x v="1"/>
    <n v="53374"/>
    <n v="34"/>
    <n v="21"/>
    <n v="1064"/>
    <n v="7"/>
    <n v="7"/>
    <n v="7"/>
    <x v="0"/>
    <n v="4"/>
    <n v="327.38461538461542"/>
    <n v="9"/>
    <n v="736.61538461538464"/>
    <n v="21"/>
    <n v="8"/>
    <x v="0"/>
    <n v="1"/>
    <x v="0"/>
  </r>
  <r>
    <n v="9463"/>
    <n v="66"/>
    <x v="0"/>
    <x v="1"/>
    <n v="71706"/>
    <n v="16"/>
    <n v="25"/>
    <n v="1443"/>
    <n v="9"/>
    <n v="8"/>
    <n v="8"/>
    <x v="0"/>
    <n v="9"/>
    <n v="811.6875"/>
    <n v="7"/>
    <n v="631.3125"/>
    <n v="25"/>
    <n v="9"/>
    <x v="3"/>
    <n v="1"/>
    <x v="2"/>
  </r>
  <r>
    <n v="6318"/>
    <n v="37"/>
    <x v="0"/>
    <x v="1"/>
    <n v="68487"/>
    <n v="48"/>
    <n v="30"/>
    <n v="1366"/>
    <n v="6"/>
    <n v="9"/>
    <n v="8"/>
    <x v="0"/>
    <n v="9"/>
    <n v="558.81818181818187"/>
    <n v="13"/>
    <n v="807.18181818181824"/>
    <n v="23"/>
    <n v="8"/>
    <x v="0"/>
    <n v="0"/>
    <x v="0"/>
  </r>
  <r>
    <n v="4093"/>
    <n v="50"/>
    <x v="2"/>
    <x v="1"/>
    <n v="53253"/>
    <n v="61"/>
    <n v="19"/>
    <n v="436"/>
    <n v="4"/>
    <n v="6"/>
    <n v="5"/>
    <x v="0"/>
    <n v="4"/>
    <n v="193.77777777777777"/>
    <n v="5"/>
    <n v="242.22222222222223"/>
    <n v="15"/>
    <n v="4"/>
    <x v="2"/>
    <n v="2"/>
    <x v="1"/>
  </r>
  <r>
    <n v="5751"/>
    <n v="52"/>
    <x v="2"/>
    <x v="2"/>
    <n v="31163"/>
    <n v="54"/>
    <n v="5"/>
    <n v="38"/>
    <n v="5"/>
    <n v="0"/>
    <n v="1"/>
    <x v="0"/>
    <n v="1"/>
    <n v="9.5"/>
    <n v="3"/>
    <n v="28.5"/>
    <n v="6"/>
    <n v="0"/>
    <x v="1"/>
    <n v="1"/>
    <x v="1"/>
  </r>
  <r>
    <n v="3340"/>
    <n v="48"/>
    <x v="0"/>
    <x v="1"/>
    <n v="42014"/>
    <n v="56"/>
    <n v="20"/>
    <n v="436"/>
    <n v="5"/>
    <n v="6"/>
    <n v="5"/>
    <x v="0"/>
    <n v="7"/>
    <n v="234.76923076923075"/>
    <n v="6"/>
    <n v="201.23076923076925"/>
    <n v="16"/>
    <n v="5"/>
    <x v="4"/>
    <n v="1"/>
    <x v="3"/>
  </r>
  <r>
    <n v="3594"/>
    <n v="52"/>
    <x v="2"/>
    <x v="1"/>
    <n v="54108"/>
    <n v="74"/>
    <n v="32"/>
    <n v="747"/>
    <n v="3.0000000000000004"/>
    <n v="9"/>
    <n v="6"/>
    <x v="0"/>
    <n v="8"/>
    <n v="351.52941176470586"/>
    <n v="9"/>
    <n v="395.47058823529414"/>
    <n v="18"/>
    <n v="6"/>
    <x v="4"/>
    <n v="2"/>
    <x v="3"/>
  </r>
  <r>
    <n v="3584"/>
    <n v="70"/>
    <x v="1"/>
    <x v="0"/>
    <n v="49667"/>
    <n v="35"/>
    <n v="22"/>
    <n v="1396"/>
    <n v="7"/>
    <n v="7"/>
    <n v="8"/>
    <x v="0"/>
    <n v="5"/>
    <n v="698"/>
    <n v="5"/>
    <n v="698"/>
    <n v="22"/>
    <n v="8"/>
    <x v="0"/>
    <n v="0"/>
    <x v="0"/>
  </r>
  <r>
    <n v="3643"/>
    <n v="51"/>
    <x v="2"/>
    <x v="1"/>
    <n v="63206"/>
    <n v="65"/>
    <n v="14"/>
    <n v="928"/>
    <n v="4"/>
    <n v="4"/>
    <n v="6"/>
    <x v="0"/>
    <n v="4"/>
    <n v="371.20000000000005"/>
    <n v="6"/>
    <n v="556.79999999999995"/>
    <n v="14"/>
    <n v="4"/>
    <x v="2"/>
    <n v="0"/>
    <x v="1"/>
  </r>
  <r>
    <n v="851"/>
    <n v="53"/>
    <x v="2"/>
    <x v="1"/>
    <n v="57136"/>
    <n v="48"/>
    <n v="26"/>
    <n v="642"/>
    <n v="6"/>
    <n v="9"/>
    <n v="6"/>
    <x v="0"/>
    <n v="5"/>
    <n v="214"/>
    <n v="10"/>
    <n v="428"/>
    <n v="21"/>
    <n v="8"/>
    <x v="0"/>
    <n v="2"/>
    <x v="0"/>
  </r>
  <r>
    <n v="7706"/>
    <n v="50"/>
    <x v="2"/>
    <x v="1"/>
    <n v="46772"/>
    <n v="88"/>
    <n v="30"/>
    <n v="1048"/>
    <n v="1.9999999999999996"/>
    <n v="9"/>
    <n v="7"/>
    <x v="0"/>
    <n v="11"/>
    <n v="720.5"/>
    <n v="5"/>
    <n v="327.5"/>
    <n v="18"/>
    <n v="6"/>
    <x v="4"/>
    <n v="1"/>
    <x v="3"/>
  </r>
  <r>
    <n v="3967"/>
    <n v="54"/>
    <x v="1"/>
    <x v="1"/>
    <n v="78931"/>
    <n v="19"/>
    <n v="24"/>
    <n v="943"/>
    <n v="9"/>
    <n v="8"/>
    <n v="7"/>
    <x v="0"/>
    <n v="2"/>
    <n v="125.73333333333333"/>
    <n v="13"/>
    <n v="817.26666666666665"/>
    <n v="24"/>
    <n v="9"/>
    <x v="3"/>
    <n v="0"/>
    <x v="2"/>
  </r>
  <r>
    <n v="10128"/>
    <n v="67"/>
    <x v="0"/>
    <x v="1"/>
    <n v="53977"/>
    <n v="21"/>
    <n v="27"/>
    <n v="907"/>
    <n v="8"/>
    <n v="9"/>
    <n v="6"/>
    <x v="0"/>
    <n v="5"/>
    <n v="266.76470588235293"/>
    <n v="12"/>
    <n v="640.23529411764707"/>
    <n v="23"/>
    <n v="8"/>
    <x v="0"/>
    <n v="1"/>
    <x v="0"/>
  </r>
  <r>
    <n v="486"/>
    <n v="37"/>
    <x v="0"/>
    <x v="1"/>
    <n v="84219"/>
    <n v="27"/>
    <n v="18"/>
    <n v="1198"/>
    <n v="8"/>
    <n v="6"/>
    <n v="8"/>
    <x v="0"/>
    <n v="3"/>
    <n v="276.46153846153845"/>
    <n v="10"/>
    <n v="921.53846153846155"/>
    <n v="22"/>
    <n v="8"/>
    <x v="0"/>
    <n v="0"/>
    <x v="0"/>
  </r>
  <r>
    <n v="9"/>
    <n v="50"/>
    <x v="2"/>
    <x v="0"/>
    <n v="46098"/>
    <n v="86"/>
    <n v="11"/>
    <n v="120"/>
    <n v="1.9999999999999996"/>
    <n v="3"/>
    <n v="3"/>
    <x v="0"/>
    <n v="3"/>
    <n v="72"/>
    <n v="2"/>
    <n v="48"/>
    <n v="8"/>
    <n v="1"/>
    <x v="1"/>
    <n v="2"/>
    <x v="1"/>
  </r>
  <r>
    <n v="9451"/>
    <n v="60"/>
    <x v="0"/>
    <x v="1"/>
    <n v="73538"/>
    <n v="92"/>
    <n v="26"/>
    <n v="1658"/>
    <n v="0.99999999999999978"/>
    <n v="9"/>
    <n v="9"/>
    <x v="0"/>
    <n v="10"/>
    <n v="872.63157894736833"/>
    <n v="9"/>
    <n v="785.36842105263156"/>
    <n v="19"/>
    <n v="7"/>
    <x v="0"/>
    <n v="1"/>
    <x v="0"/>
  </r>
  <r>
    <n v="9264"/>
    <n v="39"/>
    <x v="0"/>
    <x v="1"/>
    <n v="79529"/>
    <n v="1"/>
    <n v="22"/>
    <n v="1638"/>
    <n v="10"/>
    <n v="7"/>
    <n v="9"/>
    <x v="0"/>
    <n v="4"/>
    <n v="504"/>
    <n v="9"/>
    <n v="1134"/>
    <n v="26"/>
    <n v="9"/>
    <x v="3"/>
    <n v="0"/>
    <x v="2"/>
  </r>
  <r>
    <n v="3865"/>
    <n v="48"/>
    <x v="2"/>
    <x v="1"/>
    <n v="20981"/>
    <n v="14"/>
    <n v="7"/>
    <n v="73"/>
    <n v="9"/>
    <n v="1"/>
    <n v="2"/>
    <x v="0"/>
    <n v="3"/>
    <n v="43.8"/>
    <n v="2"/>
    <n v="29.200000000000003"/>
    <n v="12"/>
    <n v="3"/>
    <x v="2"/>
    <n v="0"/>
    <x v="1"/>
  </r>
  <r>
    <n v="2853"/>
    <n v="45"/>
    <x v="0"/>
    <x v="0"/>
    <n v="51766"/>
    <n v="74"/>
    <n v="12"/>
    <n v="275"/>
    <n v="3.0000000000000004"/>
    <n v="3"/>
    <n v="4"/>
    <x v="0"/>
    <n v="4"/>
    <n v="137.5"/>
    <n v="4"/>
    <n v="137.5"/>
    <n v="10"/>
    <n v="2"/>
    <x v="2"/>
    <n v="1"/>
    <x v="1"/>
  </r>
  <r>
    <n v="1490"/>
    <n v="63"/>
    <x v="0"/>
    <x v="1"/>
    <n v="55759"/>
    <n v="84"/>
    <n v="26"/>
    <n v="854"/>
    <n v="1.9999999999999996"/>
    <n v="9"/>
    <n v="6"/>
    <x v="0"/>
    <n v="10"/>
    <n v="474.44444444444446"/>
    <n v="8"/>
    <n v="379.55555555555554"/>
    <n v="17"/>
    <n v="5"/>
    <x v="4"/>
    <n v="1"/>
    <x v="3"/>
  </r>
  <r>
    <n v="6310"/>
    <n v="47"/>
    <x v="0"/>
    <x v="1"/>
    <n v="33039"/>
    <n v="4"/>
    <n v="7"/>
    <n v="78"/>
    <n v="10"/>
    <n v="1"/>
    <n v="2"/>
    <x v="0"/>
    <n v="2"/>
    <n v="26"/>
    <n v="4"/>
    <n v="52"/>
    <n v="13"/>
    <n v="4"/>
    <x v="2"/>
    <n v="1"/>
    <x v="1"/>
  </r>
  <r>
    <n v="10380"/>
    <n v="53"/>
    <x v="2"/>
    <x v="1"/>
    <n v="37787"/>
    <n v="50"/>
    <n v="7"/>
    <n v="106"/>
    <n v="5"/>
    <n v="1"/>
    <n v="3"/>
    <x v="0"/>
    <n v="3"/>
    <n v="53"/>
    <n v="3"/>
    <n v="53"/>
    <n v="9"/>
    <n v="2"/>
    <x v="2"/>
    <n v="1"/>
    <x v="1"/>
  </r>
  <r>
    <n v="3887"/>
    <n v="55"/>
    <x v="0"/>
    <x v="0"/>
    <n v="27242"/>
    <n v="2"/>
    <n v="7"/>
    <n v="106"/>
    <n v="10"/>
    <n v="1"/>
    <n v="3"/>
    <x v="0"/>
    <n v="2"/>
    <n v="42.400000000000006"/>
    <n v="3"/>
    <n v="63.599999999999994"/>
    <n v="14"/>
    <n v="4"/>
    <x v="2"/>
    <n v="1"/>
    <x v="1"/>
  </r>
  <r>
    <n v="4278"/>
    <n v="42"/>
    <x v="1"/>
    <x v="0"/>
    <n v="87188"/>
    <n v="73"/>
    <n v="19"/>
    <n v="1923"/>
    <n v="3.0000000000000004"/>
    <n v="6"/>
    <n v="9"/>
    <x v="0"/>
    <n v="10"/>
    <n v="1201.875"/>
    <n v="6"/>
    <n v="721.125"/>
    <n v="18"/>
    <n v="6"/>
    <x v="4"/>
    <n v="0"/>
    <x v="3"/>
  </r>
  <r>
    <n v="8643"/>
    <n v="54"/>
    <x v="0"/>
    <x v="1"/>
    <n v="69930"/>
    <n v="21"/>
    <n v="22"/>
    <n v="1662"/>
    <n v="8"/>
    <n v="7"/>
    <n v="9"/>
    <x v="0"/>
    <n v="4"/>
    <n v="415.5"/>
    <n v="12"/>
    <n v="1246.5"/>
    <n v="24"/>
    <n v="9"/>
    <x v="3"/>
    <n v="0"/>
    <x v="2"/>
  </r>
  <r>
    <n v="1998"/>
    <n v="49"/>
    <x v="0"/>
    <x v="0"/>
    <n v="37697"/>
    <n v="82"/>
    <n v="7"/>
    <n v="84"/>
    <n v="1.9999999999999996"/>
    <n v="1"/>
    <n v="2"/>
    <x v="0"/>
    <n v="2"/>
    <n v="33.6"/>
    <n v="3"/>
    <n v="50.4"/>
    <n v="5"/>
    <n v="0"/>
    <x v="1"/>
    <n v="1"/>
    <x v="1"/>
  </r>
  <r>
    <n v="10795"/>
    <n v="52"/>
    <x v="1"/>
    <x v="1"/>
    <n v="37401"/>
    <n v="14"/>
    <n v="7"/>
    <n v="48"/>
    <n v="9"/>
    <n v="1"/>
    <n v="1"/>
    <x v="0"/>
    <n v="2"/>
    <n v="19.200000000000003"/>
    <n v="3"/>
    <n v="28.799999999999997"/>
    <n v="11"/>
    <n v="3"/>
    <x v="2"/>
    <n v="1"/>
    <x v="1"/>
  </r>
  <r>
    <n v="11110"/>
    <n v="52"/>
    <x v="0"/>
    <x v="0"/>
    <n v="3502"/>
    <n v="56"/>
    <n v="0"/>
    <n v="5"/>
    <n v="5"/>
    <n v="0"/>
    <n v="0"/>
    <x v="1"/>
    <n v="0"/>
    <n v="0"/>
    <n v="0"/>
    <n v="0"/>
    <n v="5"/>
    <n v="0"/>
    <x v="1"/>
    <n v="1"/>
    <x v="1"/>
  </r>
  <r>
    <n v="2408"/>
    <n v="49"/>
    <x v="0"/>
    <x v="1"/>
    <n v="58597"/>
    <n v="20"/>
    <n v="32"/>
    <n v="733"/>
    <n v="8"/>
    <n v="9"/>
    <n v="6"/>
    <x v="0"/>
    <n v="7"/>
    <n v="320.6875"/>
    <n v="9"/>
    <n v="412.3125"/>
    <n v="23"/>
    <n v="8"/>
    <x v="0"/>
    <n v="2"/>
    <x v="0"/>
  </r>
  <r>
    <n v="202"/>
    <n v="77"/>
    <x v="1"/>
    <x v="3"/>
    <n v="82032"/>
    <n v="54"/>
    <n v="17"/>
    <n v="1234"/>
    <n v="5"/>
    <n v="5"/>
    <n v="8"/>
    <x v="1"/>
    <n v="4"/>
    <n v="448.72727272727275"/>
    <n v="7"/>
    <n v="785.27272727272725"/>
    <n v="18"/>
    <n v="6"/>
    <x v="4"/>
    <n v="0"/>
    <x v="3"/>
  </r>
  <r>
    <n v="7998"/>
    <n v="67"/>
    <x v="0"/>
    <x v="1"/>
    <n v="28087"/>
    <n v="77"/>
    <n v="9"/>
    <n v="112"/>
    <n v="3.0000000000000004"/>
    <n v="2"/>
    <n v="3"/>
    <x v="0"/>
    <n v="2"/>
    <n v="56"/>
    <n v="2"/>
    <n v="56"/>
    <n v="8"/>
    <n v="1"/>
    <x v="1"/>
    <n v="2"/>
    <x v="1"/>
  </r>
  <r>
    <n v="830"/>
    <n v="38"/>
    <x v="1"/>
    <x v="0"/>
    <n v="74004"/>
    <n v="5"/>
    <n v="15"/>
    <n v="1658"/>
    <n v="10"/>
    <n v="4"/>
    <n v="9"/>
    <x v="0"/>
    <n v="4"/>
    <n v="829"/>
    <n v="4"/>
    <n v="829"/>
    <n v="23"/>
    <n v="8"/>
    <x v="0"/>
    <n v="0"/>
    <x v="0"/>
  </r>
  <r>
    <n v="3536"/>
    <n v="65"/>
    <x v="0"/>
    <x v="1"/>
    <n v="19740"/>
    <n v="65"/>
    <n v="7"/>
    <n v="55"/>
    <n v="4"/>
    <n v="1"/>
    <n v="1"/>
    <x v="0"/>
    <n v="1"/>
    <n v="13.75"/>
    <n v="3"/>
    <n v="41.25"/>
    <n v="6"/>
    <n v="0"/>
    <x v="1"/>
    <n v="1"/>
    <x v="1"/>
  </r>
  <r>
    <n v="6050"/>
    <n v="50"/>
    <x v="2"/>
    <x v="1"/>
    <n v="57036"/>
    <n v="33"/>
    <n v="26"/>
    <n v="1513"/>
    <n v="7"/>
    <n v="9"/>
    <n v="8"/>
    <x v="0"/>
    <n v="6"/>
    <n v="477.78947368421052"/>
    <n v="13"/>
    <n v="1035.2105263157896"/>
    <n v="24"/>
    <n v="9"/>
    <x v="3"/>
    <n v="1"/>
    <x v="2"/>
  </r>
  <r>
    <n v="125"/>
    <n v="67"/>
    <x v="2"/>
    <x v="1"/>
    <n v="53083"/>
    <n v="65"/>
    <n v="17"/>
    <n v="271"/>
    <n v="4"/>
    <n v="5"/>
    <n v="4"/>
    <x v="0"/>
    <n v="5"/>
    <n v="135.5"/>
    <n v="5"/>
    <n v="135.5"/>
    <n v="13"/>
    <n v="4"/>
    <x v="2"/>
    <n v="2"/>
    <x v="1"/>
  </r>
  <r>
    <n v="3463"/>
    <n v="50"/>
    <x v="1"/>
    <x v="1"/>
    <n v="69283"/>
    <n v="41"/>
    <n v="27"/>
    <n v="904"/>
    <n v="6"/>
    <n v="9"/>
    <n v="6"/>
    <x v="0"/>
    <n v="7"/>
    <n v="316.39999999999998"/>
    <n v="13"/>
    <n v="587.6"/>
    <n v="21"/>
    <n v="8"/>
    <x v="0"/>
    <n v="1"/>
    <x v="0"/>
  </r>
  <r>
    <n v="2804"/>
    <n v="50"/>
    <x v="2"/>
    <x v="0"/>
    <n v="46098"/>
    <n v="86"/>
    <n v="11"/>
    <n v="120"/>
    <n v="1.9999999999999996"/>
    <n v="3"/>
    <n v="3"/>
    <x v="0"/>
    <n v="3"/>
    <n v="72"/>
    <n v="2"/>
    <n v="48"/>
    <n v="8"/>
    <n v="1"/>
    <x v="1"/>
    <n v="2"/>
    <x v="1"/>
  </r>
  <r>
    <n v="3745"/>
    <n v="37"/>
    <x v="2"/>
    <x v="1"/>
    <n v="23331"/>
    <n v="92"/>
    <n v="8"/>
    <n v="103"/>
    <n v="0.99999999999999978"/>
    <n v="2"/>
    <n v="3"/>
    <x v="0"/>
    <n v="3"/>
    <n v="51.5"/>
    <n v="3"/>
    <n v="51.5"/>
    <n v="6"/>
    <n v="0"/>
    <x v="1"/>
    <n v="1"/>
    <x v="1"/>
  </r>
  <r>
    <n v="9771"/>
    <n v="37"/>
    <x v="2"/>
    <x v="0"/>
    <n v="23331"/>
    <n v="97"/>
    <n v="17"/>
    <n v="269"/>
    <n v="0.99999999999999978"/>
    <n v="5"/>
    <n v="4"/>
    <x v="0"/>
    <n v="5"/>
    <n v="134.5"/>
    <n v="5"/>
    <n v="134.5"/>
    <n v="10"/>
    <n v="2"/>
    <x v="2"/>
    <n v="1"/>
    <x v="1"/>
  </r>
  <r>
    <n v="451"/>
    <n v="36"/>
    <x v="0"/>
    <x v="0"/>
    <n v="9255"/>
    <n v="91"/>
    <n v="5"/>
    <n v="22"/>
    <n v="0.99999999999999978"/>
    <n v="0"/>
    <n v="0"/>
    <x v="0"/>
    <n v="1"/>
    <n v="7.333333333333333"/>
    <n v="2"/>
    <n v="14.666666666666666"/>
    <n v="0.99999999999999978"/>
    <n v="0"/>
    <x v="1"/>
    <n v="1"/>
    <x v="1"/>
  </r>
  <r>
    <n v="10530"/>
    <n v="66"/>
    <x v="1"/>
    <x v="3"/>
    <n v="67786"/>
    <n v="0"/>
    <n v="16"/>
    <n v="1156"/>
    <n v="10"/>
    <n v="5"/>
    <n v="7"/>
    <x v="0"/>
    <n v="3"/>
    <n v="385.33333333333331"/>
    <n v="6"/>
    <n v="770.66666666666663"/>
    <n v="22"/>
    <n v="8"/>
    <x v="0"/>
    <n v="0"/>
    <x v="0"/>
  </r>
  <r>
    <n v="1079"/>
    <n v="54"/>
    <x v="1"/>
    <x v="1"/>
    <n v="71969"/>
    <n v="59"/>
    <n v="19"/>
    <n v="1086"/>
    <n v="4"/>
    <n v="6"/>
    <n v="7"/>
    <x v="0"/>
    <n v="3"/>
    <n v="271.5"/>
    <n v="9"/>
    <n v="814.5"/>
    <n v="17"/>
    <n v="5"/>
    <x v="4"/>
    <n v="1"/>
    <x v="3"/>
  </r>
  <r>
    <n v="8920"/>
    <n v="58"/>
    <x v="2"/>
    <x v="0"/>
    <n v="59235"/>
    <n v="4"/>
    <n v="28"/>
    <n v="1128"/>
    <n v="10"/>
    <n v="9"/>
    <n v="7"/>
    <x v="0"/>
    <n v="11"/>
    <n v="539.47826086956525"/>
    <n v="12"/>
    <n v="588.52173913043475"/>
    <n v="26"/>
    <n v="9"/>
    <x v="3"/>
    <n v="1"/>
    <x v="2"/>
  </r>
  <r>
    <n v="6678"/>
    <n v="36"/>
    <x v="0"/>
    <x v="1"/>
    <n v="31928"/>
    <n v="5"/>
    <n v="9"/>
    <n v="72"/>
    <n v="10"/>
    <n v="2"/>
    <n v="2"/>
    <x v="0"/>
    <n v="3"/>
    <n v="30.857142857142854"/>
    <n v="4"/>
    <n v="41.142857142857139"/>
    <n v="14"/>
    <n v="4"/>
    <x v="2"/>
    <n v="1"/>
    <x v="1"/>
  </r>
  <r>
    <n v="3852"/>
    <n v="64"/>
    <x v="2"/>
    <x v="1"/>
    <n v="74881"/>
    <n v="48"/>
    <n v="27"/>
    <n v="964"/>
    <n v="6"/>
    <n v="9"/>
    <n v="7"/>
    <x v="0"/>
    <n v="9"/>
    <n v="413.14285714285711"/>
    <n v="12"/>
    <n v="550.85714285714278"/>
    <n v="22"/>
    <n v="8"/>
    <x v="0"/>
    <n v="2"/>
    <x v="0"/>
  </r>
  <r>
    <n v="528"/>
    <n v="47"/>
    <x v="0"/>
    <x v="1"/>
    <n v="65819"/>
    <n v="99"/>
    <n v="20"/>
    <n v="1383"/>
    <n v="0.99999999999999978"/>
    <n v="6"/>
    <n v="8"/>
    <x v="0"/>
    <n v="5"/>
    <n v="461"/>
    <n v="10"/>
    <n v="922"/>
    <n v="15"/>
    <n v="4"/>
    <x v="2"/>
    <n v="0"/>
    <x v="1"/>
  </r>
  <r>
    <n v="73"/>
    <n v="72"/>
    <x v="1"/>
    <x v="0"/>
    <n v="51411"/>
    <n v="81"/>
    <n v="4"/>
    <n v="18"/>
    <n v="1.9999999999999996"/>
    <n v="0"/>
    <n v="0"/>
    <x v="0"/>
    <n v="0"/>
    <n v="0"/>
    <n v="3"/>
    <n v="18"/>
    <n v="1.9999999999999996"/>
    <n v="0"/>
    <x v="1"/>
    <n v="3"/>
    <x v="1"/>
  </r>
  <r>
    <n v="5589"/>
    <n v="61"/>
    <x v="0"/>
    <x v="2"/>
    <n v="51983"/>
    <n v="95"/>
    <n v="24"/>
    <n v="793"/>
    <n v="0.99999999999999978"/>
    <n v="8"/>
    <n v="6"/>
    <x v="0"/>
    <n v="9"/>
    <n v="375.63157894736838"/>
    <n v="10"/>
    <n v="417.36842105263156"/>
    <n v="15"/>
    <n v="4"/>
    <x v="2"/>
    <n v="1"/>
    <x v="1"/>
  </r>
  <r>
    <n v="10212"/>
    <n v="39"/>
    <x v="2"/>
    <x v="1"/>
    <n v="42386"/>
    <n v="43"/>
    <n v="7"/>
    <n v="100"/>
    <n v="6"/>
    <n v="1"/>
    <n v="3"/>
    <x v="0"/>
    <n v="3"/>
    <n v="50"/>
    <n v="3"/>
    <n v="50"/>
    <n v="10"/>
    <n v="2"/>
    <x v="2"/>
    <n v="1"/>
    <x v="1"/>
  </r>
  <r>
    <n v="6365"/>
    <n v="38"/>
    <x v="2"/>
    <x v="1"/>
    <n v="30390"/>
    <n v="5"/>
    <n v="6"/>
    <n v="80"/>
    <n v="10"/>
    <n v="1"/>
    <n v="2"/>
    <x v="0"/>
    <n v="2"/>
    <n v="32"/>
    <n v="3"/>
    <n v="48"/>
    <n v="13"/>
    <n v="4"/>
    <x v="2"/>
    <n v="0"/>
    <x v="1"/>
  </r>
  <r>
    <n v="5636"/>
    <n v="62"/>
    <x v="0"/>
    <x v="0"/>
    <n v="30983"/>
    <n v="50"/>
    <n v="8"/>
    <n v="167"/>
    <n v="5"/>
    <n v="2"/>
    <n v="3"/>
    <x v="0"/>
    <n v="4"/>
    <n v="95.428571428571416"/>
    <n v="3"/>
    <n v="71.571428571428569"/>
    <n v="10"/>
    <n v="2"/>
    <x v="2"/>
    <n v="0"/>
    <x v="1"/>
  </r>
  <r>
    <n v="591"/>
    <n v="68"/>
    <x v="0"/>
    <x v="3"/>
    <n v="66033"/>
    <n v="76"/>
    <n v="20"/>
    <n v="677"/>
    <n v="3.0000000000000004"/>
    <n v="6"/>
    <n v="6"/>
    <x v="0"/>
    <n v="8"/>
    <n v="361.06666666666666"/>
    <n v="7"/>
    <n v="315.93333333333334"/>
    <n v="15"/>
    <n v="4"/>
    <x v="2"/>
    <n v="1"/>
    <x v="1"/>
  </r>
  <r>
    <n v="2217"/>
    <n v="50"/>
    <x v="2"/>
    <x v="1"/>
    <n v="37284"/>
    <n v="46"/>
    <n v="4"/>
    <n v="23"/>
    <n v="6"/>
    <n v="0"/>
    <n v="0"/>
    <x v="0"/>
    <n v="0"/>
    <n v="0"/>
    <n v="3"/>
    <n v="23"/>
    <n v="6"/>
    <n v="0"/>
    <x v="1"/>
    <n v="2"/>
    <x v="1"/>
  </r>
  <r>
    <n v="2544"/>
    <n v="74"/>
    <x v="2"/>
    <x v="2"/>
    <n v="57530"/>
    <n v="68"/>
    <n v="7"/>
    <n v="92"/>
    <n v="4"/>
    <n v="1"/>
    <n v="3"/>
    <x v="0"/>
    <n v="1"/>
    <n v="18.400000000000002"/>
    <n v="4"/>
    <n v="73.600000000000009"/>
    <n v="8"/>
    <n v="1"/>
    <x v="1"/>
    <n v="1"/>
    <x v="1"/>
  </r>
  <r>
    <n v="7725"/>
    <n v="60"/>
    <x v="2"/>
    <x v="1"/>
    <n v="76800"/>
    <n v="33"/>
    <n v="16"/>
    <n v="641"/>
    <n v="7"/>
    <n v="5"/>
    <n v="6"/>
    <x v="0"/>
    <n v="4"/>
    <n v="233.09090909090909"/>
    <n v="7"/>
    <n v="407.90909090909088"/>
    <n v="18"/>
    <n v="6"/>
    <x v="4"/>
    <n v="0"/>
    <x v="3"/>
  </r>
  <r>
    <n v="8091"/>
    <n v="69"/>
    <x v="0"/>
    <x v="1"/>
    <n v="63943"/>
    <n v="50"/>
    <n v="17"/>
    <n v="1106"/>
    <n v="5"/>
    <n v="5"/>
    <n v="7"/>
    <x v="0"/>
    <n v="6"/>
    <n v="553"/>
    <n v="6"/>
    <n v="553"/>
    <n v="17"/>
    <n v="5"/>
    <x v="4"/>
    <n v="1"/>
    <x v="3"/>
  </r>
  <r>
    <n v="7321"/>
    <n v="63"/>
    <x v="0"/>
    <x v="1"/>
    <n v="76081"/>
    <n v="85"/>
    <n v="14"/>
    <n v="1033"/>
    <n v="1.9999999999999996"/>
    <n v="4"/>
    <n v="7"/>
    <x v="0"/>
    <n v="4"/>
    <n v="516.5"/>
    <n v="4"/>
    <n v="516.5"/>
    <n v="13"/>
    <n v="4"/>
    <x v="2"/>
    <n v="0"/>
    <x v="1"/>
  </r>
  <r>
    <n v="5462"/>
    <n v="51"/>
    <x v="0"/>
    <x v="1"/>
    <n v="67445"/>
    <n v="63"/>
    <n v="32"/>
    <n v="1174"/>
    <n v="4"/>
    <n v="9"/>
    <n v="7"/>
    <x v="0"/>
    <n v="9"/>
    <n v="503.14285714285711"/>
    <n v="12"/>
    <n v="670.85714285714278"/>
    <n v="20"/>
    <n v="7"/>
    <x v="0"/>
    <n v="1"/>
    <x v="0"/>
  </r>
  <r>
    <n v="7791"/>
    <n v="58"/>
    <x v="2"/>
    <x v="1"/>
    <n v="37054"/>
    <n v="89"/>
    <n v="6"/>
    <n v="25"/>
    <n v="1.9999999999999996"/>
    <n v="1"/>
    <n v="0"/>
    <x v="0"/>
    <n v="1"/>
    <n v="6.25"/>
    <n v="3"/>
    <n v="18.75"/>
    <n v="2.9999999999999996"/>
    <n v="0"/>
    <x v="1"/>
    <n v="2"/>
    <x v="1"/>
  </r>
  <r>
    <n v="955"/>
    <n v="63"/>
    <x v="2"/>
    <x v="1"/>
    <n v="47175"/>
    <n v="81"/>
    <n v="17"/>
    <n v="240"/>
    <n v="1.9999999999999996"/>
    <n v="5"/>
    <n v="4"/>
    <x v="0"/>
    <n v="4"/>
    <n v="120"/>
    <n v="4"/>
    <n v="120"/>
    <n v="11"/>
    <n v="3"/>
    <x v="2"/>
    <n v="2"/>
    <x v="1"/>
  </r>
  <r>
    <n v="4037"/>
    <n v="49"/>
    <x v="0"/>
    <x v="2"/>
    <n v="31859"/>
    <n v="77"/>
    <n v="4"/>
    <n v="20"/>
    <n v="3.0000000000000004"/>
    <n v="0"/>
    <n v="0"/>
    <x v="0"/>
    <n v="1"/>
    <n v="6.6666666666666661"/>
    <n v="2"/>
    <n v="13.333333333333332"/>
    <n v="3.0000000000000004"/>
    <n v="0"/>
    <x v="1"/>
    <n v="1"/>
    <x v="1"/>
  </r>
  <r>
    <n v="6642"/>
    <n v="64"/>
    <x v="0"/>
    <x v="2"/>
    <n v="27215"/>
    <n v="50"/>
    <n v="11"/>
    <n v="102"/>
    <n v="5"/>
    <n v="3"/>
    <n v="3"/>
    <x v="0"/>
    <n v="2"/>
    <n v="34"/>
    <n v="4"/>
    <n v="68"/>
    <n v="11"/>
    <n v="3"/>
    <x v="2"/>
    <n v="3"/>
    <x v="1"/>
  </r>
  <r>
    <n v="2793"/>
    <n v="49"/>
    <x v="1"/>
    <x v="2"/>
    <n v="70179"/>
    <n v="10"/>
    <n v="26"/>
    <n v="1034"/>
    <n v="9"/>
    <n v="9"/>
    <n v="7"/>
    <x v="0"/>
    <n v="7"/>
    <n v="361.9"/>
    <n v="13"/>
    <n v="672.1"/>
    <n v="25"/>
    <n v="9"/>
    <x v="3"/>
    <n v="1"/>
    <x v="2"/>
  </r>
  <r>
    <n v="5424"/>
    <n v="42"/>
    <x v="0"/>
    <x v="1"/>
    <n v="39922"/>
    <n v="30"/>
    <n v="9"/>
    <n v="156"/>
    <n v="7"/>
    <n v="2"/>
    <n v="3"/>
    <x v="0"/>
    <n v="3"/>
    <n v="66.857142857142847"/>
    <n v="4"/>
    <n v="89.142857142857139"/>
    <n v="12"/>
    <n v="3"/>
    <x v="2"/>
    <n v="1"/>
    <x v="1"/>
  </r>
  <r>
    <n v="879"/>
    <n v="49"/>
    <x v="2"/>
    <x v="1"/>
    <n v="49681"/>
    <n v="66"/>
    <n v="21"/>
    <n v="458"/>
    <n v="4"/>
    <n v="7"/>
    <n v="5"/>
    <x v="0"/>
    <n v="7"/>
    <n v="229"/>
    <n v="7"/>
    <n v="229"/>
    <n v="16"/>
    <n v="5"/>
    <x v="4"/>
    <n v="2"/>
    <x v="3"/>
  </r>
  <r>
    <n v="9530"/>
    <n v="37"/>
    <x v="0"/>
    <x v="1"/>
    <n v="24645"/>
    <n v="16"/>
    <n v="4"/>
    <n v="17"/>
    <n v="9"/>
    <n v="0"/>
    <n v="0"/>
    <x v="0"/>
    <n v="1"/>
    <n v="5.6666666666666661"/>
    <n v="2"/>
    <n v="11.333333333333332"/>
    <n v="9"/>
    <n v="2"/>
    <x v="2"/>
    <n v="1"/>
    <x v="1"/>
  </r>
  <r>
    <n v="4828"/>
    <n v="71"/>
    <x v="0"/>
    <x v="2"/>
    <n v="79865"/>
    <n v="12"/>
    <n v="21"/>
    <n v="792"/>
    <n v="9"/>
    <n v="7"/>
    <n v="6"/>
    <x v="0"/>
    <n v="5"/>
    <n v="396"/>
    <n v="5"/>
    <n v="396"/>
    <n v="22"/>
    <n v="8"/>
    <x v="0"/>
    <n v="1"/>
    <x v="0"/>
  </r>
  <r>
    <n v="10699"/>
    <n v="40"/>
    <x v="0"/>
    <x v="1"/>
    <n v="44322"/>
    <n v="30"/>
    <n v="8"/>
    <n v="92"/>
    <n v="7"/>
    <n v="2"/>
    <n v="3"/>
    <x v="0"/>
    <n v="3"/>
    <n v="46"/>
    <n v="3"/>
    <n v="46"/>
    <n v="12"/>
    <n v="3"/>
    <x v="2"/>
    <n v="1"/>
    <x v="1"/>
  </r>
  <r>
    <n v="1497"/>
    <n v="73"/>
    <x v="0"/>
    <x v="0"/>
    <n v="47958"/>
    <n v="8"/>
    <n v="16"/>
    <n v="407"/>
    <n v="10"/>
    <n v="5"/>
    <n v="5"/>
    <x v="0"/>
    <n v="6"/>
    <n v="221.99999999999997"/>
    <n v="5"/>
    <n v="185"/>
    <n v="20"/>
    <n v="7"/>
    <x v="0"/>
    <n v="1"/>
    <x v="0"/>
  </r>
  <r>
    <n v="7476"/>
    <n v="61"/>
    <x v="2"/>
    <x v="0"/>
    <n v="63972"/>
    <n v="93"/>
    <n v="23"/>
    <n v="1269"/>
    <n v="0.99999999999999978"/>
    <n v="8"/>
    <n v="8"/>
    <x v="0"/>
    <n v="5"/>
    <n v="423"/>
    <n v="10"/>
    <n v="846"/>
    <n v="17"/>
    <n v="5"/>
    <x v="4"/>
    <n v="1"/>
    <x v="3"/>
  </r>
  <r>
    <n v="4390"/>
    <n v="71"/>
    <x v="0"/>
    <x v="1"/>
    <n v="75315"/>
    <n v="14"/>
    <n v="23"/>
    <n v="841"/>
    <n v="9"/>
    <n v="8"/>
    <n v="6"/>
    <x v="0"/>
    <n v="5"/>
    <n v="247.35294117647061"/>
    <n v="12"/>
    <n v="593.64705882352951"/>
    <n v="23"/>
    <n v="8"/>
    <x v="0"/>
    <n v="1"/>
    <x v="0"/>
  </r>
  <r>
    <n v="10478"/>
    <n v="75"/>
    <x v="1"/>
    <x v="1"/>
    <n v="55517"/>
    <n v="53"/>
    <n v="23"/>
    <n v="633"/>
    <n v="5"/>
    <n v="8"/>
    <n v="5"/>
    <x v="0"/>
    <n v="11"/>
    <n v="409.58823529411768"/>
    <n v="6"/>
    <n v="223.41176470588238"/>
    <n v="18"/>
    <n v="6"/>
    <x v="4"/>
    <n v="2"/>
    <x v="3"/>
  </r>
  <r>
    <n v="1081"/>
    <n v="68"/>
    <x v="1"/>
    <x v="1"/>
    <n v="75283"/>
    <n v="26"/>
    <n v="25"/>
    <n v="1019"/>
    <n v="8"/>
    <n v="8"/>
    <n v="7"/>
    <x v="0"/>
    <n v="6"/>
    <n v="555.81818181818176"/>
    <n v="5"/>
    <n v="463.18181818181819"/>
    <n v="23"/>
    <n v="8"/>
    <x v="0"/>
    <n v="3"/>
    <x v="0"/>
  </r>
  <r>
    <n v="4261"/>
    <n v="79"/>
    <x v="1"/>
    <x v="0"/>
    <n v="82800"/>
    <n v="23"/>
    <n v="26"/>
    <n v="1315"/>
    <n v="8"/>
    <n v="9"/>
    <n v="8"/>
    <x v="0"/>
    <n v="7"/>
    <n v="484.4736842105263"/>
    <n v="12"/>
    <n v="830.52631578947364"/>
    <n v="25"/>
    <n v="9"/>
    <x v="3"/>
    <n v="0"/>
    <x v="2"/>
  </r>
  <r>
    <n v="9916"/>
    <n v="71"/>
    <x v="0"/>
    <x v="1"/>
    <n v="38998"/>
    <n v="92"/>
    <n v="8"/>
    <n v="54"/>
    <n v="0.99999999999999978"/>
    <n v="2"/>
    <n v="1"/>
    <x v="0"/>
    <n v="2"/>
    <n v="21.6"/>
    <n v="3"/>
    <n v="32.4"/>
    <n v="4"/>
    <n v="0"/>
    <x v="1"/>
    <n v="2"/>
    <x v="1"/>
  </r>
  <r>
    <n v="5350"/>
    <n v="34"/>
    <x v="2"/>
    <x v="0"/>
    <n v="90638"/>
    <n v="29"/>
    <n v="18"/>
    <n v="2525"/>
    <n v="8"/>
    <n v="6"/>
    <n v="9"/>
    <x v="0"/>
    <n v="3"/>
    <n v="582.69230769230774"/>
    <n v="10"/>
    <n v="1942.3076923076924"/>
    <n v="23"/>
    <n v="8"/>
    <x v="0"/>
    <n v="0"/>
    <x v="0"/>
  </r>
  <r>
    <n v="8135"/>
    <n v="39"/>
    <x v="2"/>
    <x v="1"/>
    <n v="27161"/>
    <n v="41"/>
    <n v="5"/>
    <n v="52"/>
    <n v="6"/>
    <n v="0"/>
    <n v="1"/>
    <x v="0"/>
    <n v="1"/>
    <n v="13"/>
    <n v="3"/>
    <n v="39"/>
    <n v="7"/>
    <n v="1"/>
    <x v="1"/>
    <n v="1"/>
    <x v="1"/>
  </r>
  <r>
    <n v="8685"/>
    <n v="48"/>
    <x v="0"/>
    <x v="1"/>
    <n v="42014"/>
    <n v="56"/>
    <n v="20"/>
    <n v="436"/>
    <n v="5"/>
    <n v="6"/>
    <n v="5"/>
    <x v="0"/>
    <n v="7"/>
    <n v="234.76923076923075"/>
    <n v="6"/>
    <n v="201.23076923076925"/>
    <n v="16"/>
    <n v="5"/>
    <x v="4"/>
    <n v="1"/>
    <x v="3"/>
  </r>
  <r>
    <n v="4967"/>
    <n v="65"/>
    <x v="1"/>
    <x v="1"/>
    <n v="38201"/>
    <n v="19"/>
    <n v="15"/>
    <n v="268"/>
    <n v="9"/>
    <n v="4"/>
    <n v="4"/>
    <x v="0"/>
    <n v="5"/>
    <n v="134"/>
    <n v="5"/>
    <n v="134"/>
    <n v="17"/>
    <n v="5"/>
    <x v="4"/>
    <n v="1"/>
    <x v="3"/>
  </r>
  <r>
    <n v="2130"/>
    <n v="43"/>
    <x v="0"/>
    <x v="1"/>
    <n v="45203"/>
    <n v="4"/>
    <n v="8"/>
    <n v="147"/>
    <n v="10"/>
    <n v="2"/>
    <n v="3"/>
    <x v="0"/>
    <n v="3"/>
    <n v="73.5"/>
    <n v="3"/>
    <n v="73.5"/>
    <n v="15"/>
    <n v="4"/>
    <x v="2"/>
    <n v="2"/>
    <x v="1"/>
  </r>
  <r>
    <n v="9298"/>
    <n v="78"/>
    <x v="1"/>
    <x v="1"/>
    <n v="81574"/>
    <n v="89"/>
    <n v="18"/>
    <n v="1798"/>
    <n v="1.9999999999999996"/>
    <n v="6"/>
    <n v="9"/>
    <x v="0"/>
    <n v="4"/>
    <n v="599.33333333333326"/>
    <n v="8"/>
    <n v="1198.6666666666665"/>
    <n v="17"/>
    <n v="5"/>
    <x v="4"/>
    <n v="0"/>
    <x v="3"/>
  </r>
  <r>
    <n v="8175"/>
    <n v="33"/>
    <x v="0"/>
    <x v="1"/>
    <n v="34935"/>
    <n v="71"/>
    <n v="8"/>
    <n v="137"/>
    <n v="3.0000000000000004"/>
    <n v="2"/>
    <n v="3"/>
    <x v="0"/>
    <n v="2"/>
    <n v="45.666666666666664"/>
    <n v="4"/>
    <n v="91.333333333333329"/>
    <n v="8"/>
    <n v="1"/>
    <x v="1"/>
    <n v="0"/>
    <x v="1"/>
  </r>
  <r>
    <n v="6257"/>
    <n v="49"/>
    <x v="2"/>
    <x v="0"/>
    <n v="60482"/>
    <n v="81"/>
    <n v="17"/>
    <n v="507"/>
    <n v="1.9999999999999996"/>
    <n v="5"/>
    <n v="5"/>
    <x v="0"/>
    <n v="7"/>
    <n v="253.5"/>
    <n v="7"/>
    <n v="253.5"/>
    <n v="12"/>
    <n v="3"/>
    <x v="2"/>
    <n v="1"/>
    <x v="1"/>
  </r>
  <r>
    <n v="3790"/>
    <n v="69"/>
    <x v="0"/>
    <x v="1"/>
    <n v="34633"/>
    <n v="31"/>
    <n v="4"/>
    <n v="15"/>
    <n v="7"/>
    <n v="0"/>
    <n v="0"/>
    <x v="0"/>
    <n v="1"/>
    <n v="5"/>
    <n v="2"/>
    <n v="10"/>
    <n v="7"/>
    <n v="1"/>
    <x v="1"/>
    <n v="3"/>
    <x v="1"/>
  </r>
  <r>
    <n v="9952"/>
    <n v="78"/>
    <x v="2"/>
    <x v="1"/>
    <n v="78093"/>
    <n v="53"/>
    <n v="17"/>
    <n v="1105"/>
    <n v="5"/>
    <n v="5"/>
    <n v="7"/>
    <x v="0"/>
    <n v="4"/>
    <n v="491.11111111111109"/>
    <n v="5"/>
    <n v="613.88888888888891"/>
    <n v="17"/>
    <n v="5"/>
    <x v="4"/>
    <n v="0"/>
    <x v="3"/>
  </r>
  <r>
    <n v="3503"/>
    <n v="75"/>
    <x v="0"/>
    <x v="2"/>
    <n v="82460"/>
    <n v="78"/>
    <n v="15"/>
    <n v="974"/>
    <n v="3.0000000000000004"/>
    <n v="4"/>
    <n v="7"/>
    <x v="0"/>
    <n v="5"/>
    <n v="442.72727272727269"/>
    <n v="6"/>
    <n v="531.27272727272725"/>
    <n v="14"/>
    <n v="4"/>
    <x v="2"/>
    <n v="0"/>
    <x v="1"/>
  </r>
  <r>
    <n v="5223"/>
    <n v="59"/>
    <x v="2"/>
    <x v="1"/>
    <n v="45903"/>
    <n v="80"/>
    <n v="8"/>
    <n v="66"/>
    <n v="1.9999999999999996"/>
    <n v="2"/>
    <n v="2"/>
    <x v="0"/>
    <n v="2"/>
    <n v="26.400000000000002"/>
    <n v="3"/>
    <n v="39.6"/>
    <n v="6"/>
    <n v="0"/>
    <x v="1"/>
    <n v="1"/>
    <x v="1"/>
  </r>
  <r>
    <n v="4608"/>
    <n v="38"/>
    <x v="0"/>
    <x v="2"/>
    <n v="81361"/>
    <n v="18"/>
    <n v="27"/>
    <n v="778"/>
    <n v="9"/>
    <n v="9"/>
    <n v="6"/>
    <x v="0"/>
    <n v="3"/>
    <n v="145.875"/>
    <n v="13"/>
    <n v="632.125"/>
    <n v="24"/>
    <n v="9"/>
    <x v="3"/>
    <n v="0"/>
    <x v="2"/>
  </r>
  <r>
    <n v="1626"/>
    <n v="52"/>
    <x v="1"/>
    <x v="2"/>
    <n v="35860"/>
    <n v="37"/>
    <n v="6"/>
    <n v="49"/>
    <n v="7"/>
    <n v="1"/>
    <n v="1"/>
    <x v="0"/>
    <n v="1"/>
    <n v="16.333333333333332"/>
    <n v="2"/>
    <n v="32.666666666666664"/>
    <n v="9"/>
    <n v="2"/>
    <x v="2"/>
    <n v="2"/>
    <x v="1"/>
  </r>
  <r>
    <n v="4764"/>
    <n v="73"/>
    <x v="2"/>
    <x v="1"/>
    <n v="40442"/>
    <n v="52"/>
    <n v="12"/>
    <n v="169"/>
    <n v="5"/>
    <n v="3"/>
    <n v="3"/>
    <x v="0"/>
    <n v="3"/>
    <n v="72.428571428571431"/>
    <n v="4"/>
    <n v="96.571428571428569"/>
    <n v="11"/>
    <n v="3"/>
    <x v="2"/>
    <n v="2"/>
    <x v="1"/>
  </r>
  <r>
    <n v="2471"/>
    <n v="60"/>
    <x v="0"/>
    <x v="1"/>
    <n v="61482"/>
    <n v="39"/>
    <n v="12"/>
    <n v="299"/>
    <n v="7"/>
    <n v="3"/>
    <n v="4"/>
    <x v="0"/>
    <n v="3"/>
    <n v="99.666666666666657"/>
    <n v="6"/>
    <n v="199.33333333333331"/>
    <n v="14"/>
    <n v="4"/>
    <x v="2"/>
    <n v="0"/>
    <x v="1"/>
  </r>
  <r>
    <n v="5892"/>
    <n v="45"/>
    <x v="0"/>
    <x v="1"/>
    <n v="34968"/>
    <n v="11"/>
    <n v="17"/>
    <n v="221"/>
    <n v="9"/>
    <n v="5"/>
    <n v="4"/>
    <x v="0"/>
    <n v="3"/>
    <n v="82.875"/>
    <n v="5"/>
    <n v="138.125"/>
    <n v="18"/>
    <n v="6"/>
    <x v="4"/>
    <n v="1"/>
    <x v="3"/>
  </r>
  <r>
    <n v="2612"/>
    <n v="38"/>
    <x v="0"/>
    <x v="1"/>
    <n v="75794"/>
    <n v="33"/>
    <n v="25"/>
    <n v="1682"/>
    <n v="7"/>
    <n v="8"/>
    <n v="9"/>
    <x v="0"/>
    <n v="7"/>
    <n v="619.68421052631572"/>
    <n v="12"/>
    <n v="1062.3157894736842"/>
    <n v="24"/>
    <n v="9"/>
    <x v="3"/>
    <n v="0"/>
    <x v="2"/>
  </r>
  <r>
    <n v="4971"/>
    <n v="63"/>
    <x v="1"/>
    <x v="1"/>
    <n v="31497"/>
    <n v="22"/>
    <n v="10"/>
    <n v="155"/>
    <n v="8"/>
    <n v="3"/>
    <n v="3"/>
    <x v="0"/>
    <n v="3"/>
    <n v="66.428571428571431"/>
    <n v="4"/>
    <n v="88.571428571428569"/>
    <n v="14"/>
    <n v="4"/>
    <x v="2"/>
    <n v="1"/>
    <x v="1"/>
  </r>
  <r>
    <n v="5185"/>
    <n v="70"/>
    <x v="0"/>
    <x v="1"/>
    <n v="74268"/>
    <n v="83"/>
    <n v="13"/>
    <n v="892"/>
    <n v="1.9999999999999996"/>
    <n v="4"/>
    <n v="6"/>
    <x v="0"/>
    <n v="4"/>
    <n v="396.4444444444444"/>
    <n v="5"/>
    <n v="495.5555555555556"/>
    <n v="12"/>
    <n v="3"/>
    <x v="2"/>
    <n v="0"/>
    <x v="1"/>
  </r>
  <r>
    <n v="10069"/>
    <n v="37"/>
    <x v="3"/>
    <x v="1"/>
    <n v="13724"/>
    <n v="43"/>
    <n v="5"/>
    <n v="58"/>
    <n v="6"/>
    <n v="0"/>
    <n v="2"/>
    <x v="0"/>
    <n v="2"/>
    <n v="29"/>
    <n v="2"/>
    <n v="29"/>
    <n v="8"/>
    <n v="1"/>
    <x v="1"/>
    <n v="1"/>
    <x v="1"/>
  </r>
  <r>
    <n v="2262"/>
    <n v="60"/>
    <x v="2"/>
    <x v="1"/>
    <n v="45143"/>
    <n v="74"/>
    <n v="15"/>
    <n v="311"/>
    <n v="3.0000000000000004"/>
    <n v="4"/>
    <n v="4"/>
    <x v="0"/>
    <n v="6"/>
    <n v="169.63636363636363"/>
    <n v="5"/>
    <n v="141.36363636363635"/>
    <n v="11"/>
    <n v="3"/>
    <x v="2"/>
    <n v="1"/>
    <x v="1"/>
  </r>
  <r>
    <n v="1131"/>
    <n v="58"/>
    <x v="1"/>
    <x v="0"/>
    <n v="52569"/>
    <n v="54"/>
    <n v="7"/>
    <n v="95"/>
    <n v="5"/>
    <n v="1"/>
    <n v="3"/>
    <x v="0"/>
    <n v="2"/>
    <n v="31.666666666666664"/>
    <n v="4"/>
    <n v="63.333333333333329"/>
    <n v="9"/>
    <n v="2"/>
    <x v="2"/>
    <n v="1"/>
    <x v="1"/>
  </r>
  <r>
    <n v="1041"/>
    <n v="52"/>
    <x v="1"/>
    <x v="0"/>
    <n v="48432"/>
    <n v="3"/>
    <n v="19"/>
    <n v="424"/>
    <n v="10"/>
    <n v="6"/>
    <n v="5"/>
    <x v="0"/>
    <n v="7"/>
    <n v="228.30769230769229"/>
    <n v="6"/>
    <n v="195.69230769230771"/>
    <n v="21"/>
    <n v="8"/>
    <x v="0"/>
    <n v="1"/>
    <x v="0"/>
  </r>
  <r>
    <n v="24"/>
    <n v="65"/>
    <x v="2"/>
    <x v="1"/>
    <n v="17144"/>
    <n v="96"/>
    <n v="12"/>
    <n v="47"/>
    <n v="0.99999999999999978"/>
    <n v="3"/>
    <n v="1"/>
    <x v="0"/>
    <n v="3"/>
    <n v="20.142857142857142"/>
    <n v="4"/>
    <n v="26.857142857142854"/>
    <n v="5"/>
    <n v="0"/>
    <x v="1"/>
    <n v="2"/>
    <x v="1"/>
  </r>
  <r>
    <n v="3409"/>
    <n v="41"/>
    <x v="0"/>
    <x v="0"/>
    <n v="36108"/>
    <n v="68"/>
    <n v="15"/>
    <n v="339"/>
    <n v="4"/>
    <n v="4"/>
    <n v="4"/>
    <x v="0"/>
    <n v="7"/>
    <n v="215.72727272727272"/>
    <n v="4"/>
    <n v="123.27272727272728"/>
    <n v="12"/>
    <n v="3"/>
    <x v="2"/>
    <n v="1"/>
    <x v="1"/>
  </r>
  <r>
    <n v="7022"/>
    <n v="54"/>
    <x v="0"/>
    <x v="1"/>
    <n v="76445"/>
    <n v="2"/>
    <n v="21"/>
    <n v="1410"/>
    <n v="10"/>
    <n v="7"/>
    <n v="8"/>
    <x v="0"/>
    <n v="2"/>
    <n v="188"/>
    <n v="13"/>
    <n v="1222"/>
    <n v="25"/>
    <n v="9"/>
    <x v="3"/>
    <n v="1"/>
    <x v="2"/>
  </r>
  <r>
    <n v="7943"/>
    <n v="50"/>
    <x v="1"/>
    <x v="1"/>
    <n v="36663"/>
    <n v="40"/>
    <n v="6"/>
    <n v="35"/>
    <n v="6"/>
    <n v="1"/>
    <n v="0"/>
    <x v="0"/>
    <n v="1"/>
    <n v="8.75"/>
    <n v="3"/>
    <n v="26.25"/>
    <n v="7"/>
    <n v="1"/>
    <x v="1"/>
    <n v="1"/>
    <x v="1"/>
  </r>
  <r>
    <n v="5272"/>
    <n v="60"/>
    <x v="2"/>
    <x v="1"/>
    <n v="53843"/>
    <n v="64"/>
    <n v="20"/>
    <n v="562"/>
    <n v="4"/>
    <n v="6"/>
    <n v="5"/>
    <x v="0"/>
    <n v="8"/>
    <n v="408.72727272727275"/>
    <n v="3"/>
    <n v="153.27272727272725"/>
    <n v="15"/>
    <n v="4"/>
    <x v="2"/>
    <n v="1"/>
    <x v="1"/>
  </r>
  <r>
    <n v="5453"/>
    <n v="69"/>
    <x v="2"/>
    <x v="1"/>
    <n v="90226"/>
    <n v="26"/>
    <n v="24"/>
    <n v="2352"/>
    <n v="8"/>
    <n v="8"/>
    <n v="9"/>
    <x v="0"/>
    <n v="4"/>
    <n v="588"/>
    <n v="12"/>
    <n v="1764"/>
    <n v="25"/>
    <n v="9"/>
    <x v="3"/>
    <n v="0"/>
    <x v="2"/>
  </r>
  <r>
    <n v="2565"/>
    <n v="70"/>
    <x v="2"/>
    <x v="2"/>
    <n v="70638"/>
    <n v="69"/>
    <n v="20"/>
    <n v="1334"/>
    <n v="4"/>
    <n v="6"/>
    <n v="8"/>
    <x v="0"/>
    <n v="4"/>
    <n v="381.14285714285711"/>
    <n v="10"/>
    <n v="952.85714285714289"/>
    <n v="18"/>
    <n v="6"/>
    <x v="4"/>
    <n v="0"/>
    <x v="3"/>
  </r>
  <r>
    <n v="800"/>
    <n v="65"/>
    <x v="0"/>
    <x v="1"/>
    <n v="44512"/>
    <n v="57"/>
    <n v="6"/>
    <n v="32"/>
    <n v="5"/>
    <n v="1"/>
    <n v="0"/>
    <x v="0"/>
    <n v="1"/>
    <n v="8"/>
    <n v="3"/>
    <n v="24"/>
    <n v="6"/>
    <n v="0"/>
    <x v="1"/>
    <n v="2"/>
    <x v="1"/>
  </r>
  <r>
    <n v="11092"/>
    <n v="64"/>
    <x v="0"/>
    <x v="1"/>
    <n v="27116"/>
    <n v="78"/>
    <n v="7"/>
    <n v="41"/>
    <n v="3.0000000000000004"/>
    <n v="1"/>
    <n v="1"/>
    <x v="0"/>
    <n v="2"/>
    <n v="16.400000000000002"/>
    <n v="3"/>
    <n v="24.599999999999998"/>
    <n v="5"/>
    <n v="0"/>
    <x v="1"/>
    <n v="2"/>
    <x v="1"/>
  </r>
  <r>
    <n v="5062"/>
    <n v="62"/>
    <x v="1"/>
    <x v="1"/>
    <n v="54072"/>
    <n v="71"/>
    <n v="5"/>
    <n v="39"/>
    <n v="3.0000000000000004"/>
    <n v="0"/>
    <n v="1"/>
    <x v="0"/>
    <n v="2"/>
    <n v="19.5"/>
    <n v="2"/>
    <n v="19.5"/>
    <n v="4"/>
    <n v="0"/>
    <x v="1"/>
    <n v="2"/>
    <x v="1"/>
  </r>
  <r>
    <n v="8969"/>
    <n v="48"/>
    <x v="0"/>
    <x v="1"/>
    <n v="71855"/>
    <n v="59"/>
    <n v="25"/>
    <n v="1141"/>
    <n v="4"/>
    <n v="8"/>
    <n v="7"/>
    <x v="0"/>
    <n v="5"/>
    <n v="356.5625"/>
    <n v="11"/>
    <n v="784.4375"/>
    <n v="19"/>
    <n v="7"/>
    <x v="0"/>
    <n v="1"/>
    <x v="0"/>
  </r>
  <r>
    <n v="4656"/>
    <n v="35"/>
    <x v="2"/>
    <x v="0"/>
    <n v="51250"/>
    <n v="28"/>
    <n v="24"/>
    <n v="710"/>
    <n v="8"/>
    <n v="8"/>
    <n v="6"/>
    <x v="0"/>
    <n v="10"/>
    <n v="507.14285714285717"/>
    <n v="4"/>
    <n v="202.85714285714283"/>
    <n v="22"/>
    <n v="8"/>
    <x v="0"/>
    <n v="1"/>
    <x v="0"/>
  </r>
  <r>
    <n v="4480"/>
    <n v="52"/>
    <x v="2"/>
    <x v="1"/>
    <n v="60432"/>
    <n v="61"/>
    <n v="19"/>
    <n v="401"/>
    <n v="4"/>
    <n v="6"/>
    <n v="5"/>
    <x v="0"/>
    <n v="7"/>
    <n v="233.91666666666669"/>
    <n v="5"/>
    <n v="167.08333333333334"/>
    <n v="15"/>
    <n v="4"/>
    <x v="2"/>
    <n v="1"/>
    <x v="1"/>
  </r>
  <r>
    <n v="9971"/>
    <n v="61"/>
    <x v="1"/>
    <x v="1"/>
    <n v="65526"/>
    <n v="22"/>
    <n v="17"/>
    <n v="506"/>
    <n v="8"/>
    <n v="5"/>
    <n v="5"/>
    <x v="0"/>
    <n v="4"/>
    <n v="168.66666666666666"/>
    <n v="8"/>
    <n v="337.33333333333331"/>
    <n v="18"/>
    <n v="6"/>
    <x v="4"/>
    <n v="1"/>
    <x v="3"/>
  </r>
  <r>
    <n v="6729"/>
    <n v="37"/>
    <x v="0"/>
    <x v="0"/>
    <n v="68655"/>
    <n v="95"/>
    <n v="21"/>
    <n v="1538"/>
    <n v="0.99999999999999978"/>
    <n v="7"/>
    <n v="9"/>
    <x v="0"/>
    <n v="4"/>
    <n v="410.13333333333333"/>
    <n v="11"/>
    <n v="1127.8666666666666"/>
    <n v="17"/>
    <n v="5"/>
    <x v="4"/>
    <n v="0"/>
    <x v="3"/>
  </r>
  <r>
    <n v="1773"/>
    <n v="47"/>
    <x v="2"/>
    <x v="1"/>
    <n v="12393"/>
    <n v="38"/>
    <n v="6"/>
    <n v="57"/>
    <n v="7"/>
    <n v="1"/>
    <n v="2"/>
    <x v="0"/>
    <n v="2"/>
    <n v="22.8"/>
    <n v="3"/>
    <n v="34.199999999999996"/>
    <n v="10"/>
    <n v="2"/>
    <x v="2"/>
    <n v="0"/>
    <x v="1"/>
  </r>
  <r>
    <n v="9242"/>
    <n v="35"/>
    <x v="0"/>
    <x v="0"/>
    <n v="64509"/>
    <n v="19"/>
    <n v="19"/>
    <n v="1722"/>
    <n v="9"/>
    <n v="6"/>
    <n v="9"/>
    <x v="0"/>
    <n v="6"/>
    <n v="688.80000000000007"/>
    <n v="9"/>
    <n v="1033.2"/>
    <n v="24"/>
    <n v="9"/>
    <x v="3"/>
    <n v="0"/>
    <x v="2"/>
  </r>
  <r>
    <n v="1764"/>
    <n v="50"/>
    <x v="0"/>
    <x v="0"/>
    <n v="33955"/>
    <n v="92"/>
    <n v="15"/>
    <n v="270"/>
    <n v="0.99999999999999978"/>
    <n v="4"/>
    <n v="4"/>
    <x v="0"/>
    <n v="5"/>
    <n v="135"/>
    <n v="5"/>
    <n v="135"/>
    <n v="9"/>
    <n v="2"/>
    <x v="2"/>
    <n v="1"/>
    <x v="1"/>
  </r>
  <r>
    <n v="6215"/>
    <n v="48"/>
    <x v="0"/>
    <x v="1"/>
    <n v="31353"/>
    <n v="24"/>
    <n v="6"/>
    <n v="31"/>
    <n v="8"/>
    <n v="1"/>
    <n v="0"/>
    <x v="0"/>
    <n v="1"/>
    <n v="10.333333333333332"/>
    <n v="2"/>
    <n v="20.666666666666664"/>
    <n v="9"/>
    <n v="2"/>
    <x v="2"/>
    <n v="2"/>
    <x v="1"/>
  </r>
  <r>
    <n v="10099"/>
    <n v="41"/>
    <x v="0"/>
    <x v="1"/>
    <n v="55434"/>
    <n v="21"/>
    <n v="24"/>
    <n v="882"/>
    <n v="8"/>
    <n v="8"/>
    <n v="6"/>
    <x v="0"/>
    <n v="5"/>
    <n v="245"/>
    <n v="13"/>
    <n v="637"/>
    <n v="22"/>
    <n v="8"/>
    <x v="0"/>
    <n v="1"/>
    <x v="0"/>
  </r>
  <r>
    <n v="5423"/>
    <n v="42"/>
    <x v="0"/>
    <x v="1"/>
    <n v="28359"/>
    <n v="35"/>
    <n v="4"/>
    <n v="16"/>
    <n v="7"/>
    <n v="0"/>
    <n v="0"/>
    <x v="0"/>
    <n v="1"/>
    <n v="5.333333333333333"/>
    <n v="2"/>
    <n v="10.666666666666666"/>
    <n v="7"/>
    <n v="1"/>
    <x v="1"/>
    <n v="1"/>
    <x v="1"/>
  </r>
  <r>
    <n v="940"/>
    <n v="38"/>
    <x v="0"/>
    <x v="0"/>
    <n v="57100"/>
    <n v="9"/>
    <n v="14"/>
    <n v="311"/>
    <n v="10"/>
    <n v="4"/>
    <n v="4"/>
    <x v="0"/>
    <n v="3"/>
    <n v="93.3"/>
    <n v="7"/>
    <n v="217.7"/>
    <n v="18"/>
    <n v="6"/>
    <x v="4"/>
    <n v="1"/>
    <x v="3"/>
  </r>
  <r>
    <n v="3011"/>
    <n v="60"/>
    <x v="0"/>
    <x v="1"/>
    <n v="69139"/>
    <n v="23"/>
    <n v="11"/>
    <n v="227"/>
    <n v="8"/>
    <n v="3"/>
    <n v="4"/>
    <x v="0"/>
    <n v="4"/>
    <n v="100.88888888888889"/>
    <n v="5"/>
    <n v="126.11111111111111"/>
    <n v="15"/>
    <n v="4"/>
    <x v="2"/>
    <n v="1"/>
    <x v="1"/>
  </r>
  <r>
    <n v="3298"/>
    <n v="69"/>
    <x v="2"/>
    <x v="1"/>
    <n v="52973"/>
    <n v="92"/>
    <n v="31"/>
    <n v="1152"/>
    <n v="0.99999999999999978"/>
    <n v="9"/>
    <n v="7"/>
    <x v="0"/>
    <n v="9"/>
    <n v="576"/>
    <n v="9"/>
    <n v="576"/>
    <n v="17"/>
    <n v="5"/>
    <x v="4"/>
    <n v="1"/>
    <x v="3"/>
  </r>
  <r>
    <n v="8286"/>
    <n v="60"/>
    <x v="1"/>
    <x v="1"/>
    <n v="51717"/>
    <n v="55"/>
    <n v="8"/>
    <n v="122"/>
    <n v="5"/>
    <n v="2"/>
    <n v="3"/>
    <x v="0"/>
    <n v="3"/>
    <n v="52.285714285714285"/>
    <n v="4"/>
    <n v="69.714285714285708"/>
    <n v="10"/>
    <n v="2"/>
    <x v="2"/>
    <n v="1"/>
    <x v="1"/>
  </r>
  <r>
    <n v="9668"/>
    <n v="54"/>
    <x v="0"/>
    <x v="1"/>
    <n v="18793"/>
    <n v="14"/>
    <n v="9"/>
    <n v="77"/>
    <n v="9"/>
    <n v="2"/>
    <n v="2"/>
    <x v="0"/>
    <n v="2"/>
    <n v="25.666666666666664"/>
    <n v="4"/>
    <n v="51.333333333333329"/>
    <n v="13"/>
    <n v="4"/>
    <x v="2"/>
    <n v="1"/>
    <x v="1"/>
  </r>
  <r>
    <n v="5120"/>
    <n v="43"/>
    <x v="2"/>
    <x v="1"/>
    <n v="66664"/>
    <n v="78"/>
    <n v="19"/>
    <n v="1289"/>
    <n v="3.0000000000000004"/>
    <n v="6"/>
    <n v="8"/>
    <x v="0"/>
    <n v="5"/>
    <n v="585.90909090909088"/>
    <n v="6"/>
    <n v="703.09090909090901"/>
    <n v="17"/>
    <n v="5"/>
    <x v="4"/>
    <n v="0"/>
    <x v="3"/>
  </r>
  <r>
    <n v="6097"/>
    <n v="66"/>
    <x v="0"/>
    <x v="0"/>
    <n v="50664"/>
    <n v="64"/>
    <n v="24"/>
    <n v="561"/>
    <n v="4"/>
    <n v="8"/>
    <n v="5"/>
    <x v="0"/>
    <n v="8"/>
    <n v="320.57142857142856"/>
    <n v="6"/>
    <n v="240.42857142857142"/>
    <n v="17"/>
    <n v="5"/>
    <x v="4"/>
    <n v="2"/>
    <x v="3"/>
  </r>
  <r>
    <n v="7019"/>
    <n v="62"/>
    <x v="0"/>
    <x v="1"/>
    <n v="54414"/>
    <n v="49"/>
    <n v="13"/>
    <n v="211"/>
    <n v="6"/>
    <n v="4"/>
    <n v="4"/>
    <x v="0"/>
    <n v="3"/>
    <n v="79.125"/>
    <n v="5"/>
    <n v="131.875"/>
    <n v="14"/>
    <n v="4"/>
    <x v="2"/>
    <n v="2"/>
    <x v="1"/>
  </r>
  <r>
    <n v="7408"/>
    <n v="73"/>
    <x v="1"/>
    <x v="1"/>
    <n v="54549"/>
    <n v="8"/>
    <n v="12"/>
    <n v="233"/>
    <n v="10"/>
    <n v="3"/>
    <n v="4"/>
    <x v="0"/>
    <n v="5"/>
    <n v="129.44444444444446"/>
    <n v="4"/>
    <n v="103.55555555555554"/>
    <n v="17"/>
    <n v="5"/>
    <x v="4"/>
    <n v="1"/>
    <x v="3"/>
  </r>
  <r>
    <n v="8041"/>
    <n v="54"/>
    <x v="1"/>
    <x v="3"/>
    <n v="47111"/>
    <n v="35"/>
    <n v="21"/>
    <n v="1092"/>
    <n v="7"/>
    <n v="7"/>
    <n v="7"/>
    <x v="0"/>
    <n v="3"/>
    <n v="252"/>
    <n v="10"/>
    <n v="840"/>
    <n v="21"/>
    <n v="8"/>
    <x v="0"/>
    <n v="1"/>
    <x v="0"/>
  </r>
  <r>
    <n v="252"/>
    <n v="62"/>
    <x v="1"/>
    <x v="2"/>
    <n v="41003"/>
    <n v="11"/>
    <n v="17"/>
    <n v="601"/>
    <n v="9"/>
    <n v="5"/>
    <n v="5"/>
    <x v="0"/>
    <n v="6"/>
    <n v="257.57142857142856"/>
    <n v="8"/>
    <n v="343.42857142857139"/>
    <n v="19"/>
    <n v="7"/>
    <x v="0"/>
    <n v="0"/>
    <x v="0"/>
  </r>
  <r>
    <n v="9986"/>
    <n v="43"/>
    <x v="0"/>
    <x v="1"/>
    <n v="19444"/>
    <n v="8"/>
    <n v="10"/>
    <n v="54"/>
    <n v="10"/>
    <n v="3"/>
    <n v="1"/>
    <x v="0"/>
    <n v="4"/>
    <n v="36"/>
    <n v="2"/>
    <n v="18"/>
    <n v="14"/>
    <n v="4"/>
    <x v="2"/>
    <n v="1"/>
    <x v="1"/>
  </r>
  <r>
    <n v="3276"/>
    <n v="49"/>
    <x v="2"/>
    <x v="1"/>
    <n v="36301"/>
    <n v="53"/>
    <n v="7"/>
    <n v="78"/>
    <n v="5"/>
    <n v="1"/>
    <n v="2"/>
    <x v="0"/>
    <n v="3"/>
    <n v="39"/>
    <n v="3"/>
    <n v="39"/>
    <n v="8"/>
    <n v="1"/>
    <x v="1"/>
    <n v="1"/>
    <x v="1"/>
  </r>
  <r>
    <n v="3859"/>
    <n v="78"/>
    <x v="1"/>
    <x v="1"/>
    <n v="73059"/>
    <n v="36"/>
    <n v="26"/>
    <n v="1095"/>
    <n v="7"/>
    <n v="9"/>
    <n v="7"/>
    <x v="0"/>
    <n v="9"/>
    <n v="447.9545454545455"/>
    <n v="13"/>
    <n v="647.04545454545462"/>
    <n v="23"/>
    <n v="8"/>
    <x v="0"/>
    <n v="1"/>
    <x v="0"/>
  </r>
  <r>
    <n v="3570"/>
    <n v="56"/>
    <x v="1"/>
    <x v="1"/>
    <n v="42731"/>
    <n v="64"/>
    <n v="13"/>
    <n v="244"/>
    <n v="4"/>
    <n v="4"/>
    <n v="4"/>
    <x v="0"/>
    <n v="4"/>
    <n v="108.44444444444444"/>
    <n v="5"/>
    <n v="135.55555555555557"/>
    <n v="12"/>
    <n v="3"/>
    <x v="2"/>
    <n v="1"/>
    <x v="1"/>
  </r>
  <r>
    <n v="3783"/>
    <n v="66"/>
    <x v="1"/>
    <x v="1"/>
    <n v="52854"/>
    <n v="43"/>
    <n v="9"/>
    <n v="116"/>
    <n v="6"/>
    <n v="2"/>
    <n v="3"/>
    <x v="0"/>
    <n v="2"/>
    <n v="38.666666666666664"/>
    <n v="4"/>
    <n v="77.333333333333329"/>
    <n v="11"/>
    <n v="3"/>
    <x v="2"/>
    <n v="2"/>
    <x v="1"/>
  </r>
  <r>
    <n v="10207"/>
    <n v="47"/>
    <x v="0"/>
    <x v="1"/>
    <n v="22775"/>
    <n v="40"/>
    <n v="4"/>
    <n v="15"/>
    <n v="6"/>
    <n v="0"/>
    <n v="0"/>
    <x v="0"/>
    <n v="1"/>
    <n v="5"/>
    <n v="2"/>
    <n v="10"/>
    <n v="6"/>
    <n v="0"/>
    <x v="1"/>
    <n v="1"/>
    <x v="1"/>
  </r>
  <r>
    <n v="10906"/>
    <n v="77"/>
    <x v="1"/>
    <x v="1"/>
    <n v="46681"/>
    <n v="52"/>
    <n v="16"/>
    <n v="425"/>
    <n v="5"/>
    <n v="5"/>
    <n v="5"/>
    <x v="0"/>
    <n v="4"/>
    <n v="212.5"/>
    <n v="4"/>
    <n v="212.5"/>
    <n v="15"/>
    <n v="4"/>
    <x v="2"/>
    <n v="2"/>
    <x v="1"/>
  </r>
  <r>
    <n v="3427"/>
    <n v="70"/>
    <x v="1"/>
    <x v="1"/>
    <n v="59821"/>
    <n v="11"/>
    <n v="26"/>
    <n v="734"/>
    <n v="9"/>
    <n v="9"/>
    <n v="6"/>
    <x v="0"/>
    <n v="11"/>
    <n v="448.5555555555556"/>
    <n v="7"/>
    <n v="285.44444444444446"/>
    <n v="24"/>
    <n v="9"/>
    <x v="3"/>
    <n v="1"/>
    <x v="2"/>
  </r>
  <r>
    <n v="5209"/>
    <n v="71"/>
    <x v="0"/>
    <x v="2"/>
    <n v="50002"/>
    <n v="21"/>
    <n v="19"/>
    <n v="638"/>
    <n v="8"/>
    <n v="6"/>
    <n v="6"/>
    <x v="0"/>
    <n v="8"/>
    <n v="340.26666666666665"/>
    <n v="7"/>
    <n v="297.73333333333335"/>
    <n v="20"/>
    <n v="7"/>
    <x v="0"/>
    <n v="1"/>
    <x v="0"/>
  </r>
  <r>
    <n v="10711"/>
    <n v="80"/>
    <x v="0"/>
    <x v="1"/>
    <n v="69755"/>
    <n v="23"/>
    <n v="22"/>
    <n v="894"/>
    <n v="8"/>
    <n v="7"/>
    <n v="6"/>
    <x v="0"/>
    <n v="3"/>
    <n v="178.8"/>
    <n v="12"/>
    <n v="715.2"/>
    <n v="21"/>
    <n v="8"/>
    <x v="0"/>
    <n v="0"/>
    <x v="0"/>
  </r>
  <r>
    <n v="10785"/>
    <n v="56"/>
    <x v="0"/>
    <x v="1"/>
    <n v="44078"/>
    <n v="17"/>
    <n v="7"/>
    <n v="41"/>
    <n v="9"/>
    <n v="1"/>
    <n v="1"/>
    <x v="0"/>
    <n v="2"/>
    <n v="16.400000000000002"/>
    <n v="3"/>
    <n v="24.599999999999998"/>
    <n v="11"/>
    <n v="3"/>
    <x v="2"/>
    <n v="2"/>
    <x v="1"/>
  </r>
  <r>
    <n v="2814"/>
    <n v="49"/>
    <x v="2"/>
    <x v="1"/>
    <n v="30560"/>
    <n v="6"/>
    <n v="5"/>
    <n v="31"/>
    <n v="10"/>
    <n v="0"/>
    <n v="0"/>
    <x v="0"/>
    <n v="1"/>
    <n v="7.75"/>
    <n v="3"/>
    <n v="23.25"/>
    <n v="10"/>
    <n v="2"/>
    <x v="2"/>
    <n v="1"/>
    <x v="1"/>
  </r>
  <r>
    <n v="6866"/>
    <n v="56"/>
    <x v="2"/>
    <x v="1"/>
    <n v="35924"/>
    <n v="56"/>
    <n v="5"/>
    <n v="34"/>
    <n v="5"/>
    <n v="0"/>
    <n v="0"/>
    <x v="0"/>
    <n v="1"/>
    <n v="8.5"/>
    <n v="3"/>
    <n v="25.5"/>
    <n v="5"/>
    <n v="0"/>
    <x v="1"/>
    <n v="2"/>
    <x v="1"/>
  </r>
  <r>
    <n v="1665"/>
    <n v="61"/>
    <x v="1"/>
    <x v="2"/>
    <n v="64140"/>
    <n v="71"/>
    <n v="18"/>
    <n v="1750"/>
    <n v="3.0000000000000004"/>
    <n v="6"/>
    <n v="9"/>
    <x v="0"/>
    <n v="2"/>
    <n v="437.5"/>
    <n v="6"/>
    <n v="1312.5"/>
    <n v="18"/>
    <n v="6"/>
    <x v="4"/>
    <n v="2"/>
    <x v="3"/>
  </r>
  <r>
    <n v="6575"/>
    <n v="44"/>
    <x v="0"/>
    <x v="1"/>
    <n v="56386"/>
    <n v="51"/>
    <n v="25"/>
    <n v="612"/>
    <n v="5"/>
    <n v="8"/>
    <n v="5"/>
    <x v="0"/>
    <n v="9"/>
    <n v="344.25"/>
    <n v="7"/>
    <n v="267.75"/>
    <n v="18"/>
    <n v="6"/>
    <x v="4"/>
    <n v="2"/>
    <x v="3"/>
  </r>
  <r>
    <n v="3829"/>
    <n v="46"/>
    <x v="3"/>
    <x v="1"/>
    <n v="24594"/>
    <n v="94"/>
    <n v="5"/>
    <n v="29"/>
    <n v="0.99999999999999978"/>
    <n v="0"/>
    <n v="0"/>
    <x v="0"/>
    <n v="1"/>
    <n v="7.25"/>
    <n v="3"/>
    <n v="21.75"/>
    <n v="0.99999999999999978"/>
    <n v="0"/>
    <x v="1"/>
    <n v="1"/>
    <x v="1"/>
  </r>
  <r>
    <n v="3091"/>
    <n v="44"/>
    <x v="2"/>
    <x v="1"/>
    <n v="75774"/>
    <n v="27"/>
    <n v="21"/>
    <n v="823"/>
    <n v="8"/>
    <n v="7"/>
    <n v="6"/>
    <x v="0"/>
    <n v="7"/>
    <n v="384.06666666666666"/>
    <n v="8"/>
    <n v="438.93333333333334"/>
    <n v="21"/>
    <n v="8"/>
    <x v="0"/>
    <n v="1"/>
    <x v="0"/>
  </r>
  <r>
    <n v="10141"/>
    <n v="65"/>
    <x v="2"/>
    <x v="2"/>
    <n v="39228"/>
    <n v="1"/>
    <n v="4"/>
    <n v="20"/>
    <n v="10"/>
    <n v="0"/>
    <n v="0"/>
    <x v="0"/>
    <n v="0"/>
    <n v="0"/>
    <n v="3"/>
    <n v="20"/>
    <n v="10"/>
    <n v="2"/>
    <x v="2"/>
    <n v="0"/>
    <x v="1"/>
  </r>
  <r>
    <n v="5177"/>
    <n v="51"/>
    <x v="2"/>
    <x v="1"/>
    <n v="58494"/>
    <n v="56"/>
    <n v="16"/>
    <n v="396"/>
    <n v="5"/>
    <n v="5"/>
    <n v="4"/>
    <x v="0"/>
    <n v="6"/>
    <n v="198"/>
    <n v="6"/>
    <n v="198"/>
    <n v="14"/>
    <n v="4"/>
    <x v="2"/>
    <n v="1"/>
    <x v="1"/>
  </r>
  <r>
    <n v="7005"/>
    <n v="44"/>
    <x v="0"/>
    <x v="0"/>
    <n v="58684"/>
    <n v="71"/>
    <n v="21"/>
    <n v="813"/>
    <n v="3.0000000000000004"/>
    <n v="7"/>
    <n v="6"/>
    <x v="0"/>
    <n v="5"/>
    <n v="239.11764705882354"/>
    <n v="12"/>
    <n v="573.88235294117646"/>
    <n v="16"/>
    <n v="5"/>
    <x v="4"/>
    <n v="0"/>
    <x v="3"/>
  </r>
  <r>
    <n v="6409"/>
    <n v="58"/>
    <x v="0"/>
    <x v="2"/>
    <n v="57136"/>
    <n v="18"/>
    <n v="20"/>
    <n v="1179"/>
    <n v="9"/>
    <n v="6"/>
    <n v="8"/>
    <x v="0"/>
    <n v="7"/>
    <n v="589.5"/>
    <n v="7"/>
    <n v="589.5"/>
    <n v="23"/>
    <n v="8"/>
    <x v="0"/>
    <n v="0"/>
    <x v="0"/>
  </r>
  <r>
    <n v="7485"/>
    <n v="75"/>
    <x v="1"/>
    <x v="3"/>
    <n v="56551"/>
    <n v="48"/>
    <n v="10"/>
    <n v="138"/>
    <n v="6"/>
    <n v="3"/>
    <n v="3"/>
    <x v="0"/>
    <n v="2"/>
    <n v="46"/>
    <n v="4"/>
    <n v="92"/>
    <n v="12"/>
    <n v="3"/>
    <x v="2"/>
    <n v="2"/>
    <x v="1"/>
  </r>
  <r>
    <n v="8079"/>
    <n v="43"/>
    <x v="0"/>
    <x v="1"/>
    <n v="22448"/>
    <n v="86"/>
    <n v="9"/>
    <n v="55"/>
    <n v="1.9999999999999996"/>
    <n v="2"/>
    <n v="1"/>
    <x v="0"/>
    <n v="2"/>
    <n v="22"/>
    <n v="3"/>
    <n v="33"/>
    <n v="5"/>
    <n v="0"/>
    <x v="1"/>
    <n v="1"/>
    <x v="1"/>
  </r>
  <r>
    <n v="8395"/>
    <n v="64"/>
    <x v="0"/>
    <x v="0"/>
    <n v="82014"/>
    <n v="48"/>
    <n v="22"/>
    <n v="1511"/>
    <n v="6"/>
    <n v="7"/>
    <n v="8"/>
    <x v="0"/>
    <n v="3"/>
    <n v="302.2"/>
    <n v="12"/>
    <n v="1208.8"/>
    <n v="21"/>
    <n v="8"/>
    <x v="0"/>
    <n v="0"/>
    <x v="0"/>
  </r>
  <r>
    <n v="10352"/>
    <n v="62"/>
    <x v="0"/>
    <x v="3"/>
    <n v="34213"/>
    <n v="2"/>
    <n v="9"/>
    <n v="117"/>
    <n v="10"/>
    <n v="2"/>
    <n v="3"/>
    <x v="0"/>
    <n v="3"/>
    <n v="70.2"/>
    <n v="2"/>
    <n v="46.800000000000004"/>
    <n v="15"/>
    <n v="4"/>
    <x v="2"/>
    <n v="2"/>
    <x v="1"/>
  </r>
  <r>
    <n v="4931"/>
    <n v="48"/>
    <x v="0"/>
    <x v="1"/>
    <n v="157146"/>
    <n v="13"/>
    <n v="28"/>
    <n v="1730"/>
    <n v="9"/>
    <n v="9"/>
    <n v="9"/>
    <x v="1"/>
    <n v="0"/>
    <n v="0"/>
    <n v="0"/>
    <n v="0"/>
    <n v="27"/>
    <n v="9"/>
    <x v="3"/>
    <n v="0"/>
    <x v="2"/>
  </r>
  <r>
    <n v="13"/>
    <n v="78"/>
    <x v="1"/>
    <x v="3"/>
    <n v="25358"/>
    <n v="57"/>
    <n v="6"/>
    <n v="32"/>
    <n v="5"/>
    <n v="1"/>
    <n v="0"/>
    <x v="0"/>
    <n v="1"/>
    <n v="8"/>
    <n v="3"/>
    <n v="24"/>
    <n v="6"/>
    <n v="0"/>
    <x v="1"/>
    <n v="1"/>
    <x v="1"/>
  </r>
  <r>
    <n v="1834"/>
    <n v="47"/>
    <x v="2"/>
    <x v="0"/>
    <n v="35544"/>
    <n v="77"/>
    <n v="6"/>
    <n v="67"/>
    <n v="3.0000000000000004"/>
    <n v="1"/>
    <n v="2"/>
    <x v="0"/>
    <n v="2"/>
    <n v="26.8"/>
    <n v="3"/>
    <n v="40.199999999999996"/>
    <n v="6"/>
    <n v="0"/>
    <x v="1"/>
    <n v="1"/>
    <x v="1"/>
  </r>
  <r>
    <n v="2285"/>
    <n v="71"/>
    <x v="2"/>
    <x v="1"/>
    <n v="36634"/>
    <n v="0"/>
    <n v="15"/>
    <n v="335"/>
    <n v="10"/>
    <n v="4"/>
    <n v="4"/>
    <x v="0"/>
    <n v="5"/>
    <n v="167.5"/>
    <n v="5"/>
    <n v="167.5"/>
    <n v="18"/>
    <n v="6"/>
    <x v="4"/>
    <n v="1"/>
    <x v="3"/>
  </r>
  <r>
    <n v="2295"/>
    <n v="71"/>
    <x v="1"/>
    <x v="1"/>
    <n v="62670"/>
    <n v="57"/>
    <n v="22"/>
    <n v="825"/>
    <n v="5"/>
    <n v="7"/>
    <n v="6"/>
    <x v="0"/>
    <n v="5"/>
    <n v="229.16666666666669"/>
    <n v="13"/>
    <n v="595.83333333333337"/>
    <n v="18"/>
    <n v="6"/>
    <x v="4"/>
    <n v="1"/>
    <x v="3"/>
  </r>
  <r>
    <n v="1378"/>
    <n v="53"/>
    <x v="2"/>
    <x v="1"/>
    <n v="50334"/>
    <n v="24"/>
    <n v="23"/>
    <n v="694"/>
    <n v="8"/>
    <n v="8"/>
    <n v="6"/>
    <x v="0"/>
    <n v="7"/>
    <n v="373.69230769230768"/>
    <n v="6"/>
    <n v="320.30769230769232"/>
    <n v="22"/>
    <n v="8"/>
    <x v="0"/>
    <n v="1"/>
    <x v="0"/>
  </r>
  <r>
    <n v="2781"/>
    <n v="44"/>
    <x v="0"/>
    <x v="0"/>
    <n v="72066"/>
    <n v="55"/>
    <n v="17"/>
    <n v="1792"/>
    <n v="5"/>
    <n v="5"/>
    <n v="9"/>
    <x v="0"/>
    <n v="4"/>
    <n v="716.80000000000007"/>
    <n v="6"/>
    <n v="1075.2"/>
    <n v="19"/>
    <n v="7"/>
    <x v="0"/>
    <n v="0"/>
    <x v="0"/>
  </r>
  <r>
    <n v="1165"/>
    <n v="67"/>
    <x v="1"/>
    <x v="0"/>
    <n v="50729"/>
    <n v="62"/>
    <n v="24"/>
    <n v="496"/>
    <n v="4"/>
    <n v="8"/>
    <n v="5"/>
    <x v="0"/>
    <n v="6"/>
    <n v="228.92307692307693"/>
    <n v="7"/>
    <n v="267.07692307692304"/>
    <n v="17"/>
    <n v="5"/>
    <x v="4"/>
    <n v="2"/>
    <x v="3"/>
  </r>
  <r>
    <n v="1404"/>
    <n v="57"/>
    <x v="0"/>
    <x v="1"/>
    <n v="34916"/>
    <n v="89"/>
    <n v="13"/>
    <n v="231"/>
    <n v="1.9999999999999996"/>
    <n v="4"/>
    <n v="4"/>
    <x v="0"/>
    <n v="5"/>
    <n v="144.375"/>
    <n v="3"/>
    <n v="86.625"/>
    <n v="10"/>
    <n v="2"/>
    <x v="2"/>
    <n v="2"/>
    <x v="1"/>
  </r>
  <r>
    <n v="6457"/>
    <n v="49"/>
    <x v="0"/>
    <x v="2"/>
    <n v="64892"/>
    <n v="77"/>
    <n v="24"/>
    <n v="902"/>
    <n v="3.0000000000000004"/>
    <n v="8"/>
    <n v="6"/>
    <x v="0"/>
    <n v="6"/>
    <n v="300.66666666666663"/>
    <n v="12"/>
    <n v="601.33333333333326"/>
    <n v="17"/>
    <n v="5"/>
    <x v="4"/>
    <n v="1"/>
    <x v="3"/>
  </r>
  <r>
    <n v="2639"/>
    <n v="59"/>
    <x v="0"/>
    <x v="0"/>
    <n v="43602"/>
    <n v="45"/>
    <n v="9"/>
    <n v="68"/>
    <n v="6"/>
    <n v="2"/>
    <n v="2"/>
    <x v="0"/>
    <n v="3"/>
    <n v="40.799999999999997"/>
    <n v="2"/>
    <n v="27.200000000000003"/>
    <n v="10"/>
    <n v="2"/>
    <x v="2"/>
    <n v="2"/>
    <x v="1"/>
  </r>
  <r>
    <n v="8299"/>
    <n v="36"/>
    <x v="1"/>
    <x v="0"/>
    <n v="33996"/>
    <n v="46"/>
    <n v="6"/>
    <n v="71"/>
    <n v="6"/>
    <n v="1"/>
    <n v="2"/>
    <x v="0"/>
    <n v="1"/>
    <n v="17.75"/>
    <n v="3"/>
    <n v="53.25"/>
    <n v="9"/>
    <n v="2"/>
    <x v="2"/>
    <n v="0"/>
    <x v="1"/>
  </r>
  <r>
    <n v="6437"/>
    <n v="40"/>
    <x v="2"/>
    <x v="0"/>
    <n v="41473"/>
    <n v="80"/>
    <n v="6"/>
    <n v="76"/>
    <n v="1.9999999999999996"/>
    <n v="1"/>
    <n v="2"/>
    <x v="0"/>
    <n v="2"/>
    <n v="30.400000000000002"/>
    <n v="3"/>
    <n v="45.6"/>
    <n v="5"/>
    <n v="0"/>
    <x v="1"/>
    <n v="1"/>
    <x v="1"/>
  </r>
  <r>
    <n v="6912"/>
    <n v="58"/>
    <x v="1"/>
    <x v="1"/>
    <n v="63246"/>
    <n v="60"/>
    <n v="22"/>
    <n v="772"/>
    <n v="4"/>
    <n v="7"/>
    <n v="6"/>
    <x v="0"/>
    <n v="6"/>
    <n v="257.33333333333331"/>
    <n v="12"/>
    <n v="514.66666666666663"/>
    <n v="17"/>
    <n v="5"/>
    <x v="4"/>
    <n v="2"/>
    <x v="3"/>
  </r>
  <r>
    <n v="7327"/>
    <n v="66"/>
    <x v="1"/>
    <x v="1"/>
    <n v="36732"/>
    <n v="71"/>
    <n v="9"/>
    <n v="47"/>
    <n v="3.0000000000000004"/>
    <n v="2"/>
    <n v="1"/>
    <x v="0"/>
    <n v="1"/>
    <n v="9.4"/>
    <n v="4"/>
    <n v="37.6"/>
    <n v="6"/>
    <n v="0"/>
    <x v="1"/>
    <n v="2"/>
    <x v="1"/>
  </r>
  <r>
    <n v="5299"/>
    <n v="55"/>
    <x v="1"/>
    <x v="1"/>
    <n v="69084"/>
    <n v="43"/>
    <n v="25"/>
    <n v="1586"/>
    <n v="6"/>
    <n v="8"/>
    <n v="9"/>
    <x v="0"/>
    <n v="7"/>
    <n v="555.09999999999991"/>
    <n v="13"/>
    <n v="1030.9000000000001"/>
    <n v="23"/>
    <n v="8"/>
    <x v="0"/>
    <n v="1"/>
    <x v="0"/>
  </r>
  <r>
    <n v="4127"/>
    <n v="58"/>
    <x v="1"/>
    <x v="1"/>
    <n v="77766"/>
    <n v="97"/>
    <n v="34"/>
    <n v="1529"/>
    <n v="0.99999999999999978"/>
    <n v="9"/>
    <n v="8"/>
    <x v="0"/>
    <n v="11"/>
    <n v="764.5"/>
    <n v="11"/>
    <n v="764.5"/>
    <n v="18"/>
    <n v="6"/>
    <x v="4"/>
    <n v="1"/>
    <x v="3"/>
  </r>
  <r>
    <n v="8143"/>
    <n v="40"/>
    <x v="1"/>
    <x v="0"/>
    <n v="37929"/>
    <n v="49"/>
    <n v="13"/>
    <n v="265"/>
    <n v="6"/>
    <n v="4"/>
    <n v="4"/>
    <x v="0"/>
    <n v="4"/>
    <n v="117.77777777777777"/>
    <n v="5"/>
    <n v="147.22222222222223"/>
    <n v="14"/>
    <n v="4"/>
    <x v="2"/>
    <n v="0"/>
    <x v="1"/>
  </r>
  <r>
    <n v="1964"/>
    <n v="74"/>
    <x v="0"/>
    <x v="1"/>
    <n v="86610"/>
    <n v="66"/>
    <n v="18"/>
    <n v="1603"/>
    <n v="4"/>
    <n v="6"/>
    <n v="9"/>
    <x v="0"/>
    <n v="5"/>
    <n v="728.63636363636363"/>
    <n v="6"/>
    <n v="874.36363636363626"/>
    <n v="19"/>
    <n v="7"/>
    <x v="0"/>
    <n v="0"/>
    <x v="0"/>
  </r>
  <r>
    <n v="3690"/>
    <n v="39"/>
    <x v="2"/>
    <x v="1"/>
    <n v="80141"/>
    <n v="20"/>
    <n v="22"/>
    <n v="2091"/>
    <n v="8"/>
    <n v="7"/>
    <n v="9"/>
    <x v="0"/>
    <n v="7"/>
    <n v="861"/>
    <n v="10"/>
    <n v="1230"/>
    <n v="24"/>
    <n v="9"/>
    <x v="3"/>
    <n v="0"/>
    <x v="2"/>
  </r>
  <r>
    <n v="3433"/>
    <n v="70"/>
    <x v="2"/>
    <x v="1"/>
    <n v="72635"/>
    <n v="54"/>
    <n v="21"/>
    <n v="981"/>
    <n v="5"/>
    <n v="7"/>
    <n v="7"/>
    <x v="0"/>
    <n v="6"/>
    <n v="490.5"/>
    <n v="6"/>
    <n v="490.5"/>
    <n v="19"/>
    <n v="7"/>
    <x v="0"/>
    <n v="0"/>
    <x v="0"/>
  </r>
  <r>
    <n v="3389"/>
    <n v="55"/>
    <x v="0"/>
    <x v="1"/>
    <n v="69016"/>
    <n v="61"/>
    <n v="34"/>
    <n v="1533"/>
    <n v="4"/>
    <n v="9"/>
    <n v="8"/>
    <x v="0"/>
    <n v="8"/>
    <n v="584"/>
    <n v="13"/>
    <n v="949"/>
    <n v="21"/>
    <n v="8"/>
    <x v="0"/>
    <n v="1"/>
    <x v="0"/>
  </r>
  <r>
    <n v="4712"/>
    <n v="34"/>
    <x v="2"/>
    <x v="1"/>
    <n v="20193"/>
    <n v="18"/>
    <n v="7"/>
    <n v="82"/>
    <n v="9"/>
    <n v="1"/>
    <n v="2"/>
    <x v="0"/>
    <n v="1"/>
    <n v="16.400000000000002"/>
    <n v="4"/>
    <n v="65.600000000000009"/>
    <n v="12"/>
    <n v="3"/>
    <x v="2"/>
    <n v="0"/>
    <x v="1"/>
  </r>
  <r>
    <n v="1170"/>
    <n v="50"/>
    <x v="0"/>
    <x v="1"/>
    <n v="27573"/>
    <n v="45"/>
    <n v="14"/>
    <n v="244"/>
    <n v="6"/>
    <n v="4"/>
    <n v="4"/>
    <x v="0"/>
    <n v="5"/>
    <n v="135.55555555555557"/>
    <n v="4"/>
    <n v="108.44444444444444"/>
    <n v="14"/>
    <n v="4"/>
    <x v="2"/>
    <n v="1"/>
    <x v="1"/>
  </r>
  <r>
    <n v="6347"/>
    <n v="46"/>
    <x v="3"/>
    <x v="0"/>
    <n v="15862"/>
    <n v="26"/>
    <n v="5"/>
    <n v="36"/>
    <n v="8"/>
    <n v="0"/>
    <n v="1"/>
    <x v="0"/>
    <n v="1"/>
    <n v="9"/>
    <n v="3"/>
    <n v="27"/>
    <n v="9"/>
    <n v="2"/>
    <x v="2"/>
    <n v="1"/>
    <x v="1"/>
  </r>
  <r>
    <n v="4065"/>
    <n v="49"/>
    <x v="1"/>
    <x v="1"/>
    <n v="49544"/>
    <n v="0"/>
    <n v="16"/>
    <n v="404"/>
    <n v="10"/>
    <n v="5"/>
    <n v="5"/>
    <x v="0"/>
    <n v="5"/>
    <n v="155.38461538461539"/>
    <n v="8"/>
    <n v="248.61538461538464"/>
    <n v="20"/>
    <n v="7"/>
    <x v="0"/>
    <n v="1"/>
    <x v="0"/>
  </r>
  <r>
    <n v="8230"/>
    <n v="45"/>
    <x v="0"/>
    <x v="1"/>
    <n v="33228"/>
    <n v="28"/>
    <n v="6"/>
    <n v="71"/>
    <n v="8"/>
    <n v="1"/>
    <n v="2"/>
    <x v="0"/>
    <n v="2"/>
    <n v="28.400000000000002"/>
    <n v="3"/>
    <n v="42.6"/>
    <n v="11"/>
    <n v="3"/>
    <x v="2"/>
    <n v="1"/>
    <x v="1"/>
  </r>
  <r>
    <n v="1215"/>
    <n v="47"/>
    <x v="0"/>
    <x v="1"/>
    <n v="70440"/>
    <n v="49"/>
    <n v="23"/>
    <n v="1572"/>
    <n v="6"/>
    <n v="8"/>
    <n v="9"/>
    <x v="0"/>
    <n v="5"/>
    <n v="655"/>
    <n v="7"/>
    <n v="917.00000000000011"/>
    <n v="23"/>
    <n v="8"/>
    <x v="0"/>
    <n v="0"/>
    <x v="0"/>
  </r>
  <r>
    <n v="5939"/>
    <n v="54"/>
    <x v="0"/>
    <x v="1"/>
    <n v="38232"/>
    <n v="84"/>
    <n v="11"/>
    <n v="122"/>
    <n v="1.9999999999999996"/>
    <n v="3"/>
    <n v="3"/>
    <x v="0"/>
    <n v="3"/>
    <n v="61"/>
    <n v="3"/>
    <n v="61"/>
    <n v="8"/>
    <n v="1"/>
    <x v="1"/>
    <n v="2"/>
    <x v="1"/>
  </r>
  <r>
    <n v="2156"/>
    <n v="70"/>
    <x v="1"/>
    <x v="1"/>
    <n v="22554"/>
    <n v="38"/>
    <n v="10"/>
    <n v="41"/>
    <n v="7"/>
    <n v="3"/>
    <n v="1"/>
    <x v="0"/>
    <n v="2"/>
    <n v="13.666666666666666"/>
    <n v="4"/>
    <n v="27.333333333333332"/>
    <n v="11"/>
    <n v="3"/>
    <x v="2"/>
    <n v="2"/>
    <x v="1"/>
  </r>
  <r>
    <n v="7788"/>
    <n v="42"/>
    <x v="1"/>
    <x v="1"/>
    <n v="23536"/>
    <n v="53"/>
    <n v="4"/>
    <n v="10"/>
    <n v="5"/>
    <n v="0"/>
    <n v="0"/>
    <x v="0"/>
    <n v="0"/>
    <n v="0"/>
    <n v="3"/>
    <n v="10"/>
    <n v="5"/>
    <n v="0"/>
    <x v="1"/>
    <n v="1"/>
    <x v="1"/>
  </r>
  <r>
    <n v="10323"/>
    <n v="73"/>
    <x v="0"/>
    <x v="1"/>
    <n v="49413"/>
    <n v="88"/>
    <n v="13"/>
    <n v="304"/>
    <n v="1.9999999999999996"/>
    <n v="4"/>
    <n v="4"/>
    <x v="0"/>
    <n v="4"/>
    <n v="135.11111111111111"/>
    <n v="5"/>
    <n v="168.88888888888889"/>
    <n v="10"/>
    <n v="2"/>
    <x v="2"/>
    <n v="1"/>
    <x v="1"/>
  </r>
  <r>
    <n v="7947"/>
    <n v="56"/>
    <x v="0"/>
    <x v="1"/>
    <n v="42231"/>
    <n v="99"/>
    <n v="5"/>
    <n v="37"/>
    <n v="0.99999999999999978"/>
    <n v="0"/>
    <n v="1"/>
    <x v="0"/>
    <n v="1"/>
    <n v="9.25"/>
    <n v="3"/>
    <n v="27.75"/>
    <n v="1.9999999999999998"/>
    <n v="0"/>
    <x v="1"/>
    <n v="2"/>
    <x v="1"/>
  </r>
  <r>
    <n v="1891"/>
    <n v="45"/>
    <x v="2"/>
    <x v="2"/>
    <n v="78789"/>
    <n v="12"/>
    <n v="16"/>
    <n v="1754"/>
    <n v="9"/>
    <n v="5"/>
    <n v="9"/>
    <x v="0"/>
    <n v="4"/>
    <n v="779.55555555555554"/>
    <n v="5"/>
    <n v="974.44444444444446"/>
    <n v="23"/>
    <n v="8"/>
    <x v="0"/>
    <n v="0"/>
    <x v="0"/>
  </r>
  <r>
    <n v="2570"/>
    <n v="57"/>
    <x v="0"/>
    <x v="1"/>
    <n v="56534"/>
    <n v="35"/>
    <n v="25"/>
    <n v="815"/>
    <n v="7"/>
    <n v="8"/>
    <n v="6"/>
    <x v="0"/>
    <n v="10"/>
    <n v="479.41176470588238"/>
    <n v="7"/>
    <n v="335.58823529411762"/>
    <n v="21"/>
    <n v="8"/>
    <x v="0"/>
    <n v="1"/>
    <x v="0"/>
  </r>
  <r>
    <n v="9256"/>
    <n v="54"/>
    <x v="0"/>
    <x v="0"/>
    <n v="58350"/>
    <n v="5"/>
    <n v="27"/>
    <n v="1001"/>
    <n v="10"/>
    <n v="9"/>
    <n v="7"/>
    <x v="0"/>
    <n v="8"/>
    <n v="400.40000000000003"/>
    <n v="12"/>
    <n v="600.6"/>
    <n v="26"/>
    <n v="9"/>
    <x v="3"/>
    <n v="1"/>
    <x v="2"/>
  </r>
  <r>
    <n v="295"/>
    <n v="36"/>
    <x v="0"/>
    <x v="0"/>
    <n v="81217"/>
    <n v="77"/>
    <n v="22"/>
    <n v="1157"/>
    <n v="3.0000000000000004"/>
    <n v="7"/>
    <n v="7"/>
    <x v="0"/>
    <n v="3"/>
    <n v="247.92857142857142"/>
    <n v="11"/>
    <n v="909.07142857142856"/>
    <n v="17"/>
    <n v="5"/>
    <x v="4"/>
    <n v="0"/>
    <x v="3"/>
  </r>
  <r>
    <n v="7397"/>
    <n v="74"/>
    <x v="0"/>
    <x v="0"/>
    <n v="49090"/>
    <n v="45"/>
    <n v="21"/>
    <n v="688"/>
    <n v="6"/>
    <n v="7"/>
    <n v="6"/>
    <x v="0"/>
    <n v="7"/>
    <n v="301"/>
    <n v="9"/>
    <n v="387"/>
    <n v="19"/>
    <n v="7"/>
    <x v="0"/>
    <n v="1"/>
    <x v="0"/>
  </r>
  <r>
    <n v="6349"/>
    <n v="38"/>
    <x v="2"/>
    <x v="2"/>
    <n v="61787"/>
    <n v="71"/>
    <n v="19"/>
    <n v="1319"/>
    <n v="3.0000000000000004"/>
    <n v="6"/>
    <n v="8"/>
    <x v="0"/>
    <n v="8"/>
    <n v="753.71428571428567"/>
    <n v="6"/>
    <n v="565.28571428571422"/>
    <n v="17"/>
    <n v="5"/>
    <x v="4"/>
    <n v="0"/>
    <x v="3"/>
  </r>
  <r>
    <n v="10790"/>
    <n v="40"/>
    <x v="1"/>
    <x v="1"/>
    <n v="18169"/>
    <n v="40"/>
    <n v="4"/>
    <n v="21"/>
    <n v="6"/>
    <n v="0"/>
    <n v="0"/>
    <x v="0"/>
    <n v="1"/>
    <n v="7"/>
    <n v="2"/>
    <n v="14"/>
    <n v="6"/>
    <n v="0"/>
    <x v="1"/>
    <n v="1"/>
    <x v="1"/>
  </r>
  <r>
    <n v="10398"/>
    <n v="44"/>
    <x v="2"/>
    <x v="0"/>
    <n v="24336"/>
    <n v="82"/>
    <n v="4"/>
    <n v="31"/>
    <n v="1.9999999999999996"/>
    <n v="0"/>
    <n v="0"/>
    <x v="0"/>
    <n v="1"/>
    <n v="10.333333333333332"/>
    <n v="2"/>
    <n v="20.666666666666664"/>
    <n v="1.9999999999999996"/>
    <n v="0"/>
    <x v="1"/>
    <n v="1"/>
    <x v="1"/>
  </r>
  <r>
    <n v="2431"/>
    <n v="35"/>
    <x v="0"/>
    <x v="1"/>
    <n v="18222"/>
    <n v="70"/>
    <n v="6"/>
    <n v="67"/>
    <n v="3.0000000000000004"/>
    <n v="1"/>
    <n v="2"/>
    <x v="0"/>
    <n v="2"/>
    <n v="26.8"/>
    <n v="3"/>
    <n v="40.199999999999996"/>
    <n v="6"/>
    <n v="0"/>
    <x v="1"/>
    <n v="0"/>
    <x v="1"/>
  </r>
  <r>
    <n v="550"/>
    <n v="73"/>
    <x v="0"/>
    <x v="2"/>
    <n v="62335"/>
    <n v="87"/>
    <n v="21"/>
    <n v="708"/>
    <n v="1.9999999999999996"/>
    <n v="7"/>
    <n v="6"/>
    <x v="0"/>
    <n v="3"/>
    <n v="132.75"/>
    <n v="13"/>
    <n v="575.25"/>
    <n v="15"/>
    <n v="4"/>
    <x v="2"/>
    <n v="1"/>
    <x v="1"/>
  </r>
  <r>
    <n v="1890"/>
    <n v="54"/>
    <x v="2"/>
    <x v="1"/>
    <n v="42033"/>
    <n v="95"/>
    <n v="4"/>
    <n v="25"/>
    <n v="0.99999999999999978"/>
    <n v="0"/>
    <n v="0"/>
    <x v="0"/>
    <n v="1"/>
    <n v="8.3333333333333321"/>
    <n v="2"/>
    <n v="16.666666666666664"/>
    <n v="0.99999999999999978"/>
    <n v="0"/>
    <x v="1"/>
    <n v="2"/>
    <x v="1"/>
  </r>
  <r>
    <n v="10742"/>
    <n v="42"/>
    <x v="1"/>
    <x v="1"/>
    <n v="86580"/>
    <n v="72"/>
    <n v="11"/>
    <n v="746"/>
    <n v="3.0000000000000004"/>
    <n v="3"/>
    <n v="6"/>
    <x v="1"/>
    <n v="4"/>
    <n v="331.55555555555554"/>
    <n v="5"/>
    <n v="414.44444444444446"/>
    <n v="12"/>
    <n v="3"/>
    <x v="2"/>
    <n v="0"/>
    <x v="1"/>
  </r>
  <r>
    <n v="10356"/>
    <n v="68"/>
    <x v="1"/>
    <x v="2"/>
    <n v="41437"/>
    <n v="5"/>
    <n v="5"/>
    <n v="32"/>
    <n v="10"/>
    <n v="0"/>
    <n v="0"/>
    <x v="0"/>
    <n v="1"/>
    <n v="8"/>
    <n v="3"/>
    <n v="24"/>
    <n v="10"/>
    <n v="2"/>
    <x v="2"/>
    <n v="2"/>
    <x v="1"/>
  </r>
  <r>
    <n v="4676"/>
    <n v="74"/>
    <x v="2"/>
    <x v="3"/>
    <n v="73705"/>
    <n v="86"/>
    <n v="25"/>
    <n v="1695"/>
    <n v="1.9999999999999996"/>
    <n v="8"/>
    <n v="9"/>
    <x v="0"/>
    <n v="9"/>
    <n v="897.35294117647061"/>
    <n v="8"/>
    <n v="797.64705882352939"/>
    <n v="19"/>
    <n v="7"/>
    <x v="0"/>
    <n v="2"/>
    <x v="0"/>
  </r>
  <r>
    <n v="8852"/>
    <n v="49"/>
    <x v="0"/>
    <x v="1"/>
    <n v="61064"/>
    <n v="80"/>
    <n v="28"/>
    <n v="1080"/>
    <n v="1.9999999999999996"/>
    <n v="9"/>
    <n v="7"/>
    <x v="0"/>
    <n v="8"/>
    <n v="454.73684210526312"/>
    <n v="11"/>
    <n v="625.26315789473688"/>
    <n v="18"/>
    <n v="6"/>
    <x v="4"/>
    <n v="1"/>
    <x v="3"/>
  </r>
  <r>
    <n v="3565"/>
    <n v="70"/>
    <x v="2"/>
    <x v="1"/>
    <n v="38452"/>
    <n v="62"/>
    <n v="9"/>
    <n v="72"/>
    <n v="4"/>
    <n v="2"/>
    <n v="2"/>
    <x v="0"/>
    <n v="3"/>
    <n v="36"/>
    <n v="3"/>
    <n v="36"/>
    <n v="8"/>
    <n v="1"/>
    <x v="1"/>
    <n v="2"/>
    <x v="1"/>
  </r>
  <r>
    <n v="5294"/>
    <n v="36"/>
    <x v="0"/>
    <x v="0"/>
    <n v="18358"/>
    <n v="49"/>
    <n v="10"/>
    <n v="57"/>
    <n v="6"/>
    <n v="3"/>
    <n v="2"/>
    <x v="0"/>
    <n v="3"/>
    <n v="24.428571428571427"/>
    <n v="4"/>
    <n v="32.571428571428569"/>
    <n v="11"/>
    <n v="3"/>
    <x v="2"/>
    <n v="1"/>
    <x v="1"/>
  </r>
  <r>
    <n v="1958"/>
    <n v="52"/>
    <x v="1"/>
    <x v="1"/>
    <n v="55012"/>
    <n v="85"/>
    <n v="25"/>
    <n v="660"/>
    <n v="1.9999999999999996"/>
    <n v="8"/>
    <n v="6"/>
    <x v="0"/>
    <n v="8"/>
    <n v="310.58823529411762"/>
    <n v="9"/>
    <n v="349.41176470588238"/>
    <n v="16"/>
    <n v="5"/>
    <x v="4"/>
    <n v="1"/>
    <x v="3"/>
  </r>
  <r>
    <n v="7349"/>
    <n v="52"/>
    <x v="3"/>
    <x v="1"/>
    <n v="9722"/>
    <n v="7"/>
    <n v="11"/>
    <n v="103"/>
    <n v="10"/>
    <n v="3"/>
    <n v="3"/>
    <x v="0"/>
    <n v="3"/>
    <n v="51.5"/>
    <n v="3"/>
    <n v="51.5"/>
    <n v="16"/>
    <n v="5"/>
    <x v="4"/>
    <n v="1"/>
    <x v="3"/>
  </r>
  <r>
    <n v="8799"/>
    <n v="41"/>
    <x v="1"/>
    <x v="1"/>
    <n v="38175"/>
    <n v="6"/>
    <n v="11"/>
    <n v="153"/>
    <n v="10"/>
    <n v="3"/>
    <n v="3"/>
    <x v="0"/>
    <n v="3"/>
    <n v="65.571428571428569"/>
    <n v="4"/>
    <n v="87.428571428571431"/>
    <n v="16"/>
    <n v="5"/>
    <x v="4"/>
    <n v="1"/>
    <x v="3"/>
  </r>
  <r>
    <n v="1351"/>
    <n v="69"/>
    <x v="2"/>
    <x v="1"/>
    <n v="58656"/>
    <n v="25"/>
    <n v="32"/>
    <n v="1220"/>
    <n v="8"/>
    <n v="9"/>
    <n v="8"/>
    <x v="0"/>
    <n v="7"/>
    <n v="427"/>
    <n v="13"/>
    <n v="793"/>
    <n v="25"/>
    <n v="9"/>
    <x v="3"/>
    <n v="1"/>
    <x v="2"/>
  </r>
  <r>
    <n v="1045"/>
    <n v="60"/>
    <x v="0"/>
    <x v="1"/>
    <n v="52117"/>
    <n v="55"/>
    <n v="13"/>
    <n v="279"/>
    <n v="5"/>
    <n v="4"/>
    <n v="4"/>
    <x v="0"/>
    <n v="5"/>
    <n v="155"/>
    <n v="4"/>
    <n v="124"/>
    <n v="13"/>
    <n v="4"/>
    <x v="2"/>
    <n v="1"/>
    <x v="1"/>
  </r>
  <r>
    <n v="7732"/>
    <n v="47"/>
    <x v="0"/>
    <x v="1"/>
    <n v="64813"/>
    <n v="81"/>
    <n v="20"/>
    <n v="745"/>
    <n v="1.9999999999999996"/>
    <n v="6"/>
    <n v="6"/>
    <x v="0"/>
    <n v="7"/>
    <n v="306.76470588235293"/>
    <n v="10"/>
    <n v="438.23529411764707"/>
    <n v="14"/>
    <n v="4"/>
    <x v="2"/>
    <n v="1"/>
    <x v="1"/>
  </r>
  <r>
    <n v="8070"/>
    <n v="52"/>
    <x v="1"/>
    <x v="1"/>
    <n v="54222"/>
    <n v="98"/>
    <n v="12"/>
    <n v="264"/>
    <n v="0.99999999999999978"/>
    <n v="3"/>
    <n v="4"/>
    <x v="0"/>
    <n v="3"/>
    <n v="99"/>
    <n v="5"/>
    <n v="165"/>
    <n v="8"/>
    <n v="1"/>
    <x v="1"/>
    <n v="1"/>
    <x v="1"/>
  </r>
  <r>
    <n v="477"/>
    <n v="39"/>
    <x v="0"/>
    <x v="1"/>
    <n v="83512"/>
    <n v="31"/>
    <n v="22"/>
    <n v="2157"/>
    <n v="7"/>
    <n v="7"/>
    <n v="9"/>
    <x v="0"/>
    <n v="4"/>
    <n v="616.28571428571422"/>
    <n v="10"/>
    <n v="1540.7142857142858"/>
    <n v="23"/>
    <n v="8"/>
    <x v="0"/>
    <n v="0"/>
    <x v="0"/>
  </r>
  <r>
    <n v="7832"/>
    <n v="66"/>
    <x v="2"/>
    <x v="1"/>
    <n v="77520"/>
    <n v="30"/>
    <n v="23"/>
    <n v="1526"/>
    <n v="7"/>
    <n v="8"/>
    <n v="8"/>
    <x v="0"/>
    <n v="8"/>
    <n v="813.86666666666667"/>
    <n v="7"/>
    <n v="712.13333333333333"/>
    <n v="23"/>
    <n v="8"/>
    <x v="0"/>
    <n v="1"/>
    <x v="0"/>
  </r>
  <r>
    <n v="2202"/>
    <n v="47"/>
    <x v="0"/>
    <x v="1"/>
    <n v="41154"/>
    <n v="98"/>
    <n v="6"/>
    <n v="69"/>
    <n v="0.99999999999999978"/>
    <n v="1"/>
    <n v="2"/>
    <x v="0"/>
    <n v="1"/>
    <n v="13.8"/>
    <n v="4"/>
    <n v="55.2"/>
    <n v="4"/>
    <n v="0"/>
    <x v="1"/>
    <n v="1"/>
    <x v="1"/>
  </r>
  <r>
    <n v="7396"/>
    <n v="59"/>
    <x v="0"/>
    <x v="1"/>
    <n v="80398"/>
    <n v="92"/>
    <n v="26"/>
    <n v="1597"/>
    <n v="0.99999999999999978"/>
    <n v="9"/>
    <n v="9"/>
    <x v="0"/>
    <n v="5"/>
    <n v="469.70588235294122"/>
    <n v="12"/>
    <n v="1127.2941176470588"/>
    <n v="19"/>
    <n v="7"/>
    <x v="0"/>
    <n v="0"/>
    <x v="0"/>
  </r>
  <r>
    <n v="4055"/>
    <n v="33"/>
    <x v="3"/>
    <x v="0"/>
    <n v="18746"/>
    <n v="41"/>
    <n v="8"/>
    <n v="64"/>
    <n v="6"/>
    <n v="2"/>
    <n v="2"/>
    <x v="0"/>
    <n v="3"/>
    <n v="32"/>
    <n v="3"/>
    <n v="32"/>
    <n v="10"/>
    <n v="2"/>
    <x v="2"/>
    <n v="1"/>
    <x v="1"/>
  </r>
  <r>
    <n v="10340"/>
    <n v="41"/>
    <x v="0"/>
    <x v="1"/>
    <n v="35196"/>
    <n v="68"/>
    <n v="18"/>
    <n v="497"/>
    <n v="4"/>
    <n v="6"/>
    <n v="5"/>
    <x v="0"/>
    <n v="6"/>
    <n v="271.09090909090907"/>
    <n v="5"/>
    <n v="225.90909090909091"/>
    <n v="15"/>
    <n v="4"/>
    <x v="2"/>
    <n v="1"/>
    <x v="1"/>
  </r>
  <r>
    <n v="10091"/>
    <n v="69"/>
    <x v="0"/>
    <x v="0"/>
    <n v="60230"/>
    <n v="78"/>
    <n v="17"/>
    <n v="1067"/>
    <n v="3.0000000000000004"/>
    <n v="5"/>
    <n v="7"/>
    <x v="0"/>
    <n v="6"/>
    <n v="533.5"/>
    <n v="6"/>
    <n v="533.5"/>
    <n v="15"/>
    <n v="4"/>
    <x v="2"/>
    <n v="1"/>
    <x v="1"/>
  </r>
  <r>
    <n v="7629"/>
    <n v="48"/>
    <x v="0"/>
    <x v="1"/>
    <n v="22108"/>
    <n v="46"/>
    <n v="7"/>
    <n v="31"/>
    <n v="6"/>
    <n v="1"/>
    <n v="0"/>
    <x v="0"/>
    <n v="2"/>
    <n v="12.4"/>
    <n v="3"/>
    <n v="18.599999999999998"/>
    <n v="7"/>
    <n v="1"/>
    <x v="1"/>
    <n v="2"/>
    <x v="1"/>
  </r>
  <r>
    <n v="10640"/>
    <n v="51"/>
    <x v="0"/>
    <x v="1"/>
    <n v="44392"/>
    <n v="71"/>
    <n v="14"/>
    <n v="211"/>
    <n v="3.0000000000000004"/>
    <n v="4"/>
    <n v="4"/>
    <x v="0"/>
    <n v="4"/>
    <n v="105.5"/>
    <n v="4"/>
    <n v="105.5"/>
    <n v="11"/>
    <n v="3"/>
    <x v="2"/>
    <n v="2"/>
    <x v="1"/>
  </r>
  <r>
    <n v="3498"/>
    <n v="49"/>
    <x v="1"/>
    <x v="1"/>
    <n v="55424"/>
    <n v="6"/>
    <n v="25"/>
    <n v="877"/>
    <n v="10"/>
    <n v="8"/>
    <n v="6"/>
    <x v="0"/>
    <n v="7"/>
    <n v="383.6875"/>
    <n v="9"/>
    <n v="493.3125"/>
    <n v="24"/>
    <n v="9"/>
    <x v="3"/>
    <n v="1"/>
    <x v="2"/>
  </r>
  <r>
    <n v="6742"/>
    <n v="46"/>
    <x v="0"/>
    <x v="1"/>
    <n v="17688"/>
    <n v="82"/>
    <n v="4"/>
    <n v="11"/>
    <n v="1.9999999999999996"/>
    <n v="0"/>
    <n v="0"/>
    <x v="0"/>
    <n v="1"/>
    <n v="3.6666666666666665"/>
    <n v="2"/>
    <n v="7.333333333333333"/>
    <n v="1.9999999999999996"/>
    <n v="0"/>
    <x v="1"/>
    <n v="1"/>
    <x v="1"/>
  </r>
  <r>
    <n v="1172"/>
    <n v="42"/>
    <x v="1"/>
    <x v="1"/>
    <n v="92491"/>
    <n v="71"/>
    <n v="25"/>
    <n v="2034"/>
    <n v="3.0000000000000004"/>
    <n v="8"/>
    <n v="9"/>
    <x v="0"/>
    <n v="7"/>
    <n v="749.36842105263156"/>
    <n v="12"/>
    <n v="1284.6315789473683"/>
    <n v="20"/>
    <n v="7"/>
    <x v="0"/>
    <n v="0"/>
    <x v="0"/>
  </r>
  <r>
    <n v="569"/>
    <n v="34"/>
    <x v="0"/>
    <x v="0"/>
    <n v="90273"/>
    <n v="32"/>
    <n v="19"/>
    <n v="1991"/>
    <n v="7"/>
    <n v="6"/>
    <n v="9"/>
    <x v="0"/>
    <n v="5"/>
    <n v="829.58333333333337"/>
    <n v="7"/>
    <n v="1161.4166666666667"/>
    <n v="22"/>
    <n v="8"/>
    <x v="0"/>
    <n v="0"/>
    <x v="0"/>
  </r>
  <r>
    <n v="4686"/>
    <n v="63"/>
    <x v="1"/>
    <x v="3"/>
    <n v="82571"/>
    <n v="28"/>
    <n v="24"/>
    <n v="1686"/>
    <n v="8"/>
    <n v="8"/>
    <n v="9"/>
    <x v="1"/>
    <n v="6"/>
    <n v="532.42105263157896"/>
    <n v="13"/>
    <n v="1153.578947368421"/>
    <n v="25"/>
    <n v="9"/>
    <x v="3"/>
    <n v="0"/>
    <x v="2"/>
  </r>
  <r>
    <n v="1381"/>
    <n v="43"/>
    <x v="1"/>
    <x v="0"/>
    <n v="38513"/>
    <n v="20"/>
    <n v="17"/>
    <n v="324"/>
    <n v="8"/>
    <n v="5"/>
    <n v="4"/>
    <x v="0"/>
    <n v="6"/>
    <n v="176.72727272727272"/>
    <n v="5"/>
    <n v="147.27272727272728"/>
    <n v="17"/>
    <n v="5"/>
    <x v="4"/>
    <n v="1"/>
    <x v="3"/>
  </r>
  <r>
    <n v="2634"/>
    <n v="46"/>
    <x v="2"/>
    <x v="0"/>
    <n v="16653"/>
    <n v="10"/>
    <n v="9"/>
    <n v="69"/>
    <n v="9"/>
    <n v="2"/>
    <n v="2"/>
    <x v="0"/>
    <n v="2"/>
    <n v="27.6"/>
    <n v="3"/>
    <n v="41.4"/>
    <n v="13"/>
    <n v="4"/>
    <x v="2"/>
    <n v="1"/>
    <x v="1"/>
  </r>
  <r>
    <n v="10905"/>
    <n v="70"/>
    <x v="0"/>
    <x v="1"/>
    <n v="42586"/>
    <n v="7"/>
    <n v="16"/>
    <n v="252"/>
    <n v="10"/>
    <n v="5"/>
    <n v="4"/>
    <x v="0"/>
    <n v="4"/>
    <n v="100.80000000000001"/>
    <n v="6"/>
    <n v="151.19999999999999"/>
    <n v="19"/>
    <n v="7"/>
    <x v="0"/>
    <n v="2"/>
    <x v="0"/>
  </r>
  <r>
    <n v="1744"/>
    <n v="60"/>
    <x v="3"/>
    <x v="0"/>
    <n v="23529"/>
    <n v="67"/>
    <n v="5"/>
    <n v="54"/>
    <n v="4"/>
    <n v="0"/>
    <n v="1"/>
    <x v="0"/>
    <n v="1"/>
    <n v="18"/>
    <n v="2"/>
    <n v="36"/>
    <n v="5"/>
    <n v="0"/>
    <x v="1"/>
    <n v="1"/>
    <x v="1"/>
  </r>
  <r>
    <n v="1000"/>
    <n v="64"/>
    <x v="2"/>
    <x v="1"/>
    <n v="74881"/>
    <n v="48"/>
    <n v="27"/>
    <n v="964"/>
    <n v="6"/>
    <n v="9"/>
    <n v="7"/>
    <x v="0"/>
    <n v="9"/>
    <n v="413.14285714285711"/>
    <n v="12"/>
    <n v="550.85714285714278"/>
    <n v="22"/>
    <n v="8"/>
    <x v="0"/>
    <n v="2"/>
    <x v="0"/>
  </r>
  <r>
    <n v="3828"/>
    <n v="74"/>
    <x v="0"/>
    <x v="1"/>
    <n v="71107"/>
    <n v="61"/>
    <n v="28"/>
    <n v="1327"/>
    <n v="4"/>
    <n v="9"/>
    <n v="8"/>
    <x v="0"/>
    <n v="7"/>
    <n v="464.45"/>
    <n v="13"/>
    <n v="862.55000000000007"/>
    <n v="21"/>
    <n v="8"/>
    <x v="0"/>
    <n v="1"/>
    <x v="0"/>
  </r>
  <r>
    <n v="8605"/>
    <n v="61"/>
    <x v="1"/>
    <x v="1"/>
    <n v="46910"/>
    <n v="36"/>
    <n v="7"/>
    <n v="68"/>
    <n v="7"/>
    <n v="1"/>
    <n v="2"/>
    <x v="0"/>
    <n v="2"/>
    <n v="27.200000000000003"/>
    <n v="3"/>
    <n v="40.799999999999997"/>
    <n v="10"/>
    <n v="2"/>
    <x v="2"/>
    <n v="2"/>
    <x v="1"/>
  </r>
  <r>
    <n v="10304"/>
    <n v="66"/>
    <x v="0"/>
    <x v="1"/>
    <n v="18690"/>
    <n v="77"/>
    <n v="5"/>
    <n v="60"/>
    <n v="3.0000000000000004"/>
    <n v="0"/>
    <n v="2"/>
    <x v="0"/>
    <n v="1"/>
    <n v="20"/>
    <n v="2"/>
    <n v="40"/>
    <n v="5"/>
    <n v="0"/>
    <x v="1"/>
    <n v="0"/>
    <x v="1"/>
  </r>
  <r>
    <n v="4351"/>
    <n v="70"/>
    <x v="0"/>
    <x v="2"/>
    <n v="37244"/>
    <n v="90"/>
    <n v="5"/>
    <n v="55"/>
    <n v="0.99999999999999978"/>
    <n v="0"/>
    <n v="1"/>
    <x v="0"/>
    <n v="1"/>
    <n v="18.333333333333332"/>
    <n v="2"/>
    <n v="36.666666666666664"/>
    <n v="1.9999999999999998"/>
    <n v="0"/>
    <x v="1"/>
    <n v="2"/>
    <x v="1"/>
  </r>
  <r>
    <n v="10129"/>
    <n v="59"/>
    <x v="0"/>
    <x v="1"/>
    <n v="82427"/>
    <n v="35"/>
    <n v="21"/>
    <n v="1456"/>
    <n v="7"/>
    <n v="7"/>
    <n v="8"/>
    <x v="0"/>
    <n v="3"/>
    <n v="291.2"/>
    <n v="12"/>
    <n v="1164.8"/>
    <n v="22"/>
    <n v="8"/>
    <x v="0"/>
    <n v="0"/>
    <x v="0"/>
  </r>
  <r>
    <n v="2499"/>
    <n v="67"/>
    <x v="2"/>
    <x v="0"/>
    <n v="75342"/>
    <n v="38"/>
    <n v="18"/>
    <n v="563"/>
    <n v="7"/>
    <n v="6"/>
    <n v="5"/>
    <x v="0"/>
    <n v="5"/>
    <n v="187.66666666666666"/>
    <n v="10"/>
    <n v="375.33333333333331"/>
    <n v="18"/>
    <n v="6"/>
    <x v="4"/>
    <n v="1"/>
    <x v="3"/>
  </r>
  <r>
    <n v="10092"/>
    <n v="71"/>
    <x v="0"/>
    <x v="2"/>
    <n v="70044"/>
    <n v="46"/>
    <n v="26"/>
    <n v="1504"/>
    <n v="6"/>
    <n v="9"/>
    <n v="8"/>
    <x v="0"/>
    <n v="7"/>
    <n v="877.33333333333337"/>
    <n v="5"/>
    <n v="626.66666666666674"/>
    <n v="23"/>
    <n v="8"/>
    <x v="0"/>
    <n v="1"/>
    <x v="0"/>
  </r>
  <r>
    <n v="7500"/>
    <n v="58"/>
    <x v="0"/>
    <x v="0"/>
    <n v="79146"/>
    <n v="33"/>
    <n v="19"/>
    <n v="564"/>
    <n v="7"/>
    <n v="6"/>
    <n v="5"/>
    <x v="0"/>
    <n v="8"/>
    <n v="282"/>
    <n v="8"/>
    <n v="282"/>
    <n v="18"/>
    <n v="6"/>
    <x v="4"/>
    <n v="2"/>
    <x v="3"/>
  </r>
  <r>
    <n v="5796"/>
    <n v="62"/>
    <x v="0"/>
    <x v="1"/>
    <n v="77437"/>
    <n v="70"/>
    <n v="23"/>
    <n v="1125"/>
    <n v="3.0000000000000004"/>
    <n v="8"/>
    <n v="7"/>
    <x v="0"/>
    <n v="4"/>
    <n v="264.70588235294116"/>
    <n v="13"/>
    <n v="860.29411764705878"/>
    <n v="18"/>
    <n v="6"/>
    <x v="4"/>
    <n v="0"/>
    <x v="3"/>
  </r>
  <r>
    <n v="10556"/>
    <n v="66"/>
    <x v="0"/>
    <x v="1"/>
    <n v="54984"/>
    <n v="51"/>
    <n v="17"/>
    <n v="358"/>
    <n v="5"/>
    <n v="5"/>
    <n v="4"/>
    <x v="0"/>
    <n v="6"/>
    <n v="179"/>
    <n v="6"/>
    <n v="179"/>
    <n v="14"/>
    <n v="4"/>
    <x v="2"/>
    <n v="1"/>
    <x v="1"/>
  </r>
  <r>
    <n v="1064"/>
    <n v="54"/>
    <x v="1"/>
    <x v="1"/>
    <n v="42403"/>
    <n v="18"/>
    <n v="5"/>
    <n v="42"/>
    <n v="9"/>
    <n v="0"/>
    <n v="1"/>
    <x v="0"/>
    <n v="1"/>
    <n v="10.5"/>
    <n v="3"/>
    <n v="31.5"/>
    <n v="10"/>
    <n v="2"/>
    <x v="2"/>
    <n v="1"/>
    <x v="1"/>
  </r>
  <r>
    <n v="48"/>
    <n v="61"/>
    <x v="0"/>
    <x v="1"/>
    <n v="55761"/>
    <n v="97"/>
    <n v="10"/>
    <n v="184"/>
    <n v="0.99999999999999978"/>
    <n v="3"/>
    <n v="3"/>
    <x v="0"/>
    <n v="4"/>
    <n v="105.14285714285714"/>
    <n v="3"/>
    <n v="78.857142857142847"/>
    <n v="7"/>
    <n v="1"/>
    <x v="1"/>
    <n v="1"/>
    <x v="1"/>
  </r>
  <r>
    <n v="7610"/>
    <n v="42"/>
    <x v="0"/>
    <x v="1"/>
    <n v="37292"/>
    <n v="32"/>
    <n v="19"/>
    <n v="460"/>
    <n v="7"/>
    <n v="6"/>
    <n v="5"/>
    <x v="0"/>
    <n v="6"/>
    <n v="250.90909090909088"/>
    <n v="5"/>
    <n v="209.09090909090909"/>
    <n v="18"/>
    <n v="6"/>
    <x v="4"/>
    <n v="1"/>
    <x v="3"/>
  </r>
  <r>
    <n v="263"/>
    <n v="80"/>
    <x v="1"/>
    <x v="0"/>
    <n v="45576"/>
    <n v="9"/>
    <n v="8"/>
    <n v="145"/>
    <n v="10"/>
    <n v="2"/>
    <n v="3"/>
    <x v="0"/>
    <n v="3"/>
    <n v="72.5"/>
    <n v="3"/>
    <n v="72.5"/>
    <n v="15"/>
    <n v="4"/>
    <x v="2"/>
    <n v="0"/>
    <x v="1"/>
  </r>
  <r>
    <n v="10814"/>
    <n v="78"/>
    <x v="0"/>
    <x v="1"/>
    <n v="70321"/>
    <n v="6"/>
    <n v="25"/>
    <n v="1376"/>
    <n v="10"/>
    <n v="8"/>
    <n v="8"/>
    <x v="0"/>
    <n v="6"/>
    <n v="434.52631578947364"/>
    <n v="13"/>
    <n v="941.47368421052636"/>
    <n v="26"/>
    <n v="9"/>
    <x v="3"/>
    <n v="0"/>
    <x v="2"/>
  </r>
  <r>
    <n v="9710"/>
    <n v="56"/>
    <x v="1"/>
    <x v="2"/>
    <n v="58086"/>
    <n v="80"/>
    <n v="23"/>
    <n v="792"/>
    <n v="1.9999999999999996"/>
    <n v="8"/>
    <n v="6"/>
    <x v="0"/>
    <n v="11"/>
    <n v="484.00000000000006"/>
    <n v="7"/>
    <n v="308"/>
    <n v="16"/>
    <n v="5"/>
    <x v="4"/>
    <n v="1"/>
    <x v="3"/>
  </r>
  <r>
    <n v="9292"/>
    <n v="73"/>
    <x v="0"/>
    <x v="1"/>
    <n v="81795"/>
    <n v="74"/>
    <n v="23"/>
    <n v="1382"/>
    <n v="3.0000000000000004"/>
    <n v="8"/>
    <n v="8"/>
    <x v="0"/>
    <n v="4"/>
    <n v="502.54545454545456"/>
    <n v="7"/>
    <n v="879.4545454545455"/>
    <n v="19"/>
    <n v="7"/>
    <x v="0"/>
    <n v="0"/>
    <x v="0"/>
  </r>
  <r>
    <n v="10250"/>
    <n v="78"/>
    <x v="3"/>
    <x v="1"/>
    <n v="28389"/>
    <n v="49"/>
    <n v="4"/>
    <n v="28"/>
    <n v="6"/>
    <n v="0"/>
    <n v="0"/>
    <x v="0"/>
    <n v="1"/>
    <n v="9.3333333333333321"/>
    <n v="2"/>
    <n v="18.666666666666664"/>
    <n v="6"/>
    <n v="0"/>
    <x v="1"/>
    <n v="0"/>
    <x v="1"/>
  </r>
  <r>
    <n v="7881"/>
    <n v="79"/>
    <x v="2"/>
    <x v="1"/>
    <n v="66835"/>
    <n v="21"/>
    <n v="24"/>
    <n v="1033"/>
    <n v="8"/>
    <n v="8"/>
    <n v="7"/>
    <x v="0"/>
    <n v="6"/>
    <n v="326.21052631578948"/>
    <n v="13"/>
    <n v="706.78947368421052"/>
    <n v="23"/>
    <n v="8"/>
    <x v="0"/>
    <n v="0"/>
    <x v="0"/>
  </r>
  <r>
    <n v="5847"/>
    <n v="56"/>
    <x v="0"/>
    <x v="2"/>
    <n v="69901"/>
    <n v="95"/>
    <n v="23"/>
    <n v="882"/>
    <n v="0.99999999999999978"/>
    <n v="8"/>
    <n v="6"/>
    <x v="0"/>
    <n v="7"/>
    <n v="363.1764705882353"/>
    <n v="10"/>
    <n v="518.82352941176475"/>
    <n v="15"/>
    <n v="4"/>
    <x v="2"/>
    <n v="1"/>
    <x v="1"/>
  </r>
  <r>
    <n v="737"/>
    <n v="76"/>
    <x v="1"/>
    <x v="1"/>
    <n v="80360"/>
    <n v="56"/>
    <n v="15"/>
    <n v="2231"/>
    <n v="5"/>
    <n v="4"/>
    <n v="9"/>
    <x v="0"/>
    <n v="4"/>
    <n v="991.55555555555554"/>
    <n v="5"/>
    <n v="1239.4444444444446"/>
    <n v="18"/>
    <n v="6"/>
    <x v="4"/>
    <n v="0"/>
    <x v="3"/>
  </r>
  <r>
    <n v="3571"/>
    <n v="64"/>
    <x v="1"/>
    <x v="1"/>
    <n v="63342"/>
    <n v="48"/>
    <n v="19"/>
    <n v="1101"/>
    <n v="6"/>
    <n v="6"/>
    <n v="7"/>
    <x v="0"/>
    <n v="8"/>
    <n v="677.53846153846155"/>
    <n v="5"/>
    <n v="423.46153846153851"/>
    <n v="19"/>
    <n v="7"/>
    <x v="0"/>
    <n v="1"/>
    <x v="0"/>
  </r>
  <r>
    <n v="7807"/>
    <n v="51"/>
    <x v="0"/>
    <x v="1"/>
    <n v="44989"/>
    <n v="26"/>
    <n v="16"/>
    <n v="369"/>
    <n v="8"/>
    <n v="5"/>
    <n v="4"/>
    <x v="0"/>
    <n v="5"/>
    <n v="184.5"/>
    <n v="5"/>
    <n v="184.5"/>
    <n v="17"/>
    <n v="5"/>
    <x v="4"/>
    <n v="1"/>
    <x v="3"/>
  </r>
  <r>
    <n v="3878"/>
    <n v="45"/>
    <x v="2"/>
    <x v="0"/>
    <n v="31859"/>
    <n v="3"/>
    <n v="5"/>
    <n v="48"/>
    <n v="10"/>
    <n v="0"/>
    <n v="1"/>
    <x v="0"/>
    <n v="1"/>
    <n v="12"/>
    <n v="3"/>
    <n v="36"/>
    <n v="11"/>
    <n v="3"/>
    <x v="2"/>
    <n v="1"/>
    <x v="1"/>
  </r>
  <r>
    <n v="5092"/>
    <n v="76"/>
    <x v="1"/>
    <x v="3"/>
    <n v="51569"/>
    <n v="39"/>
    <n v="19"/>
    <n v="467"/>
    <n v="7"/>
    <n v="6"/>
    <n v="5"/>
    <x v="0"/>
    <n v="7"/>
    <n v="233.5"/>
    <n v="7"/>
    <n v="233.5"/>
    <n v="18"/>
    <n v="6"/>
    <x v="4"/>
    <n v="1"/>
    <x v="3"/>
  </r>
  <r>
    <n v="2154"/>
    <n v="54"/>
    <x v="0"/>
    <x v="3"/>
    <n v="30372"/>
    <n v="33"/>
    <n v="8"/>
    <n v="44"/>
    <n v="7"/>
    <n v="2"/>
    <n v="1"/>
    <x v="0"/>
    <n v="2"/>
    <n v="17.600000000000001"/>
    <n v="3"/>
    <n v="26.4"/>
    <n v="10"/>
    <n v="2"/>
    <x v="2"/>
    <n v="2"/>
    <x v="1"/>
  </r>
  <r>
    <n v="5394"/>
    <n v="46"/>
    <x v="3"/>
    <x v="0"/>
    <n v="16014"/>
    <n v="42"/>
    <n v="10"/>
    <n v="38"/>
    <n v="6"/>
    <n v="3"/>
    <n v="1"/>
    <x v="0"/>
    <n v="1"/>
    <n v="7.6000000000000005"/>
    <n v="4"/>
    <n v="30.400000000000002"/>
    <n v="10"/>
    <n v="2"/>
    <x v="2"/>
    <n v="2"/>
    <x v="1"/>
  </r>
  <r>
    <n v="3798"/>
    <n v="57"/>
    <x v="0"/>
    <x v="1"/>
    <n v="41120"/>
    <n v="80"/>
    <n v="9"/>
    <n v="81"/>
    <n v="1.9999999999999996"/>
    <n v="2"/>
    <n v="2"/>
    <x v="0"/>
    <n v="2"/>
    <n v="32.4"/>
    <n v="3"/>
    <n v="48.6"/>
    <n v="6"/>
    <n v="0"/>
    <x v="1"/>
    <n v="2"/>
    <x v="1"/>
  </r>
  <r>
    <n v="3524"/>
    <n v="54"/>
    <x v="2"/>
    <x v="0"/>
    <n v="39763"/>
    <n v="9"/>
    <n v="10"/>
    <n v="167"/>
    <n v="10"/>
    <n v="3"/>
    <n v="3"/>
    <x v="0"/>
    <n v="5"/>
    <n v="119.28571428571429"/>
    <n v="2"/>
    <n v="47.714285714285708"/>
    <n v="16"/>
    <n v="5"/>
    <x v="4"/>
    <n v="1"/>
    <x v="3"/>
  </r>
  <r>
    <n v="5247"/>
    <n v="70"/>
    <x v="1"/>
    <x v="1"/>
    <n v="38725"/>
    <n v="52"/>
    <n v="7"/>
    <n v="45"/>
    <n v="5"/>
    <n v="1"/>
    <n v="1"/>
    <x v="0"/>
    <n v="1"/>
    <n v="9"/>
    <n v="4"/>
    <n v="36"/>
    <n v="7"/>
    <n v="1"/>
    <x v="1"/>
    <n v="2"/>
    <x v="1"/>
  </r>
  <r>
    <n v="5883"/>
    <n v="53"/>
    <x v="0"/>
    <x v="1"/>
    <n v="77981"/>
    <n v="78"/>
    <n v="21"/>
    <n v="664"/>
    <n v="3.0000000000000004"/>
    <n v="7"/>
    <n v="6"/>
    <x v="0"/>
    <n v="7"/>
    <n v="332"/>
    <n v="7"/>
    <n v="332"/>
    <n v="16"/>
    <n v="5"/>
    <x v="4"/>
    <n v="1"/>
    <x v="3"/>
  </r>
  <r>
    <n v="2118"/>
    <n v="61"/>
    <x v="2"/>
    <x v="1"/>
    <n v="62905"/>
    <n v="68"/>
    <n v="20"/>
    <n v="622"/>
    <n v="4"/>
    <n v="6"/>
    <n v="5"/>
    <x v="0"/>
    <n v="7"/>
    <n v="290.26666666666665"/>
    <n v="8"/>
    <n v="331.73333333333335"/>
    <n v="15"/>
    <n v="4"/>
    <x v="2"/>
    <n v="1"/>
    <x v="1"/>
  </r>
  <r>
    <n v="8812"/>
    <n v="46"/>
    <x v="2"/>
    <x v="2"/>
    <n v="13533"/>
    <n v="45"/>
    <n v="7"/>
    <n v="48"/>
    <n v="6"/>
    <n v="1"/>
    <n v="1"/>
    <x v="0"/>
    <n v="2"/>
    <n v="19.200000000000003"/>
    <n v="3"/>
    <n v="28.799999999999997"/>
    <n v="8"/>
    <n v="1"/>
    <x v="1"/>
    <n v="1"/>
    <x v="1"/>
  </r>
  <r>
    <n v="6616"/>
    <n v="50"/>
    <x v="0"/>
    <x v="1"/>
    <n v="59481"/>
    <n v="47"/>
    <n v="16"/>
    <n v="461"/>
    <n v="6"/>
    <n v="5"/>
    <n v="5"/>
    <x v="0"/>
    <n v="3"/>
    <n v="125.72727272727272"/>
    <n v="8"/>
    <n v="335.27272727272731"/>
    <n v="16"/>
    <n v="5"/>
    <x v="4"/>
    <n v="1"/>
    <x v="3"/>
  </r>
  <r>
    <n v="2797"/>
    <n v="48"/>
    <x v="0"/>
    <x v="1"/>
    <n v="72117"/>
    <n v="34"/>
    <n v="26"/>
    <n v="1073"/>
    <n v="7"/>
    <n v="9"/>
    <n v="7"/>
    <x v="0"/>
    <n v="9"/>
    <n v="536.5"/>
    <n v="9"/>
    <n v="536.5"/>
    <n v="23"/>
    <n v="8"/>
    <x v="0"/>
    <n v="1"/>
    <x v="0"/>
  </r>
  <r>
    <n v="4328"/>
    <n v="39"/>
    <x v="2"/>
    <x v="1"/>
    <n v="21955"/>
    <n v="81"/>
    <n v="8"/>
    <n v="55"/>
    <n v="1.9999999999999996"/>
    <n v="2"/>
    <n v="1"/>
    <x v="0"/>
    <n v="2"/>
    <n v="22"/>
    <n v="3"/>
    <n v="33"/>
    <n v="5"/>
    <n v="0"/>
    <x v="1"/>
    <n v="1"/>
    <x v="1"/>
  </r>
  <r>
    <n v="9167"/>
    <n v="69"/>
    <x v="0"/>
    <x v="1"/>
    <n v="67131"/>
    <n v="72"/>
    <n v="26"/>
    <n v="976"/>
    <n v="3.0000000000000004"/>
    <n v="9"/>
    <n v="7"/>
    <x v="0"/>
    <n v="9"/>
    <n v="418.28571428571428"/>
    <n v="12"/>
    <n v="557.71428571428567"/>
    <n v="19"/>
    <n v="7"/>
    <x v="0"/>
    <n v="1"/>
    <x v="0"/>
  </r>
  <r>
    <n v="10560"/>
    <n v="45"/>
    <x v="1"/>
    <x v="0"/>
    <n v="36802"/>
    <n v="23"/>
    <n v="5"/>
    <n v="20"/>
    <n v="8"/>
    <n v="0"/>
    <n v="0"/>
    <x v="0"/>
    <n v="1"/>
    <n v="5"/>
    <n v="3"/>
    <n v="15"/>
    <n v="8"/>
    <n v="1"/>
    <x v="1"/>
    <n v="1"/>
    <x v="1"/>
  </r>
  <r>
    <n v="2631"/>
    <n v="43"/>
    <x v="0"/>
    <x v="1"/>
    <n v="71853"/>
    <n v="29"/>
    <n v="17"/>
    <n v="1149"/>
    <n v="8"/>
    <n v="5"/>
    <n v="7"/>
    <x v="0"/>
    <n v="2"/>
    <n v="287.25"/>
    <n v="6"/>
    <n v="861.75"/>
    <n v="20"/>
    <n v="7"/>
    <x v="0"/>
    <n v="0"/>
    <x v="0"/>
  </r>
  <r>
    <n v="8312"/>
    <n v="64"/>
    <x v="3"/>
    <x v="1"/>
    <n v="28249"/>
    <n v="80"/>
    <n v="6"/>
    <n v="43"/>
    <n v="1.9999999999999996"/>
    <n v="1"/>
    <n v="1"/>
    <x v="0"/>
    <n v="2"/>
    <n v="17.2"/>
    <n v="3"/>
    <n v="25.8"/>
    <n v="3.9999999999999996"/>
    <n v="0"/>
    <x v="1"/>
    <n v="0"/>
    <x v="1"/>
  </r>
  <r>
    <n v="5534"/>
    <n v="50"/>
    <x v="2"/>
    <x v="1"/>
    <n v="47808"/>
    <n v="30"/>
    <n v="10"/>
    <n v="224"/>
    <n v="7"/>
    <n v="3"/>
    <n v="4"/>
    <x v="0"/>
    <n v="3"/>
    <n v="112"/>
    <n v="3"/>
    <n v="112"/>
    <n v="14"/>
    <n v="4"/>
    <x v="2"/>
    <n v="1"/>
    <x v="1"/>
  </r>
  <r>
    <n v="5093"/>
    <n v="51"/>
    <x v="1"/>
    <x v="2"/>
    <n v="25509"/>
    <n v="15"/>
    <n v="9"/>
    <n v="101"/>
    <n v="9"/>
    <n v="2"/>
    <n v="3"/>
    <x v="0"/>
    <n v="3"/>
    <n v="50.5"/>
    <n v="3"/>
    <n v="50.5"/>
    <n v="14"/>
    <n v="4"/>
    <x v="2"/>
    <n v="1"/>
    <x v="1"/>
  </r>
  <r>
    <n v="7592"/>
    <n v="79"/>
    <x v="1"/>
    <x v="1"/>
    <n v="51012"/>
    <n v="86"/>
    <n v="10"/>
    <n v="209"/>
    <n v="1.9999999999999996"/>
    <n v="3"/>
    <n v="4"/>
    <x v="0"/>
    <n v="4"/>
    <n v="104.5"/>
    <n v="4"/>
    <n v="104.5"/>
    <n v="9"/>
    <n v="2"/>
    <x v="2"/>
    <n v="0"/>
    <x v="1"/>
  </r>
  <r>
    <n v="8895"/>
    <n v="40"/>
    <x v="0"/>
    <x v="0"/>
    <n v="70596"/>
    <n v="68"/>
    <n v="21"/>
    <n v="968"/>
    <n v="4"/>
    <n v="7"/>
    <n v="7"/>
    <x v="0"/>
    <n v="3"/>
    <n v="193.60000000000002"/>
    <n v="12"/>
    <n v="774.40000000000009"/>
    <n v="18"/>
    <n v="6"/>
    <x v="4"/>
    <n v="0"/>
    <x v="3"/>
  </r>
  <r>
    <n v="8584"/>
    <n v="73"/>
    <x v="1"/>
    <x v="1"/>
    <n v="85431"/>
    <n v="54"/>
    <n v="17"/>
    <n v="1165"/>
    <n v="5"/>
    <n v="5"/>
    <n v="7"/>
    <x v="0"/>
    <n v="2"/>
    <n v="258.88888888888886"/>
    <n v="7"/>
    <n v="906.11111111111109"/>
    <n v="17"/>
    <n v="5"/>
    <x v="4"/>
    <n v="0"/>
    <x v="3"/>
  </r>
  <r>
    <n v="2694"/>
    <n v="58"/>
    <x v="0"/>
    <x v="1"/>
    <n v="42664"/>
    <n v="44"/>
    <n v="5"/>
    <n v="24"/>
    <n v="6"/>
    <n v="0"/>
    <n v="0"/>
    <x v="0"/>
    <n v="1"/>
    <n v="6"/>
    <n v="3"/>
    <n v="18"/>
    <n v="6"/>
    <n v="0"/>
    <x v="1"/>
    <n v="1"/>
    <x v="1"/>
  </r>
  <r>
    <n v="8910"/>
    <n v="70"/>
    <x v="0"/>
    <x v="1"/>
    <n v="42586"/>
    <n v="7"/>
    <n v="16"/>
    <n v="252"/>
    <n v="10"/>
    <n v="5"/>
    <n v="4"/>
    <x v="0"/>
    <n v="4"/>
    <n v="100.80000000000001"/>
    <n v="6"/>
    <n v="151.19999999999999"/>
    <n v="19"/>
    <n v="7"/>
    <x v="0"/>
    <n v="2"/>
    <x v="0"/>
  </r>
  <r>
    <n v="7433"/>
    <n v="40"/>
    <x v="0"/>
    <x v="0"/>
    <n v="29760"/>
    <n v="87"/>
    <n v="12"/>
    <n v="165"/>
    <n v="1.9999999999999996"/>
    <n v="3"/>
    <n v="3"/>
    <x v="0"/>
    <n v="3"/>
    <n v="70.714285714285708"/>
    <n v="4"/>
    <n v="94.285714285714278"/>
    <n v="8"/>
    <n v="1"/>
    <x v="1"/>
    <n v="1"/>
    <x v="1"/>
  </r>
  <r>
    <n v="164"/>
    <n v="48"/>
    <x v="1"/>
    <x v="1"/>
    <n v="28973"/>
    <n v="59"/>
    <n v="13"/>
    <n v="269"/>
    <n v="4"/>
    <n v="4"/>
    <n v="4"/>
    <x v="0"/>
    <n v="5"/>
    <n v="134.5"/>
    <n v="5"/>
    <n v="134.5"/>
    <n v="12"/>
    <n v="3"/>
    <x v="2"/>
    <n v="0"/>
    <x v="1"/>
  </r>
  <r>
    <n v="10477"/>
    <n v="52"/>
    <x v="1"/>
    <x v="1"/>
    <n v="39435"/>
    <n v="16"/>
    <n v="7"/>
    <n v="102"/>
    <n v="9"/>
    <n v="1"/>
    <n v="3"/>
    <x v="0"/>
    <n v="3"/>
    <n v="61.199999999999996"/>
    <n v="2"/>
    <n v="40.800000000000004"/>
    <n v="13"/>
    <n v="4"/>
    <x v="2"/>
    <n v="1"/>
    <x v="1"/>
  </r>
  <r>
    <n v="2681"/>
    <n v="41"/>
    <x v="2"/>
    <x v="1"/>
    <n v="65370"/>
    <n v="1"/>
    <n v="19"/>
    <n v="461"/>
    <n v="10"/>
    <n v="6"/>
    <n v="5"/>
    <x v="0"/>
    <n v="2"/>
    <n v="61.466666666666669"/>
    <n v="13"/>
    <n v="399.53333333333336"/>
    <n v="21"/>
    <n v="8"/>
    <x v="0"/>
    <n v="0"/>
    <x v="0"/>
  </r>
  <r>
    <n v="5150"/>
    <n v="46"/>
    <x v="3"/>
    <x v="0"/>
    <n v="20194"/>
    <n v="64"/>
    <n v="7"/>
    <n v="47"/>
    <n v="4"/>
    <n v="1"/>
    <n v="1"/>
    <x v="0"/>
    <n v="2"/>
    <n v="18.8"/>
    <n v="3"/>
    <n v="28.2"/>
    <n v="6"/>
    <n v="0"/>
    <x v="1"/>
    <n v="1"/>
    <x v="1"/>
  </r>
  <r>
    <n v="5283"/>
    <n v="49"/>
    <x v="1"/>
    <x v="0"/>
    <n v="42473"/>
    <n v="72"/>
    <n v="10"/>
    <n v="144"/>
    <n v="3.0000000000000004"/>
    <n v="3"/>
    <n v="3"/>
    <x v="0"/>
    <n v="2"/>
    <n v="48"/>
    <n v="4"/>
    <n v="96"/>
    <n v="9"/>
    <n v="2"/>
    <x v="2"/>
    <n v="2"/>
    <x v="1"/>
  </r>
  <r>
    <n v="9645"/>
    <n v="57"/>
    <x v="0"/>
    <x v="1"/>
    <n v="64590"/>
    <n v="98"/>
    <n v="24"/>
    <n v="1338"/>
    <n v="0.99999999999999978"/>
    <n v="8"/>
    <n v="8"/>
    <x v="0"/>
    <n v="9"/>
    <n v="633.78947368421052"/>
    <n v="10"/>
    <n v="704.21052631578948"/>
    <n v="17"/>
    <n v="5"/>
    <x v="4"/>
    <n v="0"/>
    <x v="3"/>
  </r>
  <r>
    <n v="10678"/>
    <n v="66"/>
    <x v="0"/>
    <x v="1"/>
    <n v="71232"/>
    <n v="91"/>
    <n v="25"/>
    <n v="917"/>
    <n v="0.99999999999999978"/>
    <n v="8"/>
    <n v="6"/>
    <x v="0"/>
    <n v="11"/>
    <n v="480.33333333333337"/>
    <n v="10"/>
    <n v="436.66666666666663"/>
    <n v="15"/>
    <n v="4"/>
    <x v="2"/>
    <n v="1"/>
    <x v="1"/>
  </r>
  <r>
    <n v="7261"/>
    <n v="54"/>
    <x v="0"/>
    <x v="1"/>
    <n v="34600"/>
    <n v="8"/>
    <n v="17"/>
    <n v="318"/>
    <n v="10"/>
    <n v="5"/>
    <n v="4"/>
    <x v="0"/>
    <n v="5"/>
    <n v="159"/>
    <n v="5"/>
    <n v="159"/>
    <n v="19"/>
    <n v="7"/>
    <x v="0"/>
    <n v="2"/>
    <x v="0"/>
  </r>
  <r>
    <n v="9648"/>
    <n v="58"/>
    <x v="0"/>
    <x v="0"/>
    <n v="46904"/>
    <n v="20"/>
    <n v="14"/>
    <n v="253"/>
    <n v="8"/>
    <n v="4"/>
    <n v="4"/>
    <x v="0"/>
    <n v="5"/>
    <n v="140.55555555555557"/>
    <n v="4"/>
    <n v="112.44444444444444"/>
    <n v="16"/>
    <n v="5"/>
    <x v="4"/>
    <n v="2"/>
    <x v="3"/>
  </r>
  <r>
    <n v="2870"/>
    <n v="52"/>
    <x v="0"/>
    <x v="1"/>
    <n v="49094"/>
    <n v="6"/>
    <n v="20"/>
    <n v="502"/>
    <n v="10"/>
    <n v="6"/>
    <n v="5"/>
    <x v="0"/>
    <n v="6"/>
    <n v="251"/>
    <n v="6"/>
    <n v="251"/>
    <n v="21"/>
    <n v="8"/>
    <x v="0"/>
    <n v="1"/>
    <x v="0"/>
  </r>
  <r>
    <n v="8008"/>
    <n v="42"/>
    <x v="0"/>
    <x v="1"/>
    <n v="36075"/>
    <n v="54"/>
    <n v="7"/>
    <n v="119"/>
    <n v="5"/>
    <n v="1"/>
    <n v="3"/>
    <x v="0"/>
    <n v="2"/>
    <n v="39.666666666666664"/>
    <n v="4"/>
    <n v="79.333333333333329"/>
    <n v="9"/>
    <n v="2"/>
    <x v="2"/>
    <n v="1"/>
    <x v="1"/>
  </r>
  <r>
    <n v="1513"/>
    <n v="46"/>
    <x v="2"/>
    <x v="1"/>
    <n v="60839"/>
    <n v="72"/>
    <n v="29"/>
    <n v="1250"/>
    <n v="3.0000000000000004"/>
    <n v="9"/>
    <n v="8"/>
    <x v="0"/>
    <n v="2"/>
    <n v="178.57142857142856"/>
    <n v="12"/>
    <n v="1071.4285714285713"/>
    <n v="20"/>
    <n v="7"/>
    <x v="0"/>
    <n v="2"/>
    <x v="0"/>
  </r>
  <r>
    <n v="6173"/>
    <n v="46"/>
    <x v="0"/>
    <x v="1"/>
    <n v="77298"/>
    <n v="46"/>
    <n v="24"/>
    <n v="969"/>
    <n v="6"/>
    <n v="8"/>
    <n v="7"/>
    <x v="0"/>
    <n v="6"/>
    <n v="342"/>
    <n v="11"/>
    <n v="627"/>
    <n v="21"/>
    <n v="8"/>
    <x v="0"/>
    <n v="1"/>
    <x v="0"/>
  </r>
  <r>
    <n v="1419"/>
    <n v="75"/>
    <x v="0"/>
    <x v="1"/>
    <n v="34026"/>
    <n v="11"/>
    <n v="9"/>
    <n v="76"/>
    <n v="9"/>
    <n v="2"/>
    <n v="2"/>
    <x v="0"/>
    <n v="2"/>
    <n v="30.400000000000002"/>
    <n v="3"/>
    <n v="45.6"/>
    <n v="13"/>
    <n v="4"/>
    <x v="2"/>
    <n v="2"/>
    <x v="1"/>
  </r>
  <r>
    <n v="9150"/>
    <n v="62"/>
    <x v="1"/>
    <x v="0"/>
    <n v="48918"/>
    <n v="21"/>
    <n v="7"/>
    <n v="62"/>
    <n v="8"/>
    <n v="1"/>
    <n v="2"/>
    <x v="0"/>
    <n v="1"/>
    <n v="12.4"/>
    <n v="4"/>
    <n v="49.6"/>
    <n v="11"/>
    <n v="3"/>
    <x v="2"/>
    <n v="2"/>
    <x v="1"/>
  </r>
  <r>
    <n v="7960"/>
    <n v="63"/>
    <x v="2"/>
    <x v="1"/>
    <n v="82122"/>
    <n v="89"/>
    <n v="26"/>
    <n v="1382"/>
    <n v="1.9999999999999996"/>
    <n v="9"/>
    <n v="8"/>
    <x v="0"/>
    <n v="3"/>
    <n v="259.125"/>
    <n v="13"/>
    <n v="1122.875"/>
    <n v="19"/>
    <n v="7"/>
    <x v="0"/>
    <n v="0"/>
    <x v="0"/>
  </r>
  <r>
    <n v="1250"/>
    <n v="49"/>
    <x v="0"/>
    <x v="0"/>
    <n v="37697"/>
    <n v="82"/>
    <n v="7"/>
    <n v="84"/>
    <n v="1.9999999999999996"/>
    <n v="1"/>
    <n v="2"/>
    <x v="0"/>
    <n v="2"/>
    <n v="33.6"/>
    <n v="3"/>
    <n v="50.4"/>
    <n v="5"/>
    <n v="0"/>
    <x v="1"/>
    <n v="1"/>
    <x v="1"/>
  </r>
  <r>
    <n v="9905"/>
    <n v="73"/>
    <x v="0"/>
    <x v="1"/>
    <n v="34074"/>
    <n v="69"/>
    <n v="14"/>
    <n v="255"/>
    <n v="4"/>
    <n v="4"/>
    <n v="4"/>
    <x v="0"/>
    <n v="3"/>
    <n v="127.5"/>
    <n v="3"/>
    <n v="127.5"/>
    <n v="12"/>
    <n v="3"/>
    <x v="2"/>
    <n v="2"/>
    <x v="1"/>
  </r>
  <r>
    <n v="10691"/>
    <n v="65"/>
    <x v="2"/>
    <x v="1"/>
    <n v="28520"/>
    <n v="55"/>
    <n v="5"/>
    <n v="43"/>
    <n v="5"/>
    <n v="0"/>
    <n v="1"/>
    <x v="0"/>
    <n v="1"/>
    <n v="14.333333333333332"/>
    <n v="2"/>
    <n v="28.666666666666664"/>
    <n v="6"/>
    <n v="0"/>
    <x v="1"/>
    <n v="2"/>
    <x v="1"/>
  </r>
  <r>
    <n v="7002"/>
    <n v="70"/>
    <x v="0"/>
    <x v="0"/>
    <n v="62535"/>
    <n v="13"/>
    <n v="14"/>
    <n v="398"/>
    <n v="9"/>
    <n v="4"/>
    <n v="5"/>
    <x v="0"/>
    <n v="3"/>
    <n v="108.54545454545453"/>
    <n v="8"/>
    <n v="289.45454545454544"/>
    <n v="18"/>
    <n v="6"/>
    <x v="4"/>
    <n v="1"/>
    <x v="3"/>
  </r>
  <r>
    <n v="2952"/>
    <n v="48"/>
    <x v="2"/>
    <x v="0"/>
    <n v="36273"/>
    <n v="80"/>
    <n v="8"/>
    <n v="76"/>
    <n v="1.9999999999999996"/>
    <n v="2"/>
    <n v="2"/>
    <x v="0"/>
    <n v="3"/>
    <n v="38"/>
    <n v="3"/>
    <n v="38"/>
    <n v="6"/>
    <n v="0"/>
    <x v="1"/>
    <n v="1"/>
    <x v="1"/>
  </r>
  <r>
    <n v="8439"/>
    <n v="61"/>
    <x v="0"/>
    <x v="1"/>
    <n v="63404"/>
    <n v="97"/>
    <n v="15"/>
    <n v="902"/>
    <n v="0.99999999999999978"/>
    <n v="4"/>
    <n v="6"/>
    <x v="0"/>
    <n v="6"/>
    <n v="541.19999999999993"/>
    <n v="4"/>
    <n v="360.8"/>
    <n v="11"/>
    <n v="3"/>
    <x v="2"/>
    <n v="2"/>
    <x v="1"/>
  </r>
  <r>
    <n v="762"/>
    <n v="44"/>
    <x v="2"/>
    <x v="1"/>
    <n v="75774"/>
    <n v="27"/>
    <n v="21"/>
    <n v="823"/>
    <n v="8"/>
    <n v="7"/>
    <n v="6"/>
    <x v="0"/>
    <n v="7"/>
    <n v="384.06666666666666"/>
    <n v="8"/>
    <n v="438.93333333333334"/>
    <n v="21"/>
    <n v="8"/>
    <x v="0"/>
    <n v="1"/>
    <x v="0"/>
  </r>
  <r>
    <n v="2831"/>
    <n v="49"/>
    <x v="0"/>
    <x v="1"/>
    <n v="78416"/>
    <n v="99"/>
    <n v="26"/>
    <n v="1179"/>
    <n v="0.99999999999999978"/>
    <n v="9"/>
    <n v="8"/>
    <x v="0"/>
    <n v="7"/>
    <n v="485.47058823529409"/>
    <n v="10"/>
    <n v="693.52941176470586"/>
    <n v="18"/>
    <n v="6"/>
    <x v="4"/>
    <n v="1"/>
    <x v="3"/>
  </r>
  <r>
    <n v="6977"/>
    <n v="51"/>
    <x v="0"/>
    <x v="1"/>
    <n v="75702"/>
    <n v="87"/>
    <n v="29"/>
    <n v="1921"/>
    <n v="1.9999999999999996"/>
    <n v="9"/>
    <n v="9"/>
    <x v="0"/>
    <n v="10"/>
    <n v="835.21739130434776"/>
    <n v="13"/>
    <n v="1085.782608695652"/>
    <n v="20"/>
    <n v="7"/>
    <x v="0"/>
    <n v="1"/>
    <x v="0"/>
  </r>
  <r>
    <n v="6289"/>
    <n v="74"/>
    <x v="2"/>
    <x v="1"/>
    <n v="59385"/>
    <n v="85"/>
    <n v="10"/>
    <n v="185"/>
    <n v="1.9999999999999996"/>
    <n v="3"/>
    <n v="3"/>
    <x v="0"/>
    <n v="3"/>
    <n v="79.285714285714278"/>
    <n v="4"/>
    <n v="105.71428571428571"/>
    <n v="8"/>
    <n v="1"/>
    <x v="1"/>
    <n v="2"/>
    <x v="1"/>
  </r>
  <r>
    <n v="4168"/>
    <n v="59"/>
    <x v="0"/>
    <x v="0"/>
    <n v="37070"/>
    <n v="30"/>
    <n v="23"/>
    <n v="433"/>
    <n v="7"/>
    <n v="8"/>
    <n v="5"/>
    <x v="0"/>
    <n v="5"/>
    <n v="166.53846153846155"/>
    <n v="8"/>
    <n v="266.46153846153845"/>
    <n v="20"/>
    <n v="7"/>
    <x v="0"/>
    <n v="2"/>
    <x v="0"/>
  </r>
  <r>
    <n v="8397"/>
    <n v="74"/>
    <x v="0"/>
    <x v="1"/>
    <n v="44689"/>
    <n v="82"/>
    <n v="6"/>
    <n v="34"/>
    <n v="1.9999999999999996"/>
    <n v="1"/>
    <n v="0"/>
    <x v="0"/>
    <n v="1"/>
    <n v="11.333333333333332"/>
    <n v="2"/>
    <n v="22.666666666666664"/>
    <n v="2.9999999999999996"/>
    <n v="0"/>
    <x v="1"/>
    <n v="2"/>
    <x v="1"/>
  </r>
  <r>
    <n v="9284"/>
    <n v="67"/>
    <x v="0"/>
    <x v="1"/>
    <n v="53977"/>
    <n v="21"/>
    <n v="27"/>
    <n v="907"/>
    <n v="8"/>
    <n v="9"/>
    <n v="6"/>
    <x v="0"/>
    <n v="5"/>
    <n v="266.76470588235293"/>
    <n v="12"/>
    <n v="640.23529411764707"/>
    <n v="23"/>
    <n v="8"/>
    <x v="0"/>
    <n v="1"/>
    <x v="0"/>
  </r>
  <r>
    <n v="6237"/>
    <n v="59"/>
    <x v="1"/>
    <x v="0"/>
    <n v="7144"/>
    <n v="92"/>
    <n v="25"/>
    <n v="416"/>
    <n v="0.99999999999999978"/>
    <n v="8"/>
    <n v="5"/>
    <x v="1"/>
    <n v="23"/>
    <n v="398.66666666666669"/>
    <n v="1"/>
    <n v="17.333333333333332"/>
    <n v="14"/>
    <n v="4"/>
    <x v="2"/>
    <n v="2"/>
    <x v="1"/>
  </r>
  <r>
    <n v="3130"/>
    <n v="61"/>
    <x v="0"/>
    <x v="0"/>
    <n v="18701"/>
    <n v="95"/>
    <n v="10"/>
    <n v="44"/>
    <n v="0.99999999999999978"/>
    <n v="3"/>
    <n v="1"/>
    <x v="0"/>
    <n v="2"/>
    <n v="14.666666666666666"/>
    <n v="4"/>
    <n v="29.333333333333332"/>
    <n v="5"/>
    <n v="0"/>
    <x v="1"/>
    <n v="2"/>
    <x v="1"/>
  </r>
  <r>
    <n v="1619"/>
    <n v="69"/>
    <x v="0"/>
    <x v="1"/>
    <n v="90369"/>
    <n v="2"/>
    <n v="17"/>
    <n v="1588"/>
    <n v="10"/>
    <n v="5"/>
    <n v="9"/>
    <x v="0"/>
    <n v="4"/>
    <n v="635.20000000000005"/>
    <n v="6"/>
    <n v="952.8"/>
    <n v="24"/>
    <n v="9"/>
    <x v="3"/>
    <n v="0"/>
    <x v="2"/>
  </r>
  <r>
    <n v="1990"/>
    <n v="51"/>
    <x v="1"/>
    <x v="0"/>
    <n v="63159"/>
    <n v="74"/>
    <n v="17"/>
    <n v="1797"/>
    <n v="3.0000000000000004"/>
    <n v="5"/>
    <n v="9"/>
    <x v="0"/>
    <n v="3"/>
    <n v="490.09090909090907"/>
    <n v="8"/>
    <n v="1306.909090909091"/>
    <n v="17"/>
    <n v="5"/>
    <x v="4"/>
    <n v="0"/>
    <x v="3"/>
  </r>
  <r>
    <n v="5513"/>
    <n v="59"/>
    <x v="0"/>
    <x v="1"/>
    <n v="37758"/>
    <n v="49"/>
    <n v="6"/>
    <n v="40"/>
    <n v="6"/>
    <n v="1"/>
    <n v="1"/>
    <x v="0"/>
    <n v="1"/>
    <n v="10"/>
    <n v="3"/>
    <n v="30"/>
    <n v="8"/>
    <n v="1"/>
    <x v="1"/>
    <n v="2"/>
    <x v="1"/>
  </r>
  <r>
    <n v="269"/>
    <n v="62"/>
    <x v="1"/>
    <x v="0"/>
    <n v="46757"/>
    <n v="71"/>
    <n v="21"/>
    <n v="1143"/>
    <n v="3.0000000000000004"/>
    <n v="7"/>
    <n v="7"/>
    <x v="0"/>
    <n v="4"/>
    <n v="415.63636363636363"/>
    <n v="7"/>
    <n v="727.36363636363637"/>
    <n v="17"/>
    <n v="5"/>
    <x v="4"/>
    <n v="1"/>
    <x v="3"/>
  </r>
  <r>
    <n v="8093"/>
    <n v="56"/>
    <x v="2"/>
    <x v="1"/>
    <n v="79734"/>
    <n v="72"/>
    <n v="14"/>
    <n v="914"/>
    <n v="3.0000000000000004"/>
    <n v="4"/>
    <n v="6"/>
    <x v="0"/>
    <n v="4"/>
    <n v="365.6"/>
    <n v="6"/>
    <n v="548.4"/>
    <n v="13"/>
    <n v="4"/>
    <x v="2"/>
    <n v="0"/>
    <x v="1"/>
  </r>
  <r>
    <n v="10513"/>
    <n v="33"/>
    <x v="0"/>
    <x v="1"/>
    <n v="63207"/>
    <n v="68"/>
    <n v="12"/>
    <n v="1502"/>
    <n v="4"/>
    <n v="3"/>
    <n v="8"/>
    <x v="0"/>
    <n v="2"/>
    <n v="375.5"/>
    <n v="6"/>
    <n v="1126.5"/>
    <n v="15"/>
    <n v="4"/>
    <x v="2"/>
    <n v="0"/>
    <x v="1"/>
  </r>
  <r>
    <n v="10177"/>
    <n v="71"/>
    <x v="0"/>
    <x v="2"/>
    <n v="72071"/>
    <n v="4"/>
    <n v="20"/>
    <n v="1338"/>
    <n v="10"/>
    <n v="6"/>
    <n v="8"/>
    <x v="0"/>
    <n v="5"/>
    <n v="514.61538461538464"/>
    <n v="8"/>
    <n v="823.38461538461547"/>
    <n v="24"/>
    <n v="9"/>
    <x v="3"/>
    <n v="1"/>
    <x v="2"/>
  </r>
  <r>
    <n v="2549"/>
    <n v="42"/>
    <x v="1"/>
    <x v="1"/>
    <n v="21840"/>
    <n v="80"/>
    <n v="5"/>
    <n v="27"/>
    <n v="1.9999999999999996"/>
    <n v="0"/>
    <n v="0"/>
    <x v="0"/>
    <n v="1"/>
    <n v="6.75"/>
    <n v="3"/>
    <n v="20.25"/>
    <n v="1.9999999999999996"/>
    <n v="0"/>
    <x v="1"/>
    <n v="1"/>
    <x v="1"/>
  </r>
  <r>
    <n v="5782"/>
    <n v="43"/>
    <x v="2"/>
    <x v="1"/>
    <n v="58582"/>
    <n v="15"/>
    <n v="22"/>
    <n v="763"/>
    <n v="9"/>
    <n v="7"/>
    <n v="6"/>
    <x v="0"/>
    <n v="9"/>
    <n v="381.5"/>
    <n v="9"/>
    <n v="381.5"/>
    <n v="22"/>
    <n v="8"/>
    <x v="0"/>
    <n v="1"/>
    <x v="0"/>
  </r>
  <r>
    <n v="10057"/>
    <n v="74"/>
    <x v="0"/>
    <x v="0"/>
    <n v="72282"/>
    <n v="70"/>
    <n v="22"/>
    <n v="1331"/>
    <n v="3.0000000000000004"/>
    <n v="7"/>
    <n v="8"/>
    <x v="0"/>
    <n v="5"/>
    <n v="475.35714285714289"/>
    <n v="9"/>
    <n v="855.64285714285722"/>
    <n v="18"/>
    <n v="6"/>
    <x v="4"/>
    <n v="0"/>
    <x v="3"/>
  </r>
  <r>
    <n v="10307"/>
    <n v="69"/>
    <x v="0"/>
    <x v="1"/>
    <n v="50387"/>
    <n v="91"/>
    <n v="19"/>
    <n v="525"/>
    <n v="0.99999999999999978"/>
    <n v="6"/>
    <n v="5"/>
    <x v="0"/>
    <n v="6"/>
    <n v="225"/>
    <n v="8"/>
    <n v="300"/>
    <n v="12"/>
    <n v="3"/>
    <x v="2"/>
    <n v="2"/>
    <x v="1"/>
  </r>
  <r>
    <n v="8566"/>
    <n v="64"/>
    <x v="1"/>
    <x v="1"/>
    <n v="32583"/>
    <n v="10"/>
    <n v="4"/>
    <n v="9"/>
    <n v="9"/>
    <n v="0"/>
    <n v="0"/>
    <x v="0"/>
    <n v="1"/>
    <n v="3"/>
    <n v="2"/>
    <n v="6"/>
    <n v="9"/>
    <n v="2"/>
    <x v="2"/>
    <n v="2"/>
    <x v="1"/>
  </r>
  <r>
    <n v="2415"/>
    <n v="63"/>
    <x v="0"/>
    <x v="1"/>
    <n v="62568"/>
    <n v="99"/>
    <n v="16"/>
    <n v="953"/>
    <n v="0.99999999999999978"/>
    <n v="5"/>
    <n v="7"/>
    <x v="0"/>
    <n v="5"/>
    <n v="476.5"/>
    <n v="5"/>
    <n v="476.5"/>
    <n v="13"/>
    <n v="4"/>
    <x v="2"/>
    <n v="1"/>
    <x v="1"/>
  </r>
  <r>
    <n v="5684"/>
    <n v="54"/>
    <x v="2"/>
    <x v="2"/>
    <n v="44635"/>
    <n v="25"/>
    <n v="7"/>
    <n v="68"/>
    <n v="8"/>
    <n v="1"/>
    <n v="2"/>
    <x v="0"/>
    <n v="2"/>
    <n v="27.200000000000003"/>
    <n v="3"/>
    <n v="40.799999999999997"/>
    <n v="11"/>
    <n v="3"/>
    <x v="2"/>
    <n v="2"/>
    <x v="1"/>
  </r>
  <r>
    <n v="8334"/>
    <n v="54"/>
    <x v="2"/>
    <x v="0"/>
    <n v="33316"/>
    <n v="34"/>
    <n v="10"/>
    <n v="131"/>
    <n v="7"/>
    <n v="3"/>
    <n v="3"/>
    <x v="0"/>
    <n v="2"/>
    <n v="43.666666666666664"/>
    <n v="4"/>
    <n v="87.333333333333329"/>
    <n v="13"/>
    <n v="4"/>
    <x v="2"/>
    <n v="2"/>
    <x v="1"/>
  </r>
  <r>
    <n v="9166"/>
    <n v="57"/>
    <x v="0"/>
    <x v="1"/>
    <n v="63967"/>
    <n v="57"/>
    <n v="23"/>
    <n v="882"/>
    <n v="5"/>
    <n v="8"/>
    <n v="6"/>
    <x v="0"/>
    <n v="4"/>
    <n v="220.5"/>
    <n v="12"/>
    <n v="661.5"/>
    <n v="19"/>
    <n v="7"/>
    <x v="0"/>
    <n v="1"/>
    <x v="0"/>
  </r>
  <r>
    <n v="1440"/>
    <n v="47"/>
    <x v="2"/>
    <x v="1"/>
    <n v="52513"/>
    <n v="84"/>
    <n v="25"/>
    <n v="1149"/>
    <n v="1.9999999999999996"/>
    <n v="8"/>
    <n v="7"/>
    <x v="0"/>
    <n v="9"/>
    <n v="574.5"/>
    <n v="9"/>
    <n v="574.5"/>
    <n v="17"/>
    <n v="5"/>
    <x v="4"/>
    <n v="0"/>
    <x v="3"/>
  </r>
  <r>
    <n v="78"/>
    <n v="56"/>
    <x v="0"/>
    <x v="1"/>
    <n v="25293"/>
    <n v="51"/>
    <n v="5"/>
    <n v="37"/>
    <n v="5"/>
    <n v="0"/>
    <n v="1"/>
    <x v="0"/>
    <n v="1"/>
    <n v="12.333333333333332"/>
    <n v="2"/>
    <n v="24.666666666666664"/>
    <n v="6"/>
    <n v="0"/>
    <x v="1"/>
    <n v="1"/>
    <x v="1"/>
  </r>
  <r>
    <n v="5441"/>
    <n v="60"/>
    <x v="1"/>
    <x v="3"/>
    <n v="54111"/>
    <n v="97"/>
    <n v="15"/>
    <n v="388"/>
    <n v="0.99999999999999978"/>
    <n v="4"/>
    <n v="4"/>
    <x v="0"/>
    <n v="5"/>
    <n v="176.36363636363635"/>
    <n v="6"/>
    <n v="211.63636363636363"/>
    <n v="9"/>
    <n v="2"/>
    <x v="2"/>
    <n v="1"/>
    <x v="1"/>
  </r>
  <r>
    <n v="5302"/>
    <n v="39"/>
    <x v="0"/>
    <x v="1"/>
    <n v="78394"/>
    <n v="13"/>
    <n v="16"/>
    <n v="1428"/>
    <n v="9"/>
    <n v="5"/>
    <n v="8"/>
    <x v="0"/>
    <n v="4"/>
    <n v="634.66666666666663"/>
    <n v="5"/>
    <n v="793.33333333333337"/>
    <n v="22"/>
    <n v="8"/>
    <x v="0"/>
    <n v="0"/>
    <x v="0"/>
  </r>
  <r>
    <n v="4687"/>
    <n v="67"/>
    <x v="2"/>
    <x v="1"/>
    <n v="80739"/>
    <n v="92"/>
    <n v="24"/>
    <n v="1633"/>
    <n v="0.99999999999999978"/>
    <n v="8"/>
    <n v="9"/>
    <x v="0"/>
    <n v="3"/>
    <n v="408.25"/>
    <n v="9"/>
    <n v="1224.75"/>
    <n v="18"/>
    <n v="6"/>
    <x v="4"/>
    <n v="0"/>
    <x v="3"/>
  </r>
  <r>
    <n v="1087"/>
    <n v="50"/>
    <x v="2"/>
    <x v="1"/>
    <n v="22669"/>
    <n v="30"/>
    <n v="10"/>
    <n v="173"/>
    <n v="7"/>
    <n v="3"/>
    <n v="3"/>
    <x v="0"/>
    <n v="4"/>
    <n v="115.33333333333333"/>
    <n v="2"/>
    <n v="57.666666666666664"/>
    <n v="13"/>
    <n v="4"/>
    <x v="2"/>
    <n v="1"/>
    <x v="1"/>
  </r>
  <r>
    <n v="6859"/>
    <n v="38"/>
    <x v="0"/>
    <x v="0"/>
    <n v="29236"/>
    <n v="30"/>
    <n v="9"/>
    <n v="99"/>
    <n v="7"/>
    <n v="2"/>
    <n v="3"/>
    <x v="0"/>
    <n v="4"/>
    <n v="56.571428571428569"/>
    <n v="3"/>
    <n v="42.428571428571423"/>
    <n v="12"/>
    <n v="3"/>
    <x v="2"/>
    <n v="1"/>
    <x v="1"/>
  </r>
  <r>
    <n v="9860"/>
    <n v="66"/>
    <x v="0"/>
    <x v="1"/>
    <n v="44911"/>
    <n v="11"/>
    <n v="12"/>
    <n v="215"/>
    <n v="9"/>
    <n v="3"/>
    <n v="4"/>
    <x v="0"/>
    <n v="4"/>
    <n v="107.5"/>
    <n v="4"/>
    <n v="107.5"/>
    <n v="16"/>
    <n v="5"/>
    <x v="4"/>
    <n v="1"/>
    <x v="3"/>
  </r>
  <r>
    <n v="7129"/>
    <n v="63"/>
    <x v="1"/>
    <x v="1"/>
    <n v="54693"/>
    <n v="72"/>
    <n v="31"/>
    <n v="929"/>
    <n v="3.0000000000000004"/>
    <n v="9"/>
    <n v="7"/>
    <x v="0"/>
    <n v="6"/>
    <n v="293.36842105263156"/>
    <n v="13"/>
    <n v="635.63157894736844"/>
    <n v="19"/>
    <n v="7"/>
    <x v="0"/>
    <n v="1"/>
    <x v="0"/>
  </r>
  <r>
    <n v="5866"/>
    <n v="51"/>
    <x v="0"/>
    <x v="1"/>
    <n v="48186"/>
    <n v="39"/>
    <n v="12"/>
    <n v="219"/>
    <n v="7"/>
    <n v="3"/>
    <n v="4"/>
    <x v="0"/>
    <n v="4"/>
    <n v="109.5"/>
    <n v="4"/>
    <n v="109.5"/>
    <n v="14"/>
    <n v="4"/>
    <x v="2"/>
    <n v="1"/>
    <x v="1"/>
  </r>
  <r>
    <n v="10521"/>
    <n v="48"/>
    <x v="0"/>
    <x v="1"/>
    <n v="54809"/>
    <n v="0"/>
    <n v="12"/>
    <n v="174"/>
    <n v="10"/>
    <n v="3"/>
    <n v="3"/>
    <x v="0"/>
    <n v="2"/>
    <n v="49.714285714285708"/>
    <n v="5"/>
    <n v="124.28571428571429"/>
    <n v="16"/>
    <n v="5"/>
    <x v="4"/>
    <n v="2"/>
    <x v="3"/>
  </r>
  <r>
    <n v="7393"/>
    <n v="47"/>
    <x v="0"/>
    <x v="1"/>
    <n v="41580"/>
    <n v="15"/>
    <n v="9"/>
    <n v="92"/>
    <n v="9"/>
    <n v="2"/>
    <n v="3"/>
    <x v="0"/>
    <n v="2"/>
    <n v="36.800000000000004"/>
    <n v="3"/>
    <n v="55.199999999999996"/>
    <n v="14"/>
    <n v="4"/>
    <x v="2"/>
    <n v="2"/>
    <x v="1"/>
  </r>
  <r>
    <n v="7849"/>
    <n v="55"/>
    <x v="1"/>
    <x v="1"/>
    <n v="80336"/>
    <n v="12"/>
    <n v="25"/>
    <n v="1052"/>
    <n v="9"/>
    <n v="8"/>
    <n v="7"/>
    <x v="0"/>
    <n v="2"/>
    <n v="140.26666666666665"/>
    <n v="13"/>
    <n v="911.73333333333335"/>
    <n v="24"/>
    <n v="9"/>
    <x v="3"/>
    <n v="0"/>
    <x v="2"/>
  </r>
  <r>
    <n v="332"/>
    <n v="68"/>
    <x v="0"/>
    <x v="1"/>
    <n v="47743"/>
    <n v="56"/>
    <n v="14"/>
    <n v="275"/>
    <n v="5"/>
    <n v="4"/>
    <n v="4"/>
    <x v="0"/>
    <n v="4"/>
    <n v="110"/>
    <n v="6"/>
    <n v="165"/>
    <n v="13"/>
    <n v="4"/>
    <x v="2"/>
    <n v="1"/>
    <x v="1"/>
  </r>
  <r>
    <n v="9847"/>
    <n v="70"/>
    <x v="2"/>
    <x v="1"/>
    <n v="62972"/>
    <n v="39"/>
    <n v="16"/>
    <n v="587"/>
    <n v="7"/>
    <n v="5"/>
    <n v="5"/>
    <x v="0"/>
    <n v="7"/>
    <n v="410.9"/>
    <n v="3"/>
    <n v="176.1"/>
    <n v="17"/>
    <n v="5"/>
    <x v="4"/>
    <n v="1"/>
    <x v="3"/>
  </r>
  <r>
    <n v="531"/>
    <n v="71"/>
    <x v="1"/>
    <x v="2"/>
    <n v="57333"/>
    <n v="55"/>
    <n v="33"/>
    <n v="1662"/>
    <n v="5"/>
    <n v="9"/>
    <n v="9"/>
    <x v="0"/>
    <n v="8"/>
    <n v="782.11764705882354"/>
    <n v="9"/>
    <n v="879.88235294117646"/>
    <n v="23"/>
    <n v="8"/>
    <x v="0"/>
    <n v="1"/>
    <x v="0"/>
  </r>
  <r>
    <n v="9576"/>
    <n v="43"/>
    <x v="1"/>
    <x v="1"/>
    <n v="32313"/>
    <n v="60"/>
    <n v="11"/>
    <n v="159"/>
    <n v="4"/>
    <n v="3"/>
    <n v="3"/>
    <x v="0"/>
    <n v="4"/>
    <n v="79.5"/>
    <n v="4"/>
    <n v="79.5"/>
    <n v="10"/>
    <n v="2"/>
    <x v="2"/>
    <n v="1"/>
    <x v="1"/>
  </r>
  <r>
    <n v="6906"/>
    <n v="72"/>
    <x v="2"/>
    <x v="3"/>
    <n v="84953"/>
    <n v="73"/>
    <n v="18"/>
    <n v="1024"/>
    <n v="3.0000000000000004"/>
    <n v="6"/>
    <n v="7"/>
    <x v="0"/>
    <n v="3"/>
    <n v="438.85714285714283"/>
    <n v="4"/>
    <n v="585.14285714285711"/>
    <n v="16"/>
    <n v="5"/>
    <x v="4"/>
    <n v="0"/>
    <x v="3"/>
  </r>
  <r>
    <n v="7419"/>
    <n v="57"/>
    <x v="2"/>
    <x v="2"/>
    <n v="27071"/>
    <n v="90"/>
    <n v="7"/>
    <n v="35"/>
    <n v="0.99999999999999978"/>
    <n v="1"/>
    <n v="0"/>
    <x v="0"/>
    <n v="2"/>
    <n v="14"/>
    <n v="3"/>
    <n v="21"/>
    <n v="1.9999999999999998"/>
    <n v="0"/>
    <x v="1"/>
    <n v="1"/>
    <x v="1"/>
  </r>
  <r>
    <n v="3170"/>
    <n v="68"/>
    <x v="2"/>
    <x v="1"/>
    <n v="68148"/>
    <n v="86"/>
    <n v="15"/>
    <n v="1042"/>
    <n v="1.9999999999999996"/>
    <n v="4"/>
    <n v="7"/>
    <x v="0"/>
    <n v="4"/>
    <n v="416.8"/>
    <n v="6"/>
    <n v="625.19999999999993"/>
    <n v="13"/>
    <n v="4"/>
    <x v="2"/>
    <n v="0"/>
    <x v="1"/>
  </r>
  <r>
    <n v="8527"/>
    <n v="60"/>
    <x v="2"/>
    <x v="1"/>
    <n v="65735"/>
    <n v="37"/>
    <n v="19"/>
    <n v="395"/>
    <n v="7"/>
    <n v="6"/>
    <n v="4"/>
    <x v="0"/>
    <n v="6"/>
    <n v="197.5"/>
    <n v="6"/>
    <n v="197.5"/>
    <n v="17"/>
    <n v="5"/>
    <x v="4"/>
    <n v="2"/>
    <x v="3"/>
  </r>
  <r>
    <n v="7872"/>
    <n v="50"/>
    <x v="1"/>
    <x v="1"/>
    <n v="86836"/>
    <n v="7"/>
    <n v="23"/>
    <n v="557"/>
    <n v="10"/>
    <n v="8"/>
    <n v="5"/>
    <x v="0"/>
    <n v="6"/>
    <n v="278.5"/>
    <n v="6"/>
    <n v="278.5"/>
    <n v="23"/>
    <n v="8"/>
    <x v="0"/>
    <n v="0"/>
    <x v="0"/>
  </r>
  <r>
    <n v="9931"/>
    <n v="62"/>
    <x v="1"/>
    <x v="1"/>
    <n v="4023"/>
    <n v="29"/>
    <n v="15"/>
    <n v="9"/>
    <n v="8"/>
    <n v="4"/>
    <n v="0"/>
    <x v="0"/>
    <n v="0"/>
    <n v="0"/>
    <n v="0"/>
    <n v="0"/>
    <n v="12"/>
    <n v="3"/>
    <x v="2"/>
    <n v="2"/>
    <x v="1"/>
  </r>
  <r>
    <n v="10595"/>
    <n v="35"/>
    <x v="0"/>
    <x v="1"/>
    <n v="30093"/>
    <n v="19"/>
    <n v="6"/>
    <n v="69"/>
    <n v="9"/>
    <n v="1"/>
    <n v="2"/>
    <x v="0"/>
    <n v="2"/>
    <n v="27.6"/>
    <n v="3"/>
    <n v="41.4"/>
    <n v="12"/>
    <n v="3"/>
    <x v="2"/>
    <n v="0"/>
    <x v="1"/>
  </r>
  <r>
    <n v="4609"/>
    <n v="59"/>
    <x v="1"/>
    <x v="1"/>
    <n v="57705"/>
    <n v="14"/>
    <n v="18"/>
    <n v="486"/>
    <n v="9"/>
    <n v="6"/>
    <n v="5"/>
    <x v="0"/>
    <n v="8"/>
    <n v="277.71428571428572"/>
    <n v="6"/>
    <n v="208.28571428571428"/>
    <n v="20"/>
    <n v="7"/>
    <x v="0"/>
    <n v="1"/>
    <x v="0"/>
  </r>
  <r>
    <n v="5010"/>
    <n v="37"/>
    <x v="0"/>
    <x v="0"/>
    <n v="25008"/>
    <n v="72"/>
    <n v="6"/>
    <n v="34"/>
    <n v="3.0000000000000004"/>
    <n v="1"/>
    <n v="0"/>
    <x v="0"/>
    <n v="1"/>
    <n v="8.5"/>
    <n v="3"/>
    <n v="25.5"/>
    <n v="4"/>
    <n v="0"/>
    <x v="1"/>
    <n v="1"/>
    <x v="1"/>
  </r>
  <r>
    <n v="4427"/>
    <n v="30"/>
    <x v="2"/>
    <x v="0"/>
    <n v="83257"/>
    <n v="56"/>
    <n v="28"/>
    <n v="1365"/>
    <n v="5"/>
    <n v="9"/>
    <n v="8"/>
    <x v="0"/>
    <n v="5"/>
    <n v="401.47058823529414"/>
    <n v="12"/>
    <n v="963.52941176470597"/>
    <n v="22"/>
    <n v="8"/>
    <x v="0"/>
    <n v="0"/>
    <x v="0"/>
  </r>
  <r>
    <n v="11148"/>
    <n v="50"/>
    <x v="0"/>
    <x v="1"/>
    <n v="22280"/>
    <n v="85"/>
    <n v="4"/>
    <n v="13"/>
    <n v="1.9999999999999996"/>
    <n v="0"/>
    <n v="0"/>
    <x v="0"/>
    <n v="1"/>
    <n v="4.333333333333333"/>
    <n v="2"/>
    <n v="8.6666666666666661"/>
    <n v="1.9999999999999996"/>
    <n v="0"/>
    <x v="1"/>
    <n v="1"/>
    <x v="1"/>
  </r>
  <r>
    <n v="1168"/>
    <n v="47"/>
    <x v="1"/>
    <x v="1"/>
    <n v="72159"/>
    <n v="62"/>
    <n v="21"/>
    <n v="1401"/>
    <n v="4"/>
    <n v="7"/>
    <n v="8"/>
    <x v="0"/>
    <n v="4"/>
    <n v="400.28571428571428"/>
    <n v="10"/>
    <n v="1000.7142857142858"/>
    <n v="19"/>
    <n v="7"/>
    <x v="0"/>
    <n v="0"/>
    <x v="0"/>
  </r>
  <r>
    <n v="9595"/>
    <n v="64"/>
    <x v="0"/>
    <x v="1"/>
    <n v="64260"/>
    <n v="1"/>
    <n v="14"/>
    <n v="1574"/>
    <n v="10"/>
    <n v="4"/>
    <n v="9"/>
    <x v="0"/>
    <n v="4"/>
    <n v="787"/>
    <n v="4"/>
    <n v="787"/>
    <n v="23"/>
    <n v="8"/>
    <x v="0"/>
    <n v="0"/>
    <x v="0"/>
  </r>
  <r>
    <n v="10163"/>
    <n v="41"/>
    <x v="1"/>
    <x v="0"/>
    <n v="82733"/>
    <n v="28"/>
    <n v="20"/>
    <n v="1323"/>
    <n v="8"/>
    <n v="6"/>
    <n v="8"/>
    <x v="0"/>
    <n v="8"/>
    <n v="705.6"/>
    <n v="7"/>
    <n v="617.4"/>
    <n v="22"/>
    <n v="8"/>
    <x v="0"/>
    <n v="0"/>
    <x v="0"/>
  </r>
  <r>
    <n v="2886"/>
    <n v="54"/>
    <x v="2"/>
    <x v="2"/>
    <n v="74290"/>
    <n v="70"/>
    <n v="32"/>
    <n v="1217"/>
    <n v="3.0000000000000004"/>
    <n v="9"/>
    <n v="8"/>
    <x v="0"/>
    <n v="10"/>
    <n v="608.5"/>
    <n v="10"/>
    <n v="608.5"/>
    <n v="20"/>
    <n v="7"/>
    <x v="0"/>
    <n v="1"/>
    <x v="0"/>
  </r>
  <r>
    <n v="6710"/>
    <n v="74"/>
    <x v="2"/>
    <x v="0"/>
    <n v="58217"/>
    <n v="84"/>
    <n v="7"/>
    <n v="103"/>
    <n v="1.9999999999999996"/>
    <n v="1"/>
    <n v="3"/>
    <x v="0"/>
    <n v="2"/>
    <n v="34.333333333333329"/>
    <n v="4"/>
    <n v="68.666666666666657"/>
    <n v="6"/>
    <n v="0"/>
    <x v="1"/>
    <n v="3"/>
    <x v="1"/>
  </r>
  <r>
    <n v="5316"/>
    <n v="49"/>
    <x v="2"/>
    <x v="1"/>
    <n v="21024"/>
    <n v="89"/>
    <n v="7"/>
    <n v="84"/>
    <n v="1.9999999999999996"/>
    <n v="1"/>
    <n v="2"/>
    <x v="0"/>
    <n v="2"/>
    <n v="28"/>
    <n v="4"/>
    <n v="56"/>
    <n v="5"/>
    <n v="0"/>
    <x v="1"/>
    <n v="0"/>
    <x v="1"/>
  </r>
  <r>
    <n v="9029"/>
    <n v="53"/>
    <x v="1"/>
    <x v="1"/>
    <n v="70116"/>
    <n v="73"/>
    <n v="23"/>
    <n v="1536"/>
    <n v="3.0000000000000004"/>
    <n v="8"/>
    <n v="9"/>
    <x v="0"/>
    <n v="2"/>
    <n v="219.42857142857142"/>
    <n v="12"/>
    <n v="1316.5714285714284"/>
    <n v="20"/>
    <n v="7"/>
    <x v="0"/>
    <n v="0"/>
    <x v="0"/>
  </r>
  <r>
    <n v="521"/>
    <n v="40"/>
    <x v="0"/>
    <x v="1"/>
    <n v="54006"/>
    <n v="42"/>
    <n v="18"/>
    <n v="581"/>
    <n v="6"/>
    <n v="6"/>
    <n v="5"/>
    <x v="0"/>
    <n v="8"/>
    <n v="309.86666666666667"/>
    <n v="7"/>
    <n v="271.13333333333333"/>
    <n v="17"/>
    <n v="5"/>
    <x v="4"/>
    <n v="1"/>
    <x v="3"/>
  </r>
  <r>
    <n v="1459"/>
    <n v="59"/>
    <x v="1"/>
    <x v="1"/>
    <n v="69063"/>
    <n v="16"/>
    <n v="14"/>
    <n v="928"/>
    <n v="9"/>
    <n v="4"/>
    <n v="6"/>
    <x v="0"/>
    <n v="5"/>
    <n v="464"/>
    <n v="5"/>
    <n v="464"/>
    <n v="19"/>
    <n v="7"/>
    <x v="0"/>
    <n v="1"/>
    <x v="0"/>
  </r>
  <r>
    <n v="10241"/>
    <n v="50"/>
    <x v="2"/>
    <x v="2"/>
    <n v="11448"/>
    <n v="16"/>
    <n v="4"/>
    <n v="14"/>
    <n v="9"/>
    <n v="0"/>
    <n v="0"/>
    <x v="0"/>
    <n v="1"/>
    <n v="4.6666666666666661"/>
    <n v="2"/>
    <n v="9.3333333333333321"/>
    <n v="9"/>
    <n v="2"/>
    <x v="2"/>
    <n v="0"/>
    <x v="1"/>
  </r>
  <r>
    <n v="1630"/>
    <n v="46"/>
    <x v="0"/>
    <x v="0"/>
    <n v="61825"/>
    <n v="56"/>
    <n v="15"/>
    <n v="424"/>
    <n v="5"/>
    <n v="4"/>
    <n v="5"/>
    <x v="0"/>
    <n v="4"/>
    <n v="141.33333333333331"/>
    <n v="8"/>
    <n v="282.66666666666663"/>
    <n v="14"/>
    <n v="4"/>
    <x v="2"/>
    <n v="1"/>
    <x v="1"/>
  </r>
  <r>
    <n v="3254"/>
    <n v="54"/>
    <x v="0"/>
    <x v="1"/>
    <n v="70886"/>
    <n v="65"/>
    <n v="14"/>
    <n v="960"/>
    <n v="4"/>
    <n v="4"/>
    <n v="7"/>
    <x v="0"/>
    <n v="5"/>
    <n v="533.33333333333337"/>
    <n v="4"/>
    <n v="426.66666666666663"/>
    <n v="15"/>
    <n v="4"/>
    <x v="2"/>
    <n v="1"/>
    <x v="1"/>
  </r>
  <r>
    <n v="9064"/>
    <n v="43"/>
    <x v="0"/>
    <x v="1"/>
    <n v="69109"/>
    <n v="10"/>
    <n v="20"/>
    <n v="1555"/>
    <n v="9"/>
    <n v="6"/>
    <n v="9"/>
    <x v="0"/>
    <n v="6"/>
    <n v="717.69230769230774"/>
    <n v="7"/>
    <n v="837.30769230769226"/>
    <n v="24"/>
    <n v="9"/>
    <x v="3"/>
    <n v="0"/>
    <x v="2"/>
  </r>
  <r>
    <n v="3678"/>
    <n v="52"/>
    <x v="0"/>
    <x v="3"/>
    <n v="60208"/>
    <n v="13"/>
    <n v="29"/>
    <n v="656"/>
    <n v="9"/>
    <n v="9"/>
    <n v="6"/>
    <x v="0"/>
    <n v="8"/>
    <n v="349.86666666666667"/>
    <n v="7"/>
    <n v="306.13333333333333"/>
    <n v="24"/>
    <n v="9"/>
    <x v="3"/>
    <n v="2"/>
    <x v="2"/>
  </r>
  <r>
    <n v="4227"/>
    <n v="57"/>
    <x v="2"/>
    <x v="1"/>
    <n v="32889"/>
    <n v="78"/>
    <n v="9"/>
    <n v="55"/>
    <n v="3.0000000000000004"/>
    <n v="2"/>
    <n v="1"/>
    <x v="0"/>
    <n v="2"/>
    <n v="22"/>
    <n v="3"/>
    <n v="33"/>
    <n v="6"/>
    <n v="0"/>
    <x v="1"/>
    <n v="2"/>
    <x v="1"/>
  </r>
  <r>
    <n v="9467"/>
    <n v="41"/>
    <x v="0"/>
    <x v="0"/>
    <n v="34738"/>
    <n v="51"/>
    <n v="5"/>
    <n v="20"/>
    <n v="5"/>
    <n v="0"/>
    <n v="0"/>
    <x v="0"/>
    <n v="1"/>
    <n v="5"/>
    <n v="3"/>
    <n v="15"/>
    <n v="5"/>
    <n v="0"/>
    <x v="1"/>
    <n v="1"/>
    <x v="1"/>
  </r>
  <r>
    <n v="8486"/>
    <n v="54"/>
    <x v="2"/>
    <x v="1"/>
    <n v="30538"/>
    <n v="27"/>
    <n v="17"/>
    <n v="367"/>
    <n v="8"/>
    <n v="5"/>
    <n v="4"/>
    <x v="0"/>
    <n v="9"/>
    <n v="254.07692307692307"/>
    <n v="4"/>
    <n v="112.92307692307693"/>
    <n v="17"/>
    <n v="5"/>
    <x v="4"/>
    <n v="1"/>
    <x v="3"/>
  </r>
  <r>
    <n v="2186"/>
    <n v="48"/>
    <x v="2"/>
    <x v="1"/>
    <n v="82326"/>
    <n v="30"/>
    <n v="22"/>
    <n v="2257"/>
    <n v="7"/>
    <n v="7"/>
    <n v="9"/>
    <x v="0"/>
    <n v="5"/>
    <n v="1025.9090909090908"/>
    <n v="6"/>
    <n v="1231.090909090909"/>
    <n v="23"/>
    <n v="8"/>
    <x v="0"/>
    <n v="0"/>
    <x v="0"/>
  </r>
  <r>
    <n v="3286"/>
    <n v="58"/>
    <x v="1"/>
    <x v="2"/>
    <n v="26642"/>
    <n v="71"/>
    <n v="7"/>
    <n v="42"/>
    <n v="3.0000000000000004"/>
    <n v="1"/>
    <n v="1"/>
    <x v="0"/>
    <n v="2"/>
    <n v="16.8"/>
    <n v="3"/>
    <n v="25.2"/>
    <n v="5"/>
    <n v="0"/>
    <x v="1"/>
    <n v="1"/>
    <x v="1"/>
  </r>
  <r>
    <n v="8602"/>
    <n v="61"/>
    <x v="0"/>
    <x v="2"/>
    <n v="69932"/>
    <n v="97"/>
    <n v="26"/>
    <n v="1049"/>
    <n v="0.99999999999999978"/>
    <n v="9"/>
    <n v="7"/>
    <x v="0"/>
    <n v="7"/>
    <n v="407.94444444444446"/>
    <n v="11"/>
    <n v="641.05555555555566"/>
    <n v="17"/>
    <n v="5"/>
    <x v="4"/>
    <n v="1"/>
    <x v="3"/>
  </r>
  <r>
    <n v="3722"/>
    <n v="53"/>
    <x v="0"/>
    <x v="0"/>
    <n v="44503"/>
    <n v="83"/>
    <n v="7"/>
    <n v="48"/>
    <n v="1.9999999999999996"/>
    <n v="1"/>
    <n v="1"/>
    <x v="0"/>
    <n v="2"/>
    <n v="19.200000000000003"/>
    <n v="3"/>
    <n v="28.799999999999997"/>
    <n v="3.9999999999999996"/>
    <n v="0"/>
    <x v="1"/>
    <n v="2"/>
    <x v="1"/>
  </r>
  <r>
    <n v="6715"/>
    <n v="77"/>
    <x v="1"/>
    <x v="0"/>
    <n v="60200"/>
    <n v="3"/>
    <n v="25"/>
    <n v="685"/>
    <n v="10"/>
    <n v="8"/>
    <n v="6"/>
    <x v="0"/>
    <n v="6"/>
    <n v="241.76470588235296"/>
    <n v="11"/>
    <n v="443.23529411764707"/>
    <n v="24"/>
    <n v="9"/>
    <x v="3"/>
    <n v="1"/>
    <x v="2"/>
  </r>
  <r>
    <n v="4796"/>
    <n v="73"/>
    <x v="0"/>
    <x v="2"/>
    <n v="49638"/>
    <n v="71"/>
    <n v="5"/>
    <n v="39"/>
    <n v="3.0000000000000004"/>
    <n v="0"/>
    <n v="1"/>
    <x v="0"/>
    <n v="1"/>
    <n v="9.75"/>
    <n v="3"/>
    <n v="29.25"/>
    <n v="4"/>
    <n v="0"/>
    <x v="1"/>
    <n v="1"/>
    <x v="1"/>
  </r>
  <r>
    <n v="9612"/>
    <n v="38"/>
    <x v="2"/>
    <x v="0"/>
    <n v="23830"/>
    <n v="3"/>
    <n v="5"/>
    <n v="43"/>
    <n v="10"/>
    <n v="0"/>
    <n v="1"/>
    <x v="0"/>
    <n v="1"/>
    <n v="10.75"/>
    <n v="3"/>
    <n v="32.25"/>
    <n v="11"/>
    <n v="3"/>
    <x v="2"/>
    <n v="0"/>
    <x v="1"/>
  </r>
  <r>
    <n v="3766"/>
    <n v="66"/>
    <x v="2"/>
    <x v="3"/>
    <n v="33051"/>
    <n v="15"/>
    <n v="21"/>
    <n v="835"/>
    <n v="9"/>
    <n v="7"/>
    <n v="6"/>
    <x v="0"/>
    <n v="9"/>
    <n v="442.05882352941177"/>
    <n v="8"/>
    <n v="392.94117647058823"/>
    <n v="22"/>
    <n v="8"/>
    <x v="0"/>
    <n v="0"/>
    <x v="0"/>
  </r>
  <r>
    <n v="1399"/>
    <n v="67"/>
    <x v="0"/>
    <x v="1"/>
    <n v="72905"/>
    <n v="52"/>
    <n v="20"/>
    <n v="1515"/>
    <n v="5"/>
    <n v="6"/>
    <n v="8"/>
    <x v="0"/>
    <n v="3"/>
    <n v="378.75"/>
    <n v="9"/>
    <n v="1136.25"/>
    <n v="19"/>
    <n v="7"/>
    <x v="0"/>
    <n v="0"/>
    <x v="0"/>
  </r>
  <r>
    <n v="1570"/>
    <n v="74"/>
    <x v="1"/>
    <x v="1"/>
    <n v="69702"/>
    <n v="8"/>
    <n v="26"/>
    <n v="1039"/>
    <n v="10"/>
    <n v="9"/>
    <n v="7"/>
    <x v="0"/>
    <n v="7"/>
    <n v="427.8235294117647"/>
    <n v="10"/>
    <n v="611.17647058823536"/>
    <n v="26"/>
    <n v="9"/>
    <x v="3"/>
    <n v="1"/>
    <x v="2"/>
  </r>
  <r>
    <n v="3426"/>
    <n v="50"/>
    <x v="0"/>
    <x v="2"/>
    <n v="70300"/>
    <n v="89"/>
    <n v="26"/>
    <n v="1596"/>
    <n v="1.9999999999999996"/>
    <n v="9"/>
    <n v="9"/>
    <x v="0"/>
    <n v="5"/>
    <n v="443.33333333333337"/>
    <n v="13"/>
    <n v="1152.6666666666667"/>
    <n v="20"/>
    <n v="7"/>
    <x v="0"/>
    <n v="1"/>
    <x v="0"/>
  </r>
  <r>
    <n v="3074"/>
    <n v="41"/>
    <x v="1"/>
    <x v="1"/>
    <n v="70643"/>
    <n v="66"/>
    <n v="18"/>
    <n v="1828"/>
    <n v="4"/>
    <n v="6"/>
    <n v="9"/>
    <x v="0"/>
    <n v="5"/>
    <n v="1015.5555555555557"/>
    <n v="4"/>
    <n v="812.44444444444434"/>
    <n v="19"/>
    <n v="7"/>
    <x v="0"/>
    <n v="0"/>
    <x v="0"/>
  </r>
  <r>
    <n v="8341"/>
    <n v="56"/>
    <x v="1"/>
    <x v="1"/>
    <n v="30396"/>
    <n v="22"/>
    <n v="6"/>
    <n v="34"/>
    <n v="8"/>
    <n v="1"/>
    <n v="0"/>
    <x v="0"/>
    <n v="1"/>
    <n v="11.333333333333332"/>
    <n v="2"/>
    <n v="22.666666666666664"/>
    <n v="9"/>
    <n v="2"/>
    <x v="2"/>
    <n v="1"/>
    <x v="1"/>
  </r>
  <r>
    <n v="5180"/>
    <n v="57"/>
    <x v="1"/>
    <x v="2"/>
    <n v="50616"/>
    <n v="56"/>
    <n v="10"/>
    <n v="149"/>
    <n v="5"/>
    <n v="3"/>
    <n v="3"/>
    <x v="0"/>
    <n v="4"/>
    <n v="74.5"/>
    <n v="4"/>
    <n v="74.5"/>
    <n v="11"/>
    <n v="3"/>
    <x v="2"/>
    <n v="1"/>
    <x v="1"/>
  </r>
  <r>
    <n v="6461"/>
    <n v="56"/>
    <x v="2"/>
    <x v="0"/>
    <n v="62772"/>
    <n v="74"/>
    <n v="23"/>
    <n v="946"/>
    <n v="3.0000000000000004"/>
    <n v="8"/>
    <n v="7"/>
    <x v="0"/>
    <n v="5"/>
    <n v="295.625"/>
    <n v="11"/>
    <n v="650.375"/>
    <n v="18"/>
    <n v="6"/>
    <x v="4"/>
    <n v="1"/>
    <x v="3"/>
  </r>
  <r>
    <n v="7679"/>
    <n v="40"/>
    <x v="1"/>
    <x v="0"/>
    <n v="30298"/>
    <n v="48"/>
    <n v="6"/>
    <n v="28"/>
    <n v="6"/>
    <n v="1"/>
    <n v="0"/>
    <x v="0"/>
    <n v="1"/>
    <n v="7"/>
    <n v="3"/>
    <n v="21"/>
    <n v="7"/>
    <n v="1"/>
    <x v="1"/>
    <n v="0"/>
    <x v="1"/>
  </r>
  <r>
    <n v="10702"/>
    <n v="41"/>
    <x v="0"/>
    <x v="0"/>
    <n v="52413"/>
    <n v="67"/>
    <n v="17"/>
    <n v="450"/>
    <n v="4"/>
    <n v="5"/>
    <n v="5"/>
    <x v="0"/>
    <n v="7"/>
    <n v="225"/>
    <n v="7"/>
    <n v="225"/>
    <n v="14"/>
    <n v="4"/>
    <x v="2"/>
    <n v="1"/>
    <x v="1"/>
  </r>
  <r>
    <n v="7505"/>
    <n v="68"/>
    <x v="1"/>
    <x v="1"/>
    <n v="44155"/>
    <n v="24"/>
    <n v="5"/>
    <n v="46"/>
    <n v="8"/>
    <n v="0"/>
    <n v="1"/>
    <x v="0"/>
    <n v="1"/>
    <n v="15.333333333333332"/>
    <n v="2"/>
    <n v="30.666666666666664"/>
    <n v="9"/>
    <n v="2"/>
    <x v="2"/>
    <n v="2"/>
    <x v="1"/>
  </r>
  <r>
    <n v="5113"/>
    <n v="54"/>
    <x v="1"/>
    <x v="2"/>
    <n v="86979"/>
    <n v="67"/>
    <n v="16"/>
    <n v="1702"/>
    <n v="4"/>
    <n v="5"/>
    <n v="9"/>
    <x v="0"/>
    <n v="5"/>
    <n v="851"/>
    <n v="5"/>
    <n v="851"/>
    <n v="18"/>
    <n v="6"/>
    <x v="4"/>
    <n v="0"/>
    <x v="3"/>
  </r>
  <r>
    <n v="10858"/>
    <n v="50"/>
    <x v="0"/>
    <x v="1"/>
    <n v="76532"/>
    <n v="38"/>
    <n v="25"/>
    <n v="820"/>
    <n v="7"/>
    <n v="8"/>
    <n v="6"/>
    <x v="0"/>
    <n v="9"/>
    <n v="461.25"/>
    <n v="7"/>
    <n v="358.75"/>
    <n v="21"/>
    <n v="8"/>
    <x v="0"/>
    <n v="2"/>
    <x v="0"/>
  </r>
  <r>
    <n v="2961"/>
    <n v="43"/>
    <x v="0"/>
    <x v="1"/>
    <n v="42081"/>
    <n v="86"/>
    <n v="15"/>
    <n v="382"/>
    <n v="1.9999999999999996"/>
    <n v="4"/>
    <n v="4"/>
    <x v="0"/>
    <n v="6"/>
    <n v="229.2"/>
    <n v="4"/>
    <n v="152.80000000000001"/>
    <n v="10"/>
    <n v="2"/>
    <x v="2"/>
    <n v="1"/>
    <x v="1"/>
  </r>
  <r>
    <n v="2747"/>
    <n v="37"/>
    <x v="1"/>
    <x v="1"/>
    <n v="67546"/>
    <n v="90"/>
    <n v="20"/>
    <n v="2126"/>
    <n v="0.99999999999999978"/>
    <n v="6"/>
    <n v="9"/>
    <x v="0"/>
    <n v="4"/>
    <n v="944.8888888888888"/>
    <n v="5"/>
    <n v="1181.1111111111111"/>
    <n v="16"/>
    <n v="5"/>
    <x v="4"/>
    <n v="0"/>
    <x v="3"/>
  </r>
  <r>
    <n v="3010"/>
    <n v="36"/>
    <x v="2"/>
    <x v="1"/>
    <n v="88420"/>
    <n v="87"/>
    <n v="20"/>
    <n v="2069"/>
    <n v="1.9999999999999996"/>
    <n v="6"/>
    <n v="9"/>
    <x v="0"/>
    <n v="4"/>
    <n v="689.66666666666663"/>
    <n v="8"/>
    <n v="1379.3333333333333"/>
    <n v="17"/>
    <n v="5"/>
    <x v="4"/>
    <n v="0"/>
    <x v="3"/>
  </r>
  <r>
    <n v="5790"/>
    <n v="40"/>
    <x v="0"/>
    <x v="1"/>
    <n v="31158"/>
    <n v="62"/>
    <n v="7"/>
    <n v="72"/>
    <n v="4"/>
    <n v="1"/>
    <n v="2"/>
    <x v="0"/>
    <n v="2"/>
    <n v="28.8"/>
    <n v="3"/>
    <n v="43.199999999999996"/>
    <n v="7"/>
    <n v="1"/>
    <x v="1"/>
    <n v="1"/>
    <x v="1"/>
  </r>
  <r>
    <n v="6892"/>
    <n v="57"/>
    <x v="0"/>
    <x v="2"/>
    <n v="61671"/>
    <n v="23"/>
    <n v="28"/>
    <n v="732"/>
    <n v="8"/>
    <n v="9"/>
    <n v="6"/>
    <x v="0"/>
    <n v="10"/>
    <n v="457.5"/>
    <n v="6"/>
    <n v="274.5"/>
    <n v="23"/>
    <n v="8"/>
    <x v="0"/>
    <n v="1"/>
    <x v="0"/>
  </r>
  <r>
    <n v="1743"/>
    <n v="51"/>
    <x v="0"/>
    <x v="0"/>
    <n v="69719"/>
    <n v="99"/>
    <n v="11"/>
    <n v="801"/>
    <n v="0.99999999999999978"/>
    <n v="3"/>
    <n v="6"/>
    <x v="0"/>
    <n v="2"/>
    <n v="228.85714285714283"/>
    <n v="5"/>
    <n v="572.14285714285711"/>
    <n v="10"/>
    <n v="2"/>
    <x v="2"/>
    <n v="0"/>
    <x v="1"/>
  </r>
  <r>
    <n v="3578"/>
    <n v="76"/>
    <x v="0"/>
    <x v="2"/>
    <n v="49160"/>
    <n v="29"/>
    <n v="12"/>
    <n v="236"/>
    <n v="8"/>
    <n v="3"/>
    <n v="4"/>
    <x v="0"/>
    <n v="3"/>
    <n v="78.666666666666657"/>
    <n v="6"/>
    <n v="157.33333333333331"/>
    <n v="15"/>
    <n v="4"/>
    <x v="2"/>
    <n v="1"/>
    <x v="1"/>
  </r>
  <r>
    <n v="8462"/>
    <n v="47"/>
    <x v="3"/>
    <x v="1"/>
    <n v="24882"/>
    <n v="52"/>
    <n v="5"/>
    <n v="80"/>
    <n v="5"/>
    <n v="0"/>
    <n v="2"/>
    <x v="0"/>
    <n v="1"/>
    <n v="26.666666666666664"/>
    <n v="2"/>
    <n v="53.333333333333329"/>
    <n v="7"/>
    <n v="1"/>
    <x v="1"/>
    <n v="1"/>
    <x v="1"/>
  </r>
  <r>
    <n v="5558"/>
    <n v="71"/>
    <x v="1"/>
    <x v="0"/>
    <n v="90933"/>
    <n v="90"/>
    <n v="15"/>
    <n v="1685"/>
    <n v="0.99999999999999978"/>
    <n v="4"/>
    <n v="9"/>
    <x v="0"/>
    <n v="4"/>
    <n v="842.5"/>
    <n v="4"/>
    <n v="842.5"/>
    <n v="14"/>
    <n v="4"/>
    <x v="2"/>
    <n v="0"/>
    <x v="1"/>
  </r>
  <r>
    <n v="4619"/>
    <n v="80"/>
    <x v="1"/>
    <x v="0"/>
    <n v="113734"/>
    <n v="9"/>
    <n v="27"/>
    <n v="277"/>
    <n v="10"/>
    <n v="9"/>
    <n v="4"/>
    <x v="1"/>
    <n v="27"/>
    <n v="277"/>
    <n v="0"/>
    <n v="0"/>
    <n v="23"/>
    <n v="8"/>
    <x v="0"/>
    <n v="0"/>
    <x v="0"/>
  </r>
  <r>
    <n v="8780"/>
    <n v="75"/>
    <x v="1"/>
    <x v="1"/>
    <n v="59292"/>
    <n v="71"/>
    <n v="18"/>
    <n v="507"/>
    <n v="3.0000000000000004"/>
    <n v="6"/>
    <n v="5"/>
    <x v="0"/>
    <n v="3"/>
    <n v="138.27272727272725"/>
    <n v="8"/>
    <n v="368.72727272727275"/>
    <n v="14"/>
    <n v="4"/>
    <x v="2"/>
    <n v="1"/>
    <x v="1"/>
  </r>
  <r>
    <n v="10789"/>
    <n v="61"/>
    <x v="1"/>
    <x v="1"/>
    <n v="45759"/>
    <n v="13"/>
    <n v="7"/>
    <n v="68"/>
    <n v="9"/>
    <n v="1"/>
    <n v="2"/>
    <x v="0"/>
    <n v="2"/>
    <n v="27.200000000000003"/>
    <n v="3"/>
    <n v="40.799999999999997"/>
    <n v="12"/>
    <n v="3"/>
    <x v="2"/>
    <n v="2"/>
    <x v="1"/>
  </r>
  <r>
    <n v="10779"/>
    <n v="42"/>
    <x v="0"/>
    <x v="0"/>
    <n v="22148"/>
    <n v="16"/>
    <n v="5"/>
    <n v="49"/>
    <n v="9"/>
    <n v="0"/>
    <n v="1"/>
    <x v="0"/>
    <n v="1"/>
    <n v="12.25"/>
    <n v="3"/>
    <n v="36.75"/>
    <n v="10"/>
    <n v="2"/>
    <x v="2"/>
    <n v="0"/>
    <x v="1"/>
  </r>
  <r>
    <n v="5896"/>
    <n v="38"/>
    <x v="2"/>
    <x v="1"/>
    <n v="73395"/>
    <n v="94"/>
    <n v="15"/>
    <n v="397"/>
    <n v="0.99999999999999978"/>
    <n v="4"/>
    <n v="5"/>
    <x v="0"/>
    <n v="4"/>
    <n v="158.80000000000001"/>
    <n v="6"/>
    <n v="238.2"/>
    <n v="10"/>
    <n v="2"/>
    <x v="2"/>
    <n v="0"/>
    <x v="1"/>
  </r>
  <r>
    <n v="2337"/>
    <n v="54"/>
    <x v="0"/>
    <x v="2"/>
    <n v="29819"/>
    <n v="77"/>
    <n v="9"/>
    <n v="39"/>
    <n v="3.0000000000000004"/>
    <n v="2"/>
    <n v="1"/>
    <x v="0"/>
    <n v="3"/>
    <n v="19.5"/>
    <n v="3"/>
    <n v="19.5"/>
    <n v="6"/>
    <n v="0"/>
    <x v="1"/>
    <n v="1"/>
    <x v="1"/>
  </r>
  <r>
    <n v="10951"/>
    <n v="57"/>
    <x v="0"/>
    <x v="1"/>
    <n v="45688"/>
    <n v="20"/>
    <n v="14"/>
    <n v="306"/>
    <n v="8"/>
    <n v="4"/>
    <n v="4"/>
    <x v="0"/>
    <n v="3"/>
    <n v="83.454545454545453"/>
    <n v="8"/>
    <n v="222.54545454545456"/>
    <n v="16"/>
    <n v="5"/>
    <x v="4"/>
    <n v="1"/>
    <x v="3"/>
  </r>
  <r>
    <n v="544"/>
    <n v="71"/>
    <x v="0"/>
    <x v="1"/>
    <n v="62820"/>
    <n v="51"/>
    <n v="14"/>
    <n v="976"/>
    <n v="5"/>
    <n v="4"/>
    <n v="7"/>
    <x v="0"/>
    <n v="3"/>
    <n v="325.33333333333331"/>
    <n v="6"/>
    <n v="650.66666666666663"/>
    <n v="16"/>
    <n v="5"/>
    <x v="4"/>
    <n v="0"/>
    <x v="3"/>
  </r>
  <r>
    <n v="17"/>
    <n v="54"/>
    <x v="1"/>
    <x v="1"/>
    <n v="60491"/>
    <n v="81"/>
    <n v="28"/>
    <n v="1028"/>
    <n v="1.9999999999999996"/>
    <n v="9"/>
    <n v="7"/>
    <x v="0"/>
    <n v="6"/>
    <n v="474.46153846153851"/>
    <n v="7"/>
    <n v="553.53846153846155"/>
    <n v="18"/>
    <n v="6"/>
    <x v="4"/>
    <n v="1"/>
    <x v="3"/>
  </r>
  <r>
    <n v="10680"/>
    <n v="39"/>
    <x v="0"/>
    <x v="1"/>
    <n v="33235"/>
    <n v="71"/>
    <n v="7"/>
    <n v="70"/>
    <n v="3.0000000000000004"/>
    <n v="1"/>
    <n v="2"/>
    <x v="0"/>
    <n v="3"/>
    <n v="35"/>
    <n v="3"/>
    <n v="35"/>
    <n v="6"/>
    <n v="0"/>
    <x v="1"/>
    <n v="1"/>
    <x v="1"/>
  </r>
  <r>
    <n v="3265"/>
    <n v="66"/>
    <x v="0"/>
    <x v="1"/>
    <n v="35701"/>
    <n v="36"/>
    <n v="5"/>
    <n v="46"/>
    <n v="7"/>
    <n v="0"/>
    <n v="1"/>
    <x v="0"/>
    <n v="1"/>
    <n v="11.5"/>
    <n v="3"/>
    <n v="34.5"/>
    <n v="8"/>
    <n v="1"/>
    <x v="1"/>
    <n v="0"/>
    <x v="1"/>
  </r>
  <r>
    <n v="5623"/>
    <n v="45"/>
    <x v="2"/>
    <x v="1"/>
    <n v="31535"/>
    <n v="95"/>
    <n v="5"/>
    <n v="51"/>
    <n v="0.99999999999999978"/>
    <n v="0"/>
    <n v="1"/>
    <x v="0"/>
    <n v="1"/>
    <n v="17"/>
    <n v="2"/>
    <n v="34"/>
    <n v="1.9999999999999998"/>
    <n v="0"/>
    <x v="1"/>
    <n v="1"/>
    <x v="1"/>
  </r>
  <r>
    <n v="5832"/>
    <n v="65"/>
    <x v="2"/>
    <x v="1"/>
    <n v="92556"/>
    <n v="32"/>
    <n v="21"/>
    <n v="1263"/>
    <n v="7"/>
    <n v="7"/>
    <n v="8"/>
    <x v="1"/>
    <n v="3"/>
    <n v="236.8125"/>
    <n v="13"/>
    <n v="1026.1875"/>
    <n v="22"/>
    <n v="8"/>
    <x v="0"/>
    <n v="0"/>
    <x v="0"/>
  </r>
  <r>
    <n v="5544"/>
    <n v="55"/>
    <x v="0"/>
    <x v="0"/>
    <n v="67384"/>
    <n v="32"/>
    <n v="22"/>
    <n v="1490"/>
    <n v="7"/>
    <n v="7"/>
    <n v="8"/>
    <x v="0"/>
    <n v="7"/>
    <n v="869.16666666666674"/>
    <n v="5"/>
    <n v="620.83333333333337"/>
    <n v="22"/>
    <n v="8"/>
    <x v="0"/>
    <n v="1"/>
    <x v="0"/>
  </r>
  <r>
    <n v="6417"/>
    <n v="54"/>
    <x v="2"/>
    <x v="1"/>
    <n v="80573"/>
    <n v="85"/>
    <n v="24"/>
    <n v="1564"/>
    <n v="1.9999999999999996"/>
    <n v="8"/>
    <n v="9"/>
    <x v="0"/>
    <n v="4"/>
    <n v="368"/>
    <n v="13"/>
    <n v="1196"/>
    <n v="19"/>
    <n v="7"/>
    <x v="0"/>
    <n v="0"/>
    <x v="0"/>
  </r>
  <r>
    <n v="5831"/>
    <n v="58"/>
    <x v="0"/>
    <x v="1"/>
    <n v="77870"/>
    <n v="93"/>
    <n v="18"/>
    <n v="1815"/>
    <n v="0.99999999999999978"/>
    <n v="6"/>
    <n v="9"/>
    <x v="0"/>
    <n v="5"/>
    <n v="907.5"/>
    <n v="5"/>
    <n v="907.5"/>
    <n v="16"/>
    <n v="5"/>
    <x v="4"/>
    <n v="1"/>
    <x v="3"/>
  </r>
  <r>
    <n v="7101"/>
    <n v="62"/>
    <x v="1"/>
    <x v="3"/>
    <n v="52278"/>
    <n v="24"/>
    <n v="31"/>
    <n v="1198"/>
    <n v="8"/>
    <n v="9"/>
    <n v="8"/>
    <x v="0"/>
    <n v="10"/>
    <n v="599"/>
    <n v="10"/>
    <n v="599"/>
    <n v="25"/>
    <n v="9"/>
    <x v="3"/>
    <n v="1"/>
    <x v="2"/>
  </r>
  <r>
    <n v="10176"/>
    <n v="57"/>
    <x v="0"/>
    <x v="0"/>
    <n v="57107"/>
    <n v="44"/>
    <n v="23"/>
    <n v="416"/>
    <n v="6"/>
    <n v="8"/>
    <n v="5"/>
    <x v="0"/>
    <n v="4"/>
    <n v="138.66666666666666"/>
    <n v="8"/>
    <n v="277.33333333333331"/>
    <n v="19"/>
    <n v="7"/>
    <x v="0"/>
    <n v="1"/>
    <x v="0"/>
  </r>
  <r>
    <n v="2326"/>
    <n v="35"/>
    <x v="0"/>
    <x v="1"/>
    <n v="18929"/>
    <n v="15"/>
    <n v="6"/>
    <n v="85"/>
    <n v="9"/>
    <n v="1"/>
    <n v="2"/>
    <x v="0"/>
    <n v="1"/>
    <n v="17"/>
    <n v="4"/>
    <n v="68"/>
    <n v="12"/>
    <n v="3"/>
    <x v="2"/>
    <n v="0"/>
    <x v="1"/>
  </r>
  <r>
    <n v="4385"/>
    <n v="44"/>
    <x v="1"/>
    <x v="0"/>
    <n v="36038"/>
    <n v="82"/>
    <n v="8"/>
    <n v="47"/>
    <n v="1.9999999999999996"/>
    <n v="2"/>
    <n v="1"/>
    <x v="0"/>
    <n v="3"/>
    <n v="23.5"/>
    <n v="3"/>
    <n v="23.5"/>
    <n v="5"/>
    <n v="0"/>
    <x v="1"/>
    <n v="1"/>
    <x v="1"/>
  </r>
  <r>
    <n v="2929"/>
    <n v="49"/>
    <x v="0"/>
    <x v="0"/>
    <n v="20180"/>
    <n v="27"/>
    <n v="8"/>
    <n v="137"/>
    <n v="8"/>
    <n v="2"/>
    <n v="3"/>
    <x v="0"/>
    <n v="2"/>
    <n v="45.666666666666664"/>
    <n v="4"/>
    <n v="91.333333333333329"/>
    <n v="13"/>
    <n v="4"/>
    <x v="2"/>
    <n v="0"/>
    <x v="1"/>
  </r>
  <r>
    <n v="10686"/>
    <n v="60"/>
    <x v="1"/>
    <x v="1"/>
    <n v="34230"/>
    <n v="72"/>
    <n v="4"/>
    <n v="21"/>
    <n v="3.0000000000000004"/>
    <n v="0"/>
    <n v="0"/>
    <x v="0"/>
    <n v="1"/>
    <n v="7"/>
    <n v="2"/>
    <n v="14"/>
    <n v="3.0000000000000004"/>
    <n v="0"/>
    <x v="1"/>
    <n v="2"/>
    <x v="1"/>
  </r>
  <r>
    <n v="2546"/>
    <n v="48"/>
    <x v="2"/>
    <x v="0"/>
    <n v="31878"/>
    <n v="7"/>
    <n v="6"/>
    <n v="70"/>
    <n v="10"/>
    <n v="1"/>
    <n v="2"/>
    <x v="0"/>
    <n v="1"/>
    <n v="14"/>
    <n v="4"/>
    <n v="56"/>
    <n v="13"/>
    <n v="4"/>
    <x v="2"/>
    <n v="1"/>
    <x v="1"/>
  </r>
  <r>
    <n v="3283"/>
    <n v="53"/>
    <x v="2"/>
    <x v="1"/>
    <n v="70932"/>
    <n v="57"/>
    <n v="22"/>
    <n v="909"/>
    <n v="5"/>
    <n v="7"/>
    <n v="6"/>
    <x v="0"/>
    <n v="6"/>
    <n v="303"/>
    <n v="12"/>
    <n v="606"/>
    <n v="18"/>
    <n v="6"/>
    <x v="4"/>
    <n v="1"/>
    <x v="3"/>
  </r>
  <r>
    <n v="3138"/>
    <n v="69"/>
    <x v="0"/>
    <x v="0"/>
    <n v="91249"/>
    <n v="84"/>
    <n v="22"/>
    <n v="1676"/>
    <n v="1.9999999999999996"/>
    <n v="7"/>
    <n v="9"/>
    <x v="1"/>
    <n v="7"/>
    <n v="902.46153846153845"/>
    <n v="6"/>
    <n v="773.53846153846155"/>
    <n v="18"/>
    <n v="6"/>
    <x v="4"/>
    <n v="0"/>
    <x v="3"/>
  </r>
  <r>
    <n v="4994"/>
    <n v="82"/>
    <x v="2"/>
    <x v="0"/>
    <n v="77598"/>
    <n v="53"/>
    <n v="26"/>
    <n v="1735"/>
    <n v="5"/>
    <n v="9"/>
    <n v="9"/>
    <x v="0"/>
    <n v="7"/>
    <n v="607.25"/>
    <n v="13"/>
    <n v="1127.75"/>
    <n v="23"/>
    <n v="8"/>
    <x v="0"/>
    <n v="0"/>
    <x v="0"/>
  </r>
  <r>
    <n v="7966"/>
    <n v="66"/>
    <x v="0"/>
    <x v="0"/>
    <n v="80982"/>
    <n v="48"/>
    <n v="30"/>
    <n v="1191"/>
    <n v="6"/>
    <n v="9"/>
    <n v="8"/>
    <x v="0"/>
    <n v="11"/>
    <n v="595.5"/>
    <n v="11"/>
    <n v="595.5"/>
    <n v="23"/>
    <n v="8"/>
    <x v="0"/>
    <n v="2"/>
    <x v="0"/>
  </r>
  <r>
    <n v="3112"/>
    <n v="48"/>
    <x v="2"/>
    <x v="1"/>
    <n v="22701"/>
    <n v="2"/>
    <n v="5"/>
    <n v="24"/>
    <n v="10"/>
    <n v="0"/>
    <n v="0"/>
    <x v="0"/>
    <n v="1"/>
    <n v="6"/>
    <n v="3"/>
    <n v="18"/>
    <n v="10"/>
    <n v="2"/>
    <x v="2"/>
    <n v="1"/>
    <x v="1"/>
  </r>
  <r>
    <n v="10872"/>
    <n v="56"/>
    <x v="1"/>
    <x v="1"/>
    <n v="55212"/>
    <n v="65"/>
    <n v="20"/>
    <n v="1182"/>
    <n v="4"/>
    <n v="6"/>
    <n v="8"/>
    <x v="0"/>
    <n v="4"/>
    <n v="315.2"/>
    <n v="11"/>
    <n v="866.8"/>
    <n v="18"/>
    <n v="6"/>
    <x v="4"/>
    <n v="1"/>
    <x v="3"/>
  </r>
  <r>
    <n v="2181"/>
    <n v="55"/>
    <x v="0"/>
    <x v="1"/>
    <n v="70617"/>
    <n v="45"/>
    <n v="14"/>
    <n v="1280"/>
    <n v="6"/>
    <n v="4"/>
    <n v="8"/>
    <x v="0"/>
    <n v="3"/>
    <n v="384"/>
    <n v="7"/>
    <n v="896"/>
    <n v="18"/>
    <n v="6"/>
    <x v="4"/>
    <n v="0"/>
    <x v="3"/>
  </r>
  <r>
    <n v="1867"/>
    <n v="68"/>
    <x v="0"/>
    <x v="0"/>
    <n v="64849"/>
    <n v="42"/>
    <n v="19"/>
    <n v="1336"/>
    <n v="6"/>
    <n v="6"/>
    <n v="8"/>
    <x v="0"/>
    <n v="9"/>
    <n v="801.6"/>
    <n v="6"/>
    <n v="534.4"/>
    <n v="20"/>
    <n v="7"/>
    <x v="0"/>
    <n v="0"/>
    <x v="0"/>
  </r>
  <r>
    <n v="1518"/>
    <n v="60"/>
    <x v="2"/>
    <x v="1"/>
    <n v="62694"/>
    <n v="29"/>
    <n v="24"/>
    <n v="749"/>
    <n v="8"/>
    <n v="8"/>
    <n v="6"/>
    <x v="0"/>
    <n v="9"/>
    <n v="421.3125"/>
    <n v="7"/>
    <n v="327.6875"/>
    <n v="22"/>
    <n v="8"/>
    <x v="0"/>
    <n v="2"/>
    <x v="0"/>
  </r>
  <r>
    <n v="5734"/>
    <n v="51"/>
    <x v="1"/>
    <x v="1"/>
    <n v="61917"/>
    <n v="83"/>
    <n v="7"/>
    <n v="91"/>
    <n v="1.9999999999999996"/>
    <n v="1"/>
    <n v="2"/>
    <x v="0"/>
    <n v="2"/>
    <n v="30.333333333333332"/>
    <n v="4"/>
    <n v="60.666666666666664"/>
    <n v="5"/>
    <n v="0"/>
    <x v="1"/>
    <n v="2"/>
    <x v="1"/>
  </r>
  <r>
    <n v="2878"/>
    <n v="78"/>
    <x v="1"/>
    <x v="1"/>
    <n v="67472"/>
    <n v="93"/>
    <n v="15"/>
    <n v="414"/>
    <n v="0.99999999999999978"/>
    <n v="4"/>
    <n v="5"/>
    <x v="0"/>
    <n v="4"/>
    <n v="150.54545454545456"/>
    <n v="7"/>
    <n v="263.45454545454544"/>
    <n v="10"/>
    <n v="2"/>
    <x v="2"/>
    <n v="1"/>
    <x v="1"/>
  </r>
  <r>
    <n v="1458"/>
    <n v="43"/>
    <x v="2"/>
    <x v="1"/>
    <n v="21059"/>
    <n v="40"/>
    <n v="9"/>
    <n v="44"/>
    <n v="6"/>
    <n v="2"/>
    <n v="1"/>
    <x v="0"/>
    <n v="3"/>
    <n v="22"/>
    <n v="3"/>
    <n v="22"/>
    <n v="9"/>
    <n v="2"/>
    <x v="2"/>
    <n v="1"/>
    <x v="1"/>
  </r>
  <r>
    <n v="7007"/>
    <n v="57"/>
    <x v="2"/>
    <x v="1"/>
    <n v="29543"/>
    <n v="47"/>
    <n v="8"/>
    <n v="63"/>
    <n v="6"/>
    <n v="2"/>
    <n v="2"/>
    <x v="0"/>
    <n v="3"/>
    <n v="37.799999999999997"/>
    <n v="2"/>
    <n v="25.200000000000003"/>
    <n v="10"/>
    <n v="2"/>
    <x v="2"/>
    <n v="2"/>
    <x v="1"/>
  </r>
  <r>
    <n v="6200"/>
    <n v="74"/>
    <x v="0"/>
    <x v="1"/>
    <n v="75903"/>
    <n v="50"/>
    <n v="23"/>
    <n v="901"/>
    <n v="5"/>
    <n v="8"/>
    <n v="6"/>
    <x v="0"/>
    <n v="6"/>
    <n v="360.40000000000003"/>
    <n v="9"/>
    <n v="540.6"/>
    <n v="19"/>
    <n v="7"/>
    <x v="0"/>
    <n v="1"/>
    <x v="0"/>
  </r>
  <r>
    <n v="1403"/>
    <n v="50"/>
    <x v="2"/>
    <x v="1"/>
    <n v="34984"/>
    <n v="40"/>
    <n v="6"/>
    <n v="38"/>
    <n v="6"/>
    <n v="1"/>
    <n v="1"/>
    <x v="0"/>
    <n v="1"/>
    <n v="9.5"/>
    <n v="3"/>
    <n v="28.5"/>
    <n v="8"/>
    <n v="1"/>
    <x v="1"/>
    <n v="2"/>
    <x v="1"/>
  </r>
  <r>
    <n v="4827"/>
    <n v="69"/>
    <x v="1"/>
    <x v="0"/>
    <n v="54998"/>
    <n v="3"/>
    <n v="20"/>
    <n v="455"/>
    <n v="10"/>
    <n v="6"/>
    <n v="5"/>
    <x v="0"/>
    <n v="4"/>
    <n v="140"/>
    <n v="9"/>
    <n v="315"/>
    <n v="21"/>
    <n v="8"/>
    <x v="0"/>
    <n v="1"/>
    <x v="0"/>
  </r>
  <r>
    <n v="6250"/>
    <n v="76"/>
    <x v="1"/>
    <x v="3"/>
    <n v="54356"/>
    <n v="62"/>
    <n v="24"/>
    <n v="775"/>
    <n v="4"/>
    <n v="8"/>
    <n v="6"/>
    <x v="0"/>
    <n v="11"/>
    <n v="448.68421052631578"/>
    <n v="8"/>
    <n v="326.31578947368422"/>
    <n v="18"/>
    <n v="6"/>
    <x v="4"/>
    <n v="1"/>
    <x v="3"/>
  </r>
  <r>
    <n v="9291"/>
    <n v="66"/>
    <x v="2"/>
    <x v="1"/>
    <n v="34242"/>
    <n v="25"/>
    <n v="4"/>
    <n v="15"/>
    <n v="8"/>
    <n v="0"/>
    <n v="0"/>
    <x v="0"/>
    <n v="0"/>
    <n v="0"/>
    <n v="3"/>
    <n v="15"/>
    <n v="8"/>
    <n v="1"/>
    <x v="1"/>
    <n v="1"/>
    <x v="1"/>
  </r>
  <r>
    <n v="2478"/>
    <n v="52"/>
    <x v="0"/>
    <x v="1"/>
    <n v="25410"/>
    <n v="48"/>
    <n v="6"/>
    <n v="38"/>
    <n v="6"/>
    <n v="1"/>
    <n v="1"/>
    <x v="0"/>
    <n v="1"/>
    <n v="7.6000000000000005"/>
    <n v="4"/>
    <n v="30.400000000000002"/>
    <n v="8"/>
    <n v="1"/>
    <x v="1"/>
    <n v="1"/>
    <x v="1"/>
  </r>
  <r>
    <n v="1139"/>
    <n v="41"/>
    <x v="1"/>
    <x v="1"/>
    <n v="73356"/>
    <n v="56"/>
    <n v="22"/>
    <n v="1512"/>
    <n v="5"/>
    <n v="7"/>
    <n v="8"/>
    <x v="0"/>
    <n v="5"/>
    <n v="756"/>
    <n v="5"/>
    <n v="756"/>
    <n v="20"/>
    <n v="7"/>
    <x v="0"/>
    <n v="0"/>
    <x v="0"/>
  </r>
  <r>
    <n v="5138"/>
    <n v="75"/>
    <x v="0"/>
    <x v="1"/>
    <n v="28320"/>
    <n v="68"/>
    <n v="5"/>
    <n v="43"/>
    <n v="4"/>
    <n v="0"/>
    <n v="1"/>
    <x v="0"/>
    <n v="1"/>
    <n v="10.75"/>
    <n v="3"/>
    <n v="32.25"/>
    <n v="5"/>
    <n v="0"/>
    <x v="1"/>
    <n v="1"/>
    <x v="1"/>
  </r>
  <r>
    <n v="5393"/>
    <n v="48"/>
    <x v="0"/>
    <x v="0"/>
    <n v="23763"/>
    <n v="64"/>
    <n v="5"/>
    <n v="42"/>
    <n v="4"/>
    <n v="0"/>
    <n v="1"/>
    <x v="0"/>
    <n v="1"/>
    <n v="10.5"/>
    <n v="3"/>
    <n v="31.5"/>
    <n v="5"/>
    <n v="0"/>
    <x v="1"/>
    <n v="1"/>
    <x v="1"/>
  </r>
  <r>
    <n v="10413"/>
    <n v="41"/>
    <x v="0"/>
    <x v="1"/>
    <n v="72570"/>
    <n v="67"/>
    <n v="23"/>
    <n v="1089"/>
    <n v="4"/>
    <n v="8"/>
    <n v="7"/>
    <x v="0"/>
    <n v="4"/>
    <n v="272.25"/>
    <n v="12"/>
    <n v="816.75"/>
    <n v="19"/>
    <n v="7"/>
    <x v="0"/>
    <n v="0"/>
    <x v="0"/>
  </r>
  <r>
    <n v="5015"/>
    <n v="49"/>
    <x v="2"/>
    <x v="1"/>
    <n v="34529"/>
    <n v="94"/>
    <n v="9"/>
    <n v="162"/>
    <n v="0.99999999999999978"/>
    <n v="2"/>
    <n v="3"/>
    <x v="0"/>
    <n v="2"/>
    <n v="64.8"/>
    <n v="3"/>
    <n v="97.2"/>
    <n v="6"/>
    <n v="0"/>
    <x v="1"/>
    <n v="1"/>
    <x v="1"/>
  </r>
  <r>
    <n v="10868"/>
    <n v="74"/>
    <x v="0"/>
    <x v="3"/>
    <n v="70792"/>
    <n v="82"/>
    <n v="19"/>
    <n v="1272"/>
    <n v="1.9999999999999996"/>
    <n v="6"/>
    <n v="8"/>
    <x v="0"/>
    <n v="3"/>
    <n v="293.53846153846155"/>
    <n v="10"/>
    <n v="978.46153846153857"/>
    <n v="16"/>
    <n v="5"/>
    <x v="4"/>
    <n v="0"/>
    <x v="3"/>
  </r>
  <r>
    <n v="10676"/>
    <n v="43"/>
    <x v="0"/>
    <x v="1"/>
    <n v="63211"/>
    <n v="3"/>
    <n v="20"/>
    <n v="1173"/>
    <n v="10"/>
    <n v="6"/>
    <n v="7"/>
    <x v="0"/>
    <n v="3"/>
    <n v="351.9"/>
    <n v="7"/>
    <n v="821.09999999999991"/>
    <n v="23"/>
    <n v="8"/>
    <x v="0"/>
    <n v="0"/>
    <x v="0"/>
  </r>
  <r>
    <n v="2495"/>
    <n v="51"/>
    <x v="2"/>
    <x v="1"/>
    <n v="83891"/>
    <n v="24"/>
    <n v="22"/>
    <n v="816"/>
    <n v="8"/>
    <n v="7"/>
    <n v="6"/>
    <x v="0"/>
    <n v="4"/>
    <n v="233.14285714285714"/>
    <n v="10"/>
    <n v="582.85714285714289"/>
    <n v="21"/>
    <n v="8"/>
    <x v="0"/>
    <n v="1"/>
    <x v="0"/>
  </r>
  <r>
    <n v="7842"/>
    <n v="57"/>
    <x v="0"/>
    <x v="0"/>
    <n v="36065"/>
    <n v="54"/>
    <n v="9"/>
    <n v="74"/>
    <n v="5"/>
    <n v="2"/>
    <n v="2"/>
    <x v="0"/>
    <n v="3"/>
    <n v="37"/>
    <n v="3"/>
    <n v="37"/>
    <n v="9"/>
    <n v="2"/>
    <x v="2"/>
    <n v="2"/>
    <x v="1"/>
  </r>
  <r>
    <n v="9955"/>
    <n v="71"/>
    <x v="0"/>
    <x v="1"/>
    <n v="39898"/>
    <n v="20"/>
    <n v="9"/>
    <n v="134"/>
    <n v="8"/>
    <n v="2"/>
    <n v="3"/>
    <x v="0"/>
    <n v="3"/>
    <n v="57.428571428571423"/>
    <n v="4"/>
    <n v="76.571428571428569"/>
    <n v="13"/>
    <n v="4"/>
    <x v="2"/>
    <n v="1"/>
    <x v="1"/>
  </r>
  <r>
    <n v="6663"/>
    <n v="85"/>
    <x v="1"/>
    <x v="0"/>
    <n v="51141"/>
    <n v="96"/>
    <n v="9"/>
    <n v="157"/>
    <n v="0.99999999999999978"/>
    <n v="2"/>
    <n v="3"/>
    <x v="0"/>
    <n v="3"/>
    <n v="67.285714285714278"/>
    <n v="4"/>
    <n v="89.714285714285708"/>
    <n v="6"/>
    <n v="0"/>
    <x v="1"/>
    <n v="0"/>
    <x v="1"/>
  </r>
  <r>
    <n v="2162"/>
    <n v="49"/>
    <x v="0"/>
    <x v="1"/>
    <n v="56939"/>
    <n v="19"/>
    <n v="18"/>
    <n v="561"/>
    <n v="9"/>
    <n v="6"/>
    <n v="5"/>
    <x v="0"/>
    <n v="3"/>
    <n v="129.46153846153848"/>
    <n v="10"/>
    <n v="431.53846153846155"/>
    <n v="20"/>
    <n v="7"/>
    <x v="0"/>
    <n v="1"/>
    <x v="0"/>
  </r>
  <r>
    <n v="3434"/>
    <n v="74"/>
    <x v="0"/>
    <x v="0"/>
    <n v="80872"/>
    <n v="60"/>
    <n v="19"/>
    <n v="1336"/>
    <n v="4"/>
    <n v="6"/>
    <n v="8"/>
    <x v="0"/>
    <n v="4"/>
    <n v="381.71428571428567"/>
    <n v="10"/>
    <n v="954.28571428571433"/>
    <n v="18"/>
    <n v="6"/>
    <x v="4"/>
    <n v="0"/>
    <x v="3"/>
  </r>
  <r>
    <n v="7919"/>
    <n v="49"/>
    <x v="1"/>
    <x v="1"/>
    <n v="72335"/>
    <n v="2"/>
    <n v="23"/>
    <n v="2092"/>
    <n v="10"/>
    <n v="8"/>
    <n v="9"/>
    <x v="0"/>
    <n v="10"/>
    <n v="1162.2222222222222"/>
    <n v="8"/>
    <n v="929.77777777777771"/>
    <n v="27"/>
    <n v="9"/>
    <x v="3"/>
    <n v="0"/>
    <x v="2"/>
  </r>
  <r>
    <n v="5626"/>
    <n v="61"/>
    <x v="1"/>
    <x v="0"/>
    <n v="61798"/>
    <n v="13"/>
    <n v="16"/>
    <n v="463"/>
    <n v="9"/>
    <n v="5"/>
    <n v="5"/>
    <x v="0"/>
    <n v="4"/>
    <n v="142.46153846153848"/>
    <n v="9"/>
    <n v="320.53846153846155"/>
    <n v="19"/>
    <n v="7"/>
    <x v="0"/>
    <n v="0"/>
    <x v="0"/>
  </r>
  <r>
    <n v="6428"/>
    <n v="75"/>
    <x v="1"/>
    <x v="3"/>
    <n v="76842"/>
    <n v="37"/>
    <n v="17"/>
    <n v="1130"/>
    <n v="7"/>
    <n v="5"/>
    <n v="7"/>
    <x v="0"/>
    <n v="1"/>
    <n v="141.25"/>
    <n v="7"/>
    <n v="988.75"/>
    <n v="19"/>
    <n v="7"/>
    <x v="0"/>
    <n v="0"/>
    <x v="0"/>
  </r>
  <r>
    <n v="8514"/>
    <n v="49"/>
    <x v="0"/>
    <x v="1"/>
    <n v="29478"/>
    <n v="59"/>
    <n v="5"/>
    <n v="20"/>
    <n v="4"/>
    <n v="0"/>
    <n v="0"/>
    <x v="0"/>
    <n v="1"/>
    <n v="5"/>
    <n v="3"/>
    <n v="15"/>
    <n v="4"/>
    <n v="0"/>
    <x v="1"/>
    <n v="1"/>
    <x v="1"/>
  </r>
  <r>
    <n v="10448"/>
    <n v="69"/>
    <x v="0"/>
    <x v="0"/>
    <n v="46998"/>
    <n v="55"/>
    <n v="18"/>
    <n v="377"/>
    <n v="5"/>
    <n v="6"/>
    <n v="4"/>
    <x v="0"/>
    <n v="5"/>
    <n v="188.5"/>
    <n v="5"/>
    <n v="188.5"/>
    <n v="15"/>
    <n v="4"/>
    <x v="2"/>
    <n v="1"/>
    <x v="1"/>
  </r>
  <r>
    <n v="2109"/>
    <n v="35"/>
    <x v="0"/>
    <x v="0"/>
    <n v="96843"/>
    <n v="60"/>
    <n v="28"/>
    <n v="1544"/>
    <n v="4"/>
    <n v="9"/>
    <n v="9"/>
    <x v="0"/>
    <n v="6"/>
    <n v="579"/>
    <n v="10"/>
    <n v="965"/>
    <n v="22"/>
    <n v="8"/>
    <x v="0"/>
    <n v="0"/>
    <x v="0"/>
  </r>
  <r>
    <n v="7530"/>
    <n v="75"/>
    <x v="1"/>
    <x v="3"/>
    <n v="56551"/>
    <n v="48"/>
    <n v="10"/>
    <n v="138"/>
    <n v="6"/>
    <n v="3"/>
    <n v="3"/>
    <x v="0"/>
    <n v="2"/>
    <n v="46"/>
    <n v="4"/>
    <n v="92"/>
    <n v="12"/>
    <n v="3"/>
    <x v="2"/>
    <n v="2"/>
    <x v="1"/>
  </r>
  <r>
    <n v="8925"/>
    <n v="60"/>
    <x v="2"/>
    <x v="1"/>
    <n v="70053"/>
    <n v="38"/>
    <n v="26"/>
    <n v="1012"/>
    <n v="7"/>
    <n v="9"/>
    <n v="7"/>
    <x v="0"/>
    <n v="8"/>
    <n v="449.77777777777777"/>
    <n v="10"/>
    <n v="562.22222222222229"/>
    <n v="23"/>
    <n v="8"/>
    <x v="0"/>
    <n v="1"/>
    <x v="0"/>
  </r>
  <r>
    <n v="3009"/>
    <n v="63"/>
    <x v="1"/>
    <x v="3"/>
    <n v="71670"/>
    <n v="8"/>
    <n v="15"/>
    <n v="1766"/>
    <n v="10"/>
    <n v="4"/>
    <n v="9"/>
    <x v="0"/>
    <n v="5"/>
    <n v="802.72727272727275"/>
    <n v="6"/>
    <n v="963.27272727272725"/>
    <n v="23"/>
    <n v="8"/>
    <x v="0"/>
    <n v="0"/>
    <x v="0"/>
  </r>
  <r>
    <n v="6355"/>
    <n v="47"/>
    <x v="0"/>
    <x v="1"/>
    <n v="44359"/>
    <n v="19"/>
    <n v="9"/>
    <n v="45"/>
    <n v="9"/>
    <n v="2"/>
    <n v="1"/>
    <x v="0"/>
    <n v="2"/>
    <n v="15"/>
    <n v="4"/>
    <n v="30"/>
    <n v="12"/>
    <n v="3"/>
    <x v="2"/>
    <n v="2"/>
    <x v="1"/>
  </r>
  <r>
    <n v="3517"/>
    <n v="73"/>
    <x v="0"/>
    <x v="0"/>
    <n v="40887"/>
    <n v="32"/>
    <n v="10"/>
    <n v="161"/>
    <n v="7"/>
    <n v="3"/>
    <n v="3"/>
    <x v="0"/>
    <n v="3"/>
    <n v="80.5"/>
    <n v="3"/>
    <n v="80.5"/>
    <n v="13"/>
    <n v="4"/>
    <x v="2"/>
    <n v="2"/>
    <x v="1"/>
  </r>
  <r>
    <n v="1158"/>
    <n v="59"/>
    <x v="0"/>
    <x v="2"/>
    <n v="48877"/>
    <n v="27"/>
    <n v="8"/>
    <n v="144"/>
    <n v="8"/>
    <n v="2"/>
    <n v="3"/>
    <x v="0"/>
    <n v="3"/>
    <n v="61.714285714285708"/>
    <n v="4"/>
    <n v="82.285714285714278"/>
    <n v="13"/>
    <n v="4"/>
    <x v="2"/>
    <n v="1"/>
    <x v="1"/>
  </r>
  <r>
    <n v="6203"/>
    <n v="78"/>
    <x v="0"/>
    <x v="1"/>
    <n v="74485"/>
    <n v="58"/>
    <n v="26"/>
    <n v="1734"/>
    <n v="5"/>
    <n v="9"/>
    <n v="9"/>
    <x v="0"/>
    <n v="6"/>
    <n v="578"/>
    <n v="12"/>
    <n v="1156"/>
    <n v="23"/>
    <n v="8"/>
    <x v="0"/>
    <n v="0"/>
    <x v="0"/>
  </r>
  <r>
    <n v="7165"/>
    <n v="53"/>
    <x v="0"/>
    <x v="1"/>
    <n v="64474"/>
    <n v="59"/>
    <n v="22"/>
    <n v="823"/>
    <n v="4"/>
    <n v="7"/>
    <n v="6"/>
    <x v="0"/>
    <n v="8"/>
    <n v="365.77777777777777"/>
    <n v="10"/>
    <n v="457.22222222222223"/>
    <n v="17"/>
    <n v="5"/>
    <x v="4"/>
    <n v="1"/>
    <x v="3"/>
  </r>
  <r>
    <n v="3595"/>
    <n v="62"/>
    <x v="0"/>
    <x v="1"/>
    <n v="77226"/>
    <n v="29"/>
    <n v="28"/>
    <n v="1138"/>
    <n v="8"/>
    <n v="9"/>
    <n v="7"/>
    <x v="0"/>
    <n v="6"/>
    <n v="379.33333333333331"/>
    <n v="12"/>
    <n v="758.66666666666663"/>
    <n v="24"/>
    <n v="9"/>
    <x v="3"/>
    <n v="1"/>
    <x v="2"/>
  </r>
  <r>
    <n v="8537"/>
    <n v="76"/>
    <x v="0"/>
    <x v="3"/>
    <n v="72643"/>
    <n v="60"/>
    <n v="21"/>
    <n v="1429"/>
    <n v="4"/>
    <n v="7"/>
    <n v="8"/>
    <x v="0"/>
    <n v="3"/>
    <n v="428.7"/>
    <n v="7"/>
    <n v="1000.3"/>
    <n v="19"/>
    <n v="7"/>
    <x v="0"/>
    <n v="0"/>
    <x v="0"/>
  </r>
  <r>
    <n v="4331"/>
    <n v="47"/>
    <x v="2"/>
    <x v="1"/>
    <n v="85738"/>
    <n v="41"/>
    <n v="21"/>
    <n v="1371"/>
    <n v="6"/>
    <n v="7"/>
    <n v="8"/>
    <x v="0"/>
    <n v="3"/>
    <n v="293.78571428571428"/>
    <n v="11"/>
    <n v="1077.2142857142858"/>
    <n v="21"/>
    <n v="8"/>
    <x v="0"/>
    <n v="0"/>
    <x v="0"/>
  </r>
  <r>
    <n v="6281"/>
    <n v="59"/>
    <x v="0"/>
    <x v="2"/>
    <n v="55686"/>
    <n v="27"/>
    <n v="16"/>
    <n v="982"/>
    <n v="8"/>
    <n v="5"/>
    <n v="7"/>
    <x v="0"/>
    <n v="6"/>
    <n v="535.63636363636363"/>
    <n v="5"/>
    <n v="446.36363636363637"/>
    <n v="20"/>
    <n v="7"/>
    <x v="0"/>
    <n v="1"/>
    <x v="0"/>
  </r>
  <r>
    <n v="4338"/>
    <n v="42"/>
    <x v="0"/>
    <x v="0"/>
    <n v="39062"/>
    <n v="28"/>
    <n v="5"/>
    <n v="44"/>
    <n v="8"/>
    <n v="0"/>
    <n v="1"/>
    <x v="0"/>
    <n v="1"/>
    <n v="11"/>
    <n v="3"/>
    <n v="33"/>
    <n v="9"/>
    <n v="2"/>
    <x v="2"/>
    <n v="1"/>
    <x v="1"/>
  </r>
  <r>
    <n v="2452"/>
    <n v="54"/>
    <x v="0"/>
    <x v="1"/>
    <n v="34600"/>
    <n v="8"/>
    <n v="17"/>
    <n v="318"/>
    <n v="10"/>
    <n v="5"/>
    <n v="4"/>
    <x v="0"/>
    <n v="5"/>
    <n v="159"/>
    <n v="5"/>
    <n v="159"/>
    <n v="19"/>
    <n v="7"/>
    <x v="0"/>
    <n v="2"/>
    <x v="0"/>
  </r>
  <r>
    <n v="9507"/>
    <n v="50"/>
    <x v="0"/>
    <x v="1"/>
    <n v="40794"/>
    <n v="18"/>
    <n v="16"/>
    <n v="434"/>
    <n v="9"/>
    <n v="5"/>
    <n v="5"/>
    <x v="0"/>
    <n v="6"/>
    <n v="236.72727272727272"/>
    <n v="5"/>
    <n v="197.27272727272725"/>
    <n v="19"/>
    <n v="7"/>
    <x v="0"/>
    <n v="1"/>
    <x v="0"/>
  </r>
  <r>
    <n v="8360"/>
    <n v="54"/>
    <x v="2"/>
    <x v="1"/>
    <n v="54690"/>
    <n v="76"/>
    <n v="12"/>
    <n v="198"/>
    <n v="3.0000000000000004"/>
    <n v="3"/>
    <n v="4"/>
    <x v="0"/>
    <n v="3"/>
    <n v="74.25"/>
    <n v="5"/>
    <n v="123.75"/>
    <n v="10"/>
    <n v="2"/>
    <x v="2"/>
    <n v="2"/>
    <x v="1"/>
  </r>
  <r>
    <n v="10311"/>
    <n v="56"/>
    <x v="0"/>
    <x v="1"/>
    <n v="4428"/>
    <n v="0"/>
    <n v="25"/>
    <n v="359"/>
    <n v="10"/>
    <n v="8"/>
    <n v="4"/>
    <x v="1"/>
    <n v="25"/>
    <n v="359"/>
    <n v="0"/>
    <n v="0"/>
    <n v="22"/>
    <n v="8"/>
    <x v="0"/>
    <n v="1"/>
    <x v="0"/>
  </r>
  <r>
    <n v="5117"/>
    <n v="62"/>
    <x v="2"/>
    <x v="1"/>
    <n v="32632"/>
    <n v="32"/>
    <n v="18"/>
    <n v="576"/>
    <n v="7"/>
    <n v="6"/>
    <n v="5"/>
    <x v="0"/>
    <n v="4"/>
    <n v="192"/>
    <n v="8"/>
    <n v="384"/>
    <n v="18"/>
    <n v="6"/>
    <x v="4"/>
    <n v="0"/>
    <x v="3"/>
  </r>
  <r>
    <n v="4867"/>
    <n v="57"/>
    <x v="1"/>
    <x v="0"/>
    <n v="38236"/>
    <n v="2"/>
    <n v="11"/>
    <n v="88"/>
    <n v="10"/>
    <n v="3"/>
    <n v="2"/>
    <x v="0"/>
    <n v="3"/>
    <n v="37.714285714285715"/>
    <n v="4"/>
    <n v="50.285714285714285"/>
    <n v="15"/>
    <n v="4"/>
    <x v="2"/>
    <n v="2"/>
    <x v="1"/>
  </r>
  <r>
    <n v="9289"/>
    <n v="46"/>
    <x v="0"/>
    <x v="1"/>
    <n v="36781"/>
    <n v="16"/>
    <n v="6"/>
    <n v="63"/>
    <n v="9"/>
    <n v="1"/>
    <n v="2"/>
    <x v="0"/>
    <n v="2"/>
    <n v="31.5"/>
    <n v="2"/>
    <n v="31.5"/>
    <n v="12"/>
    <n v="3"/>
    <x v="2"/>
    <n v="1"/>
    <x v="1"/>
  </r>
  <r>
    <n v="10913"/>
    <n v="41"/>
    <x v="2"/>
    <x v="0"/>
    <n v="31385"/>
    <n v="56"/>
    <n v="4"/>
    <n v="27"/>
    <n v="5"/>
    <n v="0"/>
    <n v="0"/>
    <x v="0"/>
    <n v="1"/>
    <n v="9"/>
    <n v="2"/>
    <n v="18"/>
    <n v="5"/>
    <n v="0"/>
    <x v="1"/>
    <n v="1"/>
    <x v="1"/>
  </r>
  <r>
    <n v="3032"/>
    <n v="41"/>
    <x v="0"/>
    <x v="1"/>
    <n v="24570"/>
    <n v="97"/>
    <n v="11"/>
    <n v="193"/>
    <n v="0.99999999999999978"/>
    <n v="3"/>
    <n v="3"/>
    <x v="0"/>
    <n v="4"/>
    <n v="96.5"/>
    <n v="4"/>
    <n v="96.5"/>
    <n v="7"/>
    <n v="1"/>
    <x v="1"/>
    <n v="1"/>
    <x v="1"/>
  </r>
  <r>
    <n v="8524"/>
    <n v="51"/>
    <x v="1"/>
    <x v="2"/>
    <n v="25509"/>
    <n v="15"/>
    <n v="9"/>
    <n v="101"/>
    <n v="9"/>
    <n v="2"/>
    <n v="3"/>
    <x v="0"/>
    <n v="3"/>
    <n v="50.5"/>
    <n v="3"/>
    <n v="50.5"/>
    <n v="14"/>
    <n v="4"/>
    <x v="2"/>
    <n v="1"/>
    <x v="1"/>
  </r>
  <r>
    <n v="3334"/>
    <n v="74"/>
    <x v="0"/>
    <x v="1"/>
    <n v="94642"/>
    <n v="35"/>
    <n v="21"/>
    <n v="2211"/>
    <n v="7"/>
    <n v="7"/>
    <n v="9"/>
    <x v="1"/>
    <n v="5"/>
    <n v="789.64285714285711"/>
    <n v="9"/>
    <n v="1421.3571428571429"/>
    <n v="23"/>
    <n v="8"/>
    <x v="0"/>
    <n v="0"/>
    <x v="0"/>
  </r>
  <r>
    <n v="4470"/>
    <n v="63"/>
    <x v="2"/>
    <x v="1"/>
    <n v="58646"/>
    <n v="3"/>
    <n v="8"/>
    <n v="140"/>
    <n v="10"/>
    <n v="2"/>
    <n v="3"/>
    <x v="0"/>
    <n v="2"/>
    <n v="46.666666666666664"/>
    <n v="4"/>
    <n v="93.333333333333329"/>
    <n v="15"/>
    <n v="4"/>
    <x v="2"/>
    <n v="1"/>
    <x v="1"/>
  </r>
  <r>
    <n v="1406"/>
    <n v="50"/>
    <x v="0"/>
    <x v="0"/>
    <n v="53201"/>
    <n v="49"/>
    <n v="22"/>
    <n v="415"/>
    <n v="6"/>
    <n v="7"/>
    <n v="5"/>
    <x v="0"/>
    <n v="6"/>
    <n v="226.36363636363635"/>
    <n v="5"/>
    <n v="188.63636363636363"/>
    <n v="18"/>
    <n v="6"/>
    <x v="4"/>
    <n v="2"/>
    <x v="3"/>
  </r>
  <r>
    <n v="8619"/>
    <n v="68"/>
    <x v="0"/>
    <x v="1"/>
    <n v="21994"/>
    <n v="4"/>
    <n v="4"/>
    <n v="22"/>
    <n v="10"/>
    <n v="0"/>
    <n v="0"/>
    <x v="0"/>
    <n v="0"/>
    <n v="0"/>
    <n v="3"/>
    <n v="22"/>
    <n v="10"/>
    <n v="2"/>
    <x v="2"/>
    <n v="1"/>
    <x v="1"/>
  </r>
  <r>
    <n v="10821"/>
    <n v="47"/>
    <x v="0"/>
    <x v="1"/>
    <n v="57113"/>
    <n v="45"/>
    <n v="16"/>
    <n v="263"/>
    <n v="6"/>
    <n v="5"/>
    <n v="4"/>
    <x v="0"/>
    <n v="4"/>
    <n v="116.88888888888889"/>
    <n v="5"/>
    <n v="146.11111111111111"/>
    <n v="15"/>
    <n v="4"/>
    <x v="2"/>
    <n v="2"/>
    <x v="1"/>
  </r>
  <r>
    <n v="4552"/>
    <n v="34"/>
    <x v="0"/>
    <x v="1"/>
    <n v="51373"/>
    <n v="37"/>
    <n v="12"/>
    <n v="393"/>
    <n v="7"/>
    <n v="3"/>
    <n v="4"/>
    <x v="0"/>
    <n v="3"/>
    <n v="196.5"/>
    <n v="3"/>
    <n v="196.5"/>
    <n v="14"/>
    <n v="4"/>
    <x v="2"/>
    <n v="0"/>
    <x v="1"/>
  </r>
  <r>
    <n v="898"/>
    <n v="39"/>
    <x v="0"/>
    <x v="1"/>
    <n v="23477"/>
    <n v="39"/>
    <n v="10"/>
    <n v="147"/>
    <n v="7"/>
    <n v="3"/>
    <n v="3"/>
    <x v="0"/>
    <n v="3"/>
    <n v="63"/>
    <n v="4"/>
    <n v="84"/>
    <n v="13"/>
    <n v="4"/>
    <x v="2"/>
    <n v="1"/>
    <x v="1"/>
  </r>
  <r>
    <n v="9797"/>
    <n v="69"/>
    <x v="0"/>
    <x v="1"/>
    <n v="58116"/>
    <n v="38"/>
    <n v="16"/>
    <n v="443"/>
    <n v="7"/>
    <n v="5"/>
    <n v="5"/>
    <x v="0"/>
    <n v="3"/>
    <n v="120.81818181818181"/>
    <n v="8"/>
    <n v="322.18181818181819"/>
    <n v="17"/>
    <n v="5"/>
    <x v="4"/>
    <n v="1"/>
    <x v="3"/>
  </r>
  <r>
    <n v="10949"/>
    <n v="62"/>
    <x v="1"/>
    <x v="2"/>
    <n v="72968"/>
    <n v="8"/>
    <n v="19"/>
    <n v="1958"/>
    <n v="10"/>
    <n v="6"/>
    <n v="9"/>
    <x v="0"/>
    <n v="5"/>
    <n v="753.07692307692309"/>
    <n v="8"/>
    <n v="1204.9230769230769"/>
    <n v="25"/>
    <n v="9"/>
    <x v="3"/>
    <n v="0"/>
    <x v="2"/>
  </r>
  <r>
    <n v="8212"/>
    <n v="54"/>
    <x v="2"/>
    <x v="1"/>
    <n v="39791"/>
    <n v="89"/>
    <n v="10"/>
    <n v="174"/>
    <n v="1.9999999999999996"/>
    <n v="3"/>
    <n v="3"/>
    <x v="0"/>
    <n v="3"/>
    <n v="74.571428571428569"/>
    <n v="4"/>
    <n v="99.428571428571416"/>
    <n v="8"/>
    <n v="1"/>
    <x v="1"/>
    <n v="1"/>
    <x v="1"/>
  </r>
  <r>
    <n v="6248"/>
    <n v="78"/>
    <x v="2"/>
    <x v="0"/>
    <n v="91712"/>
    <n v="47"/>
    <n v="27"/>
    <n v="2217"/>
    <n v="6"/>
    <n v="9"/>
    <n v="9"/>
    <x v="1"/>
    <n v="9"/>
    <n v="997.65"/>
    <n v="11"/>
    <n v="1219.3500000000001"/>
    <n v="24"/>
    <n v="9"/>
    <x v="3"/>
    <n v="0"/>
    <x v="2"/>
  </r>
  <r>
    <n v="10164"/>
    <n v="67"/>
    <x v="0"/>
    <x v="0"/>
    <n v="94472"/>
    <n v="75"/>
    <n v="16"/>
    <n v="1691"/>
    <n v="3.0000000000000004"/>
    <n v="5"/>
    <n v="9"/>
    <x v="0"/>
    <n v="5"/>
    <n v="845.5"/>
    <n v="5"/>
    <n v="845.5"/>
    <n v="17"/>
    <n v="5"/>
    <x v="4"/>
    <n v="1"/>
    <x v="3"/>
  </r>
  <r>
    <n v="4547"/>
    <n v="65"/>
    <x v="0"/>
    <x v="1"/>
    <n v="13672"/>
    <n v="86"/>
    <n v="6"/>
    <n v="25"/>
    <n v="1.9999999999999996"/>
    <n v="1"/>
    <n v="0"/>
    <x v="0"/>
    <n v="1"/>
    <n v="6.25"/>
    <n v="3"/>
    <n v="18.75"/>
    <n v="2.9999999999999996"/>
    <n v="0"/>
    <x v="1"/>
    <n v="2"/>
    <x v="1"/>
  </r>
  <r>
    <n v="6815"/>
    <n v="45"/>
    <x v="2"/>
    <x v="1"/>
    <n v="96547"/>
    <n v="4"/>
    <n v="21"/>
    <n v="809"/>
    <n v="10"/>
    <n v="7"/>
    <n v="6"/>
    <x v="1"/>
    <n v="7"/>
    <n v="377.53333333333336"/>
    <n v="8"/>
    <n v="431.46666666666664"/>
    <n v="23"/>
    <n v="8"/>
    <x v="0"/>
    <n v="0"/>
    <x v="0"/>
  </r>
  <r>
    <n v="4122"/>
    <n v="50"/>
    <x v="0"/>
    <x v="1"/>
    <n v="79205"/>
    <n v="73"/>
    <n v="16"/>
    <n v="895"/>
    <n v="3.0000000000000004"/>
    <n v="5"/>
    <n v="6"/>
    <x v="0"/>
    <n v="6"/>
    <n v="537"/>
    <n v="4"/>
    <n v="358"/>
    <n v="14"/>
    <n v="4"/>
    <x v="2"/>
    <n v="0"/>
    <x v="1"/>
  </r>
  <r>
    <n v="10841"/>
    <n v="50"/>
    <x v="1"/>
    <x v="1"/>
    <n v="56559"/>
    <n v="46"/>
    <n v="18"/>
    <n v="484"/>
    <n v="6"/>
    <n v="6"/>
    <n v="5"/>
    <x v="0"/>
    <n v="4"/>
    <n v="161.33333333333331"/>
    <n v="8"/>
    <n v="322.66666666666663"/>
    <n v="17"/>
    <n v="5"/>
    <x v="4"/>
    <n v="1"/>
    <x v="3"/>
  </r>
  <r>
    <n v="5370"/>
    <n v="52"/>
    <x v="1"/>
    <x v="1"/>
    <n v="32644"/>
    <n v="38"/>
    <n v="18"/>
    <n v="413"/>
    <n v="7"/>
    <n v="6"/>
    <n v="5"/>
    <x v="0"/>
    <n v="7"/>
    <n v="222.38461538461539"/>
    <n v="6"/>
    <n v="190.61538461538461"/>
    <n v="18"/>
    <n v="6"/>
    <x v="4"/>
    <n v="1"/>
    <x v="3"/>
  </r>
  <r>
    <n v="176"/>
    <n v="45"/>
    <x v="2"/>
    <x v="0"/>
    <n v="67506"/>
    <n v="73"/>
    <n v="12"/>
    <n v="331"/>
    <n v="3.0000000000000004"/>
    <n v="3"/>
    <n v="4"/>
    <x v="0"/>
    <n v="4"/>
    <n v="132.4"/>
    <n v="6"/>
    <n v="198.6"/>
    <n v="10"/>
    <n v="2"/>
    <x v="2"/>
    <n v="1"/>
    <x v="1"/>
  </r>
  <r>
    <n v="4860"/>
    <n v="55"/>
    <x v="0"/>
    <x v="0"/>
    <n v="24206"/>
    <n v="66"/>
    <n v="5"/>
    <n v="25"/>
    <n v="4"/>
    <n v="0"/>
    <n v="0"/>
    <x v="0"/>
    <n v="1"/>
    <n v="6.25"/>
    <n v="3"/>
    <n v="18.75"/>
    <n v="4"/>
    <n v="0"/>
    <x v="1"/>
    <n v="1"/>
    <x v="1"/>
  </r>
  <r>
    <n v="10757"/>
    <n v="58"/>
    <x v="1"/>
    <x v="2"/>
    <n v="28420"/>
    <n v="36"/>
    <n v="4"/>
    <n v="13"/>
    <n v="7"/>
    <n v="0"/>
    <n v="0"/>
    <x v="0"/>
    <n v="1"/>
    <n v="4.333333333333333"/>
    <n v="2"/>
    <n v="8.6666666666666661"/>
    <n v="7"/>
    <n v="1"/>
    <x v="1"/>
    <n v="1"/>
    <x v="1"/>
  </r>
  <r>
    <n v="4023"/>
    <n v="55"/>
    <x v="0"/>
    <x v="1"/>
    <n v="22979"/>
    <n v="29"/>
    <n v="10"/>
    <n v="115"/>
    <n v="8"/>
    <n v="3"/>
    <n v="3"/>
    <x v="0"/>
    <n v="3"/>
    <n v="69"/>
    <n v="2"/>
    <n v="46"/>
    <n v="14"/>
    <n v="4"/>
    <x v="2"/>
    <n v="1"/>
    <x v="1"/>
  </r>
  <r>
    <n v="6679"/>
    <n v="59"/>
    <x v="0"/>
    <x v="0"/>
    <n v="33279"/>
    <n v="29"/>
    <n v="4"/>
    <n v="16"/>
    <n v="8"/>
    <n v="0"/>
    <n v="0"/>
    <x v="0"/>
    <n v="0"/>
    <n v="0"/>
    <n v="3"/>
    <n v="16"/>
    <n v="8"/>
    <n v="1"/>
    <x v="1"/>
    <n v="0"/>
    <x v="1"/>
  </r>
  <r>
    <n v="9923"/>
    <n v="53"/>
    <x v="2"/>
    <x v="0"/>
    <n v="46423"/>
    <n v="6"/>
    <n v="9"/>
    <n v="92"/>
    <n v="10"/>
    <n v="2"/>
    <n v="3"/>
    <x v="0"/>
    <n v="2"/>
    <n v="30.666666666666664"/>
    <n v="4"/>
    <n v="61.333333333333329"/>
    <n v="15"/>
    <n v="4"/>
    <x v="2"/>
    <n v="2"/>
    <x v="1"/>
  </r>
  <r>
    <n v="7181"/>
    <n v="48"/>
    <x v="0"/>
    <x v="1"/>
    <n v="30368"/>
    <n v="97"/>
    <n v="7"/>
    <n v="52"/>
    <n v="0.99999999999999978"/>
    <n v="1"/>
    <n v="1"/>
    <x v="0"/>
    <n v="2"/>
    <n v="20.8"/>
    <n v="3"/>
    <n v="31.2"/>
    <n v="3"/>
    <n v="0"/>
    <x v="1"/>
    <n v="1"/>
    <x v="1"/>
  </r>
  <r>
    <n v="3599"/>
    <n v="55"/>
    <x v="0"/>
    <x v="1"/>
    <n v="63684"/>
    <n v="61"/>
    <n v="23"/>
    <n v="1464"/>
    <n v="4"/>
    <n v="8"/>
    <n v="8"/>
    <x v="0"/>
    <n v="8"/>
    <n v="732"/>
    <n v="8"/>
    <n v="732"/>
    <n v="20"/>
    <n v="7"/>
    <x v="0"/>
    <n v="1"/>
    <x v="0"/>
  </r>
  <r>
    <n v="405"/>
    <n v="61"/>
    <x v="0"/>
    <x v="2"/>
    <n v="41638"/>
    <n v="68"/>
    <n v="17"/>
    <n v="441"/>
    <n v="4"/>
    <n v="5"/>
    <n v="5"/>
    <x v="0"/>
    <n v="5"/>
    <n v="275.625"/>
    <n v="3"/>
    <n v="165.375"/>
    <n v="14"/>
    <n v="4"/>
    <x v="2"/>
    <n v="1"/>
    <x v="1"/>
  </r>
  <r>
    <n v="6870"/>
    <n v="66"/>
    <x v="1"/>
    <x v="2"/>
    <n v="68805"/>
    <n v="73"/>
    <n v="12"/>
    <n v="283"/>
    <n v="3.0000000000000004"/>
    <n v="3"/>
    <n v="4"/>
    <x v="0"/>
    <n v="3"/>
    <n v="84.899999999999991"/>
    <n v="7"/>
    <n v="198.1"/>
    <n v="10"/>
    <n v="2"/>
    <x v="2"/>
    <n v="1"/>
    <x v="1"/>
  </r>
  <r>
    <n v="832"/>
    <n v="59"/>
    <x v="1"/>
    <x v="1"/>
    <n v="65814"/>
    <n v="90"/>
    <n v="23"/>
    <n v="747"/>
    <n v="0.99999999999999978"/>
    <n v="8"/>
    <n v="6"/>
    <x v="0"/>
    <n v="8"/>
    <n v="332"/>
    <n v="10"/>
    <n v="415"/>
    <n v="15"/>
    <n v="4"/>
    <x v="2"/>
    <n v="1"/>
    <x v="1"/>
  </r>
  <r>
    <n v="2002"/>
    <n v="67"/>
    <x v="0"/>
    <x v="2"/>
    <n v="71964"/>
    <n v="81"/>
    <n v="17"/>
    <n v="1870"/>
    <n v="1.9999999999999996"/>
    <n v="5"/>
    <n v="9"/>
    <x v="0"/>
    <n v="5"/>
    <n v="935"/>
    <n v="5"/>
    <n v="935"/>
    <n v="16"/>
    <n v="5"/>
    <x v="4"/>
    <n v="0"/>
    <x v="3"/>
  </r>
  <r>
    <n v="3657"/>
    <n v="39"/>
    <x v="0"/>
    <x v="0"/>
    <n v="39146"/>
    <n v="1"/>
    <n v="11"/>
    <n v="165"/>
    <n v="10"/>
    <n v="3"/>
    <n v="3"/>
    <x v="0"/>
    <n v="4"/>
    <n v="82.5"/>
    <n v="4"/>
    <n v="82.5"/>
    <n v="16"/>
    <n v="5"/>
    <x v="4"/>
    <n v="1"/>
    <x v="3"/>
  </r>
  <r>
    <n v="500"/>
    <n v="48"/>
    <x v="0"/>
    <x v="1"/>
    <n v="96876"/>
    <n v="79"/>
    <n v="24"/>
    <n v="1941"/>
    <n v="3.0000000000000004"/>
    <n v="8"/>
    <n v="9"/>
    <x v="0"/>
    <n v="7"/>
    <n v="849.1875"/>
    <n v="9"/>
    <n v="1091.8125"/>
    <n v="20"/>
    <n v="7"/>
    <x v="0"/>
    <n v="0"/>
    <x v="0"/>
  </r>
  <r>
    <n v="1951"/>
    <n v="44"/>
    <x v="3"/>
    <x v="1"/>
    <n v="34445"/>
    <n v="92"/>
    <n v="27"/>
    <n v="839"/>
    <n v="0.99999999999999978"/>
    <n v="9"/>
    <n v="6"/>
    <x v="0"/>
    <n v="11"/>
    <n v="485.73684210526318"/>
    <n v="8"/>
    <n v="353.26315789473682"/>
    <n v="16"/>
    <n v="5"/>
    <x v="4"/>
    <n v="0"/>
    <x v="3"/>
  </r>
  <r>
    <n v="3262"/>
    <n v="67"/>
    <x v="0"/>
    <x v="0"/>
    <n v="68281"/>
    <n v="31"/>
    <n v="25"/>
    <n v="1655"/>
    <n v="7"/>
    <n v="8"/>
    <n v="9"/>
    <x v="0"/>
    <n v="2"/>
    <n v="220.66666666666666"/>
    <n v="13"/>
    <n v="1434.3333333333335"/>
    <n v="24"/>
    <n v="9"/>
    <x v="3"/>
    <n v="0"/>
    <x v="2"/>
  </r>
  <r>
    <n v="4102"/>
    <n v="50"/>
    <x v="2"/>
    <x v="1"/>
    <n v="37284"/>
    <n v="46"/>
    <n v="4"/>
    <n v="23"/>
    <n v="6"/>
    <n v="0"/>
    <n v="0"/>
    <x v="0"/>
    <n v="0"/>
    <n v="0"/>
    <n v="3"/>
    <n v="23"/>
    <n v="6"/>
    <n v="0"/>
    <x v="1"/>
    <n v="2"/>
    <x v="1"/>
  </r>
  <r>
    <n v="7042"/>
    <n v="42"/>
    <x v="0"/>
    <x v="1"/>
    <n v="36790"/>
    <n v="14"/>
    <n v="6"/>
    <n v="66"/>
    <n v="9"/>
    <n v="1"/>
    <n v="2"/>
    <x v="0"/>
    <n v="2"/>
    <n v="33"/>
    <n v="2"/>
    <n v="33"/>
    <n v="12"/>
    <n v="3"/>
    <x v="2"/>
    <n v="0"/>
    <x v="1"/>
  </r>
  <r>
    <n v="10598"/>
    <n v="58"/>
    <x v="0"/>
    <x v="1"/>
    <n v="27943"/>
    <n v="89"/>
    <n v="8"/>
    <n v="37"/>
    <n v="1.9999999999999996"/>
    <n v="2"/>
    <n v="1"/>
    <x v="0"/>
    <n v="2"/>
    <n v="14.8"/>
    <n v="3"/>
    <n v="22.2"/>
    <n v="5"/>
    <n v="0"/>
    <x v="1"/>
    <n v="2"/>
    <x v="1"/>
  </r>
  <r>
    <n v="255"/>
    <n v="74"/>
    <x v="0"/>
    <x v="2"/>
    <n v="22263"/>
    <n v="31"/>
    <n v="6"/>
    <n v="21"/>
    <n v="7"/>
    <n v="1"/>
    <n v="0"/>
    <x v="0"/>
    <n v="1"/>
    <n v="5.25"/>
    <n v="3"/>
    <n v="15.75"/>
    <n v="8"/>
    <n v="1"/>
    <x v="1"/>
    <n v="2"/>
    <x v="1"/>
  </r>
  <r>
    <n v="2375"/>
    <n v="53"/>
    <x v="0"/>
    <x v="1"/>
    <n v="30261"/>
    <n v="75"/>
    <n v="4"/>
    <n v="22"/>
    <n v="3.0000000000000004"/>
    <n v="0"/>
    <n v="0"/>
    <x v="0"/>
    <n v="0"/>
    <n v="0"/>
    <n v="3"/>
    <n v="22"/>
    <n v="3.0000000000000004"/>
    <n v="0"/>
    <x v="1"/>
    <n v="3"/>
    <x v="1"/>
  </r>
  <r>
    <n v="9829"/>
    <n v="47"/>
    <x v="0"/>
    <x v="1"/>
    <n v="28587"/>
    <n v="42"/>
    <n v="9"/>
    <n v="78"/>
    <n v="6"/>
    <n v="2"/>
    <n v="2"/>
    <x v="0"/>
    <n v="2"/>
    <n v="26"/>
    <n v="4"/>
    <n v="52"/>
    <n v="10"/>
    <n v="2"/>
    <x v="2"/>
    <n v="1"/>
    <x v="1"/>
  </r>
  <r>
    <n v="6214"/>
    <n v="43"/>
    <x v="2"/>
    <x v="1"/>
    <n v="43815"/>
    <n v="53"/>
    <n v="6"/>
    <n v="79"/>
    <n v="5"/>
    <n v="1"/>
    <n v="2"/>
    <x v="0"/>
    <n v="2"/>
    <n v="31.6"/>
    <n v="3"/>
    <n v="47.4"/>
    <n v="8"/>
    <n v="1"/>
    <x v="1"/>
    <n v="1"/>
    <x v="1"/>
  </r>
  <r>
    <n v="4954"/>
    <n v="69"/>
    <x v="0"/>
    <x v="1"/>
    <n v="48195"/>
    <n v="53"/>
    <n v="17"/>
    <n v="265"/>
    <n v="5"/>
    <n v="5"/>
    <n v="4"/>
    <x v="0"/>
    <n v="4"/>
    <n v="117.77777777777777"/>
    <n v="5"/>
    <n v="147.22222222222223"/>
    <n v="14"/>
    <n v="4"/>
    <x v="2"/>
    <n v="2"/>
    <x v="1"/>
  </r>
  <r>
    <n v="7861"/>
    <n v="73"/>
    <x v="2"/>
    <x v="1"/>
    <n v="77027"/>
    <n v="23"/>
    <n v="19"/>
    <n v="1175"/>
    <n v="8"/>
    <n v="6"/>
    <n v="8"/>
    <x v="0"/>
    <n v="8"/>
    <n v="671.42857142857144"/>
    <n v="6"/>
    <n v="503.57142857142856"/>
    <n v="22"/>
    <n v="8"/>
    <x v="0"/>
    <n v="1"/>
    <x v="0"/>
  </r>
  <r>
    <n v="4837"/>
    <n v="60"/>
    <x v="1"/>
    <x v="1"/>
    <n v="71322"/>
    <n v="57"/>
    <n v="28"/>
    <n v="1305"/>
    <n v="5"/>
    <n v="9"/>
    <n v="8"/>
    <x v="0"/>
    <n v="8"/>
    <n v="497.14285714285711"/>
    <n v="13"/>
    <n v="807.85714285714289"/>
    <n v="22"/>
    <n v="8"/>
    <x v="0"/>
    <n v="1"/>
    <x v="0"/>
  </r>
  <r>
    <n v="9423"/>
    <n v="46"/>
    <x v="2"/>
    <x v="1"/>
    <n v="32765"/>
    <n v="49"/>
    <n v="8"/>
    <n v="46"/>
    <n v="6"/>
    <n v="2"/>
    <n v="1"/>
    <x v="0"/>
    <n v="2"/>
    <n v="15.333333333333332"/>
    <n v="4"/>
    <n v="30.666666666666664"/>
    <n v="9"/>
    <n v="2"/>
    <x v="2"/>
    <n v="1"/>
    <x v="1"/>
  </r>
  <r>
    <n v="4198"/>
    <n v="60"/>
    <x v="0"/>
    <x v="1"/>
    <n v="29672"/>
    <n v="6"/>
    <n v="4"/>
    <n v="25"/>
    <n v="10"/>
    <n v="0"/>
    <n v="0"/>
    <x v="0"/>
    <n v="0"/>
    <n v="0"/>
    <n v="3"/>
    <n v="25"/>
    <n v="10"/>
    <n v="2"/>
    <x v="2"/>
    <n v="2"/>
    <x v="1"/>
  </r>
  <r>
    <n v="153"/>
    <n v="72"/>
    <x v="0"/>
    <x v="2"/>
    <n v="23272"/>
    <n v="29"/>
    <n v="5"/>
    <n v="46"/>
    <n v="8"/>
    <n v="0"/>
    <n v="1"/>
    <x v="0"/>
    <n v="1"/>
    <n v="11.5"/>
    <n v="3"/>
    <n v="34.5"/>
    <n v="9"/>
    <n v="2"/>
    <x v="2"/>
    <n v="0"/>
    <x v="1"/>
  </r>
  <r>
    <n v="9323"/>
    <n v="76"/>
    <x v="2"/>
    <x v="1"/>
    <n v="49912"/>
    <n v="5"/>
    <n v="26"/>
    <n v="874"/>
    <n v="10"/>
    <n v="9"/>
    <n v="6"/>
    <x v="0"/>
    <n v="10"/>
    <n v="514.11764705882354"/>
    <n v="7"/>
    <n v="359.88235294117646"/>
    <n v="25"/>
    <n v="9"/>
    <x v="3"/>
    <n v="1"/>
    <x v="2"/>
  </r>
  <r>
    <n v="10001"/>
    <n v="40"/>
    <x v="2"/>
    <x v="1"/>
    <n v="7500"/>
    <n v="98"/>
    <n v="10"/>
    <n v="100"/>
    <n v="0.99999999999999978"/>
    <n v="3"/>
    <n v="3"/>
    <x v="0"/>
    <n v="2"/>
    <n v="40"/>
    <n v="3"/>
    <n v="60"/>
    <n v="7"/>
    <n v="1"/>
    <x v="1"/>
    <n v="1"/>
    <x v="1"/>
  </r>
  <r>
    <n v="3945"/>
    <n v="78"/>
    <x v="1"/>
    <x v="3"/>
    <n v="68117"/>
    <n v="80"/>
    <n v="25"/>
    <n v="930"/>
    <n v="1.9999999999999996"/>
    <n v="8"/>
    <n v="7"/>
    <x v="0"/>
    <n v="11"/>
    <n v="682"/>
    <n v="4"/>
    <n v="248"/>
    <n v="17"/>
    <n v="5"/>
    <x v="4"/>
    <n v="1"/>
    <x v="3"/>
  </r>
  <r>
    <n v="3799"/>
    <n v="70"/>
    <x v="0"/>
    <x v="1"/>
    <n v="67225"/>
    <n v="4"/>
    <n v="23"/>
    <n v="868"/>
    <n v="10"/>
    <n v="8"/>
    <n v="6"/>
    <x v="0"/>
    <n v="7"/>
    <n v="337.55555555555554"/>
    <n v="11"/>
    <n v="530.44444444444446"/>
    <n v="24"/>
    <n v="9"/>
    <x v="3"/>
    <n v="1"/>
    <x v="2"/>
  </r>
  <r>
    <n v="8625"/>
    <n v="49"/>
    <x v="0"/>
    <x v="1"/>
    <n v="17649"/>
    <n v="70"/>
    <n v="9"/>
    <n v="45"/>
    <n v="3.0000000000000004"/>
    <n v="2"/>
    <n v="1"/>
    <x v="0"/>
    <n v="3"/>
    <n v="22.5"/>
    <n v="3"/>
    <n v="22.5"/>
    <n v="6"/>
    <n v="0"/>
    <x v="1"/>
    <n v="1"/>
    <x v="1"/>
  </r>
  <r>
    <n v="3491"/>
    <n v="50"/>
    <x v="0"/>
    <x v="1"/>
    <n v="55914"/>
    <n v="32"/>
    <n v="29"/>
    <n v="1260"/>
    <n v="7"/>
    <n v="9"/>
    <n v="8"/>
    <x v="0"/>
    <n v="11"/>
    <n v="729.47368421052636"/>
    <n v="8"/>
    <n v="530.52631578947364"/>
    <n v="24"/>
    <n v="9"/>
    <x v="3"/>
    <n v="1"/>
    <x v="2"/>
  </r>
  <r>
    <n v="983"/>
    <n v="41"/>
    <x v="0"/>
    <x v="1"/>
    <n v="40059"/>
    <n v="82"/>
    <n v="12"/>
    <n v="414"/>
    <n v="1.9999999999999996"/>
    <n v="3"/>
    <n v="5"/>
    <x v="0"/>
    <n v="6"/>
    <n v="276"/>
    <n v="3"/>
    <n v="138"/>
    <n v="10"/>
    <n v="2"/>
    <x v="2"/>
    <n v="1"/>
    <x v="1"/>
  </r>
  <r>
    <n v="9119"/>
    <n v="75"/>
    <x v="0"/>
    <x v="1"/>
    <n v="60905"/>
    <n v="27"/>
    <n v="15"/>
    <n v="392"/>
    <n v="8"/>
    <n v="4"/>
    <n v="4"/>
    <x v="0"/>
    <n v="3"/>
    <n v="117.6"/>
    <n v="7"/>
    <n v="274.39999999999998"/>
    <n v="16"/>
    <n v="5"/>
    <x v="4"/>
    <n v="1"/>
    <x v="3"/>
  </r>
  <r>
    <n v="4786"/>
    <n v="48"/>
    <x v="0"/>
    <x v="1"/>
    <n v="75330"/>
    <n v="94"/>
    <n v="29"/>
    <n v="1109"/>
    <n v="0.99999999999999978"/>
    <n v="9"/>
    <n v="7"/>
    <x v="0"/>
    <n v="10"/>
    <n v="504.09090909090907"/>
    <n v="12"/>
    <n v="604.90909090909088"/>
    <n v="17"/>
    <n v="5"/>
    <x v="4"/>
    <n v="2"/>
    <x v="3"/>
  </r>
  <r>
    <n v="5872"/>
    <n v="74"/>
    <x v="0"/>
    <x v="0"/>
    <n v="60689"/>
    <n v="23"/>
    <n v="22"/>
    <n v="639"/>
    <n v="8"/>
    <n v="7"/>
    <n v="6"/>
    <x v="0"/>
    <n v="4"/>
    <n v="182.57142857142856"/>
    <n v="10"/>
    <n v="456.42857142857144"/>
    <n v="21"/>
    <n v="8"/>
    <x v="0"/>
    <n v="1"/>
    <x v="0"/>
  </r>
  <r>
    <n v="6568"/>
    <n v="41"/>
    <x v="0"/>
    <x v="1"/>
    <n v="38680"/>
    <n v="97"/>
    <n v="6"/>
    <n v="79"/>
    <n v="0.99999999999999978"/>
    <n v="1"/>
    <n v="2"/>
    <x v="0"/>
    <n v="2"/>
    <n v="31.6"/>
    <n v="3"/>
    <n v="47.4"/>
    <n v="4"/>
    <n v="0"/>
    <x v="1"/>
    <n v="1"/>
    <x v="1"/>
  </r>
  <r>
    <n v="5628"/>
    <n v="43"/>
    <x v="0"/>
    <x v="1"/>
    <n v="61416"/>
    <n v="25"/>
    <n v="24"/>
    <n v="1665"/>
    <n v="8"/>
    <n v="8"/>
    <n v="9"/>
    <x v="0"/>
    <n v="10"/>
    <n v="832.5"/>
    <n v="10"/>
    <n v="832.5"/>
    <n v="25"/>
    <n v="9"/>
    <x v="3"/>
    <n v="0"/>
    <x v="2"/>
  </r>
  <r>
    <n v="5631"/>
    <n v="34"/>
    <x v="0"/>
    <x v="0"/>
    <n v="49767"/>
    <n v="92"/>
    <n v="18"/>
    <n v="692"/>
    <n v="0.99999999999999978"/>
    <n v="6"/>
    <n v="6"/>
    <x v="0"/>
    <n v="5"/>
    <n v="266.15384615384619"/>
    <n v="8"/>
    <n v="425.84615384615387"/>
    <n v="13"/>
    <n v="4"/>
    <x v="2"/>
    <n v="0"/>
    <x v="1"/>
  </r>
  <r>
    <n v="4974"/>
    <n v="55"/>
    <x v="0"/>
    <x v="0"/>
    <n v="83273"/>
    <n v="98"/>
    <n v="29"/>
    <n v="1392"/>
    <n v="0.99999999999999978"/>
    <n v="9"/>
    <n v="8"/>
    <x v="0"/>
    <n v="4"/>
    <n v="428.30769230769232"/>
    <n v="9"/>
    <n v="963.69230769230762"/>
    <n v="18"/>
    <n v="6"/>
    <x v="4"/>
    <n v="3"/>
    <x v="3"/>
  </r>
  <r>
    <n v="8416"/>
    <n v="44"/>
    <x v="0"/>
    <x v="1"/>
    <n v="29009"/>
    <n v="19"/>
    <n v="7"/>
    <n v="44"/>
    <n v="9"/>
    <n v="1"/>
    <n v="1"/>
    <x v="0"/>
    <n v="2"/>
    <n v="17.600000000000001"/>
    <n v="3"/>
    <n v="26.4"/>
    <n v="11"/>
    <n v="3"/>
    <x v="2"/>
    <n v="1"/>
    <x v="1"/>
  </r>
  <r>
    <n v="5454"/>
    <n v="46"/>
    <x v="2"/>
    <x v="1"/>
    <n v="45057"/>
    <n v="80"/>
    <n v="6"/>
    <n v="50"/>
    <n v="1.9999999999999996"/>
    <n v="1"/>
    <n v="1"/>
    <x v="0"/>
    <n v="2"/>
    <n v="20"/>
    <n v="3"/>
    <n v="30"/>
    <n v="3.9999999999999996"/>
    <n v="0"/>
    <x v="1"/>
    <n v="1"/>
    <x v="1"/>
  </r>
  <r>
    <n v="4095"/>
    <n v="54"/>
    <x v="0"/>
    <x v="1"/>
    <n v="37150"/>
    <n v="80"/>
    <n v="21"/>
    <n v="467"/>
    <n v="1.9999999999999996"/>
    <n v="7"/>
    <n v="5"/>
    <x v="0"/>
    <n v="4"/>
    <n v="186.8"/>
    <n v="6"/>
    <n v="280.2"/>
    <n v="14"/>
    <n v="4"/>
    <x v="2"/>
    <n v="1"/>
    <x v="1"/>
  </r>
  <r>
    <n v="5474"/>
    <n v="55"/>
    <x v="0"/>
    <x v="0"/>
    <n v="43020"/>
    <n v="79"/>
    <n v="12"/>
    <n v="223"/>
    <n v="3.0000000000000004"/>
    <n v="3"/>
    <n v="4"/>
    <x v="0"/>
    <n v="4"/>
    <n v="111.5"/>
    <n v="4"/>
    <n v="111.5"/>
    <n v="10"/>
    <n v="2"/>
    <x v="2"/>
    <n v="1"/>
    <x v="1"/>
  </r>
  <r>
    <n v="4268"/>
    <n v="66"/>
    <x v="0"/>
    <x v="1"/>
    <n v="53154"/>
    <n v="50"/>
    <n v="9"/>
    <n v="158"/>
    <n v="5"/>
    <n v="2"/>
    <n v="3"/>
    <x v="0"/>
    <n v="3"/>
    <n v="67.714285714285708"/>
    <n v="4"/>
    <n v="90.285714285714278"/>
    <n v="10"/>
    <n v="2"/>
    <x v="2"/>
    <n v="1"/>
    <x v="1"/>
  </r>
  <r>
    <n v="10701"/>
    <n v="52"/>
    <x v="0"/>
    <x v="1"/>
    <n v="65308"/>
    <n v="60"/>
    <n v="28"/>
    <n v="1211"/>
    <n v="4"/>
    <n v="9"/>
    <n v="8"/>
    <x v="0"/>
    <n v="7"/>
    <n v="446.15789473684208"/>
    <n v="12"/>
    <n v="764.8421052631578"/>
    <n v="21"/>
    <n v="8"/>
    <x v="0"/>
    <n v="0"/>
    <x v="0"/>
  </r>
  <r>
    <n v="3507"/>
    <n v="55"/>
    <x v="0"/>
    <x v="0"/>
    <n v="76467"/>
    <n v="44"/>
    <n v="14"/>
    <n v="1575"/>
    <n v="6"/>
    <n v="4"/>
    <n v="9"/>
    <x v="0"/>
    <n v="2"/>
    <n v="450"/>
    <n v="5"/>
    <n v="1125"/>
    <n v="19"/>
    <n v="7"/>
    <x v="0"/>
    <n v="1"/>
    <x v="0"/>
  </r>
  <r>
    <n v="2079"/>
    <n v="78"/>
    <x v="2"/>
    <x v="1"/>
    <n v="81044"/>
    <n v="0"/>
    <n v="22"/>
    <n v="1208"/>
    <n v="10"/>
    <n v="7"/>
    <n v="8"/>
    <x v="0"/>
    <n v="5"/>
    <n v="402.66666666666663"/>
    <n v="10"/>
    <n v="805.33333333333326"/>
    <n v="25"/>
    <n v="9"/>
    <x v="3"/>
    <n v="0"/>
    <x v="2"/>
  </r>
  <r>
    <n v="626"/>
    <n v="74"/>
    <x v="0"/>
    <x v="1"/>
    <n v="32871"/>
    <n v="28"/>
    <n v="5"/>
    <n v="43"/>
    <n v="8"/>
    <n v="0"/>
    <n v="1"/>
    <x v="0"/>
    <n v="1"/>
    <n v="10.75"/>
    <n v="3"/>
    <n v="32.25"/>
    <n v="9"/>
    <n v="2"/>
    <x v="2"/>
    <n v="2"/>
    <x v="1"/>
  </r>
  <r>
    <n v="4426"/>
    <n v="50"/>
    <x v="0"/>
    <x v="0"/>
    <n v="55801"/>
    <n v="35"/>
    <n v="21"/>
    <n v="527"/>
    <n v="7"/>
    <n v="7"/>
    <n v="5"/>
    <x v="0"/>
    <n v="7"/>
    <n v="283.76923076923077"/>
    <n v="6"/>
    <n v="243.23076923076925"/>
    <n v="19"/>
    <n v="7"/>
    <x v="0"/>
    <n v="2"/>
    <x v="0"/>
  </r>
  <r>
    <n v="2591"/>
    <n v="66"/>
    <x v="0"/>
    <x v="3"/>
    <n v="76320"/>
    <n v="49"/>
    <n v="15"/>
    <n v="932"/>
    <n v="6"/>
    <n v="4"/>
    <n v="7"/>
    <x v="0"/>
    <n v="6"/>
    <n v="559.19999999999993"/>
    <n v="4"/>
    <n v="372.8"/>
    <n v="17"/>
    <n v="5"/>
    <x v="4"/>
    <n v="1"/>
    <x v="3"/>
  </r>
  <r>
    <n v="10509"/>
    <n v="70"/>
    <x v="2"/>
    <x v="0"/>
    <n v="36927"/>
    <n v="46"/>
    <n v="8"/>
    <n v="71"/>
    <n v="6"/>
    <n v="2"/>
    <n v="2"/>
    <x v="0"/>
    <n v="3"/>
    <n v="35.5"/>
    <n v="3"/>
    <n v="35.5"/>
    <n v="10"/>
    <n v="2"/>
    <x v="2"/>
    <n v="2"/>
    <x v="1"/>
  </r>
  <r>
    <n v="6382"/>
    <n v="72"/>
    <x v="0"/>
    <x v="1"/>
    <n v="48794"/>
    <n v="97"/>
    <n v="5"/>
    <n v="54"/>
    <n v="0.99999999999999978"/>
    <n v="0"/>
    <n v="1"/>
    <x v="0"/>
    <n v="1"/>
    <n v="13.5"/>
    <n v="3"/>
    <n v="40.5"/>
    <n v="1.9999999999999998"/>
    <n v="0"/>
    <x v="1"/>
    <n v="2"/>
    <x v="1"/>
  </r>
  <r>
    <n v="6673"/>
    <n v="60"/>
    <x v="0"/>
    <x v="0"/>
    <n v="23478"/>
    <n v="51"/>
    <n v="7"/>
    <n v="129"/>
    <n v="5"/>
    <n v="1"/>
    <n v="3"/>
    <x v="0"/>
    <n v="3"/>
    <n v="64.5"/>
    <n v="3"/>
    <n v="64.5"/>
    <n v="9"/>
    <n v="2"/>
    <x v="2"/>
    <n v="0"/>
    <x v="1"/>
  </r>
  <r>
    <n v="7441"/>
    <n v="52"/>
    <x v="0"/>
    <x v="2"/>
    <n v="71128"/>
    <n v="80"/>
    <n v="27"/>
    <n v="1615"/>
    <n v="1.9999999999999996"/>
    <n v="9"/>
    <n v="9"/>
    <x v="0"/>
    <n v="2"/>
    <n v="230.71428571428569"/>
    <n v="12"/>
    <n v="1384.2857142857142"/>
    <n v="20"/>
    <n v="7"/>
    <x v="0"/>
    <n v="1"/>
    <x v="0"/>
  </r>
  <r>
    <n v="1071"/>
    <n v="49"/>
    <x v="1"/>
    <x v="2"/>
    <n v="70179"/>
    <n v="10"/>
    <n v="26"/>
    <n v="1034"/>
    <n v="9"/>
    <n v="9"/>
    <n v="7"/>
    <x v="0"/>
    <n v="7"/>
    <n v="361.9"/>
    <n v="13"/>
    <n v="672.1"/>
    <n v="25"/>
    <n v="9"/>
    <x v="3"/>
    <n v="1"/>
    <x v="2"/>
  </r>
  <r>
    <n v="10061"/>
    <n v="75"/>
    <x v="0"/>
    <x v="1"/>
    <n v="59462"/>
    <n v="29"/>
    <n v="25"/>
    <n v="1088"/>
    <n v="8"/>
    <n v="8"/>
    <n v="7"/>
    <x v="0"/>
    <n v="9"/>
    <n v="466.28571428571428"/>
    <n v="12"/>
    <n v="621.71428571428567"/>
    <n v="23"/>
    <n v="8"/>
    <x v="0"/>
    <n v="1"/>
    <x v="0"/>
  </r>
  <r>
    <n v="8775"/>
    <n v="56"/>
    <x v="0"/>
    <x v="1"/>
    <n v="38361"/>
    <n v="74"/>
    <n v="10"/>
    <n v="137"/>
    <n v="3.0000000000000004"/>
    <n v="3"/>
    <n v="3"/>
    <x v="0"/>
    <n v="3"/>
    <n v="68.5"/>
    <n v="3"/>
    <n v="68.5"/>
    <n v="9"/>
    <n v="2"/>
    <x v="2"/>
    <n v="1"/>
    <x v="1"/>
  </r>
  <r>
    <n v="2345"/>
    <n v="43"/>
    <x v="1"/>
    <x v="1"/>
    <n v="70038"/>
    <n v="54"/>
    <n v="17"/>
    <n v="1244"/>
    <n v="5"/>
    <n v="5"/>
    <n v="8"/>
    <x v="0"/>
    <n v="4"/>
    <n v="414.66666666666663"/>
    <n v="8"/>
    <n v="829.33333333333326"/>
    <n v="18"/>
    <n v="6"/>
    <x v="4"/>
    <n v="0"/>
    <x v="3"/>
  </r>
  <r>
    <n v="322"/>
    <n v="47"/>
    <x v="0"/>
    <x v="1"/>
    <n v="42554"/>
    <n v="93"/>
    <n v="7"/>
    <n v="41"/>
    <n v="0.99999999999999978"/>
    <n v="1"/>
    <n v="1"/>
    <x v="0"/>
    <n v="2"/>
    <n v="16.400000000000002"/>
    <n v="3"/>
    <n v="24.599999999999998"/>
    <n v="3"/>
    <n v="0"/>
    <x v="1"/>
    <n v="2"/>
    <x v="1"/>
  </r>
  <r>
    <n v="10897"/>
    <n v="51"/>
    <x v="0"/>
    <x v="1"/>
    <n v="67445"/>
    <n v="63"/>
    <n v="32"/>
    <n v="1174"/>
    <n v="4"/>
    <n v="9"/>
    <n v="7"/>
    <x v="0"/>
    <n v="9"/>
    <n v="503.14285714285711"/>
    <n v="12"/>
    <n v="670.85714285714278"/>
    <n v="20"/>
    <n v="7"/>
    <x v="0"/>
    <n v="1"/>
    <x v="0"/>
  </r>
  <r>
    <n v="123"/>
    <n v="74"/>
    <x v="0"/>
    <x v="3"/>
    <n v="67046"/>
    <n v="92"/>
    <n v="15"/>
    <n v="993"/>
    <n v="0.99999999999999978"/>
    <n v="4"/>
    <n v="7"/>
    <x v="0"/>
    <n v="4"/>
    <n v="496.5"/>
    <n v="4"/>
    <n v="496.5"/>
    <n v="12"/>
    <n v="3"/>
    <x v="2"/>
    <n v="1"/>
    <x v="1"/>
  </r>
  <r>
    <n v="6103"/>
    <n v="77"/>
    <x v="0"/>
    <x v="1"/>
    <n v="42192"/>
    <n v="40"/>
    <n v="7"/>
    <n v="100"/>
    <n v="6"/>
    <n v="1"/>
    <n v="3"/>
    <x v="0"/>
    <n v="2"/>
    <n v="40"/>
    <n v="3"/>
    <n v="60"/>
    <n v="10"/>
    <n v="2"/>
    <x v="2"/>
    <n v="0"/>
    <x v="1"/>
  </r>
  <r>
    <n v="7899"/>
    <n v="73"/>
    <x v="1"/>
    <x v="1"/>
    <n v="77610"/>
    <n v="70"/>
    <n v="17"/>
    <n v="1680"/>
    <n v="3.0000000000000004"/>
    <n v="5"/>
    <n v="9"/>
    <x v="0"/>
    <n v="4"/>
    <n v="840"/>
    <n v="4"/>
    <n v="840"/>
    <n v="17"/>
    <n v="5"/>
    <x v="4"/>
    <n v="1"/>
    <x v="3"/>
  </r>
  <r>
    <n v="10500"/>
    <n v="41"/>
    <x v="0"/>
    <x v="1"/>
    <n v="31761"/>
    <n v="96"/>
    <n v="9"/>
    <n v="98"/>
    <n v="0.99999999999999978"/>
    <n v="2"/>
    <n v="3"/>
    <x v="0"/>
    <n v="3"/>
    <n v="42"/>
    <n v="4"/>
    <n v="56"/>
    <n v="6"/>
    <n v="0"/>
    <x v="1"/>
    <n v="1"/>
    <x v="1"/>
  </r>
  <r>
    <n v="1655"/>
    <n v="46"/>
    <x v="0"/>
    <x v="1"/>
    <n v="34350"/>
    <n v="81"/>
    <n v="5"/>
    <n v="48"/>
    <n v="1.9999999999999996"/>
    <n v="0"/>
    <n v="1"/>
    <x v="0"/>
    <n v="1"/>
    <n v="12"/>
    <n v="3"/>
    <n v="36"/>
    <n v="2.9999999999999996"/>
    <n v="0"/>
    <x v="1"/>
    <n v="1"/>
    <x v="1"/>
  </r>
  <r>
    <n v="2406"/>
    <n v="76"/>
    <x v="0"/>
    <x v="1"/>
    <n v="54591"/>
    <n v="63"/>
    <n v="19"/>
    <n v="519"/>
    <n v="4"/>
    <n v="6"/>
    <n v="5"/>
    <x v="0"/>
    <n v="6"/>
    <n v="222.42857142857142"/>
    <n v="8"/>
    <n v="296.57142857142856"/>
    <n v="15"/>
    <n v="4"/>
    <x v="2"/>
    <n v="1"/>
    <x v="1"/>
  </r>
  <r>
    <n v="2712"/>
    <n v="69"/>
    <x v="0"/>
    <x v="1"/>
    <n v="71866"/>
    <n v="85"/>
    <n v="20"/>
    <n v="715"/>
    <n v="1.9999999999999996"/>
    <n v="6"/>
    <n v="6"/>
    <x v="0"/>
    <n v="6"/>
    <n v="268.125"/>
    <n v="10"/>
    <n v="446.875"/>
    <n v="14"/>
    <n v="4"/>
    <x v="2"/>
    <n v="1"/>
    <x v="1"/>
  </r>
  <r>
    <n v="5517"/>
    <n v="56"/>
    <x v="0"/>
    <x v="1"/>
    <n v="25293"/>
    <n v="51"/>
    <n v="5"/>
    <n v="37"/>
    <n v="5"/>
    <n v="0"/>
    <n v="1"/>
    <x v="0"/>
    <n v="1"/>
    <n v="12.333333333333332"/>
    <n v="2"/>
    <n v="24.666666666666664"/>
    <n v="6"/>
    <n v="0"/>
    <x v="1"/>
    <n v="1"/>
    <x v="1"/>
  </r>
  <r>
    <n v="10643"/>
    <n v="38"/>
    <x v="1"/>
    <x v="0"/>
    <n v="42000"/>
    <n v="23"/>
    <n v="20"/>
    <n v="653"/>
    <n v="8"/>
    <n v="6"/>
    <n v="6"/>
    <x v="0"/>
    <n v="5"/>
    <n v="204.0625"/>
    <n v="11"/>
    <n v="448.9375"/>
    <n v="20"/>
    <n v="7"/>
    <x v="0"/>
    <n v="0"/>
    <x v="0"/>
  </r>
  <r>
    <n v="2254"/>
    <n v="42"/>
    <x v="0"/>
    <x v="1"/>
    <n v="69520"/>
    <n v="95"/>
    <n v="21"/>
    <n v="1455"/>
    <n v="0.99999999999999978"/>
    <n v="7"/>
    <n v="8"/>
    <x v="0"/>
    <n v="9"/>
    <n v="935.35714285714289"/>
    <n v="5"/>
    <n v="519.64285714285711"/>
    <n v="16"/>
    <n v="5"/>
    <x v="4"/>
    <n v="0"/>
    <x v="3"/>
  </r>
  <r>
    <n v="10281"/>
    <n v="55"/>
    <x v="0"/>
    <x v="2"/>
    <n v="64713"/>
    <n v="11"/>
    <n v="19"/>
    <n v="602"/>
    <n v="9"/>
    <n v="6"/>
    <n v="5"/>
    <x v="0"/>
    <n v="5"/>
    <n v="250.83333333333334"/>
    <n v="7"/>
    <n v="351.16666666666669"/>
    <n v="20"/>
    <n v="7"/>
    <x v="0"/>
    <n v="1"/>
    <x v="0"/>
  </r>
  <r>
    <n v="6958"/>
    <n v="48"/>
    <x v="2"/>
    <x v="1"/>
    <n v="27889"/>
    <n v="42"/>
    <n v="5"/>
    <n v="26"/>
    <n v="6"/>
    <n v="0"/>
    <n v="0"/>
    <x v="0"/>
    <n v="1"/>
    <n v="8.6666666666666661"/>
    <n v="2"/>
    <n v="17.333333333333332"/>
    <n v="6"/>
    <n v="0"/>
    <x v="1"/>
    <n v="1"/>
    <x v="1"/>
  </r>
  <r>
    <n v="954"/>
    <n v="65"/>
    <x v="3"/>
    <x v="3"/>
    <n v="22123"/>
    <n v="77"/>
    <n v="7"/>
    <n v="102"/>
    <n v="3.0000000000000004"/>
    <n v="1"/>
    <n v="3"/>
    <x v="0"/>
    <n v="2"/>
    <n v="40.800000000000004"/>
    <n v="3"/>
    <n v="61.199999999999996"/>
    <n v="7"/>
    <n v="1"/>
    <x v="1"/>
    <n v="0"/>
    <x v="1"/>
  </r>
  <r>
    <n v="4643"/>
    <n v="52"/>
    <x v="0"/>
    <x v="1"/>
    <n v="27803"/>
    <n v="40"/>
    <n v="9"/>
    <n v="176"/>
    <n v="6"/>
    <n v="2"/>
    <n v="3"/>
    <x v="0"/>
    <n v="3"/>
    <n v="75.428571428571431"/>
    <n v="4"/>
    <n v="100.57142857142857"/>
    <n v="11"/>
    <n v="3"/>
    <x v="2"/>
    <n v="1"/>
    <x v="1"/>
  </r>
  <r>
    <n v="6497"/>
    <n v="65"/>
    <x v="0"/>
    <x v="1"/>
    <n v="51651"/>
    <n v="32"/>
    <n v="17"/>
    <n v="433"/>
    <n v="7"/>
    <n v="5"/>
    <n v="5"/>
    <x v="0"/>
    <n v="6"/>
    <n v="236.18181818181816"/>
    <n v="5"/>
    <n v="196.81818181818181"/>
    <n v="17"/>
    <n v="5"/>
    <x v="4"/>
    <n v="1"/>
    <x v="3"/>
  </r>
  <r>
    <n v="5396"/>
    <n v="37"/>
    <x v="0"/>
    <x v="1"/>
    <n v="68487"/>
    <n v="48"/>
    <n v="30"/>
    <n v="1366"/>
    <n v="6"/>
    <n v="9"/>
    <n v="8"/>
    <x v="0"/>
    <n v="9"/>
    <n v="558.81818181818187"/>
    <n v="13"/>
    <n v="807.18181818181824"/>
    <n v="23"/>
    <n v="8"/>
    <x v="0"/>
    <n v="0"/>
    <x v="0"/>
  </r>
  <r>
    <n v="1052"/>
    <n v="56"/>
    <x v="0"/>
    <x v="1"/>
    <n v="56796"/>
    <n v="24"/>
    <n v="27"/>
    <n v="1001"/>
    <n v="8"/>
    <n v="9"/>
    <n v="7"/>
    <x v="0"/>
    <n v="8"/>
    <n v="533.86666666666667"/>
    <n v="7"/>
    <n v="467.13333333333333"/>
    <n v="24"/>
    <n v="9"/>
    <x v="3"/>
    <n v="1"/>
    <x v="2"/>
  </r>
  <r>
    <n v="2802"/>
    <n v="33"/>
    <x v="2"/>
    <x v="1"/>
    <n v="87000"/>
    <n v="61"/>
    <n v="18"/>
    <n v="961"/>
    <n v="4"/>
    <n v="6"/>
    <n v="7"/>
    <x v="0"/>
    <n v="4"/>
    <n v="349.45454545454544"/>
    <n v="7"/>
    <n v="611.5454545454545"/>
    <n v="17"/>
    <n v="5"/>
    <x v="4"/>
    <n v="0"/>
    <x v="3"/>
  </r>
  <r>
    <n v="6343"/>
    <n v="66"/>
    <x v="0"/>
    <x v="1"/>
    <n v="79823"/>
    <n v="6"/>
    <n v="23"/>
    <n v="1518"/>
    <n v="10"/>
    <n v="8"/>
    <n v="8"/>
    <x v="0"/>
    <n v="6"/>
    <n v="700.61538461538464"/>
    <n v="7"/>
    <n v="817.38461538461536"/>
    <n v="26"/>
    <n v="9"/>
    <x v="3"/>
    <n v="1"/>
    <x v="2"/>
  </r>
  <r>
    <n v="6507"/>
    <n v="45"/>
    <x v="0"/>
    <x v="0"/>
    <n v="30828"/>
    <n v="16"/>
    <n v="8"/>
    <n v="56"/>
    <n v="9"/>
    <n v="2"/>
    <n v="2"/>
    <x v="0"/>
    <n v="1"/>
    <n v="11.200000000000001"/>
    <n v="4"/>
    <n v="44.800000000000004"/>
    <n v="13"/>
    <n v="4"/>
    <x v="2"/>
    <n v="1"/>
    <x v="1"/>
  </r>
  <r>
    <n v="7901"/>
    <n v="54"/>
    <x v="2"/>
    <x v="1"/>
    <n v="34109"/>
    <n v="39"/>
    <n v="4"/>
    <n v="22"/>
    <n v="7"/>
    <n v="0"/>
    <n v="0"/>
    <x v="0"/>
    <n v="0"/>
    <n v="0"/>
    <n v="3"/>
    <n v="22"/>
    <n v="7"/>
    <n v="1"/>
    <x v="1"/>
    <n v="1"/>
    <x v="1"/>
  </r>
  <r>
    <n v="4865"/>
    <n v="51"/>
    <x v="2"/>
    <x v="2"/>
    <n v="53367"/>
    <n v="2"/>
    <n v="21"/>
    <n v="400"/>
    <n v="10"/>
    <n v="7"/>
    <n v="5"/>
    <x v="0"/>
    <n v="5"/>
    <n v="153.84615384615387"/>
    <n v="8"/>
    <n v="246.15384615384616"/>
    <n v="22"/>
    <n v="8"/>
    <x v="0"/>
    <n v="2"/>
    <x v="0"/>
  </r>
  <r>
    <n v="2686"/>
    <n v="56"/>
    <x v="3"/>
    <x v="1"/>
    <n v="22390"/>
    <n v="49"/>
    <n v="4"/>
    <n v="26"/>
    <n v="6"/>
    <n v="0"/>
    <n v="0"/>
    <x v="0"/>
    <n v="1"/>
    <n v="8.6666666666666661"/>
    <n v="2"/>
    <n v="17.333333333333332"/>
    <n v="6"/>
    <n v="0"/>
    <x v="1"/>
    <n v="0"/>
    <x v="1"/>
  </r>
  <r>
    <n v="3107"/>
    <n v="49"/>
    <x v="0"/>
    <x v="1"/>
    <n v="71322"/>
    <n v="31"/>
    <n v="13"/>
    <n v="350"/>
    <n v="7"/>
    <n v="4"/>
    <n v="4"/>
    <x v="0"/>
    <n v="4"/>
    <n v="127.27272727272728"/>
    <n v="7"/>
    <n v="222.72727272727272"/>
    <n v="15"/>
    <n v="4"/>
    <x v="2"/>
    <n v="1"/>
    <x v="1"/>
  </r>
  <r>
    <n v="7734"/>
    <n v="32"/>
    <x v="0"/>
    <x v="4"/>
    <n v="79244"/>
    <n v="58"/>
    <n v="22"/>
    <n v="1216"/>
    <n v="5"/>
    <n v="7"/>
    <n v="8"/>
    <x v="0"/>
    <n v="4"/>
    <n v="442.18181818181819"/>
    <n v="7"/>
    <n v="773.81818181818176"/>
    <n v="20"/>
    <n v="7"/>
    <x v="0"/>
    <n v="0"/>
    <x v="0"/>
  </r>
  <r>
    <n v="1146"/>
    <n v="76"/>
    <x v="2"/>
    <x v="1"/>
    <n v="49912"/>
    <n v="5"/>
    <n v="26"/>
    <n v="874"/>
    <n v="10"/>
    <n v="9"/>
    <n v="6"/>
    <x v="0"/>
    <n v="10"/>
    <n v="514.11764705882354"/>
    <n v="7"/>
    <n v="359.88235294117646"/>
    <n v="25"/>
    <n v="9"/>
    <x v="3"/>
    <n v="1"/>
    <x v="2"/>
  </r>
  <r>
    <n v="11031"/>
    <n v="75"/>
    <x v="1"/>
    <x v="1"/>
    <n v="48699"/>
    <n v="90"/>
    <n v="5"/>
    <n v="40"/>
    <n v="0.99999999999999978"/>
    <n v="0"/>
    <n v="1"/>
    <x v="0"/>
    <n v="1"/>
    <n v="10"/>
    <n v="3"/>
    <n v="30"/>
    <n v="1.9999999999999998"/>
    <n v="0"/>
    <x v="1"/>
    <n v="2"/>
    <x v="1"/>
  </r>
  <r>
    <n v="7428"/>
    <n v="50"/>
    <x v="0"/>
    <x v="1"/>
    <n v="80144"/>
    <n v="47"/>
    <n v="19"/>
    <n v="1367"/>
    <n v="6"/>
    <n v="6"/>
    <n v="8"/>
    <x v="0"/>
    <n v="3"/>
    <n v="372.81818181818181"/>
    <n v="8"/>
    <n v="994.18181818181824"/>
    <n v="20"/>
    <n v="7"/>
    <x v="0"/>
    <n v="0"/>
    <x v="0"/>
  </r>
  <r>
    <n v="975"/>
    <n v="69"/>
    <x v="0"/>
    <x v="0"/>
    <n v="54252"/>
    <n v="25"/>
    <n v="15"/>
    <n v="264"/>
    <n v="8"/>
    <n v="4"/>
    <n v="4"/>
    <x v="0"/>
    <n v="4"/>
    <n v="117.33333333333333"/>
    <n v="5"/>
    <n v="146.66666666666669"/>
    <n v="16"/>
    <n v="5"/>
    <x v="4"/>
    <n v="2"/>
    <x v="3"/>
  </r>
  <r>
    <n v="1103"/>
    <n v="49"/>
    <x v="2"/>
    <x v="1"/>
    <n v="81929"/>
    <n v="60"/>
    <n v="20"/>
    <n v="2053"/>
    <n v="4"/>
    <n v="6"/>
    <n v="9"/>
    <x v="0"/>
    <n v="4"/>
    <n v="586.57142857142856"/>
    <n v="10"/>
    <n v="1466.4285714285716"/>
    <n v="19"/>
    <n v="7"/>
    <x v="0"/>
    <n v="1"/>
    <x v="0"/>
  </r>
  <r>
    <n v="3422"/>
    <n v="50"/>
    <x v="0"/>
    <x v="1"/>
    <n v="76068"/>
    <n v="67"/>
    <n v="10"/>
    <n v="1376"/>
    <n v="4"/>
    <n v="3"/>
    <n v="8"/>
    <x v="0"/>
    <n v="2"/>
    <n v="458.66666666666663"/>
    <n v="4"/>
    <n v="917.33333333333326"/>
    <n v="15"/>
    <n v="4"/>
    <x v="2"/>
    <n v="1"/>
    <x v="1"/>
  </r>
  <r>
    <n v="1055"/>
    <n v="49"/>
    <x v="2"/>
    <x v="1"/>
    <n v="53204"/>
    <n v="40"/>
    <n v="5"/>
    <n v="45"/>
    <n v="6"/>
    <n v="0"/>
    <n v="1"/>
    <x v="0"/>
    <n v="1"/>
    <n v="11.25"/>
    <n v="3"/>
    <n v="33.75"/>
    <n v="7"/>
    <n v="1"/>
    <x v="1"/>
    <n v="2"/>
    <x v="1"/>
  </r>
  <r>
    <n v="6544"/>
    <n v="76"/>
    <x v="1"/>
    <x v="1"/>
    <n v="67911"/>
    <n v="63"/>
    <n v="27"/>
    <n v="976"/>
    <n v="4"/>
    <n v="9"/>
    <n v="7"/>
    <x v="0"/>
    <n v="6"/>
    <n v="344.47058823529414"/>
    <n v="11"/>
    <n v="631.52941176470597"/>
    <n v="20"/>
    <n v="7"/>
    <x v="0"/>
    <n v="1"/>
    <x v="0"/>
  </r>
  <r>
    <n v="1241"/>
    <n v="41"/>
    <x v="2"/>
    <x v="1"/>
    <n v="14796"/>
    <n v="1"/>
    <n v="6"/>
    <n v="51"/>
    <n v="10"/>
    <n v="1"/>
    <n v="1"/>
    <x v="0"/>
    <n v="1"/>
    <n v="12.75"/>
    <n v="3"/>
    <n v="38.25"/>
    <n v="12"/>
    <n v="3"/>
    <x v="2"/>
    <n v="1"/>
    <x v="1"/>
  </r>
  <r>
    <n v="2909"/>
    <n v="51"/>
    <x v="1"/>
    <x v="1"/>
    <n v="78128"/>
    <n v="89"/>
    <n v="20"/>
    <n v="1264"/>
    <n v="1.9999999999999996"/>
    <n v="6"/>
    <n v="8"/>
    <x v="0"/>
    <n v="8"/>
    <n v="722.28571428571422"/>
    <n v="6"/>
    <n v="541.71428571428567"/>
    <n v="16"/>
    <n v="5"/>
    <x v="4"/>
    <n v="1"/>
    <x v="3"/>
  </r>
  <r>
    <n v="5802"/>
    <n v="53"/>
    <x v="3"/>
    <x v="1"/>
    <n v="14188"/>
    <n v="40"/>
    <n v="7"/>
    <n v="75"/>
    <n v="6"/>
    <n v="1"/>
    <n v="2"/>
    <x v="0"/>
    <n v="2"/>
    <n v="25"/>
    <n v="4"/>
    <n v="50"/>
    <n v="9"/>
    <n v="2"/>
    <x v="2"/>
    <n v="0"/>
    <x v="1"/>
  </r>
  <r>
    <n v="1407"/>
    <n v="39"/>
    <x v="3"/>
    <x v="1"/>
    <n v="20425"/>
    <n v="5"/>
    <n v="7"/>
    <n v="57"/>
    <n v="10"/>
    <n v="1"/>
    <n v="2"/>
    <x v="0"/>
    <n v="2"/>
    <n v="22.8"/>
    <n v="3"/>
    <n v="34.199999999999996"/>
    <n v="13"/>
    <n v="4"/>
    <x v="2"/>
    <n v="1"/>
    <x v="1"/>
  </r>
  <r>
    <n v="6183"/>
    <n v="63"/>
    <x v="2"/>
    <x v="1"/>
    <n v="58646"/>
    <n v="3"/>
    <n v="8"/>
    <n v="140"/>
    <n v="10"/>
    <n v="2"/>
    <n v="3"/>
    <x v="0"/>
    <n v="2"/>
    <n v="46.666666666666664"/>
    <n v="4"/>
    <n v="93.333333333333329"/>
    <n v="15"/>
    <n v="4"/>
    <x v="2"/>
    <n v="1"/>
    <x v="1"/>
  </r>
  <r>
    <n v="340"/>
    <n v="55"/>
    <x v="0"/>
    <x v="2"/>
    <n v="72967"/>
    <n v="1"/>
    <n v="19"/>
    <n v="497"/>
    <n v="10"/>
    <n v="6"/>
    <n v="5"/>
    <x v="0"/>
    <n v="7"/>
    <n v="231.93333333333334"/>
    <n v="8"/>
    <n v="265.06666666666666"/>
    <n v="21"/>
    <n v="8"/>
    <x v="0"/>
    <n v="1"/>
    <x v="0"/>
  </r>
  <r>
    <n v="5991"/>
    <n v="76"/>
    <x v="2"/>
    <x v="1"/>
    <n v="48150"/>
    <n v="24"/>
    <n v="13"/>
    <n v="266"/>
    <n v="8"/>
    <n v="4"/>
    <n v="4"/>
    <x v="0"/>
    <n v="5"/>
    <n v="147.77777777777777"/>
    <n v="4"/>
    <n v="118.22222222222221"/>
    <n v="16"/>
    <n v="5"/>
    <x v="4"/>
    <n v="1"/>
    <x v="3"/>
  </r>
  <r>
    <n v="3104"/>
    <n v="64"/>
    <x v="0"/>
    <x v="0"/>
    <n v="82332"/>
    <n v="89"/>
    <n v="21"/>
    <n v="2006"/>
    <n v="1.9999999999999996"/>
    <n v="7"/>
    <n v="9"/>
    <x v="0"/>
    <n v="5"/>
    <n v="590"/>
    <n v="12"/>
    <n v="1416"/>
    <n v="18"/>
    <n v="6"/>
    <x v="4"/>
    <n v="0"/>
    <x v="3"/>
  </r>
  <r>
    <n v="9729"/>
    <n v="70"/>
    <x v="0"/>
    <x v="3"/>
    <n v="58275"/>
    <n v="48"/>
    <n v="23"/>
    <n v="615"/>
    <n v="6"/>
    <n v="8"/>
    <n v="5"/>
    <x v="0"/>
    <n v="8"/>
    <n v="328"/>
    <n v="7"/>
    <n v="287"/>
    <n v="19"/>
    <n v="7"/>
    <x v="0"/>
    <n v="2"/>
    <x v="0"/>
  </r>
  <r>
    <n v="1008"/>
    <n v="44"/>
    <x v="1"/>
    <x v="1"/>
    <n v="44953"/>
    <n v="31"/>
    <n v="24"/>
    <n v="1021"/>
    <n v="7"/>
    <n v="8"/>
    <n v="7"/>
    <x v="0"/>
    <n v="7"/>
    <n v="357.34999999999997"/>
    <n v="13"/>
    <n v="663.65"/>
    <n v="22"/>
    <n v="8"/>
    <x v="0"/>
    <n v="0"/>
    <x v="0"/>
  </r>
  <r>
    <n v="11091"/>
    <n v="72"/>
    <x v="0"/>
    <x v="1"/>
    <n v="34587"/>
    <n v="68"/>
    <n v="6"/>
    <n v="22"/>
    <n v="4"/>
    <n v="1"/>
    <n v="0"/>
    <x v="0"/>
    <n v="1"/>
    <n v="5.5"/>
    <n v="3"/>
    <n v="16.5"/>
    <n v="5"/>
    <n v="0"/>
    <x v="1"/>
    <n v="2"/>
    <x v="1"/>
  </r>
  <r>
    <n v="3969"/>
    <n v="51"/>
    <x v="2"/>
    <x v="1"/>
    <n v="43018"/>
    <n v="46"/>
    <n v="7"/>
    <n v="133"/>
    <n v="6"/>
    <n v="1"/>
    <n v="3"/>
    <x v="0"/>
    <n v="2"/>
    <n v="66.5"/>
    <n v="2"/>
    <n v="66.5"/>
    <n v="10"/>
    <n v="2"/>
    <x v="2"/>
    <n v="1"/>
    <x v="1"/>
  </r>
  <r>
    <n v="1916"/>
    <n v="71"/>
    <x v="2"/>
    <x v="1"/>
    <n v="45736"/>
    <n v="92"/>
    <n v="19"/>
    <n v="437"/>
    <n v="0.99999999999999978"/>
    <n v="6"/>
    <n v="5"/>
    <x v="0"/>
    <n v="7"/>
    <n v="235.30769230769229"/>
    <n v="6"/>
    <n v="201.69230769230771"/>
    <n v="12"/>
    <n v="3"/>
    <x v="2"/>
    <n v="1"/>
    <x v="1"/>
  </r>
  <r>
    <n v="9907"/>
    <n v="56"/>
    <x v="2"/>
    <x v="1"/>
    <n v="66476"/>
    <n v="80"/>
    <n v="26"/>
    <n v="1013"/>
    <n v="1.9999999999999996"/>
    <n v="9"/>
    <n v="7"/>
    <x v="0"/>
    <n v="6"/>
    <n v="379.875"/>
    <n v="10"/>
    <n v="633.125"/>
    <n v="18"/>
    <n v="6"/>
    <x v="4"/>
    <n v="1"/>
    <x v="3"/>
  </r>
  <r>
    <n v="87"/>
    <n v="44"/>
    <x v="2"/>
    <x v="1"/>
    <n v="27733"/>
    <n v="16"/>
    <n v="7"/>
    <n v="57"/>
    <n v="9"/>
    <n v="1"/>
    <n v="2"/>
    <x v="0"/>
    <n v="2"/>
    <n v="22.8"/>
    <n v="3"/>
    <n v="34.199999999999996"/>
    <n v="12"/>
    <n v="3"/>
    <x v="2"/>
    <n v="1"/>
    <x v="1"/>
  </r>
  <r>
    <n v="8659"/>
    <n v="73"/>
    <x v="1"/>
    <x v="1"/>
    <n v="69805"/>
    <n v="50"/>
    <n v="27"/>
    <n v="1038"/>
    <n v="5"/>
    <n v="9"/>
    <n v="7"/>
    <x v="0"/>
    <n v="6"/>
    <n v="366.35294117647061"/>
    <n v="11"/>
    <n v="671.64705882352939"/>
    <n v="21"/>
    <n v="8"/>
    <x v="0"/>
    <n v="1"/>
    <x v="0"/>
  </r>
  <r>
    <n v="6262"/>
    <n v="63"/>
    <x v="2"/>
    <x v="0"/>
    <n v="72217"/>
    <n v="93"/>
    <n v="22"/>
    <n v="1573"/>
    <n v="0.99999999999999978"/>
    <n v="7"/>
    <n v="9"/>
    <x v="0"/>
    <n v="3"/>
    <n v="428.99999999999994"/>
    <n v="8"/>
    <n v="1144"/>
    <n v="17"/>
    <n v="5"/>
    <x v="4"/>
    <n v="0"/>
    <x v="3"/>
  </r>
  <r>
    <n v="6147"/>
    <n v="54"/>
    <x v="0"/>
    <x v="2"/>
    <n v="25818"/>
    <n v="51"/>
    <n v="4"/>
    <n v="28"/>
    <n v="5"/>
    <n v="0"/>
    <n v="0"/>
    <x v="0"/>
    <n v="0"/>
    <n v="0"/>
    <n v="2"/>
    <n v="28"/>
    <n v="5"/>
    <n v="0"/>
    <x v="1"/>
    <n v="1"/>
    <x v="1"/>
  </r>
  <r>
    <n v="8832"/>
    <n v="49"/>
    <x v="2"/>
    <x v="1"/>
    <n v="37509"/>
    <n v="24"/>
    <n v="9"/>
    <n v="123"/>
    <n v="8"/>
    <n v="2"/>
    <n v="3"/>
    <x v="0"/>
    <n v="3"/>
    <n v="52.714285714285708"/>
    <n v="4"/>
    <n v="70.285714285714278"/>
    <n v="13"/>
    <n v="4"/>
    <x v="2"/>
    <n v="1"/>
    <x v="1"/>
  </r>
  <r>
    <n v="10067"/>
    <n v="49"/>
    <x v="2"/>
    <x v="1"/>
    <n v="25176"/>
    <n v="79"/>
    <n v="4"/>
    <n v="13"/>
    <n v="3.0000000000000004"/>
    <n v="0"/>
    <n v="0"/>
    <x v="0"/>
    <n v="1"/>
    <n v="4.333333333333333"/>
    <n v="2"/>
    <n v="8.6666666666666661"/>
    <n v="3.0000000000000004"/>
    <n v="0"/>
    <x v="1"/>
    <n v="2"/>
    <x v="1"/>
  </r>
  <r>
    <n v="7532"/>
    <n v="45"/>
    <x v="0"/>
    <x v="1"/>
    <n v="43586"/>
    <n v="26"/>
    <n v="10"/>
    <n v="132"/>
    <n v="8"/>
    <n v="3"/>
    <n v="3"/>
    <x v="0"/>
    <n v="3"/>
    <n v="56.571428571428569"/>
    <n v="4"/>
    <n v="75.428571428571431"/>
    <n v="14"/>
    <n v="4"/>
    <x v="2"/>
    <n v="1"/>
    <x v="1"/>
  </r>
  <r>
    <n v="4915"/>
    <n v="69"/>
    <x v="2"/>
    <x v="1"/>
    <n v="53230"/>
    <n v="86"/>
    <n v="23"/>
    <n v="732"/>
    <n v="1.9999999999999996"/>
    <n v="8"/>
    <n v="6"/>
    <x v="0"/>
    <n v="5"/>
    <n v="215.29411764705884"/>
    <n v="12"/>
    <n v="516.70588235294122"/>
    <n v="16"/>
    <n v="5"/>
    <x v="4"/>
    <n v="1"/>
    <x v="3"/>
  </r>
  <r>
    <n v="2115"/>
    <n v="68"/>
    <x v="0"/>
    <x v="1"/>
    <n v="50116"/>
    <n v="68"/>
    <n v="7"/>
    <n v="66"/>
    <n v="4"/>
    <n v="1"/>
    <n v="2"/>
    <x v="0"/>
    <n v="1"/>
    <n v="13.200000000000001"/>
    <n v="4"/>
    <n v="52.800000000000004"/>
    <n v="7"/>
    <n v="1"/>
    <x v="1"/>
    <n v="2"/>
    <x v="1"/>
  </r>
  <r>
    <n v="2088"/>
    <n v="53"/>
    <x v="0"/>
    <x v="1"/>
    <n v="84906"/>
    <n v="98"/>
    <n v="24"/>
    <n v="1631"/>
    <n v="0.99999999999999978"/>
    <n v="8"/>
    <n v="9"/>
    <x v="0"/>
    <n v="5"/>
    <n v="479.70588235294122"/>
    <n v="12"/>
    <n v="1151.294117647059"/>
    <n v="18"/>
    <n v="6"/>
    <x v="4"/>
    <n v="0"/>
    <x v="3"/>
  </r>
  <r>
    <n v="2493"/>
    <n v="59"/>
    <x v="0"/>
    <x v="1"/>
    <n v="61286"/>
    <n v="34"/>
    <n v="18"/>
    <n v="608"/>
    <n v="7"/>
    <n v="6"/>
    <n v="5"/>
    <x v="0"/>
    <n v="7"/>
    <n v="283.73333333333335"/>
    <n v="8"/>
    <n v="324.26666666666665"/>
    <n v="18"/>
    <n v="6"/>
    <x v="4"/>
    <n v="1"/>
    <x v="3"/>
  </r>
  <r>
    <n v="6292"/>
    <n v="39"/>
    <x v="1"/>
    <x v="1"/>
    <n v="82333"/>
    <n v="60"/>
    <n v="18"/>
    <n v="1822"/>
    <n v="4"/>
    <n v="6"/>
    <n v="9"/>
    <x v="0"/>
    <n v="4"/>
    <n v="520.57142857142856"/>
    <n v="10"/>
    <n v="1301.4285714285716"/>
    <n v="19"/>
    <n v="7"/>
    <x v="0"/>
    <n v="0"/>
    <x v="0"/>
  </r>
  <r>
    <n v="1631"/>
    <n v="60"/>
    <x v="1"/>
    <x v="1"/>
    <n v="65220"/>
    <n v="3"/>
    <n v="23"/>
    <n v="1282"/>
    <n v="10"/>
    <n v="8"/>
    <n v="8"/>
    <x v="0"/>
    <n v="8"/>
    <n v="683.73333333333335"/>
    <n v="7"/>
    <n v="598.26666666666665"/>
    <n v="26"/>
    <n v="9"/>
    <x v="3"/>
    <n v="0"/>
    <x v="2"/>
  </r>
  <r>
    <n v="10104"/>
    <n v="51"/>
    <x v="0"/>
    <x v="1"/>
    <n v="33590"/>
    <n v="65"/>
    <n v="4"/>
    <n v="8"/>
    <n v="4"/>
    <n v="0"/>
    <n v="0"/>
    <x v="0"/>
    <n v="1"/>
    <n v="2.6666666666666665"/>
    <n v="2"/>
    <n v="5.333333333333333"/>
    <n v="4"/>
    <n v="0"/>
    <x v="1"/>
    <n v="3"/>
    <x v="1"/>
  </r>
  <r>
    <n v="3006"/>
    <n v="49"/>
    <x v="0"/>
    <x v="2"/>
    <n v="30992"/>
    <n v="83"/>
    <n v="5"/>
    <n v="43"/>
    <n v="1.9999999999999996"/>
    <n v="0"/>
    <n v="1"/>
    <x v="0"/>
    <n v="1"/>
    <n v="10.75"/>
    <n v="3"/>
    <n v="32.25"/>
    <n v="2.9999999999999996"/>
    <n v="0"/>
    <x v="1"/>
    <n v="1"/>
    <x v="1"/>
  </r>
  <r>
    <n v="3919"/>
    <n v="49"/>
    <x v="2"/>
    <x v="0"/>
    <n v="72309"/>
    <n v="64"/>
    <n v="20"/>
    <n v="1931"/>
    <n v="4"/>
    <n v="6"/>
    <n v="9"/>
    <x v="0"/>
    <n v="5"/>
    <n v="742.69230769230774"/>
    <n v="8"/>
    <n v="1188.3076923076924"/>
    <n v="19"/>
    <n v="7"/>
    <x v="0"/>
    <n v="0"/>
    <x v="0"/>
  </r>
  <r>
    <n v="11181"/>
    <n v="76"/>
    <x v="1"/>
    <x v="1"/>
    <n v="156924"/>
    <n v="85"/>
    <n v="0"/>
    <n v="8"/>
    <n v="1.9999999999999996"/>
    <n v="0"/>
    <n v="0"/>
    <x v="1"/>
    <n v="0"/>
    <n v="0"/>
    <n v="0"/>
    <n v="0"/>
    <n v="1.9999999999999996"/>
    <n v="0"/>
    <x v="1"/>
    <n v="0"/>
    <x v="1"/>
  </r>
  <r>
    <n v="642"/>
    <n v="45"/>
    <x v="3"/>
    <x v="1"/>
    <n v="16005"/>
    <n v="69"/>
    <n v="8"/>
    <n v="103"/>
    <n v="4"/>
    <n v="2"/>
    <n v="3"/>
    <x v="0"/>
    <n v="2"/>
    <n v="51.5"/>
    <n v="2"/>
    <n v="51.5"/>
    <n v="9"/>
    <n v="2"/>
    <x v="2"/>
    <n v="1"/>
    <x v="1"/>
  </r>
  <r>
    <n v="4369"/>
    <n v="68"/>
    <x v="2"/>
    <x v="4"/>
    <n v="65487"/>
    <n v="48"/>
    <n v="17"/>
    <n v="1169"/>
    <n v="6"/>
    <n v="5"/>
    <n v="7"/>
    <x v="0"/>
    <n v="3"/>
    <n v="389.66666666666663"/>
    <n v="6"/>
    <n v="779.33333333333326"/>
    <n v="18"/>
    <n v="6"/>
    <x v="4"/>
    <n v="0"/>
    <x v="3"/>
  </r>
  <r>
    <n v="10127"/>
    <n v="60"/>
    <x v="0"/>
    <x v="1"/>
    <n v="58692"/>
    <n v="21"/>
    <n v="15"/>
    <n v="395"/>
    <n v="8"/>
    <n v="4"/>
    <n v="4"/>
    <x v="0"/>
    <n v="8"/>
    <n v="263.33333333333331"/>
    <n v="4"/>
    <n v="131.66666666666666"/>
    <n v="16"/>
    <n v="5"/>
    <x v="4"/>
    <n v="1"/>
    <x v="3"/>
  </r>
  <r>
    <n v="271"/>
    <n v="56"/>
    <x v="0"/>
    <x v="3"/>
    <n v="40590"/>
    <n v="30"/>
    <n v="15"/>
    <n v="258"/>
    <n v="7"/>
    <n v="4"/>
    <n v="4"/>
    <x v="0"/>
    <n v="3"/>
    <n v="129"/>
    <n v="3"/>
    <n v="129"/>
    <n v="15"/>
    <n v="4"/>
    <x v="2"/>
    <n v="2"/>
    <x v="1"/>
  </r>
  <r>
    <n v="4973"/>
    <n v="55"/>
    <x v="0"/>
    <x v="0"/>
    <n v="20587"/>
    <n v="39"/>
    <n v="5"/>
    <n v="25"/>
    <n v="7"/>
    <n v="0"/>
    <n v="0"/>
    <x v="0"/>
    <n v="1"/>
    <n v="8.3333333333333321"/>
    <n v="2"/>
    <n v="16.666666666666664"/>
    <n v="7"/>
    <n v="1"/>
    <x v="1"/>
    <n v="1"/>
    <x v="1"/>
  </r>
  <r>
    <n v="2948"/>
    <n v="71"/>
    <x v="2"/>
    <x v="2"/>
    <n v="62637"/>
    <n v="76"/>
    <n v="10"/>
    <n v="185"/>
    <n v="3.0000000000000004"/>
    <n v="3"/>
    <n v="3"/>
    <x v="0"/>
    <n v="2"/>
    <n v="52.857142857142854"/>
    <n v="5"/>
    <n v="132.14285714285714"/>
    <n v="9"/>
    <n v="2"/>
    <x v="2"/>
    <n v="1"/>
    <x v="1"/>
  </r>
  <r>
    <n v="2715"/>
    <n v="59"/>
    <x v="2"/>
    <x v="2"/>
    <n v="29435"/>
    <n v="11"/>
    <n v="11"/>
    <n v="180"/>
    <n v="9"/>
    <n v="3"/>
    <n v="3"/>
    <x v="0"/>
    <n v="3"/>
    <n v="108"/>
    <n v="2"/>
    <n v="72"/>
    <n v="15"/>
    <n v="4"/>
    <x v="2"/>
    <n v="2"/>
    <x v="1"/>
  </r>
  <r>
    <n v="10432"/>
    <n v="51"/>
    <x v="0"/>
    <x v="2"/>
    <n v="19346"/>
    <n v="26"/>
    <n v="5"/>
    <n v="22"/>
    <n v="8"/>
    <n v="0"/>
    <n v="0"/>
    <x v="0"/>
    <n v="1"/>
    <n v="5.5"/>
    <n v="3"/>
    <n v="16.5"/>
    <n v="8"/>
    <n v="1"/>
    <x v="1"/>
    <n v="1"/>
    <x v="1"/>
  </r>
  <r>
    <n v="9216"/>
    <n v="54"/>
    <x v="0"/>
    <x v="1"/>
    <n v="35788"/>
    <n v="34"/>
    <n v="7"/>
    <n v="44"/>
    <n v="7"/>
    <n v="1"/>
    <n v="1"/>
    <x v="0"/>
    <n v="2"/>
    <n v="17.600000000000001"/>
    <n v="3"/>
    <n v="26.4"/>
    <n v="9"/>
    <n v="2"/>
    <x v="2"/>
    <n v="2"/>
    <x v="1"/>
  </r>
  <r>
    <n v="7124"/>
    <n v="57"/>
    <x v="0"/>
    <x v="2"/>
    <n v="36997"/>
    <n v="72"/>
    <n v="12"/>
    <n v="94"/>
    <n v="3.0000000000000004"/>
    <n v="3"/>
    <n v="3"/>
    <x v="0"/>
    <n v="2"/>
    <n v="31.333333333333332"/>
    <n v="4"/>
    <n v="62.666666666666664"/>
    <n v="9"/>
    <n v="2"/>
    <x v="2"/>
    <n v="2"/>
    <x v="1"/>
  </r>
  <r>
    <n v="9727"/>
    <n v="68"/>
    <x v="0"/>
    <x v="1"/>
    <n v="23539"/>
    <n v="13"/>
    <n v="7"/>
    <n v="81"/>
    <n v="9"/>
    <n v="1"/>
    <n v="2"/>
    <x v="0"/>
    <n v="2"/>
    <n v="27"/>
    <n v="4"/>
    <n v="54"/>
    <n v="12"/>
    <n v="3"/>
    <x v="2"/>
    <n v="0"/>
    <x v="1"/>
  </r>
  <r>
    <n v="5136"/>
    <n v="52"/>
    <x v="0"/>
    <x v="0"/>
    <n v="65333"/>
    <n v="58"/>
    <n v="28"/>
    <n v="798"/>
    <n v="5"/>
    <n v="9"/>
    <n v="6"/>
    <x v="0"/>
    <n v="9"/>
    <n v="422.47058823529414"/>
    <n v="8"/>
    <n v="375.52941176470586"/>
    <n v="20"/>
    <n v="7"/>
    <x v="0"/>
    <n v="1"/>
    <x v="0"/>
  </r>
  <r>
    <n v="9790"/>
    <n v="68"/>
    <x v="0"/>
    <x v="0"/>
    <n v="78499"/>
    <n v="12"/>
    <n v="19"/>
    <n v="1334"/>
    <n v="9"/>
    <n v="6"/>
    <n v="8"/>
    <x v="0"/>
    <n v="11"/>
    <n v="978.26666666666665"/>
    <n v="4"/>
    <n v="355.73333333333335"/>
    <n v="23"/>
    <n v="8"/>
    <x v="0"/>
    <n v="0"/>
    <x v="0"/>
  </r>
  <r>
    <n v="1818"/>
    <n v="54"/>
    <x v="1"/>
    <x v="1"/>
    <n v="29732"/>
    <n v="23"/>
    <n v="5"/>
    <n v="38"/>
    <n v="8"/>
    <n v="0"/>
    <n v="1"/>
    <x v="0"/>
    <n v="2"/>
    <n v="19"/>
    <n v="2"/>
    <n v="19"/>
    <n v="9"/>
    <n v="2"/>
    <x v="2"/>
    <n v="1"/>
    <x v="1"/>
  </r>
  <r>
    <n v="1100"/>
    <n v="65"/>
    <x v="2"/>
    <x v="1"/>
    <n v="41275"/>
    <n v="33"/>
    <n v="11"/>
    <n v="61"/>
    <n v="7"/>
    <n v="3"/>
    <n v="2"/>
    <x v="0"/>
    <n v="3"/>
    <n v="30.5"/>
    <n v="3"/>
    <n v="30.5"/>
    <n v="12"/>
    <n v="3"/>
    <x v="2"/>
    <n v="3"/>
    <x v="1"/>
  </r>
  <r>
    <n v="7873"/>
    <n v="52"/>
    <x v="1"/>
    <x v="1"/>
    <n v="63516"/>
    <n v="30"/>
    <n v="16"/>
    <n v="300"/>
    <n v="7"/>
    <n v="5"/>
    <n v="4"/>
    <x v="0"/>
    <n v="4"/>
    <n v="109.09090909090909"/>
    <n v="7"/>
    <n v="190.90909090909091"/>
    <n v="16"/>
    <n v="5"/>
    <x v="4"/>
    <n v="2"/>
    <x v="3"/>
  </r>
  <r>
    <n v="10609"/>
    <n v="63"/>
    <x v="1"/>
    <x v="1"/>
    <n v="42769"/>
    <n v="15"/>
    <n v="8"/>
    <n v="88"/>
    <n v="9"/>
    <n v="2"/>
    <n v="2"/>
    <x v="0"/>
    <n v="1"/>
    <n v="17.600000000000001"/>
    <n v="4"/>
    <n v="70.400000000000006"/>
    <n v="13"/>
    <n v="4"/>
    <x v="2"/>
    <n v="1"/>
    <x v="1"/>
  </r>
  <r>
    <n v="6950"/>
    <n v="67"/>
    <x v="2"/>
    <x v="1"/>
    <n v="49572"/>
    <n v="25"/>
    <n v="7"/>
    <n v="54"/>
    <n v="8"/>
    <n v="1"/>
    <n v="1"/>
    <x v="0"/>
    <n v="2"/>
    <n v="21.6"/>
    <n v="3"/>
    <n v="32.4"/>
    <n v="10"/>
    <n v="2"/>
    <x v="2"/>
    <n v="2"/>
    <x v="1"/>
  </r>
  <r>
    <n v="7233"/>
    <n v="53"/>
    <x v="0"/>
    <x v="1"/>
    <n v="69209"/>
    <n v="4"/>
    <n v="16"/>
    <n v="1782"/>
    <n v="10"/>
    <n v="5"/>
    <n v="9"/>
    <x v="0"/>
    <n v="5"/>
    <n v="810"/>
    <n v="6"/>
    <n v="971.99999999999989"/>
    <n v="24"/>
    <n v="9"/>
    <x v="3"/>
    <n v="0"/>
    <x v="2"/>
  </r>
  <r>
    <n v="9481"/>
    <n v="49"/>
    <x v="0"/>
    <x v="1"/>
    <n v="17148"/>
    <n v="80"/>
    <n v="11"/>
    <n v="68"/>
    <n v="1.9999999999999996"/>
    <n v="3"/>
    <n v="2"/>
    <x v="0"/>
    <n v="3"/>
    <n v="34"/>
    <n v="3"/>
    <n v="34"/>
    <n v="7"/>
    <n v="1"/>
    <x v="1"/>
    <n v="1"/>
    <x v="1"/>
  </r>
  <r>
    <n v="7699"/>
    <n v="56"/>
    <x v="0"/>
    <x v="3"/>
    <n v="40590"/>
    <n v="30"/>
    <n v="15"/>
    <n v="258"/>
    <n v="7"/>
    <n v="4"/>
    <n v="4"/>
    <x v="0"/>
    <n v="3"/>
    <n v="129"/>
    <n v="3"/>
    <n v="129"/>
    <n v="15"/>
    <n v="4"/>
    <x v="2"/>
    <n v="2"/>
    <x v="1"/>
  </r>
  <r>
    <n v="2711"/>
    <n v="49"/>
    <x v="2"/>
    <x v="1"/>
    <n v="30560"/>
    <n v="6"/>
    <n v="5"/>
    <n v="31"/>
    <n v="10"/>
    <n v="0"/>
    <n v="0"/>
    <x v="0"/>
    <n v="1"/>
    <n v="7.75"/>
    <n v="3"/>
    <n v="23.25"/>
    <n v="10"/>
    <n v="2"/>
    <x v="2"/>
    <n v="1"/>
    <x v="1"/>
  </r>
  <r>
    <n v="8933"/>
    <n v="42"/>
    <x v="2"/>
    <x v="1"/>
    <n v="32146"/>
    <n v="16"/>
    <n v="8"/>
    <n v="66"/>
    <n v="9"/>
    <n v="2"/>
    <n v="2"/>
    <x v="0"/>
    <n v="2"/>
    <n v="22"/>
    <n v="4"/>
    <n v="44"/>
    <n v="13"/>
    <n v="4"/>
    <x v="2"/>
    <n v="1"/>
    <x v="1"/>
  </r>
  <r>
    <n v="8726"/>
    <n v="61"/>
    <x v="2"/>
    <x v="2"/>
    <n v="41713"/>
    <n v="57"/>
    <n v="13"/>
    <n v="174"/>
    <n v="5"/>
    <n v="4"/>
    <n v="3"/>
    <x v="0"/>
    <n v="3"/>
    <n v="74.571428571428569"/>
    <n v="4"/>
    <n v="99.428571428571416"/>
    <n v="12"/>
    <n v="3"/>
    <x v="2"/>
    <n v="2"/>
    <x v="1"/>
  </r>
  <r>
    <n v="1515"/>
    <n v="50"/>
    <x v="2"/>
    <x v="1"/>
    <n v="34176"/>
    <n v="9"/>
    <n v="5"/>
    <n v="28"/>
    <n v="10"/>
    <n v="0"/>
    <n v="0"/>
    <x v="0"/>
    <n v="1"/>
    <n v="7"/>
    <n v="3"/>
    <n v="21"/>
    <n v="10"/>
    <n v="2"/>
    <x v="2"/>
    <n v="1"/>
    <x v="1"/>
  </r>
  <r>
    <n v="5186"/>
    <n v="70"/>
    <x v="1"/>
    <x v="1"/>
    <n v="58482"/>
    <n v="59"/>
    <n v="22"/>
    <n v="731"/>
    <n v="4"/>
    <n v="7"/>
    <n v="6"/>
    <x v="0"/>
    <n v="7"/>
    <n v="319.8125"/>
    <n v="9"/>
    <n v="411.1875"/>
    <n v="17"/>
    <n v="5"/>
    <x v="4"/>
    <n v="1"/>
    <x v="3"/>
  </r>
  <r>
    <n v="10157"/>
    <n v="60"/>
    <x v="0"/>
    <x v="0"/>
    <n v="59686"/>
    <n v="78"/>
    <n v="12"/>
    <n v="274"/>
    <n v="3.0000000000000004"/>
    <n v="3"/>
    <n v="4"/>
    <x v="0"/>
    <n v="4"/>
    <n v="109.60000000000001"/>
    <n v="6"/>
    <n v="164.4"/>
    <n v="10"/>
    <n v="2"/>
    <x v="2"/>
    <n v="1"/>
    <x v="1"/>
  </r>
  <r>
    <n v="5667"/>
    <n v="61"/>
    <x v="1"/>
    <x v="1"/>
    <n v="60896"/>
    <n v="90"/>
    <n v="26"/>
    <n v="1701"/>
    <n v="0.99999999999999978"/>
    <n v="9"/>
    <n v="9"/>
    <x v="0"/>
    <n v="9"/>
    <n v="1177.6153846153845"/>
    <n v="4"/>
    <n v="523.38461538461536"/>
    <n v="19"/>
    <n v="7"/>
    <x v="0"/>
    <n v="1"/>
    <x v="0"/>
  </r>
  <r>
    <n v="902"/>
    <n v="45"/>
    <x v="0"/>
    <x v="1"/>
    <n v="62994"/>
    <n v="74"/>
    <n v="13"/>
    <n v="312"/>
    <n v="3.0000000000000004"/>
    <n v="4"/>
    <n v="4"/>
    <x v="0"/>
    <n v="6"/>
    <n v="187.2"/>
    <n v="4"/>
    <n v="124.80000000000001"/>
    <n v="11"/>
    <n v="3"/>
    <x v="2"/>
    <n v="1"/>
    <x v="1"/>
  </r>
  <r>
    <n v="977"/>
    <n v="68"/>
    <x v="0"/>
    <x v="1"/>
    <n v="47320"/>
    <n v="10"/>
    <n v="20"/>
    <n v="414"/>
    <n v="9"/>
    <n v="6"/>
    <n v="5"/>
    <x v="0"/>
    <n v="5"/>
    <n v="159.23076923076923"/>
    <n v="8"/>
    <n v="254.76923076923077"/>
    <n v="20"/>
    <n v="7"/>
    <x v="0"/>
    <n v="1"/>
    <x v="0"/>
  </r>
  <r>
    <n v="7313"/>
    <n v="76"/>
    <x v="2"/>
    <x v="3"/>
    <n v="74859"/>
    <n v="63"/>
    <n v="23"/>
    <n v="1565"/>
    <n v="4"/>
    <n v="8"/>
    <n v="9"/>
    <x v="0"/>
    <n v="6"/>
    <n v="552.35294117647061"/>
    <n v="11"/>
    <n v="1012.6470588235295"/>
    <n v="21"/>
    <n v="8"/>
    <x v="0"/>
    <n v="0"/>
    <x v="0"/>
  </r>
  <r>
    <n v="7600"/>
    <n v="33"/>
    <x v="3"/>
    <x v="0"/>
    <n v="15253"/>
    <n v="13"/>
    <n v="6"/>
    <n v="29"/>
    <n v="9"/>
    <n v="1"/>
    <n v="0"/>
    <x v="0"/>
    <n v="1"/>
    <n v="7.25"/>
    <n v="3"/>
    <n v="21.75"/>
    <n v="10"/>
    <n v="2"/>
    <x v="2"/>
    <n v="1"/>
    <x v="1"/>
  </r>
  <r>
    <n v="9706"/>
    <n v="51"/>
    <x v="1"/>
    <x v="0"/>
    <n v="31560"/>
    <n v="98"/>
    <n v="8"/>
    <n v="94"/>
    <n v="0.99999999999999978"/>
    <n v="2"/>
    <n v="3"/>
    <x v="0"/>
    <n v="2"/>
    <n v="37.6"/>
    <n v="3"/>
    <n v="56.4"/>
    <n v="6"/>
    <n v="0"/>
    <x v="1"/>
    <n v="1"/>
    <x v="1"/>
  </r>
  <r>
    <n v="2429"/>
    <n v="71"/>
    <x v="0"/>
    <x v="2"/>
    <n v="72071"/>
    <n v="4"/>
    <n v="20"/>
    <n v="1338"/>
    <n v="10"/>
    <n v="6"/>
    <n v="8"/>
    <x v="0"/>
    <n v="5"/>
    <n v="514.61538461538464"/>
    <n v="8"/>
    <n v="823.38461538461547"/>
    <n v="24"/>
    <n v="9"/>
    <x v="3"/>
    <n v="1"/>
    <x v="2"/>
  </r>
  <r>
    <n v="3520"/>
    <n v="35"/>
    <x v="2"/>
    <x v="0"/>
    <n v="91172"/>
    <n v="94"/>
    <n v="14"/>
    <n v="1092"/>
    <n v="0.99999999999999978"/>
    <n v="4"/>
    <n v="7"/>
    <x v="1"/>
    <n v="4"/>
    <n v="397.09090909090912"/>
    <n v="7"/>
    <n v="694.90909090909088"/>
    <n v="12"/>
    <n v="3"/>
    <x v="2"/>
    <n v="0"/>
    <x v="1"/>
  </r>
  <r>
    <n v="10394"/>
    <n v="41"/>
    <x v="0"/>
    <x v="1"/>
    <n v="90000"/>
    <n v="91"/>
    <n v="18"/>
    <n v="1479"/>
    <n v="0.99999999999999978"/>
    <n v="6"/>
    <n v="8"/>
    <x v="0"/>
    <n v="4"/>
    <n v="657.33333333333326"/>
    <n v="5"/>
    <n v="821.66666666666674"/>
    <n v="15"/>
    <n v="4"/>
    <x v="2"/>
    <n v="0"/>
    <x v="1"/>
  </r>
  <r>
    <n v="4548"/>
    <n v="44"/>
    <x v="0"/>
    <x v="0"/>
    <n v="41967"/>
    <n v="66"/>
    <n v="5"/>
    <n v="54"/>
    <n v="4"/>
    <n v="0"/>
    <n v="1"/>
    <x v="0"/>
    <n v="1"/>
    <n v="13.5"/>
    <n v="3"/>
    <n v="40.5"/>
    <n v="5"/>
    <n v="0"/>
    <x v="1"/>
    <n v="2"/>
    <x v="1"/>
  </r>
  <r>
    <n v="9362"/>
    <n v="60"/>
    <x v="0"/>
    <x v="0"/>
    <n v="69263"/>
    <n v="14"/>
    <n v="18"/>
    <n v="568"/>
    <n v="9"/>
    <n v="6"/>
    <n v="5"/>
    <x v="0"/>
    <n v="9"/>
    <n v="319.5"/>
    <n v="7"/>
    <n v="248.5"/>
    <n v="20"/>
    <n v="7"/>
    <x v="0"/>
    <n v="1"/>
    <x v="0"/>
  </r>
  <r>
    <n v="3968"/>
    <n v="55"/>
    <x v="2"/>
    <x v="2"/>
    <n v="65706"/>
    <n v="77"/>
    <n v="27"/>
    <n v="1199"/>
    <n v="3.0000000000000004"/>
    <n v="9"/>
    <n v="8"/>
    <x v="0"/>
    <n v="11"/>
    <n v="573.43478260869563"/>
    <n v="12"/>
    <n v="625.56521739130437"/>
    <n v="20"/>
    <n v="7"/>
    <x v="0"/>
    <n v="0"/>
    <x v="0"/>
  </r>
  <r>
    <n v="4084"/>
    <n v="50"/>
    <x v="0"/>
    <x v="1"/>
    <n v="60934"/>
    <n v="41"/>
    <n v="23"/>
    <n v="873"/>
    <n v="6"/>
    <n v="8"/>
    <n v="6"/>
    <x v="0"/>
    <n v="6"/>
    <n v="308.11764705882354"/>
    <n v="11"/>
    <n v="564.88235294117646"/>
    <n v="20"/>
    <n v="7"/>
    <x v="0"/>
    <n v="1"/>
    <x v="0"/>
  </r>
  <r>
    <n v="6721"/>
    <n v="74"/>
    <x v="0"/>
    <x v="1"/>
    <n v="71965"/>
    <n v="21"/>
    <n v="17"/>
    <n v="1213"/>
    <n v="8"/>
    <n v="5"/>
    <n v="8"/>
    <x v="0"/>
    <n v="6"/>
    <n v="661.63636363636363"/>
    <n v="5"/>
    <n v="551.36363636363637"/>
    <n v="21"/>
    <n v="8"/>
    <x v="0"/>
    <n v="1"/>
    <x v="0"/>
  </r>
  <r>
    <n v="2829"/>
    <n v="70"/>
    <x v="0"/>
    <x v="1"/>
    <n v="65210"/>
    <n v="25"/>
    <n v="22"/>
    <n v="731"/>
    <n v="8"/>
    <n v="7"/>
    <n v="6"/>
    <x v="0"/>
    <n v="9"/>
    <n v="387"/>
    <n v="8"/>
    <n v="344"/>
    <n v="21"/>
    <n v="8"/>
    <x v="0"/>
    <n v="1"/>
    <x v="0"/>
  </r>
  <r>
    <n v="1772"/>
    <n v="50"/>
    <x v="1"/>
    <x v="1"/>
    <n v="79174"/>
    <n v="2"/>
    <n v="19"/>
    <n v="2043"/>
    <n v="10"/>
    <n v="6"/>
    <n v="9"/>
    <x v="0"/>
    <n v="5"/>
    <n v="851.25"/>
    <n v="7"/>
    <n v="1191.75"/>
    <n v="25"/>
    <n v="9"/>
    <x v="3"/>
    <n v="0"/>
    <x v="2"/>
  </r>
  <r>
    <n v="1544"/>
    <n v="58"/>
    <x v="2"/>
    <x v="2"/>
    <n v="81380"/>
    <n v="51"/>
    <n v="17"/>
    <n v="1893"/>
    <n v="5"/>
    <n v="5"/>
    <n v="9"/>
    <x v="0"/>
    <n v="4"/>
    <n v="540.85714285714278"/>
    <n v="10"/>
    <n v="1352.1428571428571"/>
    <n v="19"/>
    <n v="7"/>
    <x v="0"/>
    <n v="0"/>
    <x v="0"/>
  </r>
  <r>
    <n v="492"/>
    <n v="52"/>
    <x v="1"/>
    <x v="4"/>
    <n v="48432"/>
    <n v="3"/>
    <n v="19"/>
    <n v="424"/>
    <n v="10"/>
    <n v="6"/>
    <n v="5"/>
    <x v="0"/>
    <n v="7"/>
    <n v="228.30769230769229"/>
    <n v="6"/>
    <n v="195.69230769230771"/>
    <n v="21"/>
    <n v="8"/>
    <x v="0"/>
    <n v="1"/>
    <x v="0"/>
  </r>
  <r>
    <n v="4377"/>
    <n v="54"/>
    <x v="0"/>
    <x v="1"/>
    <n v="52914"/>
    <n v="32"/>
    <n v="15"/>
    <n v="575"/>
    <n v="7"/>
    <n v="4"/>
    <n v="5"/>
    <x v="0"/>
    <n v="7"/>
    <n v="402.5"/>
    <n v="3"/>
    <n v="172.5"/>
    <n v="16"/>
    <n v="5"/>
    <x v="4"/>
    <n v="1"/>
    <x v="3"/>
  </r>
  <r>
    <n v="4541"/>
    <n v="70"/>
    <x v="0"/>
    <x v="1"/>
    <n v="38946"/>
    <n v="84"/>
    <n v="12"/>
    <n v="257"/>
    <n v="1.9999999999999996"/>
    <n v="3"/>
    <n v="4"/>
    <x v="0"/>
    <n v="3"/>
    <n v="85.666666666666657"/>
    <n v="6"/>
    <n v="171.33333333333331"/>
    <n v="9"/>
    <n v="2"/>
    <x v="2"/>
    <n v="1"/>
    <x v="1"/>
  </r>
  <r>
    <n v="1321"/>
    <n v="51"/>
    <x v="0"/>
    <x v="1"/>
    <n v="26067"/>
    <n v="49"/>
    <n v="9"/>
    <n v="56"/>
    <n v="6"/>
    <n v="2"/>
    <n v="2"/>
    <x v="0"/>
    <n v="3"/>
    <n v="28"/>
    <n v="3"/>
    <n v="28"/>
    <n v="10"/>
    <n v="2"/>
    <x v="2"/>
    <n v="1"/>
    <x v="1"/>
  </r>
  <r>
    <n v="8858"/>
    <n v="53"/>
    <x v="1"/>
    <x v="1"/>
    <n v="44325"/>
    <n v="69"/>
    <n v="21"/>
    <n v="542"/>
    <n v="4"/>
    <n v="7"/>
    <n v="5"/>
    <x v="0"/>
    <n v="8"/>
    <n v="289.06666666666666"/>
    <n v="7"/>
    <n v="252.93333333333334"/>
    <n v="16"/>
    <n v="5"/>
    <x v="4"/>
    <n v="1"/>
    <x v="3"/>
  </r>
  <r>
    <n v="3266"/>
    <n v="61"/>
    <x v="0"/>
    <x v="1"/>
    <n v="42523"/>
    <n v="96"/>
    <n v="7"/>
    <n v="125"/>
    <n v="0.99999999999999978"/>
    <n v="1"/>
    <n v="3"/>
    <x v="0"/>
    <n v="1"/>
    <n v="25"/>
    <n v="4"/>
    <n v="100"/>
    <n v="5"/>
    <n v="0"/>
    <x v="1"/>
    <n v="0"/>
    <x v="1"/>
  </r>
  <r>
    <n v="11187"/>
    <n v="47"/>
    <x v="3"/>
    <x v="0"/>
    <n v="26487"/>
    <n v="23"/>
    <n v="9"/>
    <n v="69"/>
    <n v="8"/>
    <n v="2"/>
    <n v="2"/>
    <x v="0"/>
    <n v="2"/>
    <n v="27.6"/>
    <n v="3"/>
    <n v="41.4"/>
    <n v="12"/>
    <n v="3"/>
    <x v="2"/>
    <n v="1"/>
    <x v="1"/>
  </r>
  <r>
    <n v="8207"/>
    <n v="68"/>
    <x v="2"/>
    <x v="1"/>
    <n v="53233"/>
    <n v="18"/>
    <n v="5"/>
    <n v="40"/>
    <n v="9"/>
    <n v="0"/>
    <n v="1"/>
    <x v="0"/>
    <n v="1"/>
    <n v="10"/>
    <n v="3"/>
    <n v="30"/>
    <n v="10"/>
    <n v="2"/>
    <x v="2"/>
    <n v="1"/>
    <x v="1"/>
  </r>
  <r>
    <n v="9723"/>
    <n v="65"/>
    <x v="0"/>
    <x v="1"/>
    <n v="67716"/>
    <n v="8"/>
    <n v="28"/>
    <n v="1016"/>
    <n v="10"/>
    <n v="9"/>
    <n v="7"/>
    <x v="0"/>
    <n v="7"/>
    <n v="355.59999999999997"/>
    <n v="13"/>
    <n v="660.4"/>
    <n v="26"/>
    <n v="9"/>
    <x v="3"/>
    <n v="1"/>
    <x v="2"/>
  </r>
  <r>
    <n v="2666"/>
    <n v="53"/>
    <x v="2"/>
    <x v="1"/>
    <n v="76234"/>
    <n v="21"/>
    <n v="23"/>
    <n v="907"/>
    <n v="8"/>
    <n v="8"/>
    <n v="6"/>
    <x v="0"/>
    <n v="8"/>
    <n v="381.89473684210526"/>
    <n v="11"/>
    <n v="525.1052631578948"/>
    <n v="22"/>
    <n v="8"/>
    <x v="0"/>
    <n v="1"/>
    <x v="0"/>
  </r>
  <r>
    <n v="5721"/>
    <n v="69"/>
    <x v="1"/>
    <x v="1"/>
    <n v="84117"/>
    <n v="60"/>
    <n v="24"/>
    <n v="1566"/>
    <n v="4"/>
    <n v="8"/>
    <n v="9"/>
    <x v="0"/>
    <n v="7"/>
    <n v="843.23076923076917"/>
    <n v="6"/>
    <n v="722.76923076923083"/>
    <n v="21"/>
    <n v="8"/>
    <x v="0"/>
    <n v="0"/>
    <x v="0"/>
  </r>
  <r>
    <n v="10652"/>
    <n v="68"/>
    <x v="2"/>
    <x v="1"/>
    <n v="65487"/>
    <n v="48"/>
    <n v="17"/>
    <n v="1169"/>
    <n v="6"/>
    <n v="5"/>
    <n v="7"/>
    <x v="0"/>
    <n v="3"/>
    <n v="389.66666666666663"/>
    <n v="6"/>
    <n v="779.33333333333326"/>
    <n v="18"/>
    <n v="6"/>
    <x v="4"/>
    <n v="0"/>
    <x v="3"/>
  </r>
  <r>
    <n v="1646"/>
    <n v="53"/>
    <x v="3"/>
    <x v="1"/>
    <n v="25224"/>
    <n v="36"/>
    <n v="7"/>
    <n v="46"/>
    <n v="7"/>
    <n v="1"/>
    <n v="1"/>
    <x v="0"/>
    <n v="1"/>
    <n v="11.5"/>
    <n v="3"/>
    <n v="34.5"/>
    <n v="9"/>
    <n v="2"/>
    <x v="2"/>
    <n v="1"/>
    <x v="1"/>
  </r>
  <r>
    <n v="4418"/>
    <n v="42"/>
    <x v="2"/>
    <x v="0"/>
    <n v="89616"/>
    <n v="36"/>
    <n v="25"/>
    <n v="1644"/>
    <n v="7"/>
    <n v="8"/>
    <n v="9"/>
    <x v="0"/>
    <n v="7"/>
    <n v="605.68421052631572"/>
    <n v="12"/>
    <n v="1038.3157894736842"/>
    <n v="24"/>
    <n v="9"/>
    <x v="3"/>
    <n v="0"/>
    <x v="2"/>
  </r>
  <r>
    <n v="2656"/>
    <n v="54"/>
    <x v="0"/>
    <x v="2"/>
    <n v="40851"/>
    <n v="63"/>
    <n v="5"/>
    <n v="59"/>
    <n v="4"/>
    <n v="0"/>
    <n v="2"/>
    <x v="0"/>
    <n v="1"/>
    <n v="19.666666666666664"/>
    <n v="2"/>
    <n v="39.333333333333329"/>
    <n v="6"/>
    <n v="0"/>
    <x v="1"/>
    <n v="2"/>
    <x v="1"/>
  </r>
  <r>
    <n v="7990"/>
    <n v="78"/>
    <x v="0"/>
    <x v="1"/>
    <n v="27469"/>
    <n v="2"/>
    <n v="4"/>
    <n v="17"/>
    <n v="10"/>
    <n v="0"/>
    <n v="0"/>
    <x v="0"/>
    <n v="0"/>
    <n v="0"/>
    <n v="3"/>
    <n v="17"/>
    <n v="10"/>
    <n v="2"/>
    <x v="2"/>
    <n v="0"/>
    <x v="1"/>
  </r>
  <r>
    <n v="8722"/>
    <n v="68"/>
    <x v="2"/>
    <x v="1"/>
    <n v="82347"/>
    <n v="38"/>
    <n v="25"/>
    <n v="1853"/>
    <n v="7"/>
    <n v="8"/>
    <n v="9"/>
    <x v="0"/>
    <n v="7"/>
    <n v="763"/>
    <n v="10"/>
    <n v="1090"/>
    <n v="24"/>
    <n v="9"/>
    <x v="3"/>
    <n v="0"/>
    <x v="2"/>
  </r>
  <r>
    <n v="7118"/>
    <n v="68"/>
    <x v="0"/>
    <x v="1"/>
    <n v="73803"/>
    <n v="61"/>
    <n v="22"/>
    <n v="1528"/>
    <n v="4"/>
    <n v="7"/>
    <n v="8"/>
    <x v="0"/>
    <n v="9"/>
    <n v="916.8"/>
    <n v="6"/>
    <n v="611.20000000000005"/>
    <n v="19"/>
    <n v="7"/>
    <x v="0"/>
    <n v="1"/>
    <x v="0"/>
  </r>
  <r>
    <n v="2980"/>
    <n v="73"/>
    <x v="2"/>
    <x v="0"/>
    <n v="8820"/>
    <n v="52"/>
    <n v="10"/>
    <n v="35"/>
    <n v="5"/>
    <n v="3"/>
    <n v="0"/>
    <x v="0"/>
    <n v="3"/>
    <n v="17.5"/>
    <n v="3"/>
    <n v="17.5"/>
    <n v="8"/>
    <n v="1"/>
    <x v="1"/>
    <n v="2"/>
    <x v="1"/>
  </r>
  <r>
    <n v="1839"/>
    <n v="51"/>
    <x v="0"/>
    <x v="0"/>
    <n v="43322"/>
    <n v="25"/>
    <n v="8"/>
    <n v="141"/>
    <n v="8"/>
    <n v="2"/>
    <n v="3"/>
    <x v="0"/>
    <n v="3"/>
    <n v="60.428571428571423"/>
    <n v="4"/>
    <n v="80.571428571428569"/>
    <n v="13"/>
    <n v="4"/>
    <x v="2"/>
    <n v="0"/>
    <x v="1"/>
  </r>
  <r>
    <n v="10722"/>
    <n v="52"/>
    <x v="0"/>
    <x v="1"/>
    <n v="55593"/>
    <n v="63"/>
    <n v="17"/>
    <n v="546"/>
    <n v="4"/>
    <n v="5"/>
    <n v="5"/>
    <x v="0"/>
    <n v="6"/>
    <n v="364"/>
    <n v="3"/>
    <n v="182"/>
    <n v="14"/>
    <n v="4"/>
    <x v="2"/>
    <n v="1"/>
    <x v="1"/>
  </r>
  <r>
    <n v="2632"/>
    <n v="71"/>
    <x v="0"/>
    <x v="1"/>
    <n v="50501"/>
    <n v="10"/>
    <n v="20"/>
    <n v="500"/>
    <n v="9"/>
    <n v="6"/>
    <n v="5"/>
    <x v="0"/>
    <n v="5"/>
    <n v="277.77777777777777"/>
    <n v="4"/>
    <n v="222.2222222222222"/>
    <n v="20"/>
    <n v="7"/>
    <x v="0"/>
    <n v="2"/>
    <x v="0"/>
  </r>
  <r>
    <n v="9014"/>
    <n v="50"/>
    <x v="0"/>
    <x v="1"/>
    <n v="37085"/>
    <n v="65"/>
    <n v="10"/>
    <n v="61"/>
    <n v="4"/>
    <n v="3"/>
    <n v="2"/>
    <x v="0"/>
    <n v="3"/>
    <n v="30.5"/>
    <n v="3"/>
    <n v="30.5"/>
    <n v="9"/>
    <n v="2"/>
    <x v="2"/>
    <n v="2"/>
    <x v="1"/>
  </r>
  <r>
    <n v="7620"/>
    <n v="35"/>
    <x v="3"/>
    <x v="0"/>
    <n v="16185"/>
    <n v="71"/>
    <n v="8"/>
    <n v="106"/>
    <n v="3.0000000000000004"/>
    <n v="2"/>
    <n v="3"/>
    <x v="0"/>
    <n v="2"/>
    <n v="53"/>
    <n v="2"/>
    <n v="53"/>
    <n v="8"/>
    <n v="1"/>
    <x v="1"/>
    <n v="1"/>
    <x v="1"/>
  </r>
  <r>
    <n v="10968"/>
    <n v="56"/>
    <x v="0"/>
    <x v="0"/>
    <n v="57731"/>
    <n v="0"/>
    <n v="26"/>
    <n v="704"/>
    <n v="10"/>
    <n v="9"/>
    <n v="6"/>
    <x v="0"/>
    <n v="8"/>
    <n v="402.28571428571428"/>
    <n v="6"/>
    <n v="301.71428571428572"/>
    <n v="25"/>
    <n v="9"/>
    <x v="3"/>
    <n v="1"/>
    <x v="2"/>
  </r>
  <r>
    <n v="11133"/>
    <n v="52"/>
    <x v="1"/>
    <x v="4"/>
    <n v="48432"/>
    <n v="3"/>
    <n v="19"/>
    <n v="424"/>
    <n v="10"/>
    <n v="6"/>
    <n v="5"/>
    <x v="0"/>
    <n v="7"/>
    <n v="228.30769230769229"/>
    <n v="6"/>
    <n v="195.69230769230771"/>
    <n v="21"/>
    <n v="8"/>
    <x v="0"/>
    <n v="1"/>
    <x v="0"/>
  </r>
  <r>
    <n v="2736"/>
    <n v="47"/>
    <x v="0"/>
    <x v="1"/>
    <n v="73807"/>
    <n v="88"/>
    <n v="23"/>
    <n v="849"/>
    <n v="1.9999999999999996"/>
    <n v="8"/>
    <n v="6"/>
    <x v="0"/>
    <n v="5"/>
    <n v="265.3125"/>
    <n v="11"/>
    <n v="583.6875"/>
    <n v="16"/>
    <n v="5"/>
    <x v="4"/>
    <n v="1"/>
    <x v="3"/>
  </r>
  <r>
    <n v="1876"/>
    <n v="35"/>
    <x v="0"/>
    <x v="1"/>
    <n v="18929"/>
    <n v="15"/>
    <n v="6"/>
    <n v="85"/>
    <n v="9"/>
    <n v="1"/>
    <n v="2"/>
    <x v="0"/>
    <n v="1"/>
    <n v="17"/>
    <n v="4"/>
    <n v="68"/>
    <n v="12"/>
    <n v="3"/>
    <x v="2"/>
    <n v="0"/>
    <x v="1"/>
  </r>
  <r>
    <n v="5959"/>
    <n v="57"/>
    <x v="0"/>
    <x v="0"/>
    <n v="35893"/>
    <n v="80"/>
    <n v="15"/>
    <n v="199"/>
    <n v="1.9999999999999996"/>
    <n v="4"/>
    <n v="4"/>
    <x v="0"/>
    <n v="3"/>
    <n v="74.625"/>
    <n v="5"/>
    <n v="124.375"/>
    <n v="10"/>
    <n v="2"/>
    <x v="2"/>
    <n v="2"/>
    <x v="1"/>
  </r>
  <r>
    <n v="1092"/>
    <n v="45"/>
    <x v="0"/>
    <x v="1"/>
    <n v="61014"/>
    <n v="17"/>
    <n v="20"/>
    <n v="1147"/>
    <n v="9"/>
    <n v="6"/>
    <n v="7"/>
    <x v="0"/>
    <n v="9"/>
    <n v="794.07692307692309"/>
    <n v="4"/>
    <n v="352.92307692307696"/>
    <n v="22"/>
    <n v="8"/>
    <x v="0"/>
    <n v="1"/>
    <x v="0"/>
  </r>
  <r>
    <n v="4333"/>
    <n v="71"/>
    <x v="0"/>
    <x v="1"/>
    <n v="32144"/>
    <n v="76"/>
    <n v="10"/>
    <n v="54"/>
    <n v="3.0000000000000004"/>
    <n v="3"/>
    <n v="1"/>
    <x v="0"/>
    <n v="2"/>
    <n v="21.6"/>
    <n v="3"/>
    <n v="32.4"/>
    <n v="7"/>
    <n v="1"/>
    <x v="1"/>
    <n v="2"/>
    <x v="1"/>
  </r>
  <r>
    <n v="3850"/>
    <n v="62"/>
    <x v="3"/>
    <x v="1"/>
    <n v="14918"/>
    <n v="52"/>
    <n v="5"/>
    <n v="43"/>
    <n v="5"/>
    <n v="0"/>
    <n v="1"/>
    <x v="0"/>
    <n v="1"/>
    <n v="10.75"/>
    <n v="3"/>
    <n v="32.25"/>
    <n v="6"/>
    <n v="0"/>
    <x v="1"/>
    <n v="1"/>
    <x v="1"/>
  </r>
  <r>
    <n v="6168"/>
    <n v="62"/>
    <x v="0"/>
    <x v="2"/>
    <n v="45146"/>
    <n v="28"/>
    <n v="6"/>
    <n v="53"/>
    <n v="8"/>
    <n v="1"/>
    <n v="1"/>
    <x v="0"/>
    <n v="1"/>
    <n v="17.666666666666664"/>
    <n v="2"/>
    <n v="35.333333333333329"/>
    <n v="10"/>
    <n v="2"/>
    <x v="2"/>
    <n v="2"/>
    <x v="1"/>
  </r>
  <r>
    <n v="607"/>
    <n v="70"/>
    <x v="2"/>
    <x v="2"/>
    <n v="41769"/>
    <n v="31"/>
    <n v="22"/>
    <n v="521"/>
    <n v="7"/>
    <n v="7"/>
    <n v="5"/>
    <x v="0"/>
    <n v="8"/>
    <n v="277.86666666666667"/>
    <n v="7"/>
    <n v="243.13333333333333"/>
    <n v="19"/>
    <n v="7"/>
    <x v="0"/>
    <n v="1"/>
    <x v="0"/>
  </r>
  <r>
    <n v="10469"/>
    <n v="44"/>
    <x v="0"/>
    <x v="1"/>
    <n v="88325"/>
    <n v="42"/>
    <n v="18"/>
    <n v="1623"/>
    <n v="6"/>
    <n v="6"/>
    <n v="9"/>
    <x v="0"/>
    <n v="6"/>
    <n v="649.20000000000005"/>
    <n v="9"/>
    <n v="973.8"/>
    <n v="21"/>
    <n v="8"/>
    <x v="0"/>
    <n v="0"/>
    <x v="0"/>
  </r>
  <r>
    <n v="6983"/>
    <n v="75"/>
    <x v="2"/>
    <x v="2"/>
    <n v="38054"/>
    <n v="24"/>
    <n v="7"/>
    <n v="45"/>
    <n v="8"/>
    <n v="1"/>
    <n v="1"/>
    <x v="0"/>
    <n v="2"/>
    <n v="18"/>
    <n v="3"/>
    <n v="27"/>
    <n v="10"/>
    <n v="2"/>
    <x v="2"/>
    <n v="2"/>
    <x v="1"/>
  </r>
  <r>
    <n v="3661"/>
    <n v="30"/>
    <x v="2"/>
    <x v="0"/>
    <n v="80617"/>
    <n v="42"/>
    <n v="19"/>
    <n v="1435"/>
    <n v="6"/>
    <n v="6"/>
    <n v="8"/>
    <x v="0"/>
    <n v="4"/>
    <n v="478.33333333333331"/>
    <n v="8"/>
    <n v="956.66666666666663"/>
    <n v="20"/>
    <n v="7"/>
    <x v="0"/>
    <n v="0"/>
    <x v="0"/>
  </r>
  <r>
    <n v="9303"/>
    <n v="49"/>
    <x v="0"/>
    <x v="1"/>
    <n v="5305"/>
    <n v="12"/>
    <n v="1"/>
    <n v="32"/>
    <n v="9"/>
    <n v="0"/>
    <n v="0"/>
    <x v="1"/>
    <n v="1"/>
    <n v="32"/>
    <n v="0"/>
    <n v="0"/>
    <n v="9"/>
    <n v="2"/>
    <x v="2"/>
    <n v="1"/>
    <x v="1"/>
  </r>
  <r>
    <n v="692"/>
    <n v="71"/>
    <x v="0"/>
    <x v="1"/>
    <n v="36807"/>
    <n v="88"/>
    <n v="4"/>
    <n v="16"/>
    <n v="1.9999999999999996"/>
    <n v="0"/>
    <n v="0"/>
    <x v="0"/>
    <n v="1"/>
    <n v="5.333333333333333"/>
    <n v="2"/>
    <n v="10.666666666666666"/>
    <n v="1.9999999999999996"/>
    <n v="0"/>
    <x v="1"/>
    <n v="2"/>
    <x v="1"/>
  </r>
  <r>
    <n v="736"/>
    <n v="42"/>
    <x v="0"/>
    <x v="1"/>
    <n v="28427"/>
    <n v="67"/>
    <n v="7"/>
    <n v="52"/>
    <n v="4"/>
    <n v="1"/>
    <n v="1"/>
    <x v="0"/>
    <n v="2"/>
    <n v="20.8"/>
    <n v="3"/>
    <n v="31.2"/>
    <n v="6"/>
    <n v="0"/>
    <x v="1"/>
    <n v="1"/>
    <x v="1"/>
  </r>
  <r>
    <n v="9589"/>
    <n v="77"/>
    <x v="1"/>
    <x v="3"/>
    <n v="82032"/>
    <n v="54"/>
    <n v="17"/>
    <n v="1234"/>
    <n v="5"/>
    <n v="5"/>
    <n v="8"/>
    <x v="1"/>
    <n v="4"/>
    <n v="448.72727272727275"/>
    <n v="7"/>
    <n v="785.27272727272725"/>
    <n v="18"/>
    <n v="6"/>
    <x v="4"/>
    <n v="0"/>
    <x v="3"/>
  </r>
  <r>
    <n v="4838"/>
    <n v="47"/>
    <x v="0"/>
    <x v="1"/>
    <n v="22775"/>
    <n v="40"/>
    <n v="4"/>
    <n v="15"/>
    <n v="6"/>
    <n v="0"/>
    <n v="0"/>
    <x v="0"/>
    <n v="1"/>
    <n v="5"/>
    <n v="2"/>
    <n v="10"/>
    <n v="6"/>
    <n v="0"/>
    <x v="1"/>
    <n v="1"/>
    <x v="1"/>
  </r>
  <r>
    <n v="9246"/>
    <n v="40"/>
    <x v="2"/>
    <x v="1"/>
    <n v="40101"/>
    <n v="73"/>
    <n v="17"/>
    <n v="415"/>
    <n v="3.0000000000000004"/>
    <n v="5"/>
    <n v="5"/>
    <x v="0"/>
    <n v="6"/>
    <n v="207.5"/>
    <n v="6"/>
    <n v="207.5"/>
    <n v="13"/>
    <n v="4"/>
    <x v="2"/>
    <n v="1"/>
    <x v="1"/>
  </r>
  <r>
    <n v="6261"/>
    <n v="46"/>
    <x v="0"/>
    <x v="1"/>
    <n v="58025"/>
    <n v="81"/>
    <n v="18"/>
    <n v="470"/>
    <n v="1.9999999999999996"/>
    <n v="6"/>
    <n v="5"/>
    <x v="0"/>
    <n v="3"/>
    <n v="108.46153846153847"/>
    <n v="10"/>
    <n v="361.53846153846155"/>
    <n v="13"/>
    <n v="4"/>
    <x v="2"/>
    <n v="1"/>
    <x v="1"/>
  </r>
  <r>
    <n v="7366"/>
    <n v="43"/>
    <x v="2"/>
    <x v="0"/>
    <n v="75777"/>
    <n v="12"/>
    <n v="21"/>
    <n v="1438"/>
    <n v="9"/>
    <n v="7"/>
    <n v="8"/>
    <x v="0"/>
    <n v="3"/>
    <n v="308.14285714285711"/>
    <n v="11"/>
    <n v="1129.8571428571429"/>
    <n v="24"/>
    <n v="9"/>
    <x v="3"/>
    <n v="0"/>
    <x v="2"/>
  </r>
  <r>
    <n v="10659"/>
    <n v="46"/>
    <x v="2"/>
    <x v="1"/>
    <n v="7500"/>
    <n v="7"/>
    <n v="11"/>
    <n v="53"/>
    <n v="10"/>
    <n v="3"/>
    <n v="1"/>
    <x v="0"/>
    <n v="3"/>
    <n v="31.799999999999997"/>
    <n v="2"/>
    <n v="21.200000000000003"/>
    <n v="14"/>
    <n v="4"/>
    <x v="2"/>
    <n v="1"/>
    <x v="1"/>
  </r>
  <r>
    <n v="1448"/>
    <n v="62"/>
    <x v="2"/>
    <x v="1"/>
    <n v="33562"/>
    <n v="33"/>
    <n v="9"/>
    <n v="51"/>
    <n v="7"/>
    <n v="2"/>
    <n v="1"/>
    <x v="0"/>
    <n v="2"/>
    <n v="17"/>
    <n v="4"/>
    <n v="34"/>
    <n v="10"/>
    <n v="2"/>
    <x v="2"/>
    <n v="3"/>
    <x v="1"/>
  </r>
  <r>
    <n v="4286"/>
    <n v="55"/>
    <x v="1"/>
    <x v="0"/>
    <n v="57642"/>
    <n v="24"/>
    <n v="22"/>
    <n v="679"/>
    <n v="8"/>
    <n v="7"/>
    <n v="6"/>
    <x v="0"/>
    <n v="7"/>
    <n v="365.61538461538458"/>
    <n v="6"/>
    <n v="313.38461538461542"/>
    <n v="21"/>
    <n v="8"/>
    <x v="0"/>
    <n v="1"/>
    <x v="0"/>
  </r>
  <r>
    <n v="4749"/>
    <n v="57"/>
    <x v="0"/>
    <x v="1"/>
    <n v="58554"/>
    <n v="55"/>
    <n v="22"/>
    <n v="586"/>
    <n v="5"/>
    <n v="7"/>
    <n v="5"/>
    <x v="0"/>
    <n v="8"/>
    <n v="334.85714285714283"/>
    <n v="6"/>
    <n v="251.14285714285714"/>
    <n v="17"/>
    <n v="5"/>
    <x v="4"/>
    <n v="2"/>
    <x v="3"/>
  </r>
  <r>
    <n v="4478"/>
    <n v="46"/>
    <x v="0"/>
    <x v="1"/>
    <n v="63777"/>
    <n v="87"/>
    <n v="26"/>
    <n v="653"/>
    <n v="1.9999999999999996"/>
    <n v="9"/>
    <n v="6"/>
    <x v="0"/>
    <n v="11"/>
    <n v="422.52941176470591"/>
    <n v="6"/>
    <n v="230.47058823529414"/>
    <n v="17"/>
    <n v="5"/>
    <x v="4"/>
    <n v="2"/>
    <x v="3"/>
  </r>
  <r>
    <n v="4201"/>
    <n v="63"/>
    <x v="0"/>
    <x v="0"/>
    <n v="57967"/>
    <n v="39"/>
    <n v="19"/>
    <n v="468"/>
    <n v="7"/>
    <n v="6"/>
    <n v="5"/>
    <x v="0"/>
    <n v="4"/>
    <n v="156"/>
    <n v="8"/>
    <n v="312"/>
    <n v="18"/>
    <n v="6"/>
    <x v="4"/>
    <n v="1"/>
    <x v="3"/>
  </r>
  <r>
    <n v="10084"/>
    <n v="53"/>
    <x v="0"/>
    <x v="1"/>
    <n v="24434"/>
    <n v="9"/>
    <n v="7"/>
    <n v="50"/>
    <n v="10"/>
    <n v="1"/>
    <n v="1"/>
    <x v="0"/>
    <n v="2"/>
    <n v="25"/>
    <n v="2"/>
    <n v="25"/>
    <n v="12"/>
    <n v="3"/>
    <x v="2"/>
    <n v="2"/>
    <x v="1"/>
  </r>
  <r>
    <n v="7004"/>
    <n v="41"/>
    <x v="0"/>
    <x v="0"/>
    <n v="11012"/>
    <n v="82"/>
    <n v="9"/>
    <n v="84"/>
    <n v="1.9999999999999996"/>
    <n v="2"/>
    <n v="2"/>
    <x v="0"/>
    <n v="3"/>
    <n v="50.4"/>
    <n v="2"/>
    <n v="33.6"/>
    <n v="6"/>
    <n v="0"/>
    <x v="1"/>
    <n v="1"/>
    <x v="1"/>
  </r>
  <r>
    <n v="9817"/>
    <n v="55"/>
    <x v="2"/>
    <x v="0"/>
    <n v="44802"/>
    <n v="71"/>
    <n v="27"/>
    <n v="1049"/>
    <n v="3.0000000000000004"/>
    <n v="9"/>
    <n v="7"/>
    <x v="0"/>
    <n v="9"/>
    <n v="449.57142857142856"/>
    <n v="12"/>
    <n v="599.42857142857144"/>
    <n v="19"/>
    <n v="7"/>
    <x v="0"/>
    <n v="0"/>
    <x v="0"/>
  </r>
  <r>
    <n v="8080"/>
    <n v="39"/>
    <x v="0"/>
    <x v="0"/>
    <n v="26816"/>
    <n v="50"/>
    <n v="4"/>
    <n v="22"/>
    <n v="5"/>
    <n v="0"/>
    <n v="0"/>
    <x v="0"/>
    <n v="0"/>
    <n v="0"/>
    <n v="3"/>
    <n v="22"/>
    <n v="5"/>
    <n v="0"/>
    <x v="1"/>
    <n v="0"/>
    <x v="1"/>
  </r>
  <r>
    <n v="9432"/>
    <n v="48"/>
    <x v="0"/>
    <x v="1"/>
    <n v="666666"/>
    <n v="23"/>
    <n v="11"/>
    <n v="62"/>
    <n v="8"/>
    <n v="3"/>
    <n v="2"/>
    <x v="0"/>
    <n v="3"/>
    <n v="31"/>
    <n v="3"/>
    <n v="31"/>
    <n v="13"/>
    <n v="4"/>
    <x v="2"/>
    <n v="1"/>
    <x v="1"/>
  </r>
  <r>
    <n v="8372"/>
    <n v="51"/>
    <x v="0"/>
    <x v="1"/>
    <n v="34421"/>
    <n v="81"/>
    <n v="4"/>
    <n v="30"/>
    <n v="1.9999999999999996"/>
    <n v="0"/>
    <n v="0"/>
    <x v="0"/>
    <n v="1"/>
    <n v="10"/>
    <n v="2"/>
    <n v="20"/>
    <n v="1.9999999999999996"/>
    <n v="0"/>
    <x v="1"/>
    <n v="1"/>
    <x v="1"/>
  </r>
  <r>
    <n v="10870"/>
    <n v="58"/>
    <x v="0"/>
    <x v="1"/>
    <n v="61223"/>
    <n v="46"/>
    <n v="18"/>
    <n v="1341"/>
    <n v="6"/>
    <n v="6"/>
    <n v="8"/>
    <x v="0"/>
    <n v="9"/>
    <n v="928.38461538461536"/>
    <n v="4"/>
    <n v="412.61538461538464"/>
    <n v="20"/>
    <n v="7"/>
    <x v="0"/>
    <n v="1"/>
    <x v="0"/>
  </r>
  <r>
    <n v="4001"/>
    <n v="79"/>
    <x v="1"/>
    <x v="1"/>
    <n v="64014"/>
    <n v="56"/>
    <n v="22"/>
    <n v="444"/>
    <n v="5"/>
    <n v="7"/>
    <n v="5"/>
    <x v="0"/>
    <n v="8"/>
    <n v="273.23076923076923"/>
    <n v="5"/>
    <n v="170.76923076923077"/>
    <n v="17"/>
    <n v="5"/>
    <x v="4"/>
    <n v="3"/>
    <x v="3"/>
  </r>
  <r>
    <n v="7270"/>
    <n v="44"/>
    <x v="0"/>
    <x v="2"/>
    <n v="56981"/>
    <n v="91"/>
    <n v="19"/>
    <n v="1241"/>
    <n v="0.99999999999999978"/>
    <n v="6"/>
    <n v="8"/>
    <x v="0"/>
    <n v="2"/>
    <n v="165.46666666666667"/>
    <n v="13"/>
    <n v="1075.5333333333333"/>
    <n v="15"/>
    <n v="4"/>
    <x v="2"/>
    <n v="0"/>
    <x v="1"/>
  </r>
  <r>
    <n v="8235"/>
    <n v="69"/>
    <x v="2"/>
    <x v="1"/>
    <n v="69245"/>
    <n v="8"/>
    <n v="23"/>
    <n v="843"/>
    <n v="10"/>
    <n v="8"/>
    <n v="6"/>
    <x v="0"/>
    <n v="6"/>
    <n v="316.125"/>
    <n v="10"/>
    <n v="526.875"/>
    <n v="24"/>
    <n v="9"/>
    <x v="3"/>
    <n v="1"/>
    <x v="2"/>
  </r>
  <r>
    <n v="9405"/>
    <n v="71"/>
    <x v="1"/>
    <x v="1"/>
    <n v="52869"/>
    <n v="40"/>
    <n v="11"/>
    <n v="172"/>
    <n v="6"/>
    <n v="3"/>
    <n v="3"/>
    <x v="0"/>
    <n v="3"/>
    <n v="73.714285714285708"/>
    <n v="4"/>
    <n v="98.285714285714278"/>
    <n v="12"/>
    <n v="3"/>
    <x v="2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3">
  <r>
    <n v="5524"/>
    <n v="68"/>
    <x v="0"/>
    <x v="0"/>
    <n v="58138"/>
    <n v="58"/>
    <n v="25"/>
    <n v="1617"/>
    <n v="5"/>
    <n v="8"/>
    <n v="9"/>
    <x v="0"/>
    <n v="8"/>
    <n v="1078"/>
    <n v="4"/>
    <n v="539"/>
    <n v="22"/>
    <n v="8"/>
    <x v="0"/>
  </r>
  <r>
    <n v="2174"/>
    <n v="71"/>
    <x v="0"/>
    <x v="0"/>
    <n v="46344"/>
    <n v="38"/>
    <n v="6"/>
    <n v="27"/>
    <n v="7"/>
    <n v="1"/>
    <n v="0"/>
    <x v="0"/>
    <n v="1"/>
    <n v="9"/>
    <n v="2"/>
    <n v="18"/>
    <n v="8"/>
    <n v="1"/>
    <x v="1"/>
  </r>
  <r>
    <n v="4141"/>
    <n v="60"/>
    <x v="0"/>
    <x v="1"/>
    <n v="71613"/>
    <n v="26"/>
    <n v="21"/>
    <n v="776"/>
    <n v="8"/>
    <n v="7"/>
    <n v="6"/>
    <x v="0"/>
    <n v="8"/>
    <n v="344.88888888888886"/>
    <n v="10"/>
    <n v="431.11111111111114"/>
    <n v="21"/>
    <n v="8"/>
    <x v="0"/>
  </r>
  <r>
    <n v="6182"/>
    <n v="41"/>
    <x v="0"/>
    <x v="1"/>
    <n v="26646"/>
    <n v="26"/>
    <n v="8"/>
    <n v="53"/>
    <n v="8"/>
    <n v="2"/>
    <n v="1"/>
    <x v="0"/>
    <n v="2"/>
    <n v="17.666666666666664"/>
    <n v="4"/>
    <n v="35.333333333333329"/>
    <n v="11"/>
    <n v="3"/>
    <x v="2"/>
  </r>
  <r>
    <n v="5324"/>
    <n v="44"/>
    <x v="1"/>
    <x v="1"/>
    <n v="58293"/>
    <n v="94"/>
    <n v="19"/>
    <n v="422"/>
    <n v="0.99999999999999978"/>
    <n v="6"/>
    <n v="5"/>
    <x v="0"/>
    <n v="5"/>
    <n v="191.81818181818181"/>
    <n v="6"/>
    <n v="230.18181818181816"/>
    <n v="12"/>
    <n v="3"/>
    <x v="2"/>
  </r>
  <r>
    <n v="7446"/>
    <n v="58"/>
    <x v="2"/>
    <x v="1"/>
    <n v="62513"/>
    <n v="16"/>
    <n v="22"/>
    <n v="716"/>
    <n v="9"/>
    <n v="7"/>
    <n v="6"/>
    <x v="0"/>
    <n v="6"/>
    <n v="268.5"/>
    <n v="10"/>
    <n v="447.5"/>
    <n v="22"/>
    <n v="8"/>
    <x v="0"/>
  </r>
  <r>
    <n v="965"/>
    <n v="54"/>
    <x v="0"/>
    <x v="2"/>
    <n v="55635"/>
    <n v="34"/>
    <n v="21"/>
    <n v="590"/>
    <n v="7"/>
    <n v="7"/>
    <n v="5"/>
    <x v="0"/>
    <n v="7"/>
    <n v="295"/>
    <n v="7"/>
    <n v="295"/>
    <n v="19"/>
    <n v="7"/>
    <x v="0"/>
  </r>
  <r>
    <n v="6177"/>
    <n v="40"/>
    <x v="1"/>
    <x v="1"/>
    <n v="33454"/>
    <n v="32"/>
    <n v="10"/>
    <n v="169"/>
    <n v="7"/>
    <n v="3"/>
    <n v="3"/>
    <x v="0"/>
    <n v="4"/>
    <n v="84.5"/>
    <n v="4"/>
    <n v="84.5"/>
    <n v="13"/>
    <n v="4"/>
    <x v="2"/>
  </r>
  <r>
    <n v="4855"/>
    <n v="51"/>
    <x v="1"/>
    <x v="1"/>
    <n v="30351"/>
    <n v="19"/>
    <n v="6"/>
    <n v="46"/>
    <n v="9"/>
    <n v="1"/>
    <n v="1"/>
    <x v="0"/>
    <n v="3"/>
    <n v="27.599999999999998"/>
    <n v="2"/>
    <n v="18.400000000000002"/>
    <n v="11"/>
    <n v="3"/>
    <x v="2"/>
  </r>
  <r>
    <n v="5899"/>
    <n v="75"/>
    <x v="1"/>
    <x v="1"/>
    <n v="5648"/>
    <n v="68"/>
    <n v="2"/>
    <n v="49"/>
    <n v="4"/>
    <n v="0"/>
    <n v="1"/>
    <x v="0"/>
    <n v="1"/>
    <n v="49"/>
    <n v="0"/>
    <n v="0"/>
    <n v="5"/>
    <n v="0"/>
    <x v="1"/>
  </r>
  <r>
    <n v="387"/>
    <n v="49"/>
    <x v="3"/>
    <x v="1"/>
    <n v="7500"/>
    <n v="59"/>
    <n v="6"/>
    <n v="61"/>
    <n v="4"/>
    <n v="1"/>
    <n v="2"/>
    <x v="0"/>
    <n v="2"/>
    <n v="24.400000000000002"/>
    <n v="3"/>
    <n v="36.6"/>
    <n v="7"/>
    <n v="1"/>
    <x v="1"/>
  </r>
  <r>
    <n v="2125"/>
    <n v="66"/>
    <x v="0"/>
    <x v="2"/>
    <n v="63033"/>
    <n v="82"/>
    <n v="16"/>
    <n v="1102"/>
    <n v="1.9999999999999996"/>
    <n v="5"/>
    <n v="7"/>
    <x v="0"/>
    <n v="3"/>
    <n v="300.5454545454545"/>
    <n v="8"/>
    <n v="801.4545454545455"/>
    <n v="14"/>
    <n v="4"/>
    <x v="2"/>
  </r>
  <r>
    <n v="8180"/>
    <n v="73"/>
    <x v="2"/>
    <x v="2"/>
    <n v="59354"/>
    <n v="53"/>
    <n v="15"/>
    <n v="310"/>
    <n v="5"/>
    <n v="4"/>
    <n v="4"/>
    <x v="0"/>
    <n v="6"/>
    <n v="169.09090909090907"/>
    <n v="5"/>
    <n v="140.90909090909091"/>
    <n v="13"/>
    <n v="4"/>
    <x v="2"/>
  </r>
  <r>
    <n v="2569"/>
    <n v="38"/>
    <x v="0"/>
    <x v="1"/>
    <n v="17323"/>
    <n v="38"/>
    <n v="5"/>
    <n v="46"/>
    <n v="7"/>
    <n v="0"/>
    <n v="1"/>
    <x v="0"/>
    <n v="1"/>
    <n v="11.5"/>
    <n v="3"/>
    <n v="34.5"/>
    <n v="8"/>
    <n v="1"/>
    <x v="1"/>
  </r>
  <r>
    <n v="2114"/>
    <n v="79"/>
    <x v="1"/>
    <x v="0"/>
    <n v="82800"/>
    <n v="23"/>
    <n v="26"/>
    <n v="1315"/>
    <n v="8"/>
    <n v="9"/>
    <n v="8"/>
    <x v="0"/>
    <n v="7"/>
    <n v="484.4736842105263"/>
    <n v="12"/>
    <n v="830.52631578947364"/>
    <n v="25"/>
    <n v="9"/>
    <x v="3"/>
  </r>
  <r>
    <n v="9736"/>
    <n v="45"/>
    <x v="0"/>
    <x v="1"/>
    <n v="41850"/>
    <n v="51"/>
    <n v="9"/>
    <n v="96"/>
    <n v="5"/>
    <n v="2"/>
    <n v="3"/>
    <x v="0"/>
    <n v="3"/>
    <n v="48"/>
    <n v="3"/>
    <n v="48"/>
    <n v="10"/>
    <n v="2"/>
    <x v="2"/>
  </r>
  <r>
    <n v="4939"/>
    <n v="79"/>
    <x v="0"/>
    <x v="1"/>
    <n v="37760"/>
    <n v="20"/>
    <n v="13"/>
    <n v="317"/>
    <n v="8"/>
    <n v="4"/>
    <n v="4"/>
    <x v="0"/>
    <n v="4"/>
    <n v="126.80000000000001"/>
    <n v="6"/>
    <n v="190.2"/>
    <n v="16"/>
    <n v="5"/>
    <x v="4"/>
  </r>
  <r>
    <n v="6565"/>
    <n v="76"/>
    <x v="2"/>
    <x v="1"/>
    <n v="76995"/>
    <n v="91"/>
    <n v="26"/>
    <n v="1782"/>
    <n v="0.99999999999999978"/>
    <n v="9"/>
    <n v="9"/>
    <x v="0"/>
    <n v="11"/>
    <n v="980.1"/>
    <n v="9"/>
    <n v="801.9"/>
    <n v="19"/>
    <n v="7"/>
    <x v="0"/>
  </r>
  <r>
    <n v="2278"/>
    <n v="40"/>
    <x v="2"/>
    <x v="0"/>
    <n v="33812"/>
    <n v="86"/>
    <n v="8"/>
    <n v="133"/>
    <n v="1.9999999999999996"/>
    <n v="2"/>
    <n v="3"/>
    <x v="0"/>
    <n v="2"/>
    <n v="53.2"/>
    <n v="3"/>
    <n v="79.8"/>
    <n v="7"/>
    <n v="1"/>
    <x v="1"/>
  </r>
  <r>
    <n v="9360"/>
    <n v="43"/>
    <x v="0"/>
    <x v="1"/>
    <n v="37040"/>
    <n v="41"/>
    <n v="12"/>
    <n v="316"/>
    <n v="6"/>
    <n v="3"/>
    <n v="4"/>
    <x v="0"/>
    <n v="4"/>
    <n v="140.44444444444443"/>
    <n v="5"/>
    <n v="175.55555555555557"/>
    <n v="13"/>
    <n v="4"/>
    <x v="2"/>
  </r>
  <r>
    <n v="5376"/>
    <n v="46"/>
    <x v="0"/>
    <x v="1"/>
    <n v="2447"/>
    <n v="42"/>
    <n v="43"/>
    <n v="1730"/>
    <n v="6"/>
    <n v="9"/>
    <n v="9"/>
    <x v="0"/>
    <n v="0"/>
    <n v="0"/>
    <n v="0"/>
    <n v="0"/>
    <n v="24"/>
    <n v="9"/>
    <x v="3"/>
  </r>
  <r>
    <n v="1993"/>
    <n v="76"/>
    <x v="1"/>
    <x v="1"/>
    <n v="58607"/>
    <n v="63"/>
    <n v="17"/>
    <n v="972"/>
    <n v="4"/>
    <n v="5"/>
    <n v="7"/>
    <x v="0"/>
    <n v="2"/>
    <n v="176.72727272727272"/>
    <n v="9"/>
    <n v="795.27272727272737"/>
    <n v="16"/>
    <n v="5"/>
    <x v="4"/>
  </r>
  <r>
    <n v="4047"/>
    <n v="71"/>
    <x v="1"/>
    <x v="1"/>
    <n v="65324"/>
    <n v="0"/>
    <n v="20"/>
    <n v="544"/>
    <n v="10"/>
    <n v="6"/>
    <n v="5"/>
    <x v="0"/>
    <n v="6"/>
    <n v="217.60000000000002"/>
    <n v="9"/>
    <n v="326.39999999999998"/>
    <n v="21"/>
    <n v="8"/>
    <x v="0"/>
  </r>
  <r>
    <n v="1409"/>
    <n v="74"/>
    <x v="0"/>
    <x v="1"/>
    <n v="40689"/>
    <n v="69"/>
    <n v="20"/>
    <n v="444"/>
    <n v="4"/>
    <n v="6"/>
    <n v="5"/>
    <x v="0"/>
    <n v="7"/>
    <n v="259"/>
    <n v="5"/>
    <n v="185"/>
    <n v="15"/>
    <n v="4"/>
    <x v="2"/>
  </r>
  <r>
    <n v="7892"/>
    <n v="56"/>
    <x v="0"/>
    <x v="0"/>
    <n v="18589"/>
    <n v="89"/>
    <n v="8"/>
    <n v="75"/>
    <n v="1.9999999999999996"/>
    <n v="2"/>
    <n v="2"/>
    <x v="0"/>
    <n v="2"/>
    <n v="30"/>
    <n v="3"/>
    <n v="45"/>
    <n v="6"/>
    <n v="0"/>
    <x v="1"/>
  </r>
  <r>
    <n v="2404"/>
    <n v="49"/>
    <x v="0"/>
    <x v="1"/>
    <n v="53359"/>
    <n v="4"/>
    <n v="14"/>
    <n v="257"/>
    <n v="10"/>
    <n v="4"/>
    <n v="4"/>
    <x v="0"/>
    <n v="5"/>
    <n v="142.77777777777777"/>
    <n v="4"/>
    <n v="114.22222222222221"/>
    <n v="18"/>
    <n v="6"/>
    <x v="4"/>
  </r>
  <r>
    <n v="9422"/>
    <n v="36"/>
    <x v="0"/>
    <x v="1"/>
    <n v="38360"/>
    <n v="26"/>
    <n v="9"/>
    <n v="131"/>
    <n v="8"/>
    <n v="2"/>
    <n v="3"/>
    <x v="0"/>
    <n v="2"/>
    <n v="43.666666666666664"/>
    <n v="4"/>
    <n v="87.333333333333329"/>
    <n v="13"/>
    <n v="4"/>
    <x v="2"/>
  </r>
  <r>
    <n v="1966"/>
    <n v="60"/>
    <x v="1"/>
    <x v="1"/>
    <n v="84618"/>
    <n v="96"/>
    <n v="26"/>
    <n v="1672"/>
    <n v="0.99999999999999978"/>
    <n v="9"/>
    <n v="9"/>
    <x v="0"/>
    <n v="6"/>
    <n v="627"/>
    <n v="10"/>
    <n v="1045"/>
    <n v="19"/>
    <n v="7"/>
    <x v="0"/>
  </r>
  <r>
    <n v="6864"/>
    <n v="36"/>
    <x v="2"/>
    <x v="2"/>
    <n v="10979"/>
    <n v="34"/>
    <n v="8"/>
    <n v="30"/>
    <n v="7"/>
    <n v="2"/>
    <n v="0"/>
    <x v="0"/>
    <n v="3"/>
    <n v="15"/>
    <n v="3"/>
    <n v="15"/>
    <n v="9"/>
    <n v="2"/>
    <x v="2"/>
  </r>
  <r>
    <n v="3033"/>
    <n v="62"/>
    <x v="2"/>
    <x v="1"/>
    <n v="38620"/>
    <n v="56"/>
    <n v="11"/>
    <n v="318"/>
    <n v="5"/>
    <n v="3"/>
    <n v="4"/>
    <x v="0"/>
    <n v="2"/>
    <n v="127.2"/>
    <n v="3"/>
    <n v="190.79999999999998"/>
    <n v="12"/>
    <n v="3"/>
    <x v="2"/>
  </r>
  <r>
    <n v="5710"/>
    <n v="55"/>
    <x v="0"/>
    <x v="1"/>
    <n v="40548"/>
    <n v="31"/>
    <n v="9"/>
    <n v="120"/>
    <n v="7"/>
    <n v="2"/>
    <n v="3"/>
    <x v="0"/>
    <n v="2"/>
    <n v="40"/>
    <n v="4"/>
    <n v="80"/>
    <n v="12"/>
    <n v="3"/>
    <x v="2"/>
  </r>
  <r>
    <n v="7373"/>
    <n v="73"/>
    <x v="1"/>
    <x v="2"/>
    <n v="46610"/>
    <n v="8"/>
    <n v="17"/>
    <n v="302"/>
    <n v="10"/>
    <n v="5"/>
    <n v="4"/>
    <x v="0"/>
    <n v="4"/>
    <n v="120.80000000000001"/>
    <n v="6"/>
    <n v="181.2"/>
    <n v="19"/>
    <n v="7"/>
    <x v="0"/>
  </r>
  <r>
    <n v="8755"/>
    <n v="79"/>
    <x v="2"/>
    <x v="1"/>
    <n v="68657"/>
    <n v="4"/>
    <n v="18"/>
    <n v="1196"/>
    <n v="10"/>
    <n v="6"/>
    <n v="8"/>
    <x v="0"/>
    <n v="3"/>
    <n v="299"/>
    <n v="9"/>
    <n v="897"/>
    <n v="24"/>
    <n v="9"/>
    <x v="3"/>
  </r>
  <r>
    <n v="10738"/>
    <n v="74"/>
    <x v="2"/>
    <x v="0"/>
    <n v="49389"/>
    <n v="55"/>
    <n v="6"/>
    <n v="65"/>
    <n v="5"/>
    <n v="1"/>
    <n v="2"/>
    <x v="0"/>
    <n v="2"/>
    <n v="26"/>
    <n v="3"/>
    <n v="39"/>
    <n v="8"/>
    <n v="1"/>
    <x v="1"/>
  </r>
  <r>
    <n v="4339"/>
    <n v="55"/>
    <x v="1"/>
    <x v="1"/>
    <n v="67353"/>
    <n v="37"/>
    <n v="28"/>
    <n v="913"/>
    <n v="7"/>
    <n v="9"/>
    <n v="6"/>
    <x v="0"/>
    <n v="5"/>
    <n v="268.52941176470591"/>
    <n v="12"/>
    <n v="644.47058823529414"/>
    <n v="22"/>
    <n v="8"/>
    <x v="0"/>
  </r>
  <r>
    <n v="10755"/>
    <n v="49"/>
    <x v="2"/>
    <x v="1"/>
    <n v="23718"/>
    <n v="76"/>
    <n v="9"/>
    <n v="81"/>
    <n v="3.0000000000000004"/>
    <n v="2"/>
    <n v="2"/>
    <x v="0"/>
    <n v="3"/>
    <n v="48.6"/>
    <n v="2"/>
    <n v="32.4"/>
    <n v="7"/>
    <n v="1"/>
    <x v="1"/>
  </r>
  <r>
    <n v="8595"/>
    <n v="52"/>
    <x v="0"/>
    <x v="3"/>
    <n v="42429"/>
    <n v="99"/>
    <n v="7"/>
    <n v="67"/>
    <n v="0.99999999999999978"/>
    <n v="1"/>
    <n v="2"/>
    <x v="0"/>
    <n v="1"/>
    <n v="16.75"/>
    <n v="3"/>
    <n v="50.25"/>
    <n v="4"/>
    <n v="0"/>
    <x v="1"/>
  </r>
  <r>
    <n v="2968"/>
    <n v="82"/>
    <x v="1"/>
    <x v="2"/>
    <n v="48948"/>
    <n v="53"/>
    <n v="24"/>
    <n v="902"/>
    <n v="5"/>
    <n v="8"/>
    <n v="6"/>
    <x v="0"/>
    <n v="7"/>
    <n v="526.16666666666674"/>
    <n v="5"/>
    <n v="375.83333333333337"/>
    <n v="19"/>
    <n v="7"/>
    <x v="0"/>
  </r>
  <r>
    <n v="8601"/>
    <n v="45"/>
    <x v="0"/>
    <x v="1"/>
    <n v="80011"/>
    <n v="3"/>
    <n v="21"/>
    <n v="1395"/>
    <n v="10"/>
    <n v="7"/>
    <n v="8"/>
    <x v="0"/>
    <n v="8"/>
    <n v="858.46153846153845"/>
    <n v="5"/>
    <n v="536.53846153846155"/>
    <n v="25"/>
    <n v="9"/>
    <x v="3"/>
  </r>
  <r>
    <n v="503"/>
    <n v="40"/>
    <x v="2"/>
    <x v="1"/>
    <n v="20559"/>
    <n v="88"/>
    <n v="7"/>
    <n v="53"/>
    <n v="1.9999999999999996"/>
    <n v="1"/>
    <n v="1"/>
    <x v="0"/>
    <n v="2"/>
    <n v="21.200000000000003"/>
    <n v="3"/>
    <n v="31.799999999999997"/>
    <n v="3.9999999999999996"/>
    <n v="0"/>
    <x v="1"/>
  </r>
  <r>
    <n v="8430"/>
    <n v="68"/>
    <x v="0"/>
    <x v="1"/>
    <n v="21994"/>
    <n v="4"/>
    <n v="4"/>
    <n v="22"/>
    <n v="10"/>
    <n v="0"/>
    <n v="0"/>
    <x v="0"/>
    <n v="0"/>
    <n v="0"/>
    <n v="3"/>
    <n v="22"/>
    <n v="10"/>
    <n v="2"/>
    <x v="2"/>
  </r>
  <r>
    <n v="2139"/>
    <n v="50"/>
    <x v="2"/>
    <x v="1"/>
    <n v="7500"/>
    <n v="19"/>
    <n v="8"/>
    <n v="31"/>
    <n v="9"/>
    <n v="2"/>
    <n v="0"/>
    <x v="0"/>
    <n v="2"/>
    <n v="12.4"/>
    <n v="3"/>
    <n v="18.599999999999998"/>
    <n v="11"/>
    <n v="3"/>
    <x v="2"/>
  </r>
  <r>
    <n v="1371"/>
    <n v="49"/>
    <x v="0"/>
    <x v="0"/>
    <n v="79941"/>
    <n v="72"/>
    <n v="16"/>
    <n v="984"/>
    <n v="3.0000000000000004"/>
    <n v="5"/>
    <n v="7"/>
    <x v="0"/>
    <n v="2"/>
    <n v="178.90909090909091"/>
    <n v="9"/>
    <n v="805.09090909090912"/>
    <n v="15"/>
    <n v="4"/>
    <x v="2"/>
  </r>
  <r>
    <n v="9909"/>
    <n v="29"/>
    <x v="2"/>
    <x v="1"/>
    <n v="7500"/>
    <n v="24"/>
    <n v="10"/>
    <n v="122"/>
    <n v="8"/>
    <n v="3"/>
    <n v="3"/>
    <x v="0"/>
    <n v="3"/>
    <n v="61"/>
    <n v="3"/>
    <n v="61"/>
    <n v="14"/>
    <n v="4"/>
    <x v="2"/>
  </r>
  <r>
    <n v="7286"/>
    <n v="57"/>
    <x v="0"/>
    <x v="1"/>
    <n v="41728"/>
    <n v="92"/>
    <n v="5"/>
    <n v="55"/>
    <n v="0.99999999999999978"/>
    <n v="0"/>
    <n v="1"/>
    <x v="0"/>
    <n v="2"/>
    <n v="27.5"/>
    <n v="2"/>
    <n v="27.5"/>
    <n v="1.9999999999999998"/>
    <n v="0"/>
    <x v="1"/>
  </r>
  <r>
    <n v="6566"/>
    <n v="71"/>
    <x v="1"/>
    <x v="1"/>
    <n v="72550"/>
    <n v="39"/>
    <n v="28"/>
    <n v="1319"/>
    <n v="7"/>
    <n v="9"/>
    <n v="8"/>
    <x v="0"/>
    <n v="5"/>
    <n v="387.94117647058823"/>
    <n v="12"/>
    <n v="931.05882352941182"/>
    <n v="24"/>
    <n v="9"/>
    <x v="3"/>
  </r>
  <r>
    <n v="8614"/>
    <n v="68"/>
    <x v="0"/>
    <x v="3"/>
    <n v="65486"/>
    <n v="29"/>
    <n v="17"/>
    <n v="507"/>
    <n v="8"/>
    <n v="5"/>
    <n v="5"/>
    <x v="0"/>
    <n v="4"/>
    <n v="144.85714285714286"/>
    <n v="10"/>
    <n v="362.14285714285717"/>
    <n v="18"/>
    <n v="6"/>
    <x v="4"/>
  </r>
  <r>
    <n v="4114"/>
    <n v="61"/>
    <x v="2"/>
    <x v="1"/>
    <n v="79143"/>
    <n v="2"/>
    <n v="29"/>
    <n v="1693"/>
    <n v="10"/>
    <n v="9"/>
    <n v="9"/>
    <x v="0"/>
    <n v="6"/>
    <n v="534.63157894736844"/>
    <n v="13"/>
    <n v="1158.3684210526317"/>
    <n v="28"/>
    <n v="10"/>
    <x v="3"/>
  </r>
  <r>
    <n v="1331"/>
    <n v="48"/>
    <x v="0"/>
    <x v="0"/>
    <n v="35790"/>
    <n v="54"/>
    <n v="7"/>
    <n v="72"/>
    <n v="5"/>
    <n v="1"/>
    <n v="2"/>
    <x v="0"/>
    <n v="2"/>
    <n v="28.8"/>
    <n v="3"/>
    <n v="43.199999999999996"/>
    <n v="8"/>
    <n v="1"/>
    <x v="1"/>
  </r>
  <r>
    <n v="2225"/>
    <n v="48"/>
    <x v="0"/>
    <x v="2"/>
    <n v="82582"/>
    <n v="54"/>
    <n v="21"/>
    <n v="1617"/>
    <n v="5"/>
    <n v="7"/>
    <n v="9"/>
    <x v="0"/>
    <n v="4"/>
    <n v="588"/>
    <n v="7"/>
    <n v="1029"/>
    <n v="21"/>
    <n v="8"/>
    <x v="0"/>
  </r>
  <r>
    <n v="9381"/>
    <n v="47"/>
    <x v="0"/>
    <x v="1"/>
    <n v="66373"/>
    <n v="57"/>
    <n v="23"/>
    <n v="606"/>
    <n v="5"/>
    <n v="8"/>
    <n v="5"/>
    <x v="0"/>
    <n v="4"/>
    <n v="173.14285714285714"/>
    <n v="10"/>
    <n v="432.85714285714289"/>
    <n v="18"/>
    <n v="6"/>
    <x v="4"/>
  </r>
  <r>
    <n v="6260"/>
    <n v="70"/>
    <x v="2"/>
    <x v="1"/>
    <n v="82384"/>
    <n v="55"/>
    <n v="27"/>
    <n v="1957"/>
    <n v="5"/>
    <n v="9"/>
    <n v="9"/>
    <x v="0"/>
    <n v="3"/>
    <n v="366.9375"/>
    <n v="13"/>
    <n v="1590.0625"/>
    <n v="23"/>
    <n v="8"/>
    <x v="0"/>
  </r>
  <r>
    <n v="10383"/>
    <n v="59"/>
    <x v="0"/>
    <x v="2"/>
    <n v="70287"/>
    <n v="30"/>
    <n v="21"/>
    <n v="1093"/>
    <n v="7"/>
    <n v="7"/>
    <n v="7"/>
    <x v="0"/>
    <n v="5"/>
    <n v="364.33333333333331"/>
    <n v="10"/>
    <n v="728.66666666666663"/>
    <n v="21"/>
    <n v="8"/>
    <x v="0"/>
  </r>
  <r>
    <n v="7437"/>
    <n v="37"/>
    <x v="0"/>
    <x v="0"/>
    <n v="27938"/>
    <n v="31"/>
    <n v="6"/>
    <n v="29"/>
    <n v="7"/>
    <n v="1"/>
    <n v="0"/>
    <x v="0"/>
    <n v="1"/>
    <n v="5.8000000000000007"/>
    <n v="4"/>
    <n v="23.200000000000003"/>
    <n v="8"/>
    <n v="1"/>
    <x v="1"/>
  </r>
  <r>
    <n v="8375"/>
    <n v="57"/>
    <x v="1"/>
    <x v="1"/>
    <n v="55954"/>
    <n v="63"/>
    <n v="19"/>
    <n v="518"/>
    <n v="4"/>
    <n v="6"/>
    <n v="5"/>
    <x v="0"/>
    <n v="8"/>
    <n v="296"/>
    <n v="6"/>
    <n v="222"/>
    <n v="15"/>
    <n v="4"/>
    <x v="2"/>
  </r>
  <r>
    <n v="6853"/>
    <n v="43"/>
    <x v="2"/>
    <x v="0"/>
    <n v="75777"/>
    <n v="12"/>
    <n v="21"/>
    <n v="1438"/>
    <n v="9"/>
    <n v="7"/>
    <n v="8"/>
    <x v="0"/>
    <n v="3"/>
    <n v="308.14285714285711"/>
    <n v="11"/>
    <n v="1129.8571428571429"/>
    <n v="24"/>
    <n v="9"/>
    <x v="3"/>
  </r>
  <r>
    <n v="3076"/>
    <n v="50"/>
    <x v="0"/>
    <x v="1"/>
    <n v="66653"/>
    <n v="18"/>
    <n v="22"/>
    <n v="612"/>
    <n v="9"/>
    <n v="7"/>
    <n v="5"/>
    <x v="0"/>
    <n v="4"/>
    <n v="153"/>
    <n v="12"/>
    <n v="459"/>
    <n v="21"/>
    <n v="8"/>
    <x v="0"/>
  </r>
  <r>
    <n v="1012"/>
    <n v="73"/>
    <x v="0"/>
    <x v="0"/>
    <n v="61823"/>
    <n v="26"/>
    <n v="24"/>
    <n v="884"/>
    <n v="8"/>
    <n v="8"/>
    <n v="6"/>
    <x v="0"/>
    <n v="8"/>
    <n v="392.88888888888886"/>
    <n v="10"/>
    <n v="491.11111111111114"/>
    <n v="22"/>
    <n v="8"/>
    <x v="0"/>
  </r>
  <r>
    <n v="6518"/>
    <n v="74"/>
    <x v="1"/>
    <x v="3"/>
    <n v="67680"/>
    <n v="8"/>
    <n v="19"/>
    <n v="606"/>
    <n v="10"/>
    <n v="6"/>
    <n v="5"/>
    <x v="0"/>
    <n v="7"/>
    <n v="282.8"/>
    <n v="8"/>
    <n v="323.2"/>
    <n v="21"/>
    <n v="8"/>
    <x v="0"/>
  </r>
  <r>
    <n v="4137"/>
    <n v="77"/>
    <x v="0"/>
    <x v="1"/>
    <n v="70666"/>
    <n v="29"/>
    <n v="16"/>
    <n v="1076"/>
    <n v="8"/>
    <n v="5"/>
    <n v="7"/>
    <x v="0"/>
    <n v="7"/>
    <n v="684.72727272727275"/>
    <n v="4"/>
    <n v="391.27272727272731"/>
    <n v="20"/>
    <n v="7"/>
    <x v="0"/>
  </r>
  <r>
    <n v="8082"/>
    <n v="54"/>
    <x v="0"/>
    <x v="1"/>
    <n v="25721"/>
    <n v="75"/>
    <n v="5"/>
    <n v="34"/>
    <n v="3.0000000000000004"/>
    <n v="0"/>
    <n v="0"/>
    <x v="0"/>
    <n v="1"/>
    <n v="11.333333333333332"/>
    <n v="2"/>
    <n v="22.666666666666664"/>
    <n v="3.0000000000000004"/>
    <n v="0"/>
    <x v="1"/>
  </r>
  <r>
    <n v="1386"/>
    <n v="58"/>
    <x v="0"/>
    <x v="1"/>
    <n v="32474"/>
    <n v="0"/>
    <n v="4"/>
    <n v="11"/>
    <n v="10"/>
    <n v="0"/>
    <n v="0"/>
    <x v="0"/>
    <n v="1"/>
    <n v="3.6666666666666665"/>
    <n v="2"/>
    <n v="7.333333333333333"/>
    <n v="10"/>
    <n v="2"/>
    <x v="2"/>
  </r>
  <r>
    <n v="9369"/>
    <n v="46"/>
    <x v="2"/>
    <x v="0"/>
    <n v="88194"/>
    <n v="19"/>
    <n v="32"/>
    <n v="1274"/>
    <n v="9"/>
    <n v="9"/>
    <n v="8"/>
    <x v="0"/>
    <n v="11"/>
    <n v="667.33333333333337"/>
    <n v="10"/>
    <n v="606.66666666666663"/>
    <n v="26"/>
    <n v="9"/>
    <x v="3"/>
  </r>
  <r>
    <n v="4477"/>
    <n v="67"/>
    <x v="0"/>
    <x v="1"/>
    <n v="69096"/>
    <n v="4"/>
    <n v="18"/>
    <n v="653"/>
    <n v="10"/>
    <n v="6"/>
    <n v="6"/>
    <x v="0"/>
    <n v="5"/>
    <n v="217.66666666666666"/>
    <n v="10"/>
    <n v="435.33333333333331"/>
    <n v="22"/>
    <n v="8"/>
    <x v="0"/>
  </r>
  <r>
    <n v="1357"/>
    <n v="55"/>
    <x v="0"/>
    <x v="1"/>
    <n v="74854"/>
    <n v="90"/>
    <n v="19"/>
    <n v="1562"/>
    <n v="0.99999999999999978"/>
    <n v="6"/>
    <n v="9"/>
    <x v="0"/>
    <n v="2"/>
    <n v="446.28571428571428"/>
    <n v="5"/>
    <n v="1115.7142857142858"/>
    <n v="16"/>
    <n v="5"/>
    <x v="4"/>
  </r>
  <r>
    <n v="1402"/>
    <n v="71"/>
    <x v="2"/>
    <x v="1"/>
    <n v="66991"/>
    <n v="1"/>
    <n v="21"/>
    <n v="1253"/>
    <n v="10"/>
    <n v="7"/>
    <n v="8"/>
    <x v="0"/>
    <n v="4"/>
    <n v="501.20000000000005"/>
    <n v="6"/>
    <n v="751.8"/>
    <n v="25"/>
    <n v="9"/>
    <x v="3"/>
  </r>
  <r>
    <n v="6312"/>
    <n v="66"/>
    <x v="0"/>
    <x v="1"/>
    <n v="65031"/>
    <n v="29"/>
    <n v="30"/>
    <n v="863"/>
    <n v="8"/>
    <n v="9"/>
    <n v="6"/>
    <x v="0"/>
    <n v="10"/>
    <n v="375.21739130434781"/>
    <n v="13"/>
    <n v="487.78260869565213"/>
    <n v="23"/>
    <n v="8"/>
    <x v="0"/>
  </r>
  <r>
    <n v="8132"/>
    <n v="50"/>
    <x v="1"/>
    <x v="1"/>
    <n v="60631"/>
    <n v="88"/>
    <n v="24"/>
    <n v="661"/>
    <n v="1.9999999999999996"/>
    <n v="8"/>
    <n v="6"/>
    <x v="0"/>
    <n v="9"/>
    <n v="349.94117647058823"/>
    <n v="8"/>
    <n v="311.05882352941177"/>
    <n v="16"/>
    <n v="5"/>
    <x v="4"/>
  </r>
  <r>
    <n v="1050"/>
    <n v="73"/>
    <x v="0"/>
    <x v="1"/>
    <n v="28332"/>
    <n v="58"/>
    <n v="8"/>
    <n v="65"/>
    <n v="5"/>
    <n v="2"/>
    <n v="2"/>
    <x v="0"/>
    <n v="2"/>
    <n v="21.666666666666664"/>
    <n v="4"/>
    <n v="43.333333333333329"/>
    <n v="9"/>
    <n v="2"/>
    <x v="2"/>
  </r>
  <r>
    <n v="5846"/>
    <n v="48"/>
    <x v="0"/>
    <x v="2"/>
    <n v="40246"/>
    <n v="68"/>
    <n v="4"/>
    <n v="13"/>
    <n v="4"/>
    <n v="0"/>
    <n v="0"/>
    <x v="0"/>
    <n v="1"/>
    <n v="4.333333333333333"/>
    <n v="2"/>
    <n v="8.6666666666666661"/>
    <n v="4"/>
    <n v="0"/>
    <x v="1"/>
  </r>
  <r>
    <n v="1859"/>
    <n v="53"/>
    <x v="2"/>
    <x v="1"/>
    <n v="75251"/>
    <n v="34"/>
    <n v="19"/>
    <n v="1890"/>
    <n v="7"/>
    <n v="6"/>
    <n v="9"/>
    <x v="0"/>
    <n v="7"/>
    <n v="1102.5"/>
    <n v="5"/>
    <n v="787.5"/>
    <n v="22"/>
    <n v="8"/>
    <x v="0"/>
  </r>
  <r>
    <n v="7503"/>
    <n v="49"/>
    <x v="0"/>
    <x v="0"/>
    <n v="75825"/>
    <n v="40"/>
    <n v="22"/>
    <n v="2209"/>
    <n v="6"/>
    <n v="7"/>
    <n v="9"/>
    <x v="1"/>
    <n v="5"/>
    <n v="788.92857142857144"/>
    <n v="9"/>
    <n v="1420.0714285714287"/>
    <n v="22"/>
    <n v="8"/>
    <x v="0"/>
  </r>
  <r>
    <n v="10401"/>
    <n v="49"/>
    <x v="2"/>
    <x v="1"/>
    <n v="26326"/>
    <n v="12"/>
    <n v="4"/>
    <n v="18"/>
    <n v="9"/>
    <n v="0"/>
    <n v="0"/>
    <x v="0"/>
    <n v="0"/>
    <n v="0"/>
    <n v="3"/>
    <n v="18"/>
    <n v="9"/>
    <n v="2"/>
    <x v="2"/>
  </r>
  <r>
    <n v="1618"/>
    <n v="60"/>
    <x v="0"/>
    <x v="1"/>
    <n v="56046"/>
    <n v="9"/>
    <n v="21"/>
    <n v="692"/>
    <n v="10"/>
    <n v="7"/>
    <n v="6"/>
    <x v="0"/>
    <n v="10"/>
    <n v="384.44444444444446"/>
    <n v="8"/>
    <n v="307.55555555555554"/>
    <n v="23"/>
    <n v="8"/>
    <x v="0"/>
  </r>
  <r>
    <n v="3332"/>
    <n v="40"/>
    <x v="0"/>
    <x v="0"/>
    <n v="29760"/>
    <n v="87"/>
    <n v="12"/>
    <n v="165"/>
    <n v="1.9999999999999996"/>
    <n v="3"/>
    <n v="3"/>
    <x v="0"/>
    <n v="3"/>
    <n v="70.714285714285708"/>
    <n v="4"/>
    <n v="94.285714285714278"/>
    <n v="8"/>
    <n v="1"/>
    <x v="1"/>
  </r>
  <r>
    <n v="2261"/>
    <n v="56"/>
    <x v="0"/>
    <x v="1"/>
    <n v="26304"/>
    <n v="5"/>
    <n v="4"/>
    <n v="16"/>
    <n v="10"/>
    <n v="0"/>
    <n v="0"/>
    <x v="0"/>
    <n v="1"/>
    <n v="5.333333333333333"/>
    <n v="2"/>
    <n v="10.666666666666666"/>
    <n v="10"/>
    <n v="2"/>
    <x v="2"/>
  </r>
  <r>
    <n v="5346"/>
    <n v="52"/>
    <x v="2"/>
    <x v="1"/>
    <n v="23559"/>
    <n v="87"/>
    <n v="9"/>
    <n v="79"/>
    <n v="1.9999999999999996"/>
    <n v="2"/>
    <n v="2"/>
    <x v="0"/>
    <n v="3"/>
    <n v="39.5"/>
    <n v="3"/>
    <n v="39.5"/>
    <n v="6"/>
    <n v="0"/>
    <x v="1"/>
  </r>
  <r>
    <n v="4119"/>
    <n v="62"/>
    <x v="2"/>
    <x v="1"/>
    <n v="38620"/>
    <n v="56"/>
    <n v="11"/>
    <n v="318"/>
    <n v="5"/>
    <n v="3"/>
    <n v="4"/>
    <x v="0"/>
    <n v="2"/>
    <n v="127.2"/>
    <n v="3"/>
    <n v="190.79999999999998"/>
    <n v="12"/>
    <n v="3"/>
    <x v="2"/>
  </r>
  <r>
    <n v="535"/>
    <n v="38"/>
    <x v="0"/>
    <x v="2"/>
    <n v="81361"/>
    <n v="18"/>
    <n v="27"/>
    <n v="778"/>
    <n v="9"/>
    <n v="9"/>
    <n v="6"/>
    <x v="0"/>
    <n v="3"/>
    <n v="145.875"/>
    <n v="13"/>
    <n v="632.125"/>
    <n v="24"/>
    <n v="9"/>
    <x v="3"/>
  </r>
  <r>
    <n v="5268"/>
    <n v="65"/>
    <x v="0"/>
    <x v="1"/>
    <n v="29440"/>
    <n v="95"/>
    <n v="7"/>
    <n v="56"/>
    <n v="0.99999999999999978"/>
    <n v="1"/>
    <n v="2"/>
    <x v="0"/>
    <n v="1"/>
    <n v="11.200000000000001"/>
    <n v="4"/>
    <n v="44.800000000000004"/>
    <n v="4"/>
    <n v="0"/>
    <x v="1"/>
  </r>
  <r>
    <n v="273"/>
    <n v="55"/>
    <x v="2"/>
    <x v="1"/>
    <n v="36138"/>
    <n v="48"/>
    <n v="13"/>
    <n v="151"/>
    <n v="6"/>
    <n v="4"/>
    <n v="3"/>
    <x v="0"/>
    <n v="3"/>
    <n v="64.714285714285708"/>
    <n v="4"/>
    <n v="86.285714285714278"/>
    <n v="13"/>
    <n v="4"/>
    <x v="2"/>
  </r>
  <r>
    <n v="4452"/>
    <n v="68"/>
    <x v="0"/>
    <x v="0"/>
    <n v="50388"/>
    <n v="3"/>
    <n v="17"/>
    <n v="372"/>
    <n v="10"/>
    <n v="5"/>
    <n v="4"/>
    <x v="0"/>
    <n v="6"/>
    <n v="186"/>
    <n v="6"/>
    <n v="186"/>
    <n v="19"/>
    <n v="7"/>
    <x v="0"/>
  </r>
  <r>
    <n v="8504"/>
    <n v="52"/>
    <x v="0"/>
    <x v="1"/>
    <n v="79593"/>
    <n v="70"/>
    <n v="19"/>
    <n v="1366"/>
    <n v="3.0000000000000004"/>
    <n v="6"/>
    <n v="8"/>
    <x v="0"/>
    <n v="5"/>
    <n v="569.16666666666674"/>
    <n v="7"/>
    <n v="796.83333333333337"/>
    <n v="17"/>
    <n v="5"/>
    <x v="4"/>
  </r>
  <r>
    <n v="771"/>
    <n v="58"/>
    <x v="0"/>
    <x v="1"/>
    <n v="54178"/>
    <n v="79"/>
    <n v="10"/>
    <n v="194"/>
    <n v="3.0000000000000004"/>
    <n v="3"/>
    <n v="3"/>
    <x v="0"/>
    <n v="2"/>
    <n v="55.428571428571423"/>
    <n v="5"/>
    <n v="138.57142857142858"/>
    <n v="9"/>
    <n v="2"/>
    <x v="2"/>
  </r>
  <r>
    <n v="11178"/>
    <n v="53"/>
    <x v="2"/>
    <x v="0"/>
    <n v="42394"/>
    <n v="69"/>
    <n v="5"/>
    <n v="32"/>
    <n v="4"/>
    <n v="0"/>
    <n v="0"/>
    <x v="0"/>
    <n v="1"/>
    <n v="8"/>
    <n v="3"/>
    <n v="24"/>
    <n v="4"/>
    <n v="0"/>
    <x v="1"/>
  </r>
  <r>
    <n v="2230"/>
    <n v="55"/>
    <x v="1"/>
    <x v="1"/>
    <n v="23626"/>
    <n v="84"/>
    <n v="10"/>
    <n v="43"/>
    <n v="1.9999999999999996"/>
    <n v="3"/>
    <n v="1"/>
    <x v="0"/>
    <n v="3"/>
    <n v="21.5"/>
    <n v="3"/>
    <n v="21.5"/>
    <n v="6"/>
    <n v="0"/>
    <x v="1"/>
  </r>
  <r>
    <n v="7516"/>
    <n v="42"/>
    <x v="0"/>
    <x v="1"/>
    <n v="30096"/>
    <n v="30"/>
    <n v="6"/>
    <n v="45"/>
    <n v="7"/>
    <n v="1"/>
    <n v="1"/>
    <x v="0"/>
    <n v="2"/>
    <n v="18"/>
    <n v="3"/>
    <n v="27"/>
    <n v="9"/>
    <n v="2"/>
    <x v="2"/>
  </r>
  <r>
    <n v="7247"/>
    <n v="65"/>
    <x v="0"/>
    <x v="3"/>
    <n v="47916"/>
    <n v="72"/>
    <n v="22"/>
    <n v="606"/>
    <n v="3.0000000000000004"/>
    <n v="7"/>
    <n v="5"/>
    <x v="0"/>
    <n v="7"/>
    <n v="326.30769230769226"/>
    <n v="6"/>
    <n v="279.69230769230774"/>
    <n v="15"/>
    <n v="4"/>
    <x v="2"/>
  </r>
  <r>
    <n v="11100"/>
    <n v="53"/>
    <x v="0"/>
    <x v="2"/>
    <n v="51813"/>
    <n v="37"/>
    <n v="7"/>
    <n v="63"/>
    <n v="7"/>
    <n v="1"/>
    <n v="2"/>
    <x v="0"/>
    <n v="2"/>
    <n v="25.200000000000003"/>
    <n v="3"/>
    <n v="37.799999999999997"/>
    <n v="10"/>
    <n v="2"/>
    <x v="2"/>
  </r>
  <r>
    <n v="4646"/>
    <n v="74"/>
    <x v="2"/>
    <x v="1"/>
    <n v="78497"/>
    <n v="44"/>
    <n v="25"/>
    <n v="978"/>
    <n v="6"/>
    <n v="8"/>
    <n v="7"/>
    <x v="0"/>
    <n v="5"/>
    <n v="287.64705882352945"/>
    <n v="12"/>
    <n v="690.35294117647061"/>
    <n v="21"/>
    <n v="8"/>
    <x v="0"/>
  </r>
  <r>
    <n v="3037"/>
    <n v="42"/>
    <x v="1"/>
    <x v="1"/>
    <n v="50150"/>
    <n v="32"/>
    <n v="16"/>
    <n v="410"/>
    <n v="7"/>
    <n v="5"/>
    <n v="5"/>
    <x v="0"/>
    <n v="5"/>
    <n v="170.83333333333334"/>
    <n v="7"/>
    <n v="239.16666666666669"/>
    <n v="17"/>
    <n v="5"/>
    <x v="4"/>
  </r>
  <r>
    <n v="1473"/>
    <n v="65"/>
    <x v="2"/>
    <x v="0"/>
    <n v="47823"/>
    <n v="0"/>
    <n v="7"/>
    <n v="72"/>
    <n v="10"/>
    <n v="1"/>
    <n v="2"/>
    <x v="0"/>
    <n v="2"/>
    <n v="28.8"/>
    <n v="3"/>
    <n v="43.199999999999996"/>
    <n v="13"/>
    <n v="4"/>
    <x v="2"/>
  </r>
  <r>
    <n v="1016"/>
    <n v="66"/>
    <x v="1"/>
    <x v="0"/>
    <n v="34554"/>
    <n v="43"/>
    <n v="7"/>
    <n v="55"/>
    <n v="6"/>
    <n v="1"/>
    <n v="1"/>
    <x v="0"/>
    <n v="2"/>
    <n v="22"/>
    <n v="3"/>
    <n v="33"/>
    <n v="8"/>
    <n v="1"/>
    <x v="1"/>
  </r>
  <r>
    <n v="4518"/>
    <n v="46"/>
    <x v="0"/>
    <x v="1"/>
    <n v="85693"/>
    <n v="59"/>
    <n v="27"/>
    <n v="1169"/>
    <n v="4"/>
    <n v="9"/>
    <n v="7"/>
    <x v="0"/>
    <n v="9"/>
    <n v="526.05000000000007"/>
    <n v="11"/>
    <n v="642.95000000000005"/>
    <n v="20"/>
    <n v="7"/>
    <x v="0"/>
  </r>
  <r>
    <n v="9370"/>
    <n v="80"/>
    <x v="1"/>
    <x v="1"/>
    <n v="65846"/>
    <n v="68"/>
    <n v="16"/>
    <n v="1120"/>
    <n v="4"/>
    <n v="5"/>
    <n v="7"/>
    <x v="0"/>
    <n v="6"/>
    <n v="560"/>
    <n v="6"/>
    <n v="560"/>
    <n v="16"/>
    <n v="5"/>
    <x v="4"/>
  </r>
  <r>
    <n v="8908"/>
    <n v="66"/>
    <x v="0"/>
    <x v="1"/>
    <n v="87195"/>
    <n v="35"/>
    <n v="20"/>
    <n v="1097"/>
    <n v="7"/>
    <n v="6"/>
    <n v="7"/>
    <x v="0"/>
    <n v="3"/>
    <n v="411.375"/>
    <n v="5"/>
    <n v="685.625"/>
    <n v="20"/>
    <n v="7"/>
    <x v="0"/>
  </r>
  <r>
    <n v="8373"/>
    <n v="46"/>
    <x v="3"/>
    <x v="1"/>
    <n v="24594"/>
    <n v="94"/>
    <n v="5"/>
    <n v="29"/>
    <n v="0.99999999999999978"/>
    <n v="0"/>
    <n v="0"/>
    <x v="0"/>
    <n v="1"/>
    <n v="7.25"/>
    <n v="3"/>
    <n v="21.75"/>
    <n v="0.99999999999999978"/>
    <n v="0"/>
    <x v="1"/>
  </r>
  <r>
    <n v="7533"/>
    <n v="61"/>
    <x v="0"/>
    <x v="1"/>
    <n v="49096"/>
    <n v="15"/>
    <n v="13"/>
    <n v="187"/>
    <n v="9"/>
    <n v="4"/>
    <n v="3"/>
    <x v="0"/>
    <n v="4"/>
    <n v="93.5"/>
    <n v="4"/>
    <n v="93.5"/>
    <n v="16"/>
    <n v="5"/>
    <x v="4"/>
  </r>
  <r>
    <n v="2683"/>
    <n v="56"/>
    <x v="0"/>
    <x v="1"/>
    <n v="52413"/>
    <n v="56"/>
    <n v="26"/>
    <n v="910"/>
    <n v="5"/>
    <n v="9"/>
    <n v="6"/>
    <x v="0"/>
    <n v="6"/>
    <n v="303.33333333333331"/>
    <n v="12"/>
    <n v="606.66666666666663"/>
    <n v="20"/>
    <n v="7"/>
    <x v="0"/>
  </r>
  <r>
    <n v="3629"/>
    <n v="47"/>
    <x v="0"/>
    <x v="0"/>
    <n v="38557"/>
    <n v="17"/>
    <n v="9"/>
    <n v="145"/>
    <n v="9"/>
    <n v="2"/>
    <n v="3"/>
    <x v="0"/>
    <n v="3"/>
    <n v="72.5"/>
    <n v="3"/>
    <n v="72.5"/>
    <n v="14"/>
    <n v="4"/>
    <x v="2"/>
  </r>
  <r>
    <n v="10991"/>
    <n v="65"/>
    <x v="2"/>
    <x v="1"/>
    <n v="89058"/>
    <n v="18"/>
    <n v="14"/>
    <n v="850"/>
    <n v="9"/>
    <n v="4"/>
    <n v="6"/>
    <x v="0"/>
    <n v="5"/>
    <n v="472.22222222222223"/>
    <n v="4"/>
    <n v="377.77777777777777"/>
    <n v="19"/>
    <n v="7"/>
    <x v="0"/>
  </r>
  <r>
    <n v="5077"/>
    <n v="46"/>
    <x v="0"/>
    <x v="1"/>
    <n v="77298"/>
    <n v="46"/>
    <n v="24"/>
    <n v="969"/>
    <n v="6"/>
    <n v="8"/>
    <n v="7"/>
    <x v="0"/>
    <n v="6"/>
    <n v="342"/>
    <n v="11"/>
    <n v="627"/>
    <n v="21"/>
    <n v="8"/>
    <x v="0"/>
  </r>
  <r>
    <n v="7431"/>
    <n v="34"/>
    <x v="1"/>
    <x v="0"/>
    <n v="68126"/>
    <n v="40"/>
    <n v="17"/>
    <n v="1820"/>
    <n v="6"/>
    <n v="5"/>
    <n v="9"/>
    <x v="0"/>
    <n v="7"/>
    <n v="1061.6666666666667"/>
    <n v="5"/>
    <n v="758.33333333333337"/>
    <n v="20"/>
    <n v="7"/>
    <x v="0"/>
  </r>
  <r>
    <n v="3267"/>
    <n v="62"/>
    <x v="2"/>
    <x v="1"/>
    <n v="57288"/>
    <n v="27"/>
    <n v="20"/>
    <n v="608"/>
    <n v="8"/>
    <n v="6"/>
    <n v="5"/>
    <x v="0"/>
    <n v="8"/>
    <n v="304"/>
    <n v="8"/>
    <n v="304"/>
    <n v="19"/>
    <n v="7"/>
    <x v="0"/>
  </r>
  <r>
    <n v="999"/>
    <n v="34"/>
    <x v="0"/>
    <x v="0"/>
    <n v="86037"/>
    <n v="95"/>
    <n v="25"/>
    <n v="730"/>
    <n v="0.99999999999999978"/>
    <n v="8"/>
    <n v="6"/>
    <x v="0"/>
    <n v="6"/>
    <n v="257.64705882352945"/>
    <n v="11"/>
    <n v="472.35294117647061"/>
    <n v="15"/>
    <n v="4"/>
    <x v="2"/>
  </r>
  <r>
    <n v="9215"/>
    <n v="45"/>
    <x v="1"/>
    <x v="1"/>
    <n v="43974"/>
    <n v="19"/>
    <n v="21"/>
    <n v="551"/>
    <n v="9"/>
    <n v="7"/>
    <n v="5"/>
    <x v="0"/>
    <n v="6"/>
    <n v="275.5"/>
    <n v="6"/>
    <n v="275.5"/>
    <n v="21"/>
    <n v="8"/>
    <x v="0"/>
  </r>
  <r>
    <n v="2286"/>
    <n v="63"/>
    <x v="0"/>
    <x v="0"/>
    <n v="50785"/>
    <n v="27"/>
    <n v="8"/>
    <n v="114"/>
    <n v="8"/>
    <n v="2"/>
    <n v="3"/>
    <x v="0"/>
    <n v="2"/>
    <n v="45.6"/>
    <n v="3"/>
    <n v="68.399999999999991"/>
    <n v="13"/>
    <n v="4"/>
    <x v="2"/>
  </r>
  <r>
    <n v="1592"/>
    <n v="55"/>
    <x v="0"/>
    <x v="1"/>
    <n v="90765"/>
    <n v="25"/>
    <n v="15"/>
    <n v="1724"/>
    <n v="8"/>
    <n v="4"/>
    <n v="9"/>
    <x v="1"/>
    <n v="4"/>
    <n v="766.22222222222217"/>
    <n v="5"/>
    <n v="957.77777777777783"/>
    <n v="21"/>
    <n v="8"/>
    <x v="0"/>
  </r>
  <r>
    <n v="367"/>
    <n v="47"/>
    <x v="2"/>
    <x v="1"/>
    <n v="36550"/>
    <n v="74"/>
    <n v="20"/>
    <n v="577"/>
    <n v="3.0000000000000004"/>
    <n v="6"/>
    <n v="5"/>
    <x v="0"/>
    <n v="9"/>
    <n v="370.92857142857144"/>
    <n v="5"/>
    <n v="206.07142857142858"/>
    <n v="14"/>
    <n v="4"/>
    <x v="2"/>
  </r>
  <r>
    <n v="5234"/>
    <n v="58"/>
    <x v="2"/>
    <x v="1"/>
    <n v="30753"/>
    <n v="85"/>
    <n v="7"/>
    <n v="81"/>
    <n v="1.9999999999999996"/>
    <n v="1"/>
    <n v="2"/>
    <x v="0"/>
    <n v="1"/>
    <n v="20.25"/>
    <n v="3"/>
    <n v="60.75"/>
    <n v="5"/>
    <n v="0"/>
    <x v="1"/>
  </r>
  <r>
    <n v="9862"/>
    <n v="56"/>
    <x v="0"/>
    <x v="1"/>
    <n v="21918"/>
    <n v="37"/>
    <n v="7"/>
    <n v="33"/>
    <n v="7"/>
    <n v="1"/>
    <n v="0"/>
    <x v="0"/>
    <n v="2"/>
    <n v="13.200000000000001"/>
    <n v="3"/>
    <n v="19.8"/>
    <n v="8"/>
    <n v="1"/>
    <x v="1"/>
  </r>
  <r>
    <n v="9805"/>
    <n v="72"/>
    <x v="2"/>
    <x v="1"/>
    <n v="56129"/>
    <n v="65"/>
    <n v="22"/>
    <n v="660"/>
    <n v="4"/>
    <n v="7"/>
    <n v="6"/>
    <x v="0"/>
    <n v="6"/>
    <n v="247.5"/>
    <n v="10"/>
    <n v="412.5"/>
    <n v="17"/>
    <n v="5"/>
    <x v="4"/>
  </r>
  <r>
    <n v="6205"/>
    <n v="58"/>
    <x v="2"/>
    <x v="0"/>
    <n v="32557"/>
    <n v="13"/>
    <n v="9"/>
    <n v="80"/>
    <n v="9"/>
    <n v="2"/>
    <n v="2"/>
    <x v="0"/>
    <n v="2"/>
    <n v="32"/>
    <n v="3"/>
    <n v="48"/>
    <n v="13"/>
    <n v="4"/>
    <x v="2"/>
  </r>
  <r>
    <n v="8442"/>
    <n v="40"/>
    <x v="2"/>
    <x v="1"/>
    <n v="19510"/>
    <n v="63"/>
    <n v="6"/>
    <n v="30"/>
    <n v="4"/>
    <n v="1"/>
    <n v="0"/>
    <x v="0"/>
    <n v="1"/>
    <n v="7.5"/>
    <n v="3"/>
    <n v="22.5"/>
    <n v="5"/>
    <n v="0"/>
    <x v="1"/>
  </r>
  <r>
    <n v="7386"/>
    <n v="49"/>
    <x v="0"/>
    <x v="2"/>
    <n v="30992"/>
    <n v="83"/>
    <n v="5"/>
    <n v="43"/>
    <n v="1.9999999999999996"/>
    <n v="0"/>
    <n v="1"/>
    <x v="0"/>
    <n v="1"/>
    <n v="10.75"/>
    <n v="3"/>
    <n v="32.25"/>
    <n v="2.9999999999999996"/>
    <n v="0"/>
    <x v="1"/>
  </r>
  <r>
    <n v="7215"/>
    <n v="42"/>
    <x v="0"/>
    <x v="0"/>
    <n v="101970"/>
    <n v="69"/>
    <n v="27"/>
    <n v="1135"/>
    <n v="4"/>
    <n v="9"/>
    <n v="7"/>
    <x v="1"/>
    <n v="6"/>
    <n v="358.4210526315789"/>
    <n v="13"/>
    <n v="776.57894736842104"/>
    <n v="20"/>
    <n v="7"/>
    <x v="0"/>
  </r>
  <r>
    <n v="1491"/>
    <n v="60"/>
    <x v="2"/>
    <x v="1"/>
    <n v="71488"/>
    <n v="87"/>
    <n v="16"/>
    <n v="559"/>
    <n v="1.9999999999999996"/>
    <n v="5"/>
    <n v="5"/>
    <x v="0"/>
    <n v="3"/>
    <n v="167.7"/>
    <n v="7"/>
    <n v="391.29999999999995"/>
    <n v="12"/>
    <n v="3"/>
    <x v="2"/>
  </r>
  <r>
    <n v="11071"/>
    <n v="41"/>
    <x v="0"/>
    <x v="0"/>
    <n v="79607"/>
    <n v="37"/>
    <n v="16"/>
    <n v="1923"/>
    <n v="7"/>
    <n v="5"/>
    <n v="9"/>
    <x v="0"/>
    <n v="3"/>
    <n v="641"/>
    <n v="6"/>
    <n v="1282"/>
    <n v="21"/>
    <n v="8"/>
    <x v="0"/>
  </r>
  <r>
    <n v="3381"/>
    <n v="72"/>
    <x v="2"/>
    <x v="1"/>
    <n v="54348"/>
    <n v="51"/>
    <n v="8"/>
    <n v="90"/>
    <n v="5"/>
    <n v="2"/>
    <n v="2"/>
    <x v="0"/>
    <n v="2"/>
    <n v="30"/>
    <n v="4"/>
    <n v="60"/>
    <n v="9"/>
    <n v="2"/>
    <x v="2"/>
  </r>
  <r>
    <n v="11051"/>
    <n v="69"/>
    <x v="1"/>
    <x v="1"/>
    <n v="77376"/>
    <n v="72"/>
    <n v="23"/>
    <n v="661"/>
    <n v="3.0000000000000004"/>
    <n v="8"/>
    <n v="6"/>
    <x v="0"/>
    <n v="6"/>
    <n v="247.875"/>
    <n v="10"/>
    <n v="413.125"/>
    <n v="17"/>
    <n v="5"/>
    <x v="4"/>
  </r>
  <r>
    <n v="8026"/>
    <n v="73"/>
    <x v="0"/>
    <x v="1"/>
    <n v="62998"/>
    <n v="10"/>
    <n v="19"/>
    <n v="463"/>
    <n v="9"/>
    <n v="6"/>
    <n v="5"/>
    <x v="0"/>
    <n v="5"/>
    <n v="231.5"/>
    <n v="5"/>
    <n v="231.5"/>
    <n v="20"/>
    <n v="7"/>
    <x v="0"/>
  </r>
  <r>
    <n v="433"/>
    <n v="67"/>
    <x v="2"/>
    <x v="0"/>
    <n v="61331"/>
    <n v="42"/>
    <n v="23"/>
    <n v="632"/>
    <n v="6"/>
    <n v="8"/>
    <n v="5"/>
    <x v="0"/>
    <n v="11"/>
    <n v="408.94117647058823"/>
    <n v="6"/>
    <n v="223.05882352941177"/>
    <n v="19"/>
    <n v="7"/>
    <x v="0"/>
  </r>
  <r>
    <n v="9597"/>
    <n v="56"/>
    <x v="0"/>
    <x v="1"/>
    <n v="73448"/>
    <n v="10"/>
    <n v="19"/>
    <n v="725"/>
    <n v="9"/>
    <n v="6"/>
    <n v="6"/>
    <x v="0"/>
    <n v="7"/>
    <n v="317.1875"/>
    <n v="9"/>
    <n v="407.8125"/>
    <n v="21"/>
    <n v="8"/>
    <x v="0"/>
  </r>
  <r>
    <n v="5290"/>
    <n v="61"/>
    <x v="1"/>
    <x v="1"/>
    <n v="41551"/>
    <n v="51"/>
    <n v="16"/>
    <n v="279"/>
    <n v="5"/>
    <n v="5"/>
    <n v="4"/>
    <x v="0"/>
    <n v="5"/>
    <n v="139.5"/>
    <n v="5"/>
    <n v="139.5"/>
    <n v="14"/>
    <n v="4"/>
    <x v="2"/>
  </r>
  <r>
    <n v="1685"/>
    <n v="58"/>
    <x v="1"/>
    <x v="1"/>
    <n v="62981"/>
    <n v="21"/>
    <n v="23"/>
    <n v="1482"/>
    <n v="8"/>
    <n v="8"/>
    <n v="8"/>
    <x v="0"/>
    <n v="4"/>
    <n v="348.70588235294116"/>
    <n v="13"/>
    <n v="1133.2941176470588"/>
    <n v="24"/>
    <n v="9"/>
    <x v="3"/>
  </r>
  <r>
    <n v="5342"/>
    <n v="49"/>
    <x v="3"/>
    <x v="2"/>
    <n v="9548"/>
    <n v="31"/>
    <n v="6"/>
    <n v="29"/>
    <n v="7"/>
    <n v="1"/>
    <n v="0"/>
    <x v="0"/>
    <n v="1"/>
    <n v="7.25"/>
    <n v="3"/>
    <n v="21.75"/>
    <n v="8"/>
    <n v="1"/>
    <x v="1"/>
  </r>
  <r>
    <n v="9579"/>
    <n v="66"/>
    <x v="1"/>
    <x v="1"/>
    <n v="33762"/>
    <n v="61"/>
    <n v="9"/>
    <n v="106"/>
    <n v="4"/>
    <n v="2"/>
    <n v="3"/>
    <x v="0"/>
    <n v="2"/>
    <n v="53"/>
    <n v="2"/>
    <n v="53"/>
    <n v="9"/>
    <n v="2"/>
    <x v="2"/>
  </r>
  <r>
    <n v="7660"/>
    <n v="52"/>
    <x v="1"/>
    <x v="0"/>
    <n v="35860"/>
    <n v="37"/>
    <n v="6"/>
    <n v="49"/>
    <n v="7"/>
    <n v="1"/>
    <n v="1"/>
    <x v="0"/>
    <n v="1"/>
    <n v="16.333333333333332"/>
    <n v="2"/>
    <n v="32.666666666666664"/>
    <n v="9"/>
    <n v="2"/>
    <x v="2"/>
  </r>
  <r>
    <n v="1461"/>
    <n v="60"/>
    <x v="1"/>
    <x v="2"/>
    <n v="36921"/>
    <n v="74"/>
    <n v="7"/>
    <n v="38"/>
    <n v="3.0000000000000004"/>
    <n v="1"/>
    <n v="1"/>
    <x v="0"/>
    <n v="2"/>
    <n v="15.200000000000001"/>
    <n v="3"/>
    <n v="22.8"/>
    <n v="5"/>
    <n v="0"/>
    <x v="1"/>
  </r>
  <r>
    <n v="821"/>
    <n v="33"/>
    <x v="2"/>
    <x v="0"/>
    <n v="92859"/>
    <n v="46"/>
    <n v="22"/>
    <n v="2077"/>
    <n v="6"/>
    <n v="7"/>
    <n v="9"/>
    <x v="0"/>
    <n v="5"/>
    <n v="610.88235294117646"/>
    <n v="12"/>
    <n v="1466.1176470588236"/>
    <n v="22"/>
    <n v="8"/>
    <x v="0"/>
  </r>
  <r>
    <n v="11084"/>
    <n v="49"/>
    <x v="2"/>
    <x v="1"/>
    <n v="65104"/>
    <n v="4"/>
    <n v="17"/>
    <n v="1053"/>
    <n v="10"/>
    <n v="5"/>
    <n v="7"/>
    <x v="0"/>
    <n v="3"/>
    <n v="315.89999999999998"/>
    <n v="7"/>
    <n v="737.09999999999991"/>
    <n v="22"/>
    <n v="8"/>
    <x v="0"/>
  </r>
  <r>
    <n v="8690"/>
    <n v="63"/>
    <x v="0"/>
    <x v="1"/>
    <n v="86111"/>
    <n v="73"/>
    <n v="23"/>
    <n v="1385"/>
    <n v="3.0000000000000004"/>
    <n v="8"/>
    <n v="8"/>
    <x v="0"/>
    <n v="5"/>
    <n v="461.66666666666663"/>
    <n v="10"/>
    <n v="923.33333333333326"/>
    <n v="19"/>
    <n v="7"/>
    <x v="0"/>
  </r>
  <r>
    <n v="2937"/>
    <n v="51"/>
    <x v="1"/>
    <x v="0"/>
    <n v="68352"/>
    <n v="47"/>
    <n v="25"/>
    <n v="871"/>
    <n v="6"/>
    <n v="8"/>
    <n v="6"/>
    <x v="0"/>
    <n v="8"/>
    <n v="409.88235294117646"/>
    <n v="9"/>
    <n v="461.11764705882354"/>
    <n v="20"/>
    <n v="7"/>
    <x v="0"/>
  </r>
  <r>
    <n v="9701"/>
    <n v="37"/>
    <x v="0"/>
    <x v="1"/>
    <n v="41883"/>
    <n v="13"/>
    <n v="12"/>
    <n v="312"/>
    <n v="9"/>
    <n v="3"/>
    <n v="4"/>
    <x v="0"/>
    <n v="4"/>
    <n v="178.28571428571428"/>
    <n v="3"/>
    <n v="133.71428571428569"/>
    <n v="16"/>
    <n v="5"/>
    <x v="4"/>
  </r>
  <r>
    <n v="9949"/>
    <n v="49"/>
    <x v="0"/>
    <x v="1"/>
    <n v="59809"/>
    <n v="36"/>
    <n v="15"/>
    <n v="877"/>
    <n v="7"/>
    <n v="4"/>
    <n v="6"/>
    <x v="0"/>
    <n v="3"/>
    <n v="292.33333333333331"/>
    <n v="6"/>
    <n v="584.66666666666663"/>
    <n v="17"/>
    <n v="5"/>
    <x v="4"/>
  </r>
  <r>
    <n v="10837"/>
    <n v="50"/>
    <x v="0"/>
    <x v="1"/>
    <n v="23957"/>
    <n v="47"/>
    <n v="6"/>
    <n v="68"/>
    <n v="6"/>
    <n v="1"/>
    <n v="2"/>
    <x v="0"/>
    <n v="2"/>
    <n v="27.200000000000003"/>
    <n v="3"/>
    <n v="40.799999999999997"/>
    <n v="9"/>
    <n v="2"/>
    <x v="2"/>
  </r>
  <r>
    <n v="3120"/>
    <n v="44"/>
    <x v="0"/>
    <x v="1"/>
    <n v="38547"/>
    <n v="49"/>
    <n v="4"/>
    <n v="22"/>
    <n v="6"/>
    <n v="0"/>
    <n v="0"/>
    <x v="0"/>
    <n v="1"/>
    <n v="7.333333333333333"/>
    <n v="2"/>
    <n v="14.666666666666666"/>
    <n v="6"/>
    <n v="0"/>
    <x v="1"/>
  </r>
  <r>
    <n v="5885"/>
    <n v="52"/>
    <x v="2"/>
    <x v="1"/>
    <n v="35688"/>
    <n v="94"/>
    <n v="16"/>
    <n v="211"/>
    <n v="0.99999999999999978"/>
    <n v="5"/>
    <n v="4"/>
    <x v="0"/>
    <n v="4"/>
    <n v="105.5"/>
    <n v="4"/>
    <n v="105.5"/>
    <n v="10"/>
    <n v="2"/>
    <x v="2"/>
  </r>
  <r>
    <n v="4050"/>
    <n v="59"/>
    <x v="2"/>
    <x v="1"/>
    <n v="49605"/>
    <n v="65"/>
    <n v="8"/>
    <n v="127"/>
    <n v="4"/>
    <n v="2"/>
    <n v="3"/>
    <x v="0"/>
    <n v="2"/>
    <n v="42.333333333333329"/>
    <n v="4"/>
    <n v="84.666666666666657"/>
    <n v="9"/>
    <n v="2"/>
    <x v="2"/>
  </r>
  <r>
    <n v="3830"/>
    <n v="72"/>
    <x v="2"/>
    <x v="1"/>
    <n v="59354"/>
    <n v="59"/>
    <n v="16"/>
    <n v="459"/>
    <n v="4"/>
    <n v="5"/>
    <n v="5"/>
    <x v="0"/>
    <n v="4"/>
    <n v="166.90909090909091"/>
    <n v="7"/>
    <n v="292.09090909090907"/>
    <n v="14"/>
    <n v="4"/>
    <x v="2"/>
  </r>
  <r>
    <n v="7987"/>
    <n v="56"/>
    <x v="0"/>
    <x v="1"/>
    <n v="65747"/>
    <n v="96"/>
    <n v="19"/>
    <n v="460"/>
    <n v="0.99999999999999978"/>
    <n v="6"/>
    <n v="5"/>
    <x v="0"/>
    <n v="8"/>
    <n v="262.85714285714283"/>
    <n v="6"/>
    <n v="197.14285714285714"/>
    <n v="12"/>
    <n v="3"/>
    <x v="2"/>
  </r>
  <r>
    <n v="7798"/>
    <n v="53"/>
    <x v="2"/>
    <x v="1"/>
    <n v="46344"/>
    <n v="28"/>
    <n v="17"/>
    <n v="429"/>
    <n v="8"/>
    <n v="5"/>
    <n v="5"/>
    <x v="0"/>
    <n v="7"/>
    <n v="250.25000000000003"/>
    <n v="5"/>
    <n v="178.75"/>
    <n v="18"/>
    <n v="6"/>
    <x v="4"/>
  </r>
  <r>
    <n v="92"/>
    <n v="37"/>
    <x v="0"/>
    <x v="0"/>
    <n v="34176"/>
    <n v="12"/>
    <n v="11"/>
    <n v="89"/>
    <n v="9"/>
    <n v="3"/>
    <n v="2"/>
    <x v="0"/>
    <n v="3"/>
    <n v="38.142857142857139"/>
    <n v="4"/>
    <n v="50.857142857142854"/>
    <n v="14"/>
    <n v="4"/>
    <x v="2"/>
  </r>
  <r>
    <n v="7055"/>
    <n v="73"/>
    <x v="1"/>
    <x v="1"/>
    <n v="61010"/>
    <n v="57"/>
    <n v="26"/>
    <n v="1021"/>
    <n v="5"/>
    <n v="9"/>
    <n v="7"/>
    <x v="0"/>
    <n v="8"/>
    <n v="429.89473684210526"/>
    <n v="11"/>
    <n v="591.1052631578948"/>
    <n v="21"/>
    <n v="8"/>
    <x v="0"/>
  </r>
  <r>
    <n v="10240"/>
    <n v="76"/>
    <x v="0"/>
    <x v="1"/>
    <n v="69372"/>
    <n v="10"/>
    <n v="21"/>
    <n v="1381"/>
    <n v="9"/>
    <n v="7"/>
    <n v="8"/>
    <x v="0"/>
    <n v="10"/>
    <n v="863.125"/>
    <n v="6"/>
    <n v="517.875"/>
    <n v="24"/>
    <n v="9"/>
    <x v="3"/>
  </r>
  <r>
    <n v="3025"/>
    <n v="67"/>
    <x v="0"/>
    <x v="0"/>
    <n v="49967"/>
    <n v="4"/>
    <n v="15"/>
    <n v="306"/>
    <n v="10"/>
    <n v="4"/>
    <n v="4"/>
    <x v="0"/>
    <n v="6"/>
    <n v="166.90909090909091"/>
    <n v="5"/>
    <n v="139.09090909090909"/>
    <n v="18"/>
    <n v="6"/>
    <x v="4"/>
  </r>
  <r>
    <n v="9283"/>
    <n v="47"/>
    <x v="0"/>
    <x v="0"/>
    <n v="60199"/>
    <n v="49"/>
    <n v="4"/>
    <n v="18"/>
    <n v="6"/>
    <n v="0"/>
    <n v="0"/>
    <x v="0"/>
    <n v="0"/>
    <n v="0"/>
    <n v="3"/>
    <n v="18"/>
    <n v="6"/>
    <n v="0"/>
    <x v="1"/>
  </r>
  <r>
    <n v="9970"/>
    <n v="48"/>
    <x v="0"/>
    <x v="1"/>
    <n v="55375"/>
    <n v="3"/>
    <n v="9"/>
    <n v="162"/>
    <n v="10"/>
    <n v="2"/>
    <n v="3"/>
    <x v="0"/>
    <n v="1"/>
    <n v="23.142857142857142"/>
    <n v="6"/>
    <n v="138.85714285714286"/>
    <n v="15"/>
    <n v="4"/>
    <x v="2"/>
  </r>
  <r>
    <n v="2730"/>
    <n v="70"/>
    <x v="0"/>
    <x v="0"/>
    <n v="80317"/>
    <n v="64"/>
    <n v="18"/>
    <n v="1231"/>
    <n v="4"/>
    <n v="6"/>
    <n v="8"/>
    <x v="0"/>
    <n v="3"/>
    <n v="284.07692307692309"/>
    <n v="10"/>
    <n v="946.92307692307702"/>
    <n v="18"/>
    <n v="6"/>
    <x v="4"/>
  </r>
  <r>
    <n v="2795"/>
    <n v="67"/>
    <x v="2"/>
    <x v="0"/>
    <n v="30523"/>
    <n v="0"/>
    <n v="4"/>
    <n v="13"/>
    <n v="10"/>
    <n v="0"/>
    <n v="0"/>
    <x v="0"/>
    <n v="1"/>
    <n v="4.333333333333333"/>
    <n v="2"/>
    <n v="8.6666666666666661"/>
    <n v="10"/>
    <n v="2"/>
    <x v="2"/>
  </r>
  <r>
    <n v="9260"/>
    <n v="80"/>
    <x v="1"/>
    <x v="1"/>
    <n v="70356"/>
    <n v="20"/>
    <n v="27"/>
    <n v="1706"/>
    <n v="8"/>
    <n v="9"/>
    <n v="9"/>
    <x v="0"/>
    <n v="10"/>
    <n v="897.8947368421052"/>
    <n v="9"/>
    <n v="808.10526315789468"/>
    <n v="26"/>
    <n v="9"/>
    <x v="3"/>
  </r>
  <r>
    <n v="8182"/>
    <n v="41"/>
    <x v="0"/>
    <x v="1"/>
    <n v="23228"/>
    <n v="91"/>
    <n v="11"/>
    <n v="121"/>
    <n v="0.99999999999999978"/>
    <n v="3"/>
    <n v="3"/>
    <x v="0"/>
    <n v="3"/>
    <n v="51.857142857142854"/>
    <n v="4"/>
    <n v="69.142857142857139"/>
    <n v="7"/>
    <n v="1"/>
    <x v="1"/>
  </r>
  <r>
    <n v="10095"/>
    <n v="50"/>
    <x v="1"/>
    <x v="2"/>
    <n v="74165"/>
    <n v="9"/>
    <n v="20"/>
    <n v="1293"/>
    <n v="10"/>
    <n v="6"/>
    <n v="8"/>
    <x v="0"/>
    <n v="5"/>
    <n v="431"/>
    <n v="10"/>
    <n v="862"/>
    <n v="24"/>
    <n v="9"/>
    <x v="3"/>
  </r>
  <r>
    <n v="8475"/>
    <n v="52"/>
    <x v="1"/>
    <x v="1"/>
    <n v="157243"/>
    <n v="98"/>
    <n v="37"/>
    <n v="1608"/>
    <n v="0.99999999999999978"/>
    <n v="9"/>
    <n v="9"/>
    <x v="0"/>
    <n v="0"/>
    <n v="0"/>
    <n v="0"/>
    <n v="0"/>
    <n v="19"/>
    <n v="7"/>
    <x v="0"/>
  </r>
  <r>
    <n v="4370"/>
    <n v="59"/>
    <x v="0"/>
    <x v="1"/>
    <n v="43482"/>
    <n v="83"/>
    <n v="9"/>
    <n v="88"/>
    <n v="1.9999999999999996"/>
    <n v="2"/>
    <n v="2"/>
    <x v="0"/>
    <n v="2"/>
    <n v="29.333333333333332"/>
    <n v="4"/>
    <n v="58.666666666666664"/>
    <n v="6"/>
    <n v="0"/>
    <x v="1"/>
  </r>
  <r>
    <n v="10573"/>
    <n v="72"/>
    <x v="0"/>
    <x v="2"/>
    <n v="62551"/>
    <n v="27"/>
    <n v="18"/>
    <n v="421"/>
    <n v="8"/>
    <n v="6"/>
    <n v="5"/>
    <x v="0"/>
    <n v="6"/>
    <n v="252.6"/>
    <n v="4"/>
    <n v="168.4"/>
    <n v="19"/>
    <n v="7"/>
    <x v="0"/>
  </r>
  <r>
    <n v="3712"/>
    <n v="66"/>
    <x v="0"/>
    <x v="2"/>
    <n v="52332"/>
    <n v="63"/>
    <n v="12"/>
    <n v="259"/>
    <n v="4"/>
    <n v="3"/>
    <n v="4"/>
    <x v="0"/>
    <n v="3"/>
    <n v="86.333333333333329"/>
    <n v="6"/>
    <n v="172.66666666666666"/>
    <n v="11"/>
    <n v="3"/>
    <x v="2"/>
  </r>
  <r>
    <n v="6637"/>
    <n v="37"/>
    <x v="0"/>
    <x v="0"/>
    <n v="66951"/>
    <n v="46"/>
    <n v="15"/>
    <n v="1117"/>
    <n v="6"/>
    <n v="4"/>
    <n v="7"/>
    <x v="0"/>
    <n v="3"/>
    <n v="335.09999999999997"/>
    <n v="7"/>
    <n v="781.9"/>
    <n v="17"/>
    <n v="5"/>
    <x v="4"/>
  </r>
  <r>
    <n v="3152"/>
    <n v="68"/>
    <x v="0"/>
    <x v="1"/>
    <n v="26091"/>
    <n v="84"/>
    <n v="9"/>
    <n v="89"/>
    <n v="1.9999999999999996"/>
    <n v="2"/>
    <n v="2"/>
    <x v="0"/>
    <n v="2"/>
    <n v="35.6"/>
    <n v="3"/>
    <n v="53.4"/>
    <n v="6"/>
    <n v="0"/>
    <x v="1"/>
  </r>
  <r>
    <n v="5610"/>
    <n v="60"/>
    <x v="0"/>
    <x v="1"/>
    <n v="33456"/>
    <n v="58"/>
    <n v="6"/>
    <n v="36"/>
    <n v="5"/>
    <n v="1"/>
    <n v="1"/>
    <x v="0"/>
    <n v="1"/>
    <n v="9"/>
    <n v="3"/>
    <n v="27"/>
    <n v="7"/>
    <n v="1"/>
    <x v="1"/>
  </r>
  <r>
    <n v="6460"/>
    <n v="43"/>
    <x v="0"/>
    <x v="1"/>
    <n v="28718"/>
    <n v="78"/>
    <n v="7"/>
    <n v="57"/>
    <n v="3.0000000000000004"/>
    <n v="1"/>
    <n v="2"/>
    <x v="0"/>
    <n v="2"/>
    <n v="22.8"/>
    <n v="3"/>
    <n v="34.199999999999996"/>
    <n v="6"/>
    <n v="0"/>
    <x v="1"/>
  </r>
  <r>
    <n v="1349"/>
    <n v="55"/>
    <x v="0"/>
    <x v="1"/>
    <n v="50447"/>
    <n v="4"/>
    <n v="8"/>
    <n v="148"/>
    <n v="10"/>
    <n v="2"/>
    <n v="3"/>
    <x v="0"/>
    <n v="3"/>
    <n v="74"/>
    <n v="3"/>
    <n v="74"/>
    <n v="15"/>
    <n v="4"/>
    <x v="2"/>
  </r>
  <r>
    <n v="1880"/>
    <n v="66"/>
    <x v="1"/>
    <x v="1"/>
    <n v="53537"/>
    <n v="17"/>
    <n v="8"/>
    <n v="93"/>
    <n v="9"/>
    <n v="2"/>
    <n v="3"/>
    <x v="0"/>
    <n v="2"/>
    <n v="37.200000000000003"/>
    <n v="3"/>
    <n v="55.8"/>
    <n v="14"/>
    <n v="4"/>
    <x v="2"/>
  </r>
  <r>
    <n v="641"/>
    <n v="58"/>
    <x v="0"/>
    <x v="0"/>
    <n v="52074"/>
    <n v="77"/>
    <n v="7"/>
    <n v="119"/>
    <n v="3.0000000000000004"/>
    <n v="1"/>
    <n v="3"/>
    <x v="0"/>
    <n v="2"/>
    <n v="59.5"/>
    <n v="2"/>
    <n v="59.5"/>
    <n v="7"/>
    <n v="1"/>
    <x v="1"/>
  </r>
  <r>
    <n v="8717"/>
    <n v="50"/>
    <x v="1"/>
    <x v="1"/>
    <n v="80427"/>
    <n v="56"/>
    <n v="28"/>
    <n v="1835"/>
    <n v="5"/>
    <n v="9"/>
    <n v="9"/>
    <x v="0"/>
    <n v="11"/>
    <n v="1062.3684210526317"/>
    <n v="8"/>
    <n v="772.63157894736833"/>
    <n v="23"/>
    <n v="8"/>
    <x v="0"/>
  </r>
  <r>
    <n v="10314"/>
    <n v="77"/>
    <x v="1"/>
    <x v="1"/>
    <n v="83837"/>
    <n v="79"/>
    <n v="25"/>
    <n v="1318"/>
    <n v="3.0000000000000004"/>
    <n v="8"/>
    <n v="8"/>
    <x v="0"/>
    <n v="9"/>
    <n v="847.28571428571433"/>
    <n v="5"/>
    <n v="470.71428571428572"/>
    <n v="19"/>
    <n v="7"/>
    <x v="0"/>
  </r>
  <r>
    <n v="10854"/>
    <n v="55"/>
    <x v="1"/>
    <x v="1"/>
    <n v="38853"/>
    <n v="90"/>
    <n v="7"/>
    <n v="45"/>
    <n v="0.99999999999999978"/>
    <n v="1"/>
    <n v="1"/>
    <x v="0"/>
    <n v="2"/>
    <n v="18"/>
    <n v="3"/>
    <n v="27"/>
    <n v="3"/>
    <n v="0"/>
    <x v="1"/>
  </r>
  <r>
    <n v="10492"/>
    <n v="66"/>
    <x v="0"/>
    <x v="1"/>
    <n v="38285"/>
    <n v="96"/>
    <n v="4"/>
    <n v="10"/>
    <n v="0.99999999999999978"/>
    <n v="0"/>
    <n v="0"/>
    <x v="0"/>
    <n v="0"/>
    <n v="0"/>
    <n v="3"/>
    <n v="10"/>
    <n v="0.99999999999999978"/>
    <n v="0"/>
    <x v="1"/>
  </r>
  <r>
    <n v="6935"/>
    <n v="74"/>
    <x v="2"/>
    <x v="1"/>
    <n v="78497"/>
    <n v="44"/>
    <n v="25"/>
    <n v="978"/>
    <n v="6"/>
    <n v="8"/>
    <n v="7"/>
    <x v="0"/>
    <n v="5"/>
    <n v="287.64705882352945"/>
    <n v="12"/>
    <n v="690.35294117647061"/>
    <n v="21"/>
    <n v="8"/>
    <x v="0"/>
  </r>
  <r>
    <n v="7698"/>
    <n v="49"/>
    <x v="1"/>
    <x v="1"/>
    <n v="51650"/>
    <n v="81"/>
    <n v="10"/>
    <n v="191"/>
    <n v="1.9999999999999996"/>
    <n v="3"/>
    <n v="3"/>
    <x v="0"/>
    <n v="4"/>
    <n v="95.5"/>
    <n v="4"/>
    <n v="95.5"/>
    <n v="8"/>
    <n v="1"/>
    <x v="1"/>
  </r>
  <r>
    <n v="3559"/>
    <n v="37"/>
    <x v="2"/>
    <x v="1"/>
    <n v="16248"/>
    <n v="77"/>
    <n v="9"/>
    <n v="57"/>
    <n v="3.0000000000000004"/>
    <n v="2"/>
    <n v="2"/>
    <x v="0"/>
    <n v="2"/>
    <n v="22.8"/>
    <n v="3"/>
    <n v="34.199999999999996"/>
    <n v="7"/>
    <n v="1"/>
    <x v="1"/>
  </r>
  <r>
    <n v="10562"/>
    <n v="79"/>
    <x v="2"/>
    <x v="1"/>
    <n v="66835"/>
    <n v="21"/>
    <n v="24"/>
    <n v="1033"/>
    <n v="8"/>
    <n v="8"/>
    <n v="7"/>
    <x v="0"/>
    <n v="6"/>
    <n v="326.21052631578948"/>
    <n v="13"/>
    <n v="706.78947368421052"/>
    <n v="23"/>
    <n v="8"/>
    <x v="0"/>
  </r>
  <r>
    <n v="10796"/>
    <n v="41"/>
    <x v="2"/>
    <x v="1"/>
    <n v="30477"/>
    <n v="16"/>
    <n v="6"/>
    <n v="66"/>
    <n v="9"/>
    <n v="1"/>
    <n v="2"/>
    <x v="0"/>
    <n v="1"/>
    <n v="16.5"/>
    <n v="3"/>
    <n v="49.5"/>
    <n v="12"/>
    <n v="3"/>
    <x v="2"/>
  </r>
  <r>
    <n v="2563"/>
    <n v="64"/>
    <x v="3"/>
    <x v="1"/>
    <n v="28249"/>
    <n v="80"/>
    <n v="6"/>
    <n v="43"/>
    <n v="1.9999999999999996"/>
    <n v="1"/>
    <n v="1"/>
    <x v="0"/>
    <n v="2"/>
    <n v="17.2"/>
    <n v="3"/>
    <n v="25.8"/>
    <n v="3.9999999999999996"/>
    <n v="0"/>
    <x v="1"/>
  </r>
  <r>
    <n v="3518"/>
    <n v="42"/>
    <x v="0"/>
    <x v="1"/>
    <n v="25271"/>
    <n v="45"/>
    <n v="5"/>
    <n v="50"/>
    <n v="6"/>
    <n v="0"/>
    <n v="1"/>
    <x v="0"/>
    <n v="1"/>
    <n v="16.666666666666664"/>
    <n v="2"/>
    <n v="33.333333333333329"/>
    <n v="7"/>
    <n v="1"/>
    <x v="1"/>
  </r>
  <r>
    <n v="5823"/>
    <n v="55"/>
    <x v="1"/>
    <x v="0"/>
    <n v="32303"/>
    <n v="63"/>
    <n v="7"/>
    <n v="39"/>
    <n v="4"/>
    <n v="1"/>
    <n v="1"/>
    <x v="0"/>
    <n v="1"/>
    <n v="7.8000000000000007"/>
    <n v="4"/>
    <n v="31.200000000000003"/>
    <n v="6"/>
    <n v="0"/>
    <x v="1"/>
  </r>
  <r>
    <n v="3934"/>
    <n v="59"/>
    <x v="0"/>
    <x v="1"/>
    <n v="61286"/>
    <n v="34"/>
    <n v="18"/>
    <n v="608"/>
    <n v="7"/>
    <n v="6"/>
    <n v="5"/>
    <x v="0"/>
    <n v="7"/>
    <n v="283.73333333333335"/>
    <n v="8"/>
    <n v="324.26666666666665"/>
    <n v="18"/>
    <n v="6"/>
    <x v="4"/>
  </r>
  <r>
    <n v="6982"/>
    <n v="49"/>
    <x v="0"/>
    <x v="1"/>
    <n v="74068"/>
    <n v="14"/>
    <n v="24"/>
    <n v="1581"/>
    <n v="9"/>
    <n v="8"/>
    <n v="9"/>
    <x v="0"/>
    <n v="4"/>
    <n v="486.46153846153851"/>
    <n v="9"/>
    <n v="1094.5384615384614"/>
    <n v="26"/>
    <n v="9"/>
    <x v="3"/>
  </r>
  <r>
    <n v="6431"/>
    <n v="61"/>
    <x v="1"/>
    <x v="1"/>
    <n v="45759"/>
    <n v="13"/>
    <n v="7"/>
    <n v="68"/>
    <n v="9"/>
    <n v="1"/>
    <n v="2"/>
    <x v="0"/>
    <n v="2"/>
    <n v="27.200000000000003"/>
    <n v="3"/>
    <n v="40.799999999999997"/>
    <n v="12"/>
    <n v="3"/>
    <x v="2"/>
  </r>
  <r>
    <n v="9733"/>
    <n v="47"/>
    <x v="3"/>
    <x v="1"/>
    <n v="24882"/>
    <n v="52"/>
    <n v="5"/>
    <n v="80"/>
    <n v="5"/>
    <n v="0"/>
    <n v="2"/>
    <x v="0"/>
    <n v="1"/>
    <n v="26.666666666666664"/>
    <n v="2"/>
    <n v="53.333333333333329"/>
    <n v="7"/>
    <n v="1"/>
    <x v="1"/>
  </r>
  <r>
    <n v="5602"/>
    <n v="36"/>
    <x v="1"/>
    <x v="1"/>
    <n v="66973"/>
    <n v="98"/>
    <n v="28"/>
    <n v="1282"/>
    <n v="0.99999999999999978"/>
    <n v="9"/>
    <n v="8"/>
    <x v="0"/>
    <n v="8"/>
    <n v="512.80000000000007"/>
    <n v="12"/>
    <n v="769.19999999999993"/>
    <n v="18"/>
    <n v="6"/>
    <x v="4"/>
  </r>
  <r>
    <n v="1324"/>
    <n v="37"/>
    <x v="0"/>
    <x v="1"/>
    <n v="38872"/>
    <n v="93"/>
    <n v="8"/>
    <n v="91"/>
    <n v="0.99999999999999978"/>
    <n v="2"/>
    <n v="2"/>
    <x v="0"/>
    <n v="3"/>
    <n v="45.5"/>
    <n v="3"/>
    <n v="45.5"/>
    <n v="5"/>
    <n v="0"/>
    <x v="1"/>
  </r>
  <r>
    <n v="326"/>
    <n v="52"/>
    <x v="0"/>
    <x v="1"/>
    <n v="51148"/>
    <n v="38"/>
    <n v="16"/>
    <n v="315"/>
    <n v="7"/>
    <n v="5"/>
    <n v="4"/>
    <x v="0"/>
    <n v="5"/>
    <n v="143.18181818181819"/>
    <n v="6"/>
    <n v="171.81818181818181"/>
    <n v="16"/>
    <n v="5"/>
    <x v="4"/>
  </r>
  <r>
    <n v="7224"/>
    <n v="48"/>
    <x v="0"/>
    <x v="1"/>
    <n v="31353"/>
    <n v="24"/>
    <n v="6"/>
    <n v="31"/>
    <n v="8"/>
    <n v="1"/>
    <n v="0"/>
    <x v="0"/>
    <n v="1"/>
    <n v="10.333333333333332"/>
    <n v="2"/>
    <n v="20.666666666666664"/>
    <n v="9"/>
    <n v="2"/>
    <x v="2"/>
  </r>
  <r>
    <n v="6999"/>
    <n v="45"/>
    <x v="2"/>
    <x v="1"/>
    <n v="69661"/>
    <n v="80"/>
    <n v="23"/>
    <n v="834"/>
    <n v="1.9999999999999996"/>
    <n v="8"/>
    <n v="6"/>
    <x v="0"/>
    <n v="7"/>
    <n v="307.26315789473682"/>
    <n v="12"/>
    <n v="526.73684210526312"/>
    <n v="16"/>
    <n v="5"/>
    <x v="4"/>
  </r>
  <r>
    <n v="9938"/>
    <n v="71"/>
    <x v="0"/>
    <x v="1"/>
    <n v="80067"/>
    <n v="82"/>
    <n v="17"/>
    <n v="1600"/>
    <n v="1.9999999999999996"/>
    <n v="5"/>
    <n v="9"/>
    <x v="0"/>
    <n v="4"/>
    <n v="640"/>
    <n v="6"/>
    <n v="960"/>
    <n v="16"/>
    <n v="5"/>
    <x v="4"/>
  </r>
  <r>
    <n v="6422"/>
    <n v="71"/>
    <x v="0"/>
    <x v="1"/>
    <n v="86718"/>
    <n v="20"/>
    <n v="17"/>
    <n v="1270"/>
    <n v="8"/>
    <n v="5"/>
    <n v="8"/>
    <x v="0"/>
    <n v="5"/>
    <n v="635"/>
    <n v="5"/>
    <n v="635"/>
    <n v="21"/>
    <n v="8"/>
    <x v="0"/>
  </r>
  <r>
    <n v="3182"/>
    <n v="52"/>
    <x v="1"/>
    <x v="0"/>
    <n v="46854"/>
    <n v="81"/>
    <n v="15"/>
    <n v="263"/>
    <n v="1.9999999999999996"/>
    <n v="4"/>
    <n v="4"/>
    <x v="0"/>
    <n v="5"/>
    <n v="164.375"/>
    <n v="3"/>
    <n v="98.625"/>
    <n v="10"/>
    <n v="2"/>
    <x v="2"/>
  </r>
  <r>
    <n v="7300"/>
    <n v="73"/>
    <x v="0"/>
    <x v="2"/>
    <n v="69142"/>
    <n v="50"/>
    <n v="19"/>
    <n v="535"/>
    <n v="5"/>
    <n v="6"/>
    <n v="5"/>
    <x v="0"/>
    <n v="8"/>
    <n v="285.33333333333331"/>
    <n v="7"/>
    <n v="249.66666666666666"/>
    <n v="16"/>
    <n v="5"/>
    <x v="4"/>
  </r>
  <r>
    <n v="10424"/>
    <n v="57"/>
    <x v="0"/>
    <x v="0"/>
    <n v="75922"/>
    <n v="60"/>
    <n v="18"/>
    <n v="1295"/>
    <n v="4"/>
    <n v="6"/>
    <n v="8"/>
    <x v="0"/>
    <n v="4"/>
    <n v="398.46153846153851"/>
    <n v="9"/>
    <n v="896.53846153846155"/>
    <n v="18"/>
    <n v="6"/>
    <x v="4"/>
  </r>
  <r>
    <n v="8727"/>
    <n v="47"/>
    <x v="0"/>
    <x v="2"/>
    <n v="63693"/>
    <n v="63"/>
    <n v="29"/>
    <n v="1150"/>
    <n v="4"/>
    <n v="9"/>
    <n v="7"/>
    <x v="0"/>
    <n v="11"/>
    <n v="632.5"/>
    <n v="9"/>
    <n v="517.5"/>
    <n v="20"/>
    <n v="7"/>
    <x v="0"/>
  </r>
  <r>
    <n v="2798"/>
    <n v="48"/>
    <x v="1"/>
    <x v="1"/>
    <n v="102160"/>
    <n v="54"/>
    <n v="26"/>
    <n v="1240"/>
    <n v="5"/>
    <n v="9"/>
    <n v="8"/>
    <x v="1"/>
    <n v="7"/>
    <n v="510.58823529411762"/>
    <n v="10"/>
    <n v="729.41176470588243"/>
    <n v="22"/>
    <n v="8"/>
    <x v="0"/>
  </r>
  <r>
    <n v="1030"/>
    <n v="60"/>
    <x v="1"/>
    <x v="0"/>
    <n v="40637"/>
    <n v="72"/>
    <n v="6"/>
    <n v="38"/>
    <n v="3.0000000000000004"/>
    <n v="1"/>
    <n v="1"/>
    <x v="0"/>
    <n v="1"/>
    <n v="9.5"/>
    <n v="3"/>
    <n v="28.5"/>
    <n v="5"/>
    <n v="0"/>
    <x v="1"/>
  </r>
  <r>
    <n v="624"/>
    <n v="41"/>
    <x v="2"/>
    <x v="0"/>
    <n v="18890"/>
    <n v="5"/>
    <n v="4"/>
    <n v="35"/>
    <n v="10"/>
    <n v="0"/>
    <n v="0"/>
    <x v="0"/>
    <n v="0"/>
    <n v="0"/>
    <n v="2"/>
    <n v="35"/>
    <n v="10"/>
    <n v="2"/>
    <x v="2"/>
  </r>
  <r>
    <n v="5176"/>
    <n v="37"/>
    <x v="0"/>
    <x v="1"/>
    <n v="29604"/>
    <n v="88"/>
    <n v="5"/>
    <n v="53"/>
    <n v="1.9999999999999996"/>
    <n v="0"/>
    <n v="1"/>
    <x v="0"/>
    <n v="1"/>
    <n v="13.25"/>
    <n v="3"/>
    <n v="39.75"/>
    <n v="2.9999999999999996"/>
    <n v="0"/>
    <x v="1"/>
  </r>
  <r>
    <n v="5552"/>
    <n v="62"/>
    <x v="2"/>
    <x v="2"/>
    <n v="48721"/>
    <n v="50"/>
    <n v="17"/>
    <n v="293"/>
    <n v="5"/>
    <n v="5"/>
    <n v="4"/>
    <x v="0"/>
    <n v="4"/>
    <n v="130.22222222222223"/>
    <n v="5"/>
    <n v="162.77777777777777"/>
    <n v="14"/>
    <n v="4"/>
    <x v="2"/>
  </r>
  <r>
    <n v="868"/>
    <n v="59"/>
    <x v="0"/>
    <x v="1"/>
    <n v="44794"/>
    <n v="99"/>
    <n v="6"/>
    <n v="65"/>
    <n v="0.99999999999999978"/>
    <n v="1"/>
    <n v="2"/>
    <x v="0"/>
    <n v="2"/>
    <n v="26"/>
    <n v="3"/>
    <n v="39"/>
    <n v="4"/>
    <n v="0"/>
    <x v="1"/>
  </r>
  <r>
    <n v="380"/>
    <n v="71"/>
    <x v="0"/>
    <x v="2"/>
    <n v="64497"/>
    <n v="17"/>
    <n v="29"/>
    <n v="1804"/>
    <n v="9"/>
    <n v="9"/>
    <n v="9"/>
    <x v="0"/>
    <n v="11"/>
    <n v="992.2"/>
    <n v="9"/>
    <n v="811.80000000000007"/>
    <n v="27"/>
    <n v="9"/>
    <x v="3"/>
  </r>
  <r>
    <n v="2677"/>
    <n v="69"/>
    <x v="0"/>
    <x v="1"/>
    <n v="46097"/>
    <n v="11"/>
    <n v="15"/>
    <n v="241"/>
    <n v="9"/>
    <n v="4"/>
    <n v="4"/>
    <x v="0"/>
    <n v="3"/>
    <n v="80.333333333333329"/>
    <n v="6"/>
    <n v="160.66666666666666"/>
    <n v="17"/>
    <n v="5"/>
    <x v="4"/>
  </r>
  <r>
    <n v="6521"/>
    <n v="71"/>
    <x v="0"/>
    <x v="1"/>
    <n v="77972"/>
    <n v="18"/>
    <n v="20"/>
    <n v="1101"/>
    <n v="9"/>
    <n v="6"/>
    <n v="7"/>
    <x v="0"/>
    <n v="4"/>
    <n v="338.76923076923077"/>
    <n v="9"/>
    <n v="762.23076923076917"/>
    <n v="22"/>
    <n v="8"/>
    <x v="0"/>
  </r>
  <r>
    <n v="6927"/>
    <n v="57"/>
    <x v="1"/>
    <x v="1"/>
    <n v="44377"/>
    <n v="70"/>
    <n v="19"/>
    <n v="264"/>
    <n v="3.0000000000000004"/>
    <n v="6"/>
    <n v="4"/>
    <x v="0"/>
    <n v="5"/>
    <n v="132"/>
    <n v="5"/>
    <n v="132"/>
    <n v="13"/>
    <n v="4"/>
    <x v="2"/>
  </r>
  <r>
    <n v="2877"/>
    <n v="51"/>
    <x v="2"/>
    <x v="1"/>
    <n v="46014"/>
    <n v="21"/>
    <n v="26"/>
    <n v="541"/>
    <n v="8"/>
    <n v="9"/>
    <n v="5"/>
    <x v="0"/>
    <n v="7"/>
    <n v="252.46666666666667"/>
    <n v="8"/>
    <n v="288.5333333333333"/>
    <n v="22"/>
    <n v="8"/>
    <x v="0"/>
  </r>
  <r>
    <n v="0"/>
    <n v="40"/>
    <x v="0"/>
    <x v="1"/>
    <n v="70951"/>
    <n v="66"/>
    <n v="17"/>
    <n v="1198"/>
    <n v="4"/>
    <n v="5"/>
    <n v="8"/>
    <x v="0"/>
    <n v="3"/>
    <n v="299.5"/>
    <n v="9"/>
    <n v="898.5"/>
    <n v="17"/>
    <n v="5"/>
    <x v="4"/>
  </r>
  <r>
    <n v="1584"/>
    <n v="48"/>
    <x v="0"/>
    <x v="1"/>
    <n v="41443"/>
    <n v="79"/>
    <n v="20"/>
    <n v="482"/>
    <n v="3.0000000000000004"/>
    <n v="6"/>
    <n v="5"/>
    <x v="0"/>
    <n v="8"/>
    <n v="296.61538461538464"/>
    <n v="5"/>
    <n v="185.38461538461539"/>
    <n v="14"/>
    <n v="4"/>
    <x v="2"/>
  </r>
  <r>
    <n v="7264"/>
    <n v="47"/>
    <x v="2"/>
    <x v="0"/>
    <n v="52195"/>
    <n v="2"/>
    <n v="4"/>
    <n v="17"/>
    <n v="10"/>
    <n v="0"/>
    <n v="0"/>
    <x v="0"/>
    <n v="1"/>
    <n v="5.6666666666666661"/>
    <n v="2"/>
    <n v="11.333333333333332"/>
    <n v="10"/>
    <n v="2"/>
    <x v="2"/>
  </r>
  <r>
    <n v="6274"/>
    <n v="77"/>
    <x v="2"/>
    <x v="1"/>
    <n v="83790"/>
    <n v="81"/>
    <n v="25"/>
    <n v="1615"/>
    <n v="1.9999999999999996"/>
    <n v="8"/>
    <n v="9"/>
    <x v="0"/>
    <n v="8"/>
    <n v="922.85714285714278"/>
    <n v="6"/>
    <n v="692.14285714285711"/>
    <n v="19"/>
    <n v="7"/>
    <x v="0"/>
  </r>
  <r>
    <n v="1377"/>
    <n v="71"/>
    <x v="2"/>
    <x v="3"/>
    <n v="44551"/>
    <n v="24"/>
    <n v="12"/>
    <n v="285"/>
    <n v="8"/>
    <n v="3"/>
    <n v="4"/>
    <x v="0"/>
    <n v="4"/>
    <n v="126.66666666666666"/>
    <n v="5"/>
    <n v="158.33333333333334"/>
    <n v="15"/>
    <n v="4"/>
    <x v="2"/>
  </r>
  <r>
    <n v="454"/>
    <n v="45"/>
    <x v="0"/>
    <x v="1"/>
    <n v="69508"/>
    <n v="48"/>
    <n v="28"/>
    <n v="1135"/>
    <n v="6"/>
    <n v="9"/>
    <n v="7"/>
    <x v="0"/>
    <n v="11"/>
    <n v="567.5"/>
    <n v="11"/>
    <n v="567.5"/>
    <n v="22"/>
    <n v="8"/>
    <x v="0"/>
  </r>
  <r>
    <n v="1755"/>
    <n v="37"/>
    <x v="2"/>
    <x v="1"/>
    <n v="45204"/>
    <n v="93"/>
    <n v="7"/>
    <n v="114"/>
    <n v="0.99999999999999978"/>
    <n v="1"/>
    <n v="3"/>
    <x v="0"/>
    <n v="1"/>
    <n v="22.8"/>
    <n v="4"/>
    <n v="91.2"/>
    <n v="5"/>
    <n v="0"/>
    <x v="1"/>
  </r>
  <r>
    <n v="2075"/>
    <n v="56"/>
    <x v="0"/>
    <x v="1"/>
    <n v="72460"/>
    <n v="56"/>
    <n v="16"/>
    <n v="1047"/>
    <n v="5"/>
    <n v="5"/>
    <n v="7"/>
    <x v="0"/>
    <n v="3"/>
    <n v="314.09999999999997"/>
    <n v="7"/>
    <n v="732.9"/>
    <n v="17"/>
    <n v="5"/>
    <x v="4"/>
  </r>
  <r>
    <n v="4785"/>
    <n v="55"/>
    <x v="1"/>
    <x v="1"/>
    <n v="77622"/>
    <n v="3"/>
    <n v="22"/>
    <n v="714"/>
    <n v="10"/>
    <n v="7"/>
    <n v="6"/>
    <x v="0"/>
    <n v="6"/>
    <n v="252.00000000000003"/>
    <n v="11"/>
    <n v="462"/>
    <n v="23"/>
    <n v="8"/>
    <x v="0"/>
  </r>
  <r>
    <n v="9076"/>
    <n v="45"/>
    <x v="1"/>
    <x v="1"/>
    <n v="30732"/>
    <n v="44"/>
    <n v="13"/>
    <n v="185"/>
    <n v="6"/>
    <n v="4"/>
    <n v="3"/>
    <x v="0"/>
    <n v="4"/>
    <n v="92.5"/>
    <n v="4"/>
    <n v="92.5"/>
    <n v="13"/>
    <n v="4"/>
    <x v="2"/>
  </r>
  <r>
    <n v="7079"/>
    <n v="63"/>
    <x v="0"/>
    <x v="2"/>
    <n v="63887"/>
    <n v="38"/>
    <n v="32"/>
    <n v="1245"/>
    <n v="7"/>
    <n v="9"/>
    <n v="8"/>
    <x v="0"/>
    <n v="9"/>
    <n v="533.57142857142856"/>
    <n v="12"/>
    <n v="711.42857142857144"/>
    <n v="24"/>
    <n v="9"/>
    <x v="3"/>
  </r>
  <r>
    <n v="4653"/>
    <n v="47"/>
    <x v="0"/>
    <x v="1"/>
    <n v="42011"/>
    <n v="46"/>
    <n v="12"/>
    <n v="189"/>
    <n v="6"/>
    <n v="3"/>
    <n v="3"/>
    <x v="0"/>
    <n v="3"/>
    <n v="81"/>
    <n v="4"/>
    <n v="108"/>
    <n v="12"/>
    <n v="3"/>
    <x v="2"/>
  </r>
  <r>
    <n v="7375"/>
    <n v="49"/>
    <x v="0"/>
    <x v="1"/>
    <n v="51369"/>
    <n v="84"/>
    <n v="16"/>
    <n v="576"/>
    <n v="1.9999999999999996"/>
    <n v="5"/>
    <n v="5"/>
    <x v="0"/>
    <n v="8"/>
    <n v="384"/>
    <n v="4"/>
    <n v="192"/>
    <n v="12"/>
    <n v="3"/>
    <x v="2"/>
  </r>
  <r>
    <n v="709"/>
    <n v="73"/>
    <x v="0"/>
    <x v="2"/>
    <n v="51537"/>
    <n v="27"/>
    <n v="18"/>
    <n v="1103"/>
    <n v="8"/>
    <n v="6"/>
    <n v="7"/>
    <x v="0"/>
    <n v="2"/>
    <n v="169.69230769230771"/>
    <n v="11"/>
    <n v="933.30769230769226"/>
    <n v="21"/>
    <n v="8"/>
    <x v="0"/>
  </r>
  <r>
    <n v="460"/>
    <n v="53"/>
    <x v="1"/>
    <x v="1"/>
    <n v="79930"/>
    <n v="72"/>
    <n v="17"/>
    <n v="1753"/>
    <n v="3.0000000000000004"/>
    <n v="5"/>
    <n v="9"/>
    <x v="0"/>
    <n v="3"/>
    <n v="478.09090909090907"/>
    <n v="8"/>
    <n v="1274.909090909091"/>
    <n v="17"/>
    <n v="5"/>
    <x v="4"/>
  </r>
  <r>
    <n v="3726"/>
    <n v="39"/>
    <x v="1"/>
    <x v="1"/>
    <n v="34320"/>
    <n v="66"/>
    <n v="4"/>
    <n v="17"/>
    <n v="4"/>
    <n v="0"/>
    <n v="0"/>
    <x v="0"/>
    <n v="1"/>
    <n v="5.6666666666666661"/>
    <n v="2"/>
    <n v="11.333333333333332"/>
    <n v="4"/>
    <n v="0"/>
    <x v="1"/>
  </r>
  <r>
    <n v="6798"/>
    <n v="59"/>
    <x v="0"/>
    <x v="0"/>
    <n v="37070"/>
    <n v="30"/>
    <n v="23"/>
    <n v="433"/>
    <n v="7"/>
    <n v="8"/>
    <n v="5"/>
    <x v="0"/>
    <n v="5"/>
    <n v="166.53846153846155"/>
    <n v="8"/>
    <n v="266.46153846153845"/>
    <n v="20"/>
    <n v="7"/>
    <x v="0"/>
  </r>
  <r>
    <n v="5341"/>
    <n v="63"/>
    <x v="2"/>
    <x v="2"/>
    <n v="81975"/>
    <n v="2"/>
    <n v="14"/>
    <n v="1588"/>
    <n v="10"/>
    <n v="4"/>
    <n v="9"/>
    <x v="0"/>
    <n v="6"/>
    <n v="952.8"/>
    <n v="4"/>
    <n v="635.20000000000005"/>
    <n v="23"/>
    <n v="8"/>
    <x v="0"/>
  </r>
  <r>
    <n v="1606"/>
    <n v="54"/>
    <x v="0"/>
    <x v="1"/>
    <n v="38590"/>
    <n v="65"/>
    <n v="4"/>
    <n v="22"/>
    <n v="4"/>
    <n v="0"/>
    <n v="0"/>
    <x v="0"/>
    <n v="1"/>
    <n v="7.333333333333333"/>
    <n v="2"/>
    <n v="14.666666666666666"/>
    <n v="4"/>
    <n v="0"/>
    <x v="1"/>
  </r>
  <r>
    <n v="9617"/>
    <n v="74"/>
    <x v="0"/>
    <x v="0"/>
    <n v="15033"/>
    <n v="37"/>
    <n v="5"/>
    <n v="19"/>
    <n v="7"/>
    <n v="0"/>
    <n v="0"/>
    <x v="0"/>
    <n v="1"/>
    <n v="4.75"/>
    <n v="3"/>
    <n v="14.25"/>
    <n v="7"/>
    <n v="1"/>
    <x v="1"/>
  </r>
  <r>
    <n v="3233"/>
    <n v="60"/>
    <x v="1"/>
    <x v="1"/>
    <n v="62745"/>
    <n v="89"/>
    <n v="29"/>
    <n v="1117"/>
    <n v="1.9999999999999996"/>
    <n v="9"/>
    <n v="7"/>
    <x v="0"/>
    <n v="7"/>
    <n v="434.38888888888891"/>
    <n v="11"/>
    <n v="682.6111111111112"/>
    <n v="18"/>
    <n v="6"/>
    <x v="4"/>
  </r>
  <r>
    <n v="89"/>
    <n v="50"/>
    <x v="2"/>
    <x v="1"/>
    <n v="22212"/>
    <n v="49"/>
    <n v="8"/>
    <n v="69"/>
    <n v="6"/>
    <n v="2"/>
    <n v="2"/>
    <x v="0"/>
    <n v="2"/>
    <n v="23"/>
    <n v="4"/>
    <n v="46"/>
    <n v="10"/>
    <n v="2"/>
    <x v="2"/>
  </r>
  <r>
    <n v="2936"/>
    <n v="43"/>
    <x v="2"/>
    <x v="1"/>
    <n v="23661"/>
    <n v="46"/>
    <n v="5"/>
    <n v="23"/>
    <n v="6"/>
    <n v="0"/>
    <n v="0"/>
    <x v="0"/>
    <n v="1"/>
    <n v="5.75"/>
    <n v="3"/>
    <n v="17.25"/>
    <n v="6"/>
    <n v="0"/>
    <x v="1"/>
  </r>
  <r>
    <n v="9449"/>
    <n v="67"/>
    <x v="1"/>
    <x v="0"/>
    <n v="79761"/>
    <n v="32"/>
    <n v="19"/>
    <n v="605"/>
    <n v="7"/>
    <n v="6"/>
    <n v="5"/>
    <x v="0"/>
    <n v="5"/>
    <n v="189.0625"/>
    <n v="11"/>
    <n v="415.9375"/>
    <n v="18"/>
    <n v="6"/>
    <x v="4"/>
  </r>
  <r>
    <n v="7297"/>
    <n v="52"/>
    <x v="0"/>
    <x v="0"/>
    <n v="7500"/>
    <n v="54"/>
    <n v="11"/>
    <n v="57"/>
    <n v="5"/>
    <n v="3"/>
    <n v="2"/>
    <x v="0"/>
    <n v="3"/>
    <n v="28.5"/>
    <n v="3"/>
    <n v="28.5"/>
    <n v="10"/>
    <n v="2"/>
    <x v="2"/>
  </r>
  <r>
    <n v="313"/>
    <n v="57"/>
    <x v="0"/>
    <x v="3"/>
    <n v="73455"/>
    <n v="98"/>
    <n v="22"/>
    <n v="2088"/>
    <n v="0.99999999999999978"/>
    <n v="7"/>
    <n v="9"/>
    <x v="0"/>
    <n v="6"/>
    <n v="783"/>
    <n v="10"/>
    <n v="1305"/>
    <n v="17"/>
    <n v="5"/>
    <x v="4"/>
  </r>
  <r>
    <n v="9940"/>
    <n v="67"/>
    <x v="0"/>
    <x v="1"/>
    <n v="64961"/>
    <n v="97"/>
    <n v="16"/>
    <n v="1009"/>
    <n v="0.99999999999999978"/>
    <n v="5"/>
    <n v="7"/>
    <x v="0"/>
    <n v="6"/>
    <n v="605.4"/>
    <n v="4"/>
    <n v="403.6"/>
    <n v="13"/>
    <n v="4"/>
    <x v="2"/>
  </r>
  <r>
    <n v="10735"/>
    <n v="54"/>
    <x v="0"/>
    <x v="0"/>
    <n v="22804"/>
    <n v="75"/>
    <n v="5"/>
    <n v="26"/>
    <n v="3.0000000000000004"/>
    <n v="0"/>
    <n v="0"/>
    <x v="0"/>
    <n v="2"/>
    <n v="13"/>
    <n v="2"/>
    <n v="13"/>
    <n v="3.0000000000000004"/>
    <n v="0"/>
    <x v="1"/>
  </r>
  <r>
    <n v="9529"/>
    <n v="35"/>
    <x v="0"/>
    <x v="1"/>
    <n v="73687"/>
    <n v="8"/>
    <n v="22"/>
    <n v="1627"/>
    <n v="10"/>
    <n v="7"/>
    <n v="9"/>
    <x v="0"/>
    <n v="3"/>
    <n v="406.75"/>
    <n v="9"/>
    <n v="1220.25"/>
    <n v="26"/>
    <n v="9"/>
    <x v="3"/>
  </r>
  <r>
    <n v="6439"/>
    <n v="67"/>
    <x v="0"/>
    <x v="1"/>
    <n v="61074"/>
    <n v="37"/>
    <n v="31"/>
    <n v="1102"/>
    <n v="7"/>
    <n v="9"/>
    <n v="7"/>
    <x v="0"/>
    <n v="11"/>
    <n v="638"/>
    <n v="8"/>
    <n v="464"/>
    <n v="23"/>
    <n v="8"/>
    <x v="0"/>
  </r>
  <r>
    <n v="7411"/>
    <n v="61"/>
    <x v="1"/>
    <x v="1"/>
    <n v="31686"/>
    <n v="31"/>
    <n v="6"/>
    <n v="17"/>
    <n v="7"/>
    <n v="1"/>
    <n v="0"/>
    <x v="0"/>
    <n v="1"/>
    <n v="4.25"/>
    <n v="3"/>
    <n v="12.75"/>
    <n v="8"/>
    <n v="1"/>
    <x v="1"/>
  </r>
  <r>
    <n v="2176"/>
    <n v="53"/>
    <x v="0"/>
    <x v="1"/>
    <n v="80134"/>
    <n v="40"/>
    <n v="16"/>
    <n v="1690"/>
    <n v="6"/>
    <n v="5"/>
    <n v="9"/>
    <x v="0"/>
    <n v="5"/>
    <n v="768.18181818181813"/>
    <n v="6"/>
    <n v="921.81818181818176"/>
    <n v="20"/>
    <n v="7"/>
    <x v="0"/>
  </r>
  <r>
    <n v="9265"/>
    <n v="72"/>
    <x v="0"/>
    <x v="1"/>
    <n v="75027"/>
    <n v="74"/>
    <n v="21"/>
    <n v="1390"/>
    <n v="3.0000000000000004"/>
    <n v="7"/>
    <n v="8"/>
    <x v="0"/>
    <n v="9"/>
    <n v="834"/>
    <n v="6"/>
    <n v="556"/>
    <n v="18"/>
    <n v="6"/>
    <x v="4"/>
  </r>
  <r>
    <n v="8867"/>
    <n v="37"/>
    <x v="1"/>
    <x v="1"/>
    <n v="67546"/>
    <n v="90"/>
    <n v="20"/>
    <n v="2126"/>
    <n v="0.99999999999999978"/>
    <n v="6"/>
    <n v="9"/>
    <x v="0"/>
    <n v="4"/>
    <n v="944.8888888888888"/>
    <n v="5"/>
    <n v="1181.1111111111111"/>
    <n v="16"/>
    <n v="5"/>
    <x v="4"/>
  </r>
  <r>
    <n v="8932"/>
    <n v="56"/>
    <x v="2"/>
    <x v="1"/>
    <n v="65176"/>
    <n v="57"/>
    <n v="25"/>
    <n v="1531"/>
    <n v="5"/>
    <n v="8"/>
    <n v="8"/>
    <x v="0"/>
    <n v="9"/>
    <n v="918.6"/>
    <n v="6"/>
    <n v="612.4"/>
    <n v="21"/>
    <n v="8"/>
    <x v="0"/>
  </r>
  <r>
    <n v="10236"/>
    <n v="50"/>
    <x v="2"/>
    <x v="0"/>
    <n v="31160"/>
    <n v="59"/>
    <n v="7"/>
    <n v="64"/>
    <n v="4"/>
    <n v="1"/>
    <n v="2"/>
    <x v="0"/>
    <n v="2"/>
    <n v="25.6"/>
    <n v="3"/>
    <n v="38.4"/>
    <n v="7"/>
    <n v="1"/>
    <x v="1"/>
  </r>
  <r>
    <n v="6340"/>
    <n v="40"/>
    <x v="0"/>
    <x v="0"/>
    <n v="29938"/>
    <n v="52"/>
    <n v="6"/>
    <n v="26"/>
    <n v="5"/>
    <n v="1"/>
    <n v="0"/>
    <x v="0"/>
    <n v="1"/>
    <n v="6.5"/>
    <n v="3"/>
    <n v="19.5"/>
    <n v="6"/>
    <n v="0"/>
    <x v="1"/>
  </r>
  <r>
    <n v="10089"/>
    <n v="51"/>
    <x v="0"/>
    <x v="2"/>
    <n v="102692"/>
    <n v="5"/>
    <n v="29"/>
    <n v="1112"/>
    <n v="10"/>
    <n v="9"/>
    <n v="7"/>
    <x v="0"/>
    <n v="6"/>
    <n v="351.15789473684208"/>
    <n v="13"/>
    <n v="760.84210526315792"/>
    <n v="26"/>
    <n v="9"/>
    <x v="3"/>
  </r>
  <r>
    <n v="2227"/>
    <n v="67"/>
    <x v="2"/>
    <x v="1"/>
    <n v="26490"/>
    <n v="92"/>
    <n v="11"/>
    <n v="210"/>
    <n v="0.99999999999999978"/>
    <n v="3"/>
    <n v="4"/>
    <x v="0"/>
    <n v="3"/>
    <n v="78.75"/>
    <n v="5"/>
    <n v="131.25"/>
    <n v="8"/>
    <n v="1"/>
    <x v="1"/>
  </r>
  <r>
    <n v="10992"/>
    <n v="58"/>
    <x v="0"/>
    <x v="1"/>
    <n v="75702"/>
    <n v="77"/>
    <n v="26"/>
    <n v="1148"/>
    <n v="3.0000000000000004"/>
    <n v="9"/>
    <n v="7"/>
    <x v="0"/>
    <n v="4"/>
    <n v="306.13333333333333"/>
    <n v="11"/>
    <n v="841.86666666666656"/>
    <n v="19"/>
    <n v="7"/>
    <x v="0"/>
  </r>
  <r>
    <n v="5304"/>
    <n v="51"/>
    <x v="1"/>
    <x v="0"/>
    <n v="30899"/>
    <n v="35"/>
    <n v="6"/>
    <n v="33"/>
    <n v="7"/>
    <n v="1"/>
    <n v="0"/>
    <x v="0"/>
    <n v="1"/>
    <n v="8.25"/>
    <n v="3"/>
    <n v="24.75"/>
    <n v="8"/>
    <n v="1"/>
    <x v="1"/>
  </r>
  <r>
    <n v="309"/>
    <n v="64"/>
    <x v="1"/>
    <x v="1"/>
    <n v="63342"/>
    <n v="48"/>
    <n v="19"/>
    <n v="1101"/>
    <n v="6"/>
    <n v="6"/>
    <n v="7"/>
    <x v="0"/>
    <n v="8"/>
    <n v="677.53846153846155"/>
    <n v="5"/>
    <n v="423.46153846153851"/>
    <n v="19"/>
    <n v="7"/>
    <x v="0"/>
  </r>
  <r>
    <n v="3406"/>
    <n v="61"/>
    <x v="0"/>
    <x v="0"/>
    <n v="45989"/>
    <n v="97"/>
    <n v="16"/>
    <n v="322"/>
    <n v="0.99999999999999978"/>
    <n v="5"/>
    <n v="4"/>
    <x v="0"/>
    <n v="3"/>
    <n v="96.6"/>
    <n v="7"/>
    <n v="225.39999999999998"/>
    <n v="10"/>
    <n v="2"/>
    <x v="2"/>
  </r>
  <r>
    <n v="2661"/>
    <n v="61"/>
    <x v="0"/>
    <x v="0"/>
    <n v="18701"/>
    <n v="95"/>
    <n v="10"/>
    <n v="44"/>
    <n v="0.99999999999999978"/>
    <n v="3"/>
    <n v="1"/>
    <x v="0"/>
    <n v="2"/>
    <n v="14.666666666666666"/>
    <n v="4"/>
    <n v="29.333333333333332"/>
    <n v="5"/>
    <n v="0"/>
    <x v="1"/>
  </r>
  <r>
    <n v="3153"/>
    <n v="68"/>
    <x v="1"/>
    <x v="0"/>
    <n v="40737"/>
    <n v="24"/>
    <n v="4"/>
    <n v="17"/>
    <n v="8"/>
    <n v="0"/>
    <n v="0"/>
    <x v="0"/>
    <n v="1"/>
    <n v="5.6666666666666661"/>
    <n v="2"/>
    <n v="11.333333333333332"/>
    <n v="8"/>
    <n v="1"/>
    <x v="1"/>
  </r>
  <r>
    <n v="10264"/>
    <n v="46"/>
    <x v="0"/>
    <x v="2"/>
    <n v="15287"/>
    <n v="60"/>
    <n v="6"/>
    <n v="31"/>
    <n v="4"/>
    <n v="1"/>
    <n v="0"/>
    <x v="0"/>
    <n v="1"/>
    <n v="10.333333333333332"/>
    <n v="2"/>
    <n v="20.666666666666664"/>
    <n v="5"/>
    <n v="0"/>
    <x v="1"/>
  </r>
  <r>
    <n v="1184"/>
    <n v="57"/>
    <x v="1"/>
    <x v="2"/>
    <n v="69674"/>
    <n v="46"/>
    <n v="25"/>
    <n v="845"/>
    <n v="6"/>
    <n v="8"/>
    <n v="6"/>
    <x v="0"/>
    <n v="10"/>
    <n v="422.5"/>
    <n v="10"/>
    <n v="422.5"/>
    <n v="20"/>
    <n v="7"/>
    <x v="0"/>
  </r>
  <r>
    <n v="4200"/>
    <n v="55"/>
    <x v="2"/>
    <x v="1"/>
    <n v="44159"/>
    <n v="85"/>
    <n v="15"/>
    <n v="275"/>
    <n v="1.9999999999999996"/>
    <n v="4"/>
    <n v="4"/>
    <x v="0"/>
    <n v="4"/>
    <n v="110"/>
    <n v="6"/>
    <n v="165"/>
    <n v="10"/>
    <n v="2"/>
    <x v="2"/>
  </r>
  <r>
    <n v="9396"/>
    <n v="47"/>
    <x v="1"/>
    <x v="1"/>
    <n v="37717"/>
    <n v="31"/>
    <n v="4"/>
    <n v="25"/>
    <n v="7"/>
    <n v="0"/>
    <n v="0"/>
    <x v="0"/>
    <n v="1"/>
    <n v="8.3333333333333321"/>
    <n v="2"/>
    <n v="16.666666666666664"/>
    <n v="7"/>
    <n v="1"/>
    <x v="1"/>
  </r>
  <r>
    <n v="2387"/>
    <n v="73"/>
    <x v="2"/>
    <x v="1"/>
    <n v="43776"/>
    <n v="9"/>
    <n v="17"/>
    <n v="275"/>
    <n v="10"/>
    <n v="5"/>
    <n v="4"/>
    <x v="0"/>
    <n v="5"/>
    <n v="152.77777777777777"/>
    <n v="4"/>
    <n v="122.22222222222221"/>
    <n v="19"/>
    <n v="7"/>
    <x v="0"/>
  </r>
  <r>
    <n v="6690"/>
    <n v="59"/>
    <x v="2"/>
    <x v="1"/>
    <n v="38179"/>
    <n v="30"/>
    <n v="11"/>
    <n v="90"/>
    <n v="7"/>
    <n v="3"/>
    <n v="2"/>
    <x v="0"/>
    <n v="3"/>
    <n v="45"/>
    <n v="3"/>
    <n v="45"/>
    <n v="12"/>
    <n v="3"/>
    <x v="2"/>
  </r>
  <r>
    <n v="1225"/>
    <n v="62"/>
    <x v="0"/>
    <x v="1"/>
    <n v="80124"/>
    <n v="47"/>
    <n v="19"/>
    <n v="1495"/>
    <n v="6"/>
    <n v="6"/>
    <n v="8"/>
    <x v="0"/>
    <n v="3"/>
    <n v="407.72727272727269"/>
    <n v="8"/>
    <n v="1087.2727272727273"/>
    <n v="20"/>
    <n v="7"/>
    <x v="0"/>
  </r>
  <r>
    <n v="9703"/>
    <n v="55"/>
    <x v="1"/>
    <x v="1"/>
    <n v="38097"/>
    <n v="70"/>
    <n v="11"/>
    <n v="184"/>
    <n v="3.0000000000000004"/>
    <n v="3"/>
    <n v="3"/>
    <x v="0"/>
    <n v="3"/>
    <n v="110.39999999999999"/>
    <n v="2"/>
    <n v="73.600000000000009"/>
    <n v="9"/>
    <n v="2"/>
    <x v="2"/>
  </r>
  <r>
    <n v="291"/>
    <n v="55"/>
    <x v="0"/>
    <x v="1"/>
    <n v="72940"/>
    <n v="13"/>
    <n v="13"/>
    <n v="981"/>
    <n v="9"/>
    <n v="4"/>
    <n v="7"/>
    <x v="0"/>
    <n v="3"/>
    <n v="327"/>
    <n v="6"/>
    <n v="654"/>
    <n v="20"/>
    <n v="7"/>
    <x v="0"/>
  </r>
  <r>
    <n v="4557"/>
    <n v="55"/>
    <x v="0"/>
    <x v="1"/>
    <n v="22070"/>
    <n v="11"/>
    <n v="8"/>
    <n v="67"/>
    <n v="9"/>
    <n v="2"/>
    <n v="2"/>
    <x v="0"/>
    <n v="2"/>
    <n v="33.5"/>
    <n v="2"/>
    <n v="33.5"/>
    <n v="13"/>
    <n v="4"/>
    <x v="2"/>
  </r>
  <r>
    <n v="2379"/>
    <n v="72"/>
    <x v="0"/>
    <x v="0"/>
    <n v="69267"/>
    <n v="31"/>
    <n v="14"/>
    <n v="1635"/>
    <n v="7"/>
    <n v="4"/>
    <n v="9"/>
    <x v="0"/>
    <n v="3"/>
    <n v="613.125"/>
    <n v="5"/>
    <n v="1021.875"/>
    <n v="20"/>
    <n v="7"/>
    <x v="0"/>
  </r>
  <r>
    <n v="5726"/>
    <n v="42"/>
    <x v="2"/>
    <x v="0"/>
    <n v="31788"/>
    <n v="15"/>
    <n v="10"/>
    <n v="60"/>
    <n v="9"/>
    <n v="3"/>
    <n v="2"/>
    <x v="0"/>
    <n v="3"/>
    <n v="25.714285714285712"/>
    <n v="4"/>
    <n v="34.285714285714285"/>
    <n v="14"/>
    <n v="4"/>
    <x v="2"/>
  </r>
  <r>
    <n v="3066"/>
    <n v="50"/>
    <x v="1"/>
    <x v="1"/>
    <n v="61905"/>
    <n v="2"/>
    <n v="12"/>
    <n v="231"/>
    <n v="10"/>
    <n v="3"/>
    <n v="4"/>
    <x v="0"/>
    <n v="4"/>
    <n v="115.5"/>
    <n v="4"/>
    <n v="115.5"/>
    <n v="17"/>
    <n v="5"/>
    <x v="4"/>
  </r>
  <r>
    <n v="6336"/>
    <n v="65"/>
    <x v="0"/>
    <x v="1"/>
    <n v="29315"/>
    <n v="55"/>
    <n v="10"/>
    <n v="48"/>
    <n v="5"/>
    <n v="3"/>
    <n v="1"/>
    <x v="0"/>
    <n v="2"/>
    <n v="16"/>
    <n v="4"/>
    <n v="32"/>
    <n v="9"/>
    <n v="2"/>
    <x v="2"/>
  </r>
  <r>
    <n v="10967"/>
    <n v="62"/>
    <x v="0"/>
    <x v="2"/>
    <n v="33378"/>
    <n v="38"/>
    <n v="9"/>
    <n v="99"/>
    <n v="7"/>
    <n v="2"/>
    <n v="3"/>
    <x v="0"/>
    <n v="2"/>
    <n v="33"/>
    <n v="4"/>
    <n v="66"/>
    <n v="12"/>
    <n v="3"/>
    <x v="2"/>
  </r>
  <r>
    <n v="2304"/>
    <n v="62"/>
    <x v="1"/>
    <x v="1"/>
    <n v="66313"/>
    <n v="86"/>
    <n v="23"/>
    <n v="770"/>
    <n v="1.9999999999999996"/>
    <n v="8"/>
    <n v="6"/>
    <x v="0"/>
    <n v="6"/>
    <n v="256.66666666666663"/>
    <n v="12"/>
    <n v="513.33333333333326"/>
    <n v="16"/>
    <n v="5"/>
    <x v="4"/>
  </r>
  <r>
    <n v="3445"/>
    <n v="69"/>
    <x v="0"/>
    <x v="0"/>
    <n v="60714"/>
    <n v="56"/>
    <n v="23"/>
    <n v="957"/>
    <n v="5"/>
    <n v="8"/>
    <n v="7"/>
    <x v="0"/>
    <n v="7"/>
    <n v="394.05882352941177"/>
    <n v="10"/>
    <n v="562.94117647058829"/>
    <n v="20"/>
    <n v="7"/>
    <x v="0"/>
  </r>
  <r>
    <n v="7828"/>
    <n v="44"/>
    <x v="2"/>
    <x v="1"/>
    <n v="77882"/>
    <n v="29"/>
    <n v="12"/>
    <n v="818"/>
    <n v="8"/>
    <n v="3"/>
    <n v="6"/>
    <x v="0"/>
    <n v="3"/>
    <n v="306.75"/>
    <n v="5"/>
    <n v="511.25"/>
    <n v="17"/>
    <n v="5"/>
    <x v="4"/>
  </r>
  <r>
    <n v="3762"/>
    <n v="39"/>
    <x v="1"/>
    <x v="0"/>
    <n v="69867"/>
    <n v="30"/>
    <n v="17"/>
    <n v="925"/>
    <n v="7"/>
    <n v="5"/>
    <n v="6"/>
    <x v="0"/>
    <n v="3"/>
    <n v="252.27272727272725"/>
    <n v="8"/>
    <n v="672.72727272727275"/>
    <n v="18"/>
    <n v="6"/>
    <x v="4"/>
  </r>
  <r>
    <n v="4391"/>
    <n v="57"/>
    <x v="2"/>
    <x v="2"/>
    <n v="63841"/>
    <n v="64"/>
    <n v="22"/>
    <n v="908"/>
    <n v="4"/>
    <n v="7"/>
    <n v="6"/>
    <x v="0"/>
    <n v="9"/>
    <n v="454"/>
    <n v="9"/>
    <n v="454"/>
    <n v="17"/>
    <n v="5"/>
    <x v="4"/>
  </r>
  <r>
    <n v="4669"/>
    <n v="44"/>
    <x v="3"/>
    <x v="1"/>
    <n v="24480"/>
    <n v="46"/>
    <n v="10"/>
    <n v="102"/>
    <n v="6"/>
    <n v="3"/>
    <n v="3"/>
    <x v="0"/>
    <n v="3"/>
    <n v="43.714285714285715"/>
    <n v="4"/>
    <n v="58.285714285714285"/>
    <n v="12"/>
    <n v="3"/>
    <x v="2"/>
  </r>
  <r>
    <n v="10144"/>
    <n v="49"/>
    <x v="0"/>
    <x v="1"/>
    <n v="51369"/>
    <n v="84"/>
    <n v="16"/>
    <n v="576"/>
    <n v="1.9999999999999996"/>
    <n v="5"/>
    <n v="5"/>
    <x v="0"/>
    <n v="8"/>
    <n v="384"/>
    <n v="4"/>
    <n v="192"/>
    <n v="12"/>
    <n v="3"/>
    <x v="2"/>
  </r>
  <r>
    <n v="8652"/>
    <n v="79"/>
    <x v="0"/>
    <x v="1"/>
    <n v="37760"/>
    <n v="20"/>
    <n v="13"/>
    <n v="317"/>
    <n v="8"/>
    <n v="4"/>
    <n v="4"/>
    <x v="0"/>
    <n v="4"/>
    <n v="126.80000000000001"/>
    <n v="6"/>
    <n v="190.2"/>
    <n v="16"/>
    <n v="5"/>
    <x v="4"/>
  </r>
  <r>
    <n v="1672"/>
    <n v="51"/>
    <x v="1"/>
    <x v="1"/>
    <n v="65640"/>
    <n v="74"/>
    <n v="15"/>
    <n v="461"/>
    <n v="3.0000000000000004"/>
    <n v="4"/>
    <n v="5"/>
    <x v="0"/>
    <n v="5"/>
    <n v="177.30769230769232"/>
    <n v="8"/>
    <n v="283.69230769230774"/>
    <n v="12"/>
    <n v="3"/>
    <x v="2"/>
  </r>
  <r>
    <n v="8962"/>
    <n v="50"/>
    <x v="2"/>
    <x v="1"/>
    <n v="44319"/>
    <n v="18"/>
    <n v="7"/>
    <n v="37"/>
    <n v="9"/>
    <n v="1"/>
    <n v="1"/>
    <x v="0"/>
    <n v="2"/>
    <n v="14.8"/>
    <n v="3"/>
    <n v="22.2"/>
    <n v="11"/>
    <n v="3"/>
    <x v="2"/>
  </r>
  <r>
    <n v="9974"/>
    <n v="51"/>
    <x v="0"/>
    <x v="1"/>
    <n v="30631"/>
    <n v="75"/>
    <n v="7"/>
    <n v="70"/>
    <n v="3.0000000000000004"/>
    <n v="1"/>
    <n v="2"/>
    <x v="0"/>
    <n v="3"/>
    <n v="42"/>
    <n v="2"/>
    <n v="28"/>
    <n v="6"/>
    <n v="0"/>
    <x v="1"/>
  </r>
  <r>
    <n v="10983"/>
    <n v="73"/>
    <x v="0"/>
    <x v="1"/>
    <n v="75278"/>
    <n v="17"/>
    <n v="23"/>
    <n v="930"/>
    <n v="9"/>
    <n v="8"/>
    <n v="7"/>
    <x v="0"/>
    <n v="6"/>
    <n v="293.68421052631578"/>
    <n v="13"/>
    <n v="636.31578947368428"/>
    <n v="24"/>
    <n v="9"/>
    <x v="3"/>
  </r>
  <r>
    <n v="8148"/>
    <n v="69"/>
    <x v="2"/>
    <x v="1"/>
    <n v="50898"/>
    <n v="88"/>
    <n v="33"/>
    <n v="859"/>
    <n v="1.9999999999999996"/>
    <n v="9"/>
    <n v="6"/>
    <x v="0"/>
    <n v="6"/>
    <n v="286.33333333333331"/>
    <n v="12"/>
    <n v="572.66666666666663"/>
    <n v="17"/>
    <n v="5"/>
    <x v="4"/>
  </r>
  <r>
    <n v="10102"/>
    <n v="59"/>
    <x v="0"/>
    <x v="3"/>
    <n v="79946"/>
    <n v="19"/>
    <n v="22"/>
    <n v="1478"/>
    <n v="9"/>
    <n v="7"/>
    <n v="8"/>
    <x v="0"/>
    <n v="5"/>
    <n v="739"/>
    <n v="5"/>
    <n v="739"/>
    <n v="24"/>
    <n v="9"/>
    <x v="3"/>
  </r>
  <r>
    <n v="4697"/>
    <n v="76"/>
    <x v="2"/>
    <x v="2"/>
    <n v="35416"/>
    <n v="62"/>
    <n v="16"/>
    <n v="390"/>
    <n v="4"/>
    <n v="5"/>
    <n v="4"/>
    <x v="0"/>
    <n v="7"/>
    <n v="227.50000000000003"/>
    <n v="5"/>
    <n v="162.5"/>
    <n v="13"/>
    <n v="4"/>
    <x v="2"/>
  </r>
  <r>
    <n v="9262"/>
    <n v="41"/>
    <x v="2"/>
    <x v="1"/>
    <n v="32414"/>
    <n v="11"/>
    <n v="5"/>
    <n v="52"/>
    <n v="9"/>
    <n v="0"/>
    <n v="1"/>
    <x v="0"/>
    <n v="1"/>
    <n v="13"/>
    <n v="3"/>
    <n v="39"/>
    <n v="10"/>
    <n v="2"/>
    <x v="2"/>
  </r>
  <r>
    <n v="7254"/>
    <n v="56"/>
    <x v="0"/>
    <x v="1"/>
    <n v="38361"/>
    <n v="74"/>
    <n v="10"/>
    <n v="137"/>
    <n v="3.0000000000000004"/>
    <n v="3"/>
    <n v="3"/>
    <x v="0"/>
    <n v="3"/>
    <n v="68.5"/>
    <n v="3"/>
    <n v="68.5"/>
    <n v="9"/>
    <n v="2"/>
    <x v="2"/>
  </r>
  <r>
    <n v="4543"/>
    <n v="45"/>
    <x v="0"/>
    <x v="1"/>
    <n v="82497"/>
    <n v="32"/>
    <n v="19"/>
    <n v="1919"/>
    <n v="7"/>
    <n v="6"/>
    <n v="9"/>
    <x v="0"/>
    <n v="2"/>
    <n v="348.90909090909093"/>
    <n v="9"/>
    <n v="1570.0909090909092"/>
    <n v="22"/>
    <n v="8"/>
    <x v="0"/>
  </r>
  <r>
    <n v="4927"/>
    <n v="54"/>
    <x v="0"/>
    <x v="1"/>
    <n v="16626"/>
    <n v="76"/>
    <n v="9"/>
    <n v="68"/>
    <n v="3.0000000000000004"/>
    <n v="2"/>
    <n v="2"/>
    <x v="0"/>
    <n v="3"/>
    <n v="34"/>
    <n v="3"/>
    <n v="34"/>
    <n v="7"/>
    <n v="1"/>
    <x v="1"/>
  </r>
  <r>
    <n v="10451"/>
    <n v="60"/>
    <x v="0"/>
    <x v="1"/>
    <n v="29672"/>
    <n v="6"/>
    <n v="4"/>
    <n v="25"/>
    <n v="10"/>
    <n v="0"/>
    <n v="0"/>
    <x v="0"/>
    <n v="0"/>
    <n v="0"/>
    <n v="3"/>
    <n v="25"/>
    <n v="10"/>
    <n v="2"/>
    <x v="2"/>
  </r>
  <r>
    <n v="2926"/>
    <n v="73"/>
    <x v="2"/>
    <x v="1"/>
    <n v="55951"/>
    <n v="62"/>
    <n v="23"/>
    <n v="1374"/>
    <n v="4"/>
    <n v="8"/>
    <n v="8"/>
    <x v="0"/>
    <n v="3"/>
    <n v="294.42857142857139"/>
    <n v="11"/>
    <n v="1079.5714285714284"/>
    <n v="20"/>
    <n v="7"/>
    <x v="0"/>
  </r>
  <r>
    <n v="2874"/>
    <n v="37"/>
    <x v="2"/>
    <x v="2"/>
    <n v="35388"/>
    <n v="20"/>
    <n v="5"/>
    <n v="32"/>
    <n v="8"/>
    <n v="0"/>
    <n v="0"/>
    <x v="0"/>
    <n v="1"/>
    <n v="8"/>
    <n v="3"/>
    <n v="24"/>
    <n v="8"/>
    <n v="1"/>
    <x v="1"/>
  </r>
  <r>
    <n v="9738"/>
    <n v="39"/>
    <x v="2"/>
    <x v="1"/>
    <n v="42386"/>
    <n v="43"/>
    <n v="7"/>
    <n v="100"/>
    <n v="6"/>
    <n v="1"/>
    <n v="3"/>
    <x v="0"/>
    <n v="3"/>
    <n v="50"/>
    <n v="3"/>
    <n v="50"/>
    <n v="10"/>
    <n v="2"/>
    <x v="2"/>
  </r>
  <r>
    <n v="7119"/>
    <n v="43"/>
    <x v="0"/>
    <x v="0"/>
    <n v="68627"/>
    <n v="45"/>
    <n v="12"/>
    <n v="825"/>
    <n v="6"/>
    <n v="3"/>
    <n v="6"/>
    <x v="0"/>
    <n v="2"/>
    <n v="206.25"/>
    <n v="6"/>
    <n v="618.75"/>
    <n v="15"/>
    <n v="4"/>
    <x v="2"/>
  </r>
  <r>
    <n v="3924"/>
    <n v="60"/>
    <x v="1"/>
    <x v="2"/>
    <n v="57912"/>
    <n v="34"/>
    <n v="28"/>
    <n v="916"/>
    <n v="7"/>
    <n v="9"/>
    <n v="6"/>
    <x v="0"/>
    <n v="8"/>
    <n v="366.40000000000003"/>
    <n v="12"/>
    <n v="549.6"/>
    <n v="22"/>
    <n v="8"/>
    <x v="0"/>
  </r>
  <r>
    <n v="5827"/>
    <n v="67"/>
    <x v="0"/>
    <x v="2"/>
    <n v="35246"/>
    <n v="53"/>
    <n v="11"/>
    <n v="62"/>
    <n v="5"/>
    <n v="3"/>
    <n v="2"/>
    <x v="0"/>
    <n v="3"/>
    <n v="31"/>
    <n v="3"/>
    <n v="31"/>
    <n v="10"/>
    <n v="2"/>
    <x v="2"/>
  </r>
  <r>
    <n v="5596"/>
    <n v="69"/>
    <x v="2"/>
    <x v="1"/>
    <n v="58821"/>
    <n v="44"/>
    <n v="21"/>
    <n v="728"/>
    <n v="6"/>
    <n v="7"/>
    <n v="6"/>
    <x v="0"/>
    <n v="9"/>
    <n v="364"/>
    <n v="9"/>
    <n v="364"/>
    <n v="19"/>
    <n v="7"/>
    <x v="0"/>
  </r>
  <r>
    <n v="10812"/>
    <n v="47"/>
    <x v="1"/>
    <x v="1"/>
    <n v="46377"/>
    <n v="89"/>
    <n v="7"/>
    <n v="90"/>
    <n v="1.9999999999999996"/>
    <n v="1"/>
    <n v="2"/>
    <x v="0"/>
    <n v="2"/>
    <n v="36"/>
    <n v="3"/>
    <n v="54"/>
    <n v="5"/>
    <n v="0"/>
    <x v="1"/>
  </r>
  <r>
    <n v="1717"/>
    <n v="37"/>
    <x v="0"/>
    <x v="0"/>
    <n v="39747"/>
    <n v="43"/>
    <n v="13"/>
    <n v="273"/>
    <n v="6"/>
    <n v="4"/>
    <n v="4"/>
    <x v="0"/>
    <n v="5"/>
    <n v="151.66666666666669"/>
    <n v="4"/>
    <n v="121.33333333333333"/>
    <n v="14"/>
    <n v="4"/>
    <x v="2"/>
  </r>
  <r>
    <n v="9491"/>
    <n v="41"/>
    <x v="0"/>
    <x v="1"/>
    <n v="23976"/>
    <n v="68"/>
    <n v="10"/>
    <n v="66"/>
    <n v="4"/>
    <n v="3"/>
    <n v="2"/>
    <x v="0"/>
    <n v="3"/>
    <n v="33"/>
    <n v="3"/>
    <n v="33"/>
    <n v="9"/>
    <n v="2"/>
    <x v="2"/>
  </r>
  <r>
    <n v="9274"/>
    <n v="64"/>
    <x v="2"/>
    <x v="1"/>
    <n v="80950"/>
    <n v="44"/>
    <n v="23"/>
    <n v="1213"/>
    <n v="6"/>
    <n v="8"/>
    <n v="8"/>
    <x v="0"/>
    <n v="6"/>
    <n v="485.20000000000005"/>
    <n v="9"/>
    <n v="727.8"/>
    <n v="22"/>
    <n v="8"/>
    <x v="0"/>
  </r>
  <r>
    <n v="6609"/>
    <n v="59"/>
    <x v="0"/>
    <x v="3"/>
    <n v="27038"/>
    <n v="64"/>
    <n v="7"/>
    <n v="107"/>
    <n v="4"/>
    <n v="1"/>
    <n v="3"/>
    <x v="0"/>
    <n v="3"/>
    <n v="53.5"/>
    <n v="3"/>
    <n v="53.5"/>
    <n v="8"/>
    <n v="1"/>
    <x v="1"/>
  </r>
  <r>
    <n v="6963"/>
    <n v="78"/>
    <x v="0"/>
    <x v="0"/>
    <n v="77457"/>
    <n v="85"/>
    <n v="18"/>
    <n v="1157"/>
    <n v="1.9999999999999996"/>
    <n v="6"/>
    <n v="7"/>
    <x v="0"/>
    <n v="2"/>
    <n v="192.83333333333331"/>
    <n v="10"/>
    <n v="964.16666666666674"/>
    <n v="15"/>
    <n v="4"/>
    <x v="2"/>
  </r>
  <r>
    <n v="4440"/>
    <n v="61"/>
    <x v="2"/>
    <x v="1"/>
    <n v="64100"/>
    <n v="93"/>
    <n v="18"/>
    <n v="546"/>
    <n v="0.99999999999999978"/>
    <n v="6"/>
    <n v="5"/>
    <x v="0"/>
    <n v="8"/>
    <n v="312"/>
    <n v="6"/>
    <n v="234"/>
    <n v="12"/>
    <n v="3"/>
    <x v="2"/>
  </r>
  <r>
    <n v="1379"/>
    <n v="33"/>
    <x v="2"/>
    <x v="1"/>
    <n v="42670"/>
    <n v="12"/>
    <n v="11"/>
    <n v="241"/>
    <n v="9"/>
    <n v="3"/>
    <n v="4"/>
    <x v="0"/>
    <n v="4"/>
    <n v="120.5"/>
    <n v="4"/>
    <n v="120.5"/>
    <n v="16"/>
    <n v="5"/>
    <x v="4"/>
  </r>
  <r>
    <n v="10032"/>
    <n v="49"/>
    <x v="0"/>
    <x v="2"/>
    <n v="12571"/>
    <n v="86"/>
    <n v="11"/>
    <n v="53"/>
    <n v="1.9999999999999996"/>
    <n v="3"/>
    <n v="1"/>
    <x v="0"/>
    <n v="3"/>
    <n v="26.5"/>
    <n v="3"/>
    <n v="26.5"/>
    <n v="6"/>
    <n v="0"/>
    <x v="1"/>
  </r>
  <r>
    <n v="2826"/>
    <n v="58"/>
    <x v="0"/>
    <x v="1"/>
    <n v="22574"/>
    <n v="28"/>
    <n v="7"/>
    <n v="37"/>
    <n v="8"/>
    <n v="1"/>
    <n v="1"/>
    <x v="0"/>
    <n v="2"/>
    <n v="14.8"/>
    <n v="3"/>
    <n v="22.2"/>
    <n v="10"/>
    <n v="2"/>
    <x v="2"/>
  </r>
  <r>
    <n v="6320"/>
    <n v="49"/>
    <x v="2"/>
    <x v="0"/>
    <n v="70893"/>
    <n v="42"/>
    <n v="23"/>
    <n v="1508"/>
    <n v="6"/>
    <n v="8"/>
    <n v="8"/>
    <x v="0"/>
    <n v="6"/>
    <n v="565.5"/>
    <n v="10"/>
    <n v="942.5"/>
    <n v="22"/>
    <n v="8"/>
    <x v="0"/>
  </r>
  <r>
    <n v="3050"/>
    <n v="59"/>
    <x v="0"/>
    <x v="1"/>
    <n v="54198"/>
    <n v="13"/>
    <n v="16"/>
    <n v="235"/>
    <n v="9"/>
    <n v="5"/>
    <n v="4"/>
    <x v="0"/>
    <n v="3"/>
    <n v="78.333333333333329"/>
    <n v="6"/>
    <n v="156.66666666666666"/>
    <n v="18"/>
    <n v="6"/>
    <x v="4"/>
  </r>
  <r>
    <n v="231"/>
    <n v="69"/>
    <x v="2"/>
    <x v="1"/>
    <n v="28839"/>
    <n v="86"/>
    <n v="7"/>
    <n v="32"/>
    <n v="1.9999999999999996"/>
    <n v="1"/>
    <n v="0"/>
    <x v="0"/>
    <n v="2"/>
    <n v="12.8"/>
    <n v="3"/>
    <n v="19.2"/>
    <n v="2.9999999999999996"/>
    <n v="0"/>
    <x v="1"/>
  </r>
  <r>
    <n v="2392"/>
    <n v="53"/>
    <x v="0"/>
    <x v="1"/>
    <n v="40321"/>
    <n v="59"/>
    <n v="8"/>
    <n v="102"/>
    <n v="4"/>
    <n v="2"/>
    <n v="3"/>
    <x v="0"/>
    <n v="3"/>
    <n v="51"/>
    <n v="3"/>
    <n v="51"/>
    <n v="9"/>
    <n v="2"/>
    <x v="2"/>
  </r>
  <r>
    <n v="9478"/>
    <n v="40"/>
    <x v="0"/>
    <x v="0"/>
    <n v="66503"/>
    <n v="30"/>
    <n v="15"/>
    <n v="401"/>
    <n v="7"/>
    <n v="4"/>
    <n v="5"/>
    <x v="0"/>
    <n v="4"/>
    <n v="160.4"/>
    <n v="6"/>
    <n v="240.6"/>
    <n v="16"/>
    <n v="5"/>
    <x v="4"/>
  </r>
  <r>
    <n v="113"/>
    <n v="74"/>
    <x v="0"/>
    <x v="1"/>
    <n v="30833"/>
    <n v="33"/>
    <n v="6"/>
    <n v="28"/>
    <n v="7"/>
    <n v="1"/>
    <n v="0"/>
    <x v="0"/>
    <n v="1"/>
    <n v="7"/>
    <n v="3"/>
    <n v="21"/>
    <n v="8"/>
    <n v="1"/>
    <x v="1"/>
  </r>
  <r>
    <n v="1802"/>
    <n v="54"/>
    <x v="0"/>
    <x v="1"/>
    <n v="64795"/>
    <n v="23"/>
    <n v="21"/>
    <n v="680"/>
    <n v="8"/>
    <n v="7"/>
    <n v="6"/>
    <x v="0"/>
    <n v="3"/>
    <n v="136"/>
    <n v="12"/>
    <n v="544"/>
    <n v="21"/>
    <n v="8"/>
    <x v="0"/>
  </r>
  <r>
    <n v="520"/>
    <n v="51"/>
    <x v="0"/>
    <x v="1"/>
    <n v="34421"/>
    <n v="81"/>
    <n v="4"/>
    <n v="30"/>
    <n v="1.9999999999999996"/>
    <n v="0"/>
    <n v="0"/>
    <x v="0"/>
    <n v="1"/>
    <n v="10"/>
    <n v="2"/>
    <n v="20"/>
    <n v="1.9999999999999996"/>
    <n v="0"/>
    <x v="1"/>
  </r>
  <r>
    <n v="8275"/>
    <n v="60"/>
    <x v="1"/>
    <x v="2"/>
    <n v="47025"/>
    <n v="6"/>
    <n v="4"/>
    <n v="20"/>
    <n v="10"/>
    <n v="0"/>
    <n v="0"/>
    <x v="0"/>
    <n v="1"/>
    <n v="6.6666666666666661"/>
    <n v="2"/>
    <n v="13.333333333333332"/>
    <n v="10"/>
    <n v="2"/>
    <x v="2"/>
  </r>
  <r>
    <n v="9750"/>
    <n v="64"/>
    <x v="1"/>
    <x v="2"/>
    <n v="64325"/>
    <n v="41"/>
    <n v="23"/>
    <n v="1307"/>
    <n v="6"/>
    <n v="8"/>
    <n v="8"/>
    <x v="0"/>
    <n v="10"/>
    <n v="871.33333333333326"/>
    <n v="5"/>
    <n v="435.66666666666663"/>
    <n v="22"/>
    <n v="8"/>
    <x v="0"/>
  </r>
  <r>
    <n v="2607"/>
    <n v="72"/>
    <x v="0"/>
    <x v="0"/>
    <n v="40464"/>
    <n v="78"/>
    <n v="24"/>
    <n v="630"/>
    <n v="3.0000000000000004"/>
    <n v="8"/>
    <n v="5"/>
    <x v="0"/>
    <n v="8"/>
    <n v="315"/>
    <n v="8"/>
    <n v="315"/>
    <n v="16"/>
    <n v="5"/>
    <x v="4"/>
  </r>
  <r>
    <n v="7214"/>
    <n v="68"/>
    <x v="0"/>
    <x v="1"/>
    <n v="62187"/>
    <n v="49"/>
    <n v="18"/>
    <n v="1283"/>
    <n v="6"/>
    <n v="6"/>
    <n v="8"/>
    <x v="0"/>
    <n v="4"/>
    <n v="570.22222222222217"/>
    <n v="5"/>
    <n v="712.77777777777783"/>
    <n v="20"/>
    <n v="7"/>
    <x v="0"/>
  </r>
  <r>
    <n v="5835"/>
    <n v="49"/>
    <x v="1"/>
    <x v="2"/>
    <n v="14849"/>
    <n v="39"/>
    <n v="9"/>
    <n v="65"/>
    <n v="7"/>
    <n v="2"/>
    <n v="2"/>
    <x v="0"/>
    <n v="2"/>
    <n v="21.666666666666664"/>
    <n v="4"/>
    <n v="43.333333333333329"/>
    <n v="11"/>
    <n v="3"/>
    <x v="2"/>
  </r>
  <r>
    <n v="3896"/>
    <n v="41"/>
    <x v="0"/>
    <x v="1"/>
    <n v="27255"/>
    <n v="3"/>
    <n v="5"/>
    <n v="37"/>
    <n v="10"/>
    <n v="0"/>
    <n v="1"/>
    <x v="0"/>
    <n v="1"/>
    <n v="9.25"/>
    <n v="3"/>
    <n v="27.75"/>
    <n v="11"/>
    <n v="3"/>
    <x v="2"/>
  </r>
  <r>
    <n v="10350"/>
    <n v="75"/>
    <x v="1"/>
    <x v="1"/>
    <n v="54432"/>
    <n v="37"/>
    <n v="5"/>
    <n v="38"/>
    <n v="7"/>
    <n v="0"/>
    <n v="1"/>
    <x v="0"/>
    <n v="1"/>
    <n v="9.5"/>
    <n v="3"/>
    <n v="28.5"/>
    <n v="8"/>
    <n v="1"/>
    <x v="1"/>
  </r>
  <r>
    <n v="7786"/>
    <n v="39"/>
    <x v="1"/>
    <x v="0"/>
    <n v="29999"/>
    <n v="22"/>
    <n v="12"/>
    <n v="160"/>
    <n v="8"/>
    <n v="3"/>
    <n v="3"/>
    <x v="0"/>
    <n v="3"/>
    <n v="68.571428571428569"/>
    <n v="4"/>
    <n v="91.428571428571416"/>
    <n v="14"/>
    <n v="4"/>
    <x v="2"/>
  </r>
  <r>
    <n v="2861"/>
    <n v="42"/>
    <x v="0"/>
    <x v="0"/>
    <n v="24072"/>
    <n v="79"/>
    <n v="4"/>
    <n v="23"/>
    <n v="3.0000000000000004"/>
    <n v="0"/>
    <n v="0"/>
    <x v="0"/>
    <n v="1"/>
    <n v="7.6666666666666661"/>
    <n v="2"/>
    <n v="15.333333333333332"/>
    <n v="3.0000000000000004"/>
    <n v="0"/>
    <x v="1"/>
  </r>
  <r>
    <n v="663"/>
    <n v="36"/>
    <x v="1"/>
    <x v="0"/>
    <n v="33996"/>
    <n v="46"/>
    <n v="6"/>
    <n v="71"/>
    <n v="6"/>
    <n v="1"/>
    <n v="2"/>
    <x v="0"/>
    <n v="1"/>
    <n v="17.75"/>
    <n v="3"/>
    <n v="53.25"/>
    <n v="9"/>
    <n v="2"/>
    <x v="2"/>
  </r>
  <r>
    <n v="10675"/>
    <n v="69"/>
    <x v="1"/>
    <x v="1"/>
    <n v="66334"/>
    <n v="82"/>
    <n v="19"/>
    <n v="1161"/>
    <n v="1.9999999999999996"/>
    <n v="6"/>
    <n v="7"/>
    <x v="0"/>
    <n v="9"/>
    <n v="746.35714285714289"/>
    <n v="5"/>
    <n v="414.64285714285717"/>
    <n v="15"/>
    <n v="4"/>
    <x v="2"/>
  </r>
  <r>
    <n v="2521"/>
    <n v="54"/>
    <x v="2"/>
    <x v="1"/>
    <n v="35178"/>
    <n v="10"/>
    <n v="5"/>
    <n v="59"/>
    <n v="9"/>
    <n v="0"/>
    <n v="2"/>
    <x v="0"/>
    <n v="1"/>
    <n v="19.666666666666664"/>
    <n v="2"/>
    <n v="39.333333333333329"/>
    <n v="11"/>
    <n v="3"/>
    <x v="2"/>
  </r>
  <r>
    <n v="9592"/>
    <n v="42"/>
    <x v="0"/>
    <x v="1"/>
    <n v="22010"/>
    <n v="51"/>
    <n v="7"/>
    <n v="33"/>
    <n v="5"/>
    <n v="1"/>
    <n v="0"/>
    <x v="0"/>
    <n v="2"/>
    <n v="13.200000000000001"/>
    <n v="3"/>
    <n v="19.8"/>
    <n v="6"/>
    <n v="0"/>
    <x v="1"/>
  </r>
  <r>
    <n v="10151"/>
    <n v="65"/>
    <x v="0"/>
    <x v="2"/>
    <n v="62204"/>
    <n v="38"/>
    <n v="22"/>
    <n v="946"/>
    <n v="7"/>
    <n v="7"/>
    <n v="7"/>
    <x v="0"/>
    <n v="4"/>
    <n v="236.5"/>
    <n v="12"/>
    <n v="709.5"/>
    <n v="21"/>
    <n v="8"/>
    <x v="0"/>
  </r>
  <r>
    <n v="7381"/>
    <n v="57"/>
    <x v="0"/>
    <x v="2"/>
    <n v="75693"/>
    <n v="10"/>
    <n v="22"/>
    <n v="1442"/>
    <n v="9"/>
    <n v="7"/>
    <n v="8"/>
    <x v="0"/>
    <n v="11"/>
    <n v="933.05882352941182"/>
    <n v="6"/>
    <n v="508.94117647058829"/>
    <n v="24"/>
    <n v="9"/>
    <x v="3"/>
  </r>
  <r>
    <n v="4099"/>
    <n v="53"/>
    <x v="0"/>
    <x v="1"/>
    <n v="30675"/>
    <n v="14"/>
    <n v="5"/>
    <n v="62"/>
    <n v="9"/>
    <n v="0"/>
    <n v="2"/>
    <x v="0"/>
    <n v="1"/>
    <n v="15.5"/>
    <n v="3"/>
    <n v="46.5"/>
    <n v="11"/>
    <n v="3"/>
    <x v="2"/>
  </r>
  <r>
    <n v="9560"/>
    <n v="60"/>
    <x v="0"/>
    <x v="1"/>
    <n v="83003"/>
    <n v="18"/>
    <n v="22"/>
    <n v="1674"/>
    <n v="9"/>
    <n v="7"/>
    <n v="9"/>
    <x v="0"/>
    <n v="7"/>
    <n v="781.2"/>
    <n v="8"/>
    <n v="892.8"/>
    <n v="25"/>
    <n v="9"/>
    <x v="3"/>
  </r>
  <r>
    <n v="10172"/>
    <n v="37"/>
    <x v="0"/>
    <x v="0"/>
    <n v="68655"/>
    <n v="95"/>
    <n v="21"/>
    <n v="1538"/>
    <n v="0.99999999999999978"/>
    <n v="7"/>
    <n v="9"/>
    <x v="0"/>
    <n v="4"/>
    <n v="410.13333333333333"/>
    <n v="11"/>
    <n v="1127.8666666666666"/>
    <n v="17"/>
    <n v="5"/>
    <x v="4"/>
  </r>
  <r>
    <n v="11191"/>
    <n v="39"/>
    <x v="0"/>
    <x v="2"/>
    <n v="41411"/>
    <n v="11"/>
    <n v="8"/>
    <n v="139"/>
    <n v="9"/>
    <n v="2"/>
    <n v="3"/>
    <x v="0"/>
    <n v="2"/>
    <n v="46.333333333333329"/>
    <n v="4"/>
    <n v="92.666666666666657"/>
    <n v="14"/>
    <n v="4"/>
    <x v="2"/>
  </r>
  <r>
    <n v="9707"/>
    <n v="56"/>
    <x v="1"/>
    <x v="1"/>
    <n v="55212"/>
    <n v="65"/>
    <n v="20"/>
    <n v="1182"/>
    <n v="4"/>
    <n v="6"/>
    <n v="8"/>
    <x v="0"/>
    <n v="4"/>
    <n v="315.2"/>
    <n v="11"/>
    <n v="866.8"/>
    <n v="18"/>
    <n v="6"/>
    <x v="4"/>
  </r>
  <r>
    <n v="6245"/>
    <n v="75"/>
    <x v="1"/>
    <x v="1"/>
    <n v="59292"/>
    <n v="71"/>
    <n v="18"/>
    <n v="507"/>
    <n v="3.0000000000000004"/>
    <n v="6"/>
    <n v="5"/>
    <x v="0"/>
    <n v="3"/>
    <n v="138.27272727272725"/>
    <n v="8"/>
    <n v="368.72727272727275"/>
    <n v="14"/>
    <n v="4"/>
    <x v="2"/>
  </r>
  <r>
    <n v="8234"/>
    <n v="52"/>
    <x v="3"/>
    <x v="1"/>
    <n v="27190"/>
    <n v="13"/>
    <n v="4"/>
    <n v="18"/>
    <n v="9"/>
    <n v="0"/>
    <n v="0"/>
    <x v="0"/>
    <n v="1"/>
    <n v="6"/>
    <n v="2"/>
    <n v="12"/>
    <n v="9"/>
    <n v="2"/>
    <x v="2"/>
  </r>
  <r>
    <n v="1411"/>
    <n v="73"/>
    <x v="0"/>
    <x v="2"/>
    <n v="82623"/>
    <n v="58"/>
    <n v="16"/>
    <n v="940"/>
    <n v="5"/>
    <n v="5"/>
    <n v="7"/>
    <x v="0"/>
    <n v="2"/>
    <n v="313.33333333333331"/>
    <n v="4"/>
    <n v="626.66666666666663"/>
    <n v="17"/>
    <n v="5"/>
    <x v="4"/>
  </r>
  <r>
    <n v="8553"/>
    <n v="60"/>
    <x v="0"/>
    <x v="1"/>
    <n v="44300"/>
    <n v="65"/>
    <n v="6"/>
    <n v="42"/>
    <n v="4"/>
    <n v="1"/>
    <n v="1"/>
    <x v="0"/>
    <n v="1"/>
    <n v="10.5"/>
    <n v="3"/>
    <n v="31.5"/>
    <n v="6"/>
    <n v="0"/>
    <x v="1"/>
  </r>
  <r>
    <n v="1826"/>
    <n v="55"/>
    <x v="0"/>
    <x v="2"/>
    <n v="84835"/>
    <n v="0"/>
    <n v="15"/>
    <n v="1190"/>
    <n v="10"/>
    <n v="4"/>
    <n v="8"/>
    <x v="0"/>
    <n v="4"/>
    <n v="476"/>
    <n v="6"/>
    <n v="714"/>
    <n v="22"/>
    <n v="8"/>
    <x v="0"/>
  </r>
  <r>
    <n v="8842"/>
    <n v="54"/>
    <x v="0"/>
    <x v="3"/>
    <n v="30372"/>
    <n v="33"/>
    <n v="8"/>
    <n v="44"/>
    <n v="7"/>
    <n v="2"/>
    <n v="1"/>
    <x v="0"/>
    <n v="2"/>
    <n v="17.600000000000001"/>
    <n v="3"/>
    <n v="26.4"/>
    <n v="10"/>
    <n v="2"/>
    <x v="2"/>
  </r>
  <r>
    <n v="11030"/>
    <n v="49"/>
    <x v="2"/>
    <x v="1"/>
    <n v="33181"/>
    <n v="90"/>
    <n v="4"/>
    <n v="16"/>
    <n v="0.99999999999999978"/>
    <n v="0"/>
    <n v="0"/>
    <x v="0"/>
    <n v="1"/>
    <n v="5.333333333333333"/>
    <n v="2"/>
    <n v="10.666666666666666"/>
    <n v="0.99999999999999978"/>
    <n v="0"/>
    <x v="1"/>
  </r>
  <r>
    <n v="2579"/>
    <n v="68"/>
    <x v="0"/>
    <x v="1"/>
    <n v="71113"/>
    <n v="95"/>
    <n v="26"/>
    <n v="835"/>
    <n v="0.99999999999999978"/>
    <n v="9"/>
    <n v="6"/>
    <x v="0"/>
    <n v="6"/>
    <n v="334"/>
    <n v="9"/>
    <n v="501"/>
    <n v="16"/>
    <n v="5"/>
    <x v="4"/>
  </r>
  <r>
    <n v="175"/>
    <n v="39"/>
    <x v="0"/>
    <x v="1"/>
    <n v="71952"/>
    <n v="93"/>
    <n v="22"/>
    <n v="1443"/>
    <n v="0.99999999999999978"/>
    <n v="7"/>
    <n v="8"/>
    <x v="0"/>
    <n v="8"/>
    <n v="721.5"/>
    <n v="8"/>
    <n v="721.5"/>
    <n v="16"/>
    <n v="5"/>
    <x v="4"/>
  </r>
  <r>
    <n v="9185"/>
    <n v="59"/>
    <x v="1"/>
    <x v="0"/>
    <n v="69759"/>
    <n v="38"/>
    <n v="18"/>
    <n v="1029"/>
    <n v="7"/>
    <n v="6"/>
    <n v="7"/>
    <x v="0"/>
    <n v="4"/>
    <n v="457.33333333333331"/>
    <n v="5"/>
    <n v="571.66666666666674"/>
    <n v="20"/>
    <n v="7"/>
    <x v="0"/>
  </r>
  <r>
    <n v="11056"/>
    <n v="51"/>
    <x v="0"/>
    <x v="1"/>
    <n v="72099"/>
    <n v="18"/>
    <n v="18"/>
    <n v="1188"/>
    <n v="9"/>
    <n v="6"/>
    <n v="8"/>
    <x v="0"/>
    <n v="3"/>
    <n v="274.15384615384619"/>
    <n v="10"/>
    <n v="913.84615384615392"/>
    <n v="23"/>
    <n v="8"/>
    <x v="0"/>
  </r>
  <r>
    <n v="9365"/>
    <n v="49"/>
    <x v="1"/>
    <x v="0"/>
    <n v="60000"/>
    <n v="57"/>
    <n v="24"/>
    <n v="1277"/>
    <n v="5"/>
    <n v="8"/>
    <n v="8"/>
    <x v="0"/>
    <n v="11"/>
    <n v="877.9375"/>
    <n v="5"/>
    <n v="399.0625"/>
    <n v="21"/>
    <n v="8"/>
    <x v="0"/>
  </r>
  <r>
    <n v="6201"/>
    <n v="47"/>
    <x v="0"/>
    <x v="0"/>
    <n v="38643"/>
    <n v="45"/>
    <n v="7"/>
    <n v="49"/>
    <n v="6"/>
    <n v="1"/>
    <n v="1"/>
    <x v="0"/>
    <n v="2"/>
    <n v="19.600000000000001"/>
    <n v="3"/>
    <n v="29.4"/>
    <n v="8"/>
    <n v="1"/>
    <x v="1"/>
  </r>
  <r>
    <n v="2061"/>
    <n v="70"/>
    <x v="0"/>
    <x v="1"/>
    <n v="50737"/>
    <n v="61"/>
    <n v="7"/>
    <n v="99"/>
    <n v="4"/>
    <n v="1"/>
    <n v="3"/>
    <x v="0"/>
    <n v="2"/>
    <n v="33"/>
    <n v="4"/>
    <n v="66"/>
    <n v="8"/>
    <n v="1"/>
    <x v="1"/>
  </r>
  <r>
    <n v="6184"/>
    <n v="56"/>
    <x v="1"/>
    <x v="1"/>
    <n v="68462"/>
    <n v="6"/>
    <n v="15"/>
    <n v="1670"/>
    <n v="10"/>
    <n v="4"/>
    <n v="9"/>
    <x v="0"/>
    <n v="3"/>
    <n v="455.45454545454544"/>
    <n v="8"/>
    <n v="1214.5454545454545"/>
    <n v="23"/>
    <n v="8"/>
    <x v="0"/>
  </r>
  <r>
    <n v="6142"/>
    <n v="82"/>
    <x v="2"/>
    <x v="1"/>
    <n v="65073"/>
    <n v="65"/>
    <n v="14"/>
    <n v="900"/>
    <n v="4"/>
    <n v="4"/>
    <n v="6"/>
    <x v="0"/>
    <n v="5"/>
    <n v="450"/>
    <n v="5"/>
    <n v="450"/>
    <n v="14"/>
    <n v="4"/>
    <x v="2"/>
  </r>
  <r>
    <n v="4107"/>
    <n v="77"/>
    <x v="1"/>
    <x v="1"/>
    <n v="46681"/>
    <n v="52"/>
    <n v="16"/>
    <n v="425"/>
    <n v="5"/>
    <n v="5"/>
    <n v="5"/>
    <x v="0"/>
    <n v="4"/>
    <n v="212.5"/>
    <n v="4"/>
    <n v="212.5"/>
    <n v="15"/>
    <n v="4"/>
    <x v="2"/>
  </r>
  <r>
    <n v="7274"/>
    <n v="68"/>
    <x v="0"/>
    <x v="1"/>
    <n v="78618"/>
    <n v="87"/>
    <n v="22"/>
    <n v="2153"/>
    <n v="1.9999999999999996"/>
    <n v="7"/>
    <n v="9"/>
    <x v="0"/>
    <n v="4"/>
    <n v="615.14285714285711"/>
    <n v="10"/>
    <n v="1537.8571428571429"/>
    <n v="18"/>
    <n v="6"/>
    <x v="4"/>
  </r>
  <r>
    <n v="9336"/>
    <n v="56"/>
    <x v="1"/>
    <x v="3"/>
    <n v="62187"/>
    <n v="38"/>
    <n v="21"/>
    <n v="636"/>
    <n v="7"/>
    <n v="7"/>
    <n v="5"/>
    <x v="0"/>
    <n v="6"/>
    <n v="238.5"/>
    <n v="10"/>
    <n v="397.5"/>
    <n v="19"/>
    <n v="7"/>
    <x v="0"/>
  </r>
  <r>
    <n v="2958"/>
    <n v="47"/>
    <x v="0"/>
    <x v="1"/>
    <n v="28442"/>
    <n v="53"/>
    <n v="10"/>
    <n v="57"/>
    <n v="5"/>
    <n v="3"/>
    <n v="2"/>
    <x v="0"/>
    <n v="2"/>
    <n v="19"/>
    <n v="4"/>
    <n v="38"/>
    <n v="10"/>
    <n v="2"/>
    <x v="2"/>
  </r>
  <r>
    <n v="933"/>
    <n v="47"/>
    <x v="1"/>
    <x v="1"/>
    <n v="37717"/>
    <n v="31"/>
    <n v="4"/>
    <n v="25"/>
    <n v="7"/>
    <n v="0"/>
    <n v="0"/>
    <x v="0"/>
    <n v="1"/>
    <n v="8.3333333333333321"/>
    <n v="2"/>
    <n v="16.666666666666664"/>
    <n v="7"/>
    <n v="1"/>
    <x v="1"/>
  </r>
  <r>
    <n v="5837"/>
    <n v="58"/>
    <x v="0"/>
    <x v="1"/>
    <n v="51479"/>
    <n v="67"/>
    <n v="22"/>
    <n v="494"/>
    <n v="4"/>
    <n v="7"/>
    <n v="5"/>
    <x v="0"/>
    <n v="6"/>
    <n v="247"/>
    <n v="6"/>
    <n v="247"/>
    <n v="16"/>
    <n v="5"/>
    <x v="4"/>
  </r>
  <r>
    <n v="10704"/>
    <n v="56"/>
    <x v="0"/>
    <x v="0"/>
    <n v="54803"/>
    <n v="65"/>
    <n v="19"/>
    <n v="693"/>
    <n v="4"/>
    <n v="6"/>
    <n v="6"/>
    <x v="0"/>
    <n v="6"/>
    <n v="277.2"/>
    <n v="9"/>
    <n v="415.8"/>
    <n v="16"/>
    <n v="5"/>
    <x v="4"/>
  </r>
  <r>
    <n v="5125"/>
    <n v="65"/>
    <x v="0"/>
    <x v="1"/>
    <n v="79530"/>
    <n v="64"/>
    <n v="26"/>
    <n v="1348"/>
    <n v="4"/>
    <n v="9"/>
    <n v="8"/>
    <x v="0"/>
    <n v="4"/>
    <n v="359.46666666666664"/>
    <n v="11"/>
    <n v="988.5333333333333"/>
    <n v="21"/>
    <n v="8"/>
    <x v="0"/>
  </r>
  <r>
    <n v="4432"/>
    <n v="49"/>
    <x v="0"/>
    <x v="2"/>
    <n v="31615"/>
    <n v="82"/>
    <n v="7"/>
    <n v="51"/>
    <n v="1.9999999999999996"/>
    <n v="1"/>
    <n v="1"/>
    <x v="0"/>
    <n v="2"/>
    <n v="20.400000000000002"/>
    <n v="3"/>
    <n v="30.599999999999998"/>
    <n v="3.9999999999999996"/>
    <n v="0"/>
    <x v="1"/>
  </r>
  <r>
    <n v="5955"/>
    <n v="63"/>
    <x v="0"/>
    <x v="1"/>
    <n v="72025"/>
    <n v="27"/>
    <n v="16"/>
    <n v="1932"/>
    <n v="8"/>
    <n v="5"/>
    <n v="9"/>
    <x v="0"/>
    <n v="4"/>
    <n v="644"/>
    <n v="8"/>
    <n v="1288"/>
    <n v="22"/>
    <n v="8"/>
    <x v="0"/>
  </r>
  <r>
    <n v="2928"/>
    <n v="50"/>
    <x v="1"/>
    <x v="0"/>
    <n v="52614"/>
    <n v="63"/>
    <n v="16"/>
    <n v="990"/>
    <n v="4"/>
    <n v="5"/>
    <n v="7"/>
    <x v="0"/>
    <n v="2"/>
    <n v="198"/>
    <n v="8"/>
    <n v="792"/>
    <n v="16"/>
    <n v="5"/>
    <x v="4"/>
  </r>
  <r>
    <n v="5680"/>
    <n v="41"/>
    <x v="2"/>
    <x v="1"/>
    <n v="35684"/>
    <n v="66"/>
    <n v="5"/>
    <n v="30"/>
    <n v="4"/>
    <n v="0"/>
    <n v="0"/>
    <x v="0"/>
    <n v="1"/>
    <n v="7.5"/>
    <n v="3"/>
    <n v="22.5"/>
    <n v="4"/>
    <n v="0"/>
    <x v="1"/>
  </r>
  <r>
    <n v="10313"/>
    <n v="50"/>
    <x v="0"/>
    <x v="1"/>
    <n v="48178"/>
    <n v="69"/>
    <n v="16"/>
    <n v="254"/>
    <n v="4"/>
    <n v="5"/>
    <n v="4"/>
    <x v="0"/>
    <n v="5"/>
    <n v="141.11111111111111"/>
    <n v="4"/>
    <n v="112.88888888888889"/>
    <n v="13"/>
    <n v="4"/>
    <x v="2"/>
  </r>
  <r>
    <n v="2557"/>
    <n v="55"/>
    <x v="2"/>
    <x v="0"/>
    <n v="29548"/>
    <n v="52"/>
    <n v="5"/>
    <n v="29"/>
    <n v="5"/>
    <n v="0"/>
    <n v="0"/>
    <x v="0"/>
    <n v="1"/>
    <n v="9.6666666666666661"/>
    <n v="2"/>
    <n v="19.333333333333332"/>
    <n v="5"/>
    <n v="0"/>
    <x v="1"/>
  </r>
  <r>
    <n v="1245"/>
    <n v="59"/>
    <x v="0"/>
    <x v="0"/>
    <n v="63810"/>
    <n v="45"/>
    <n v="23"/>
    <n v="1371"/>
    <n v="6"/>
    <n v="8"/>
    <n v="8"/>
    <x v="0"/>
    <n v="4"/>
    <n v="342.75"/>
    <n v="12"/>
    <n v="1028.25"/>
    <n v="22"/>
    <n v="8"/>
    <x v="0"/>
  </r>
  <r>
    <n v="1519"/>
    <n v="53"/>
    <x v="1"/>
    <x v="0"/>
    <n v="38578"/>
    <n v="2"/>
    <n v="9"/>
    <n v="73"/>
    <n v="10"/>
    <n v="2"/>
    <n v="2"/>
    <x v="0"/>
    <n v="3"/>
    <n v="36.5"/>
    <n v="3"/>
    <n v="36.5"/>
    <n v="14"/>
    <n v="4"/>
    <x v="2"/>
  </r>
  <r>
    <n v="10703"/>
    <n v="50"/>
    <x v="2"/>
    <x v="0"/>
    <n v="46098"/>
    <n v="86"/>
    <n v="11"/>
    <n v="120"/>
    <n v="1.9999999999999996"/>
    <n v="3"/>
    <n v="3"/>
    <x v="0"/>
    <n v="3"/>
    <n v="72"/>
    <n v="2"/>
    <n v="48"/>
    <n v="8"/>
    <n v="1"/>
    <x v="1"/>
  </r>
  <r>
    <n v="1726"/>
    <n v="55"/>
    <x v="0"/>
    <x v="0"/>
    <n v="22585"/>
    <n v="23"/>
    <n v="5"/>
    <n v="81"/>
    <n v="8"/>
    <n v="0"/>
    <n v="2"/>
    <x v="0"/>
    <n v="1"/>
    <n v="27"/>
    <n v="2"/>
    <n v="54"/>
    <n v="10"/>
    <n v="2"/>
    <x v="2"/>
  </r>
  <r>
    <n v="4459"/>
    <n v="36"/>
    <x v="0"/>
    <x v="0"/>
    <n v="30279"/>
    <n v="13"/>
    <n v="5"/>
    <n v="37"/>
    <n v="9"/>
    <n v="0"/>
    <n v="1"/>
    <x v="0"/>
    <n v="1"/>
    <n v="9.25"/>
    <n v="3"/>
    <n v="27.75"/>
    <n v="10"/>
    <n v="2"/>
    <x v="2"/>
  </r>
  <r>
    <n v="1729"/>
    <n v="64"/>
    <x v="1"/>
    <x v="1"/>
    <n v="66426"/>
    <n v="14"/>
    <n v="20"/>
    <n v="1377"/>
    <n v="9"/>
    <n v="6"/>
    <n v="8"/>
    <x v="0"/>
    <n v="3"/>
    <n v="317.76923076923077"/>
    <n v="10"/>
    <n v="1059.2307692307693"/>
    <n v="23"/>
    <n v="8"/>
    <x v="0"/>
  </r>
  <r>
    <n v="1517"/>
    <n v="56"/>
    <x v="0"/>
    <x v="0"/>
    <n v="30822"/>
    <n v="92"/>
    <n v="5"/>
    <n v="51"/>
    <n v="0.99999999999999978"/>
    <n v="0"/>
    <n v="1"/>
    <x v="0"/>
    <n v="1"/>
    <n v="12.75"/>
    <n v="3"/>
    <n v="38.25"/>
    <n v="1.9999999999999998"/>
    <n v="0"/>
    <x v="1"/>
  </r>
  <r>
    <n v="2098"/>
    <n v="56"/>
    <x v="1"/>
    <x v="1"/>
    <n v="33581"/>
    <n v="38"/>
    <n v="4"/>
    <n v="17"/>
    <n v="7"/>
    <n v="0"/>
    <n v="0"/>
    <x v="0"/>
    <n v="1"/>
    <n v="5.6666666666666661"/>
    <n v="2"/>
    <n v="11.333333333333332"/>
    <n v="7"/>
    <n v="1"/>
    <x v="1"/>
  </r>
  <r>
    <n v="9543"/>
    <n v="40"/>
    <x v="0"/>
    <x v="1"/>
    <n v="19986"/>
    <n v="74"/>
    <n v="4"/>
    <n v="22"/>
    <n v="3.0000000000000004"/>
    <n v="0"/>
    <n v="0"/>
    <x v="0"/>
    <n v="0"/>
    <n v="0"/>
    <n v="3"/>
    <n v="22"/>
    <n v="3.0000000000000004"/>
    <n v="0"/>
    <x v="1"/>
  </r>
  <r>
    <n v="6878"/>
    <n v="71"/>
    <x v="0"/>
    <x v="3"/>
    <n v="27421"/>
    <n v="14"/>
    <n v="14"/>
    <n v="324"/>
    <n v="9"/>
    <n v="4"/>
    <n v="4"/>
    <x v="0"/>
    <n v="4"/>
    <n v="129.6"/>
    <n v="6"/>
    <n v="194.4"/>
    <n v="17"/>
    <n v="5"/>
    <x v="4"/>
  </r>
  <r>
    <n v="3310"/>
    <n v="52"/>
    <x v="2"/>
    <x v="1"/>
    <n v="35688"/>
    <n v="94"/>
    <n v="16"/>
    <n v="211"/>
    <n v="0.99999999999999978"/>
    <n v="5"/>
    <n v="4"/>
    <x v="0"/>
    <n v="4"/>
    <n v="105.5"/>
    <n v="4"/>
    <n v="105.5"/>
    <n v="10"/>
    <n v="2"/>
    <x v="2"/>
  </r>
  <r>
    <n v="2724"/>
    <n v="44"/>
    <x v="2"/>
    <x v="0"/>
    <n v="36143"/>
    <n v="33"/>
    <n v="4"/>
    <n v="19"/>
    <n v="7"/>
    <n v="0"/>
    <n v="0"/>
    <x v="0"/>
    <n v="0"/>
    <n v="0"/>
    <n v="2"/>
    <n v="19"/>
    <n v="7"/>
    <n v="1"/>
    <x v="1"/>
  </r>
  <r>
    <n v="948"/>
    <n v="54"/>
    <x v="0"/>
    <x v="0"/>
    <n v="10245"/>
    <n v="32"/>
    <n v="8"/>
    <n v="41"/>
    <n v="7"/>
    <n v="2"/>
    <n v="1"/>
    <x v="0"/>
    <n v="1"/>
    <n v="13.666666666666666"/>
    <n v="2"/>
    <n v="27.333333333333332"/>
    <n v="10"/>
    <n v="2"/>
    <x v="2"/>
  </r>
  <r>
    <n v="6720"/>
    <n v="57"/>
    <x v="2"/>
    <x v="1"/>
    <n v="43795"/>
    <n v="11"/>
    <n v="17"/>
    <n v="492"/>
    <n v="9"/>
    <n v="5"/>
    <n v="5"/>
    <x v="0"/>
    <n v="7"/>
    <n v="313.09090909090907"/>
    <n v="4"/>
    <n v="178.90909090909091"/>
    <n v="19"/>
    <n v="7"/>
    <x v="0"/>
  </r>
  <r>
    <n v="6202"/>
    <n v="65"/>
    <x v="0"/>
    <x v="1"/>
    <n v="63381"/>
    <n v="78"/>
    <n v="26"/>
    <n v="1005"/>
    <n v="3.0000000000000004"/>
    <n v="9"/>
    <n v="7"/>
    <x v="0"/>
    <n v="4"/>
    <n v="236.47058823529412"/>
    <n v="13"/>
    <n v="768.52941176470586"/>
    <n v="19"/>
    <n v="7"/>
    <x v="0"/>
  </r>
  <r>
    <n v="2066"/>
    <n v="76"/>
    <x v="0"/>
    <x v="1"/>
    <n v="38823"/>
    <n v="56"/>
    <n v="7"/>
    <n v="114"/>
    <n v="5"/>
    <n v="1"/>
    <n v="3"/>
    <x v="0"/>
    <n v="2"/>
    <n v="45.6"/>
    <n v="3"/>
    <n v="68.399999999999991"/>
    <n v="9"/>
    <n v="2"/>
    <x v="2"/>
  </r>
  <r>
    <n v="9799"/>
    <n v="57"/>
    <x v="1"/>
    <x v="2"/>
    <n v="83664"/>
    <n v="57"/>
    <n v="19"/>
    <n v="1173"/>
    <n v="5"/>
    <n v="6"/>
    <n v="7"/>
    <x v="0"/>
    <n v="2"/>
    <n v="167.57142857142856"/>
    <n v="12"/>
    <n v="1005.4285714285713"/>
    <n v="18"/>
    <n v="6"/>
    <x v="4"/>
  </r>
  <r>
    <n v="8318"/>
    <n v="46"/>
    <x v="0"/>
    <x v="1"/>
    <n v="90300"/>
    <n v="7"/>
    <n v="19"/>
    <n v="1738"/>
    <n v="10"/>
    <n v="6"/>
    <n v="9"/>
    <x v="1"/>
    <n v="5"/>
    <n v="668.46153846153845"/>
    <n v="8"/>
    <n v="1069.5384615384617"/>
    <n v="25"/>
    <n v="9"/>
    <x v="3"/>
  </r>
  <r>
    <n v="5642"/>
    <n v="46"/>
    <x v="2"/>
    <x v="1"/>
    <n v="62499"/>
    <n v="0"/>
    <n v="12"/>
    <n v="222"/>
    <n v="10"/>
    <n v="3"/>
    <n v="4"/>
    <x v="0"/>
    <n v="3"/>
    <n v="74"/>
    <n v="6"/>
    <n v="148"/>
    <n v="17"/>
    <n v="5"/>
    <x v="4"/>
  </r>
  <r>
    <n v="2669"/>
    <n v="32"/>
    <x v="0"/>
    <x v="0"/>
    <n v="74293"/>
    <n v="66"/>
    <n v="16"/>
    <n v="1127"/>
    <n v="4"/>
    <n v="5"/>
    <n v="7"/>
    <x v="0"/>
    <n v="5"/>
    <n v="512.27272727272725"/>
    <n v="6"/>
    <n v="614.72727272727263"/>
    <n v="16"/>
    <n v="5"/>
    <x v="4"/>
  </r>
  <r>
    <n v="455"/>
    <n v="79"/>
    <x v="1"/>
    <x v="1"/>
    <n v="51012"/>
    <n v="86"/>
    <n v="10"/>
    <n v="209"/>
    <n v="1.9999999999999996"/>
    <n v="3"/>
    <n v="4"/>
    <x v="0"/>
    <n v="4"/>
    <n v="104.5"/>
    <n v="4"/>
    <n v="104.5"/>
    <n v="9"/>
    <n v="2"/>
    <x v="2"/>
  </r>
  <r>
    <n v="7683"/>
    <n v="57"/>
    <x v="2"/>
    <x v="1"/>
    <n v="70777"/>
    <n v="80"/>
    <n v="23"/>
    <n v="787"/>
    <n v="1.9999999999999996"/>
    <n v="8"/>
    <n v="6"/>
    <x v="0"/>
    <n v="5"/>
    <n v="231.47058823529412"/>
    <n v="12"/>
    <n v="555.52941176470597"/>
    <n v="16"/>
    <n v="5"/>
    <x v="4"/>
  </r>
  <r>
    <n v="3428"/>
    <n v="34"/>
    <x v="1"/>
    <x v="1"/>
    <n v="68682"/>
    <n v="56"/>
    <n v="24"/>
    <n v="1598"/>
    <n v="5"/>
    <n v="8"/>
    <n v="9"/>
    <x v="0"/>
    <n v="4"/>
    <n v="456.57142857142856"/>
    <n v="10"/>
    <n v="1141.4285714285716"/>
    <n v="22"/>
    <n v="8"/>
    <x v="0"/>
  </r>
  <r>
    <n v="7414"/>
    <n v="54"/>
    <x v="0"/>
    <x v="1"/>
    <n v="43824"/>
    <n v="18"/>
    <n v="12"/>
    <n v="186"/>
    <n v="9"/>
    <n v="3"/>
    <n v="3"/>
    <x v="0"/>
    <n v="3"/>
    <n v="79.714285714285708"/>
    <n v="4"/>
    <n v="106.28571428571428"/>
    <n v="15"/>
    <n v="4"/>
    <x v="2"/>
  </r>
  <r>
    <n v="6354"/>
    <n v="41"/>
    <x v="0"/>
    <x v="1"/>
    <n v="15345"/>
    <n v="51"/>
    <n v="6"/>
    <n v="47"/>
    <n v="5"/>
    <n v="1"/>
    <n v="1"/>
    <x v="0"/>
    <n v="1"/>
    <n v="15.666666666666666"/>
    <n v="2"/>
    <n v="31.333333333333332"/>
    <n v="7"/>
    <n v="1"/>
    <x v="1"/>
  </r>
  <r>
    <n v="798"/>
    <n v="38"/>
    <x v="0"/>
    <x v="0"/>
    <n v="23442"/>
    <n v="71"/>
    <n v="5"/>
    <n v="27"/>
    <n v="3.0000000000000004"/>
    <n v="0"/>
    <n v="0"/>
    <x v="0"/>
    <n v="1"/>
    <n v="6.75"/>
    <n v="3"/>
    <n v="20.25"/>
    <n v="3.0000000000000004"/>
    <n v="0"/>
    <x v="1"/>
  </r>
  <r>
    <n v="8213"/>
    <n v="45"/>
    <x v="2"/>
    <x v="1"/>
    <n v="14515"/>
    <n v="71"/>
    <n v="11"/>
    <n v="96"/>
    <n v="3.0000000000000004"/>
    <n v="3"/>
    <n v="3"/>
    <x v="0"/>
    <n v="2"/>
    <n v="38.400000000000006"/>
    <n v="3"/>
    <n v="57.599999999999994"/>
    <n v="9"/>
    <n v="2"/>
    <x v="2"/>
  </r>
  <r>
    <n v="2488"/>
    <n v="69"/>
    <x v="2"/>
    <x v="2"/>
    <n v="31395"/>
    <n v="80"/>
    <n v="10"/>
    <n v="64"/>
    <n v="1.9999999999999996"/>
    <n v="3"/>
    <n v="2"/>
    <x v="0"/>
    <n v="2"/>
    <n v="25.6"/>
    <n v="3"/>
    <n v="38.4"/>
    <n v="7"/>
    <n v="1"/>
    <x v="1"/>
  </r>
  <r>
    <n v="9999"/>
    <n v="60"/>
    <x v="0"/>
    <x v="1"/>
    <n v="75276"/>
    <n v="2"/>
    <n v="23"/>
    <n v="1040"/>
    <n v="10"/>
    <n v="8"/>
    <n v="7"/>
    <x v="0"/>
    <n v="9"/>
    <n v="520"/>
    <n v="9"/>
    <n v="520"/>
    <n v="25"/>
    <n v="9"/>
    <x v="3"/>
  </r>
  <r>
    <n v="7617"/>
    <n v="51"/>
    <x v="0"/>
    <x v="0"/>
    <n v="42373"/>
    <n v="83"/>
    <n v="13"/>
    <n v="163"/>
    <n v="1.9999999999999996"/>
    <n v="4"/>
    <n v="3"/>
    <x v="0"/>
    <n v="2"/>
    <n v="46.571428571428569"/>
    <n v="5"/>
    <n v="116.42857142857143"/>
    <n v="9"/>
    <n v="2"/>
    <x v="2"/>
  </r>
  <r>
    <n v="615"/>
    <n v="65"/>
    <x v="0"/>
    <x v="1"/>
    <n v="30507"/>
    <n v="29"/>
    <n v="11"/>
    <n v="343"/>
    <n v="8"/>
    <n v="3"/>
    <n v="4"/>
    <x v="0"/>
    <n v="5"/>
    <n v="190.55555555555557"/>
    <n v="4"/>
    <n v="152.44444444444443"/>
    <n v="15"/>
    <n v="4"/>
    <x v="2"/>
  </r>
  <r>
    <n v="2552"/>
    <n v="70"/>
    <x v="1"/>
    <x v="0"/>
    <n v="55521"/>
    <n v="11"/>
    <n v="24"/>
    <n v="446"/>
    <n v="9"/>
    <n v="8"/>
    <n v="5"/>
    <x v="0"/>
    <n v="6"/>
    <n v="223"/>
    <n v="6"/>
    <n v="223"/>
    <n v="22"/>
    <n v="8"/>
    <x v="0"/>
  </r>
  <r>
    <n v="194"/>
    <n v="60"/>
    <x v="0"/>
    <x v="1"/>
    <n v="48006"/>
    <n v="55"/>
    <n v="5"/>
    <n v="41"/>
    <n v="5"/>
    <n v="0"/>
    <n v="1"/>
    <x v="0"/>
    <n v="1"/>
    <n v="10.25"/>
    <n v="3"/>
    <n v="30.75"/>
    <n v="6"/>
    <n v="0"/>
    <x v="1"/>
  </r>
  <r>
    <n v="3645"/>
    <n v="53"/>
    <x v="1"/>
    <x v="0"/>
    <n v="27213"/>
    <n v="19"/>
    <n v="9"/>
    <n v="70"/>
    <n v="9"/>
    <n v="2"/>
    <n v="2"/>
    <x v="0"/>
    <n v="2"/>
    <n v="23.333333333333332"/>
    <n v="4"/>
    <n v="46.666666666666664"/>
    <n v="13"/>
    <n v="4"/>
    <x v="2"/>
  </r>
  <r>
    <n v="8890"/>
    <n v="54"/>
    <x v="1"/>
    <x v="2"/>
    <n v="65808"/>
    <n v="1"/>
    <n v="14"/>
    <n v="272"/>
    <n v="10"/>
    <n v="4"/>
    <n v="4"/>
    <x v="0"/>
    <n v="5"/>
    <n v="136"/>
    <n v="5"/>
    <n v="136"/>
    <n v="18"/>
    <n v="6"/>
    <x v="4"/>
  </r>
  <r>
    <n v="5049"/>
    <n v="51"/>
    <x v="1"/>
    <x v="1"/>
    <n v="30351"/>
    <n v="19"/>
    <n v="6"/>
    <n v="46"/>
    <n v="9"/>
    <n v="1"/>
    <n v="1"/>
    <x v="0"/>
    <n v="3"/>
    <n v="27.599999999999998"/>
    <n v="2"/>
    <n v="18.400000000000002"/>
    <n v="11"/>
    <n v="3"/>
    <x v="2"/>
  </r>
  <r>
    <n v="9973"/>
    <n v="62"/>
    <x v="0"/>
    <x v="1"/>
    <n v="50437"/>
    <n v="28"/>
    <n v="19"/>
    <n v="490"/>
    <n v="8"/>
    <n v="6"/>
    <n v="5"/>
    <x v="0"/>
    <n v="7"/>
    <n v="228.66666666666666"/>
    <n v="8"/>
    <n v="261.33333333333331"/>
    <n v="19"/>
    <n v="7"/>
    <x v="0"/>
  </r>
  <r>
    <n v="7301"/>
    <n v="43"/>
    <x v="2"/>
    <x v="0"/>
    <n v="23616"/>
    <n v="76"/>
    <n v="8"/>
    <n v="79"/>
    <n v="3.0000000000000004"/>
    <n v="2"/>
    <n v="2"/>
    <x v="0"/>
    <n v="3"/>
    <n v="39.5"/>
    <n v="3"/>
    <n v="39.5"/>
    <n v="7"/>
    <n v="1"/>
    <x v="1"/>
  </r>
  <r>
    <n v="10882"/>
    <n v="49"/>
    <x v="0"/>
    <x v="1"/>
    <n v="53858"/>
    <n v="50"/>
    <n v="17"/>
    <n v="915"/>
    <n v="5"/>
    <n v="5"/>
    <n v="6"/>
    <x v="0"/>
    <n v="4"/>
    <n v="366"/>
    <n v="6"/>
    <n v="549"/>
    <n v="16"/>
    <n v="5"/>
    <x v="4"/>
  </r>
  <r>
    <n v="7030"/>
    <n v="70"/>
    <x v="1"/>
    <x v="1"/>
    <n v="66465"/>
    <n v="1"/>
    <n v="35"/>
    <n v="1485"/>
    <n v="10"/>
    <n v="9"/>
    <n v="8"/>
    <x v="0"/>
    <n v="11"/>
    <n v="710.21739130434787"/>
    <n v="12"/>
    <n v="774.78260869565213"/>
    <n v="27"/>
    <n v="9"/>
    <x v="3"/>
  </r>
  <r>
    <n v="7422"/>
    <n v="38"/>
    <x v="0"/>
    <x v="0"/>
    <n v="46923"/>
    <n v="90"/>
    <n v="16"/>
    <n v="369"/>
    <n v="0.99999999999999978"/>
    <n v="5"/>
    <n v="4"/>
    <x v="0"/>
    <n v="5"/>
    <n v="153.75"/>
    <n v="7"/>
    <n v="215.25"/>
    <n v="10"/>
    <n v="2"/>
    <x v="2"/>
  </r>
  <r>
    <n v="3523"/>
    <n v="63"/>
    <x v="0"/>
    <x v="1"/>
    <n v="75072"/>
    <n v="83"/>
    <n v="19"/>
    <n v="1073"/>
    <n v="1.9999999999999996"/>
    <n v="6"/>
    <n v="7"/>
    <x v="0"/>
    <n v="5"/>
    <n v="412.69230769230774"/>
    <n v="8"/>
    <n v="660.30769230769238"/>
    <n v="15"/>
    <n v="4"/>
    <x v="2"/>
  </r>
  <r>
    <n v="7106"/>
    <n v="82"/>
    <x v="1"/>
    <x v="1"/>
    <n v="75865"/>
    <n v="73"/>
    <n v="19"/>
    <n v="1242"/>
    <n v="3.0000000000000004"/>
    <n v="6"/>
    <n v="8"/>
    <x v="0"/>
    <n v="3"/>
    <n v="286.61538461538464"/>
    <n v="10"/>
    <n v="955.38461538461547"/>
    <n v="17"/>
    <n v="5"/>
    <x v="4"/>
  </r>
  <r>
    <n v="6504"/>
    <n v="50"/>
    <x v="2"/>
    <x v="1"/>
    <n v="19789"/>
    <n v="24"/>
    <n v="9"/>
    <n v="78"/>
    <n v="8"/>
    <n v="2"/>
    <n v="2"/>
    <x v="0"/>
    <n v="2"/>
    <n v="31.200000000000003"/>
    <n v="3"/>
    <n v="46.8"/>
    <n v="12"/>
    <n v="3"/>
    <x v="2"/>
  </r>
  <r>
    <n v="5067"/>
    <n v="31"/>
    <x v="0"/>
    <x v="1"/>
    <n v="80134"/>
    <n v="11"/>
    <n v="21"/>
    <n v="1378"/>
    <n v="9"/>
    <n v="7"/>
    <n v="8"/>
    <x v="0"/>
    <n v="2"/>
    <n v="212"/>
    <n v="11"/>
    <n v="1166"/>
    <n v="24"/>
    <n v="9"/>
    <x v="3"/>
  </r>
  <r>
    <n v="4216"/>
    <n v="44"/>
    <x v="0"/>
    <x v="0"/>
    <n v="91065"/>
    <n v="33"/>
    <n v="26"/>
    <n v="1474"/>
    <n v="7"/>
    <n v="9"/>
    <n v="8"/>
    <x v="0"/>
    <n v="7"/>
    <n v="644.875"/>
    <n v="9"/>
    <n v="829.125"/>
    <n v="24"/>
    <n v="9"/>
    <x v="3"/>
  </r>
  <r>
    <n v="8581"/>
    <n v="54"/>
    <x v="2"/>
    <x v="1"/>
    <n v="49505"/>
    <n v="4"/>
    <n v="29"/>
    <n v="751"/>
    <n v="10"/>
    <n v="9"/>
    <n v="6"/>
    <x v="0"/>
    <n v="10"/>
    <n v="417.22222222222223"/>
    <n v="8"/>
    <n v="333.77777777777777"/>
    <n v="25"/>
    <n v="9"/>
    <x v="3"/>
  </r>
  <r>
    <n v="5929"/>
    <n v="52"/>
    <x v="1"/>
    <x v="1"/>
    <n v="37401"/>
    <n v="14"/>
    <n v="7"/>
    <n v="48"/>
    <n v="9"/>
    <n v="1"/>
    <n v="1"/>
    <x v="0"/>
    <n v="2"/>
    <n v="19.200000000000003"/>
    <n v="3"/>
    <n v="28.799999999999997"/>
    <n v="11"/>
    <n v="3"/>
    <x v="2"/>
  </r>
  <r>
    <n v="3129"/>
    <n v="42"/>
    <x v="0"/>
    <x v="1"/>
    <n v="30096"/>
    <n v="30"/>
    <n v="6"/>
    <n v="45"/>
    <n v="7"/>
    <n v="1"/>
    <n v="1"/>
    <x v="0"/>
    <n v="2"/>
    <n v="18"/>
    <n v="3"/>
    <n v="27"/>
    <n v="9"/>
    <n v="2"/>
    <x v="2"/>
  </r>
  <r>
    <n v="6528"/>
    <n v="43"/>
    <x v="2"/>
    <x v="1"/>
    <n v="18492"/>
    <n v="75"/>
    <n v="4"/>
    <n v="10"/>
    <n v="3.0000000000000004"/>
    <n v="0"/>
    <n v="0"/>
    <x v="0"/>
    <n v="1"/>
    <n v="3.333333333333333"/>
    <n v="2"/>
    <n v="6.6666666666666661"/>
    <n v="3.0000000000000004"/>
    <n v="0"/>
    <x v="1"/>
  </r>
  <r>
    <n v="1361"/>
    <n v="51"/>
    <x v="2"/>
    <x v="1"/>
    <n v="82584"/>
    <n v="26"/>
    <n v="16"/>
    <n v="1435"/>
    <n v="8"/>
    <n v="5"/>
    <n v="8"/>
    <x v="0"/>
    <n v="3"/>
    <n v="391.36363636363632"/>
    <n v="8"/>
    <n v="1043.6363636363637"/>
    <n v="21"/>
    <n v="8"/>
    <x v="0"/>
  </r>
  <r>
    <n v="6932"/>
    <n v="84"/>
    <x v="1"/>
    <x v="1"/>
    <n v="93027"/>
    <n v="77"/>
    <n v="22"/>
    <n v="2119"/>
    <n v="3.0000000000000004"/>
    <n v="7"/>
    <n v="9"/>
    <x v="1"/>
    <n v="7"/>
    <n v="1236.0833333333335"/>
    <n v="5"/>
    <n v="882.91666666666674"/>
    <n v="19"/>
    <n v="7"/>
    <x v="0"/>
  </r>
  <r>
    <n v="7284"/>
    <n v="72"/>
    <x v="0"/>
    <x v="1"/>
    <n v="48686"/>
    <n v="8"/>
    <n v="4"/>
    <n v="20"/>
    <n v="10"/>
    <n v="0"/>
    <n v="0"/>
    <x v="0"/>
    <n v="1"/>
    <n v="6.6666666666666661"/>
    <n v="2"/>
    <n v="13.333333333333332"/>
    <n v="10"/>
    <n v="2"/>
    <x v="2"/>
  </r>
  <r>
    <n v="1340"/>
    <n v="39"/>
    <x v="0"/>
    <x v="1"/>
    <n v="92910"/>
    <n v="42"/>
    <n v="27"/>
    <n v="1795"/>
    <n v="6"/>
    <n v="9"/>
    <n v="9"/>
    <x v="0"/>
    <n v="6"/>
    <n v="566.84210526315792"/>
    <n v="13"/>
    <n v="1228.1578947368421"/>
    <n v="24"/>
    <n v="9"/>
    <x v="3"/>
  </r>
  <r>
    <n v="8746"/>
    <n v="36"/>
    <x v="0"/>
    <x v="1"/>
    <n v="75433"/>
    <n v="28"/>
    <n v="19"/>
    <n v="1188"/>
    <n v="8"/>
    <n v="6"/>
    <n v="8"/>
    <x v="0"/>
    <n v="2"/>
    <n v="198"/>
    <n v="10"/>
    <n v="990"/>
    <n v="22"/>
    <n v="8"/>
    <x v="0"/>
  </r>
  <r>
    <n v="5987"/>
    <n v="36"/>
    <x v="2"/>
    <x v="1"/>
    <n v="10404"/>
    <n v="52"/>
    <n v="7"/>
    <n v="43"/>
    <n v="5"/>
    <n v="1"/>
    <n v="1"/>
    <x v="0"/>
    <n v="1"/>
    <n v="8.6"/>
    <n v="4"/>
    <n v="34.4"/>
    <n v="7"/>
    <n v="1"/>
    <x v="1"/>
  </r>
  <r>
    <n v="3767"/>
    <n v="57"/>
    <x v="0"/>
    <x v="1"/>
    <n v="61314"/>
    <n v="1"/>
    <n v="24"/>
    <n v="1008"/>
    <n v="10"/>
    <n v="8"/>
    <n v="7"/>
    <x v="0"/>
    <n v="5"/>
    <n v="296.47058823529414"/>
    <n v="12"/>
    <n v="711.52941176470597"/>
    <n v="25"/>
    <n v="9"/>
    <x v="3"/>
  </r>
  <r>
    <n v="3725"/>
    <n v="64"/>
    <x v="1"/>
    <x v="0"/>
    <n v="84865"/>
    <n v="1"/>
    <n v="16"/>
    <n v="1688"/>
    <n v="10"/>
    <n v="5"/>
    <n v="9"/>
    <x v="0"/>
    <n v="2"/>
    <n v="306.90909090909093"/>
    <n v="9"/>
    <n v="1381.0909090909092"/>
    <n v="24"/>
    <n v="9"/>
    <x v="3"/>
  </r>
  <r>
    <n v="4324"/>
    <n v="36"/>
    <x v="0"/>
    <x v="1"/>
    <n v="42387"/>
    <n v="42"/>
    <n v="21"/>
    <n v="684"/>
    <n v="6"/>
    <n v="7"/>
    <n v="6"/>
    <x v="0"/>
    <n v="8"/>
    <n v="364.8"/>
    <n v="7"/>
    <n v="319.2"/>
    <n v="19"/>
    <n v="7"/>
    <x v="0"/>
  </r>
  <r>
    <n v="238"/>
    <n v="58"/>
    <x v="2"/>
    <x v="1"/>
    <n v="67309"/>
    <n v="76"/>
    <n v="39"/>
    <n v="1082"/>
    <n v="3.0000000000000004"/>
    <n v="9"/>
    <n v="7"/>
    <x v="0"/>
    <n v="9"/>
    <n v="541"/>
    <n v="9"/>
    <n v="541"/>
    <n v="19"/>
    <n v="7"/>
    <x v="0"/>
  </r>
  <r>
    <n v="6694"/>
    <n v="61"/>
    <x v="0"/>
    <x v="1"/>
    <n v="75236"/>
    <n v="27"/>
    <n v="25"/>
    <n v="1068"/>
    <n v="8"/>
    <n v="8"/>
    <n v="7"/>
    <x v="0"/>
    <n v="8"/>
    <n v="406.85714285714283"/>
    <n v="13"/>
    <n v="661.14285714285711"/>
    <n v="23"/>
    <n v="8"/>
    <x v="0"/>
  </r>
  <r>
    <n v="498"/>
    <n v="55"/>
    <x v="0"/>
    <x v="0"/>
    <n v="30015"/>
    <n v="28"/>
    <n v="7"/>
    <n v="57"/>
    <n v="8"/>
    <n v="1"/>
    <n v="2"/>
    <x v="0"/>
    <n v="1"/>
    <n v="11.4"/>
    <n v="4"/>
    <n v="45.6"/>
    <n v="11"/>
    <n v="3"/>
    <x v="2"/>
  </r>
  <r>
    <n v="9347"/>
    <n v="69"/>
    <x v="2"/>
    <x v="1"/>
    <n v="50943"/>
    <n v="49"/>
    <n v="5"/>
    <n v="46"/>
    <n v="6"/>
    <n v="0"/>
    <n v="1"/>
    <x v="0"/>
    <n v="1"/>
    <n v="11.5"/>
    <n v="3"/>
    <n v="34.5"/>
    <n v="7"/>
    <n v="1"/>
    <x v="1"/>
  </r>
  <r>
    <n v="9699"/>
    <n v="59"/>
    <x v="0"/>
    <x v="2"/>
    <n v="67272"/>
    <n v="12"/>
    <n v="23"/>
    <n v="733"/>
    <n v="9"/>
    <n v="8"/>
    <n v="6"/>
    <x v="0"/>
    <n v="6"/>
    <n v="244.33333333333331"/>
    <n v="12"/>
    <n v="488.66666666666663"/>
    <n v="23"/>
    <n v="8"/>
    <x v="0"/>
  </r>
  <r>
    <n v="10664"/>
    <n v="76"/>
    <x v="2"/>
    <x v="3"/>
    <n v="51529"/>
    <n v="14"/>
    <n v="17"/>
    <n v="467"/>
    <n v="9"/>
    <n v="5"/>
    <n v="5"/>
    <x v="0"/>
    <n v="9"/>
    <n v="300.21428571428572"/>
    <n v="5"/>
    <n v="166.78571428571428"/>
    <n v="19"/>
    <n v="7"/>
    <x v="0"/>
  </r>
  <r>
    <n v="5455"/>
    <n v="54"/>
    <x v="1"/>
    <x v="1"/>
    <n v="32011"/>
    <n v="89"/>
    <n v="10"/>
    <n v="122"/>
    <n v="1.9999999999999996"/>
    <n v="3"/>
    <n v="3"/>
    <x v="0"/>
    <n v="2"/>
    <n v="40.666666666666664"/>
    <n v="4"/>
    <n v="81.333333333333329"/>
    <n v="8"/>
    <n v="1"/>
    <x v="1"/>
  </r>
  <r>
    <n v="456"/>
    <n v="39"/>
    <x v="2"/>
    <x v="1"/>
    <n v="7500"/>
    <n v="96"/>
    <n v="7"/>
    <n v="36"/>
    <n v="0.99999999999999978"/>
    <n v="1"/>
    <n v="1"/>
    <x v="0"/>
    <n v="2"/>
    <n v="14.4"/>
    <n v="3"/>
    <n v="21.599999999999998"/>
    <n v="3"/>
    <n v="0"/>
    <x v="1"/>
  </r>
  <r>
    <n v="5012"/>
    <n v="36"/>
    <x v="0"/>
    <x v="1"/>
    <n v="28691"/>
    <n v="56"/>
    <n v="5"/>
    <n v="34"/>
    <n v="5"/>
    <n v="0"/>
    <n v="0"/>
    <x v="0"/>
    <n v="1"/>
    <n v="8.5"/>
    <n v="3"/>
    <n v="25.5"/>
    <n v="5"/>
    <n v="0"/>
    <x v="1"/>
  </r>
  <r>
    <n v="7495"/>
    <n v="77"/>
    <x v="1"/>
    <x v="1"/>
    <n v="56223"/>
    <n v="72"/>
    <n v="10"/>
    <n v="156"/>
    <n v="3.0000000000000004"/>
    <n v="3"/>
    <n v="3"/>
    <x v="0"/>
    <n v="2"/>
    <n v="44.571428571428569"/>
    <n v="5"/>
    <n v="111.42857142857143"/>
    <n v="9"/>
    <n v="2"/>
    <x v="2"/>
  </r>
  <r>
    <n v="5029"/>
    <n v="79"/>
    <x v="0"/>
    <x v="1"/>
    <n v="18100"/>
    <n v="14"/>
    <n v="4"/>
    <n v="14"/>
    <n v="9"/>
    <n v="0"/>
    <n v="0"/>
    <x v="0"/>
    <n v="0"/>
    <n v="0"/>
    <n v="3"/>
    <n v="14"/>
    <n v="9"/>
    <n v="2"/>
    <x v="2"/>
  </r>
  <r>
    <n v="10642"/>
    <n v="36"/>
    <x v="0"/>
    <x v="0"/>
    <n v="30279"/>
    <n v="13"/>
    <n v="5"/>
    <n v="37"/>
    <n v="9"/>
    <n v="0"/>
    <n v="1"/>
    <x v="0"/>
    <n v="1"/>
    <n v="9.25"/>
    <n v="3"/>
    <n v="27.75"/>
    <n v="10"/>
    <n v="2"/>
    <x v="2"/>
  </r>
  <r>
    <n v="2106"/>
    <n v="51"/>
    <x v="2"/>
    <x v="1"/>
    <n v="20130"/>
    <n v="99"/>
    <n v="5"/>
    <n v="34"/>
    <n v="0.99999999999999978"/>
    <n v="0"/>
    <n v="0"/>
    <x v="0"/>
    <n v="1"/>
    <n v="8.5"/>
    <n v="3"/>
    <n v="25.5"/>
    <n v="0.99999999999999978"/>
    <n v="0"/>
    <x v="1"/>
  </r>
  <r>
    <n v="10364"/>
    <n v="66"/>
    <x v="0"/>
    <x v="2"/>
    <n v="23295"/>
    <n v="72"/>
    <n v="4"/>
    <n v="20"/>
    <n v="3.0000000000000004"/>
    <n v="0"/>
    <n v="0"/>
    <x v="0"/>
    <n v="1"/>
    <n v="6.6666666666666661"/>
    <n v="2"/>
    <n v="13.333333333333332"/>
    <n v="3.0000000000000004"/>
    <n v="0"/>
    <x v="1"/>
  </r>
  <r>
    <n v="5954"/>
    <n v="53"/>
    <x v="2"/>
    <x v="2"/>
    <n v="42618"/>
    <n v="92"/>
    <n v="11"/>
    <n v="192"/>
    <n v="0.99999999999999978"/>
    <n v="3"/>
    <n v="3"/>
    <x v="0"/>
    <n v="5"/>
    <n v="106.66666666666667"/>
    <n v="4"/>
    <n v="85.333333333333329"/>
    <n v="7"/>
    <n v="1"/>
    <x v="1"/>
  </r>
  <r>
    <n v="1137"/>
    <n v="61"/>
    <x v="0"/>
    <x v="0"/>
    <n v="81246"/>
    <n v="87"/>
    <n v="17"/>
    <n v="1379"/>
    <n v="1.9999999999999996"/>
    <n v="5"/>
    <n v="8"/>
    <x v="0"/>
    <n v="4"/>
    <n v="501.4545454545455"/>
    <n v="7"/>
    <n v="877.5454545454545"/>
    <n v="15"/>
    <n v="4"/>
    <x v="2"/>
  </r>
  <r>
    <n v="2541"/>
    <n v="49"/>
    <x v="0"/>
    <x v="1"/>
    <n v="24027"/>
    <n v="7"/>
    <n v="7"/>
    <n v="48"/>
    <n v="10"/>
    <n v="1"/>
    <n v="1"/>
    <x v="0"/>
    <n v="2"/>
    <n v="19.200000000000003"/>
    <n v="3"/>
    <n v="28.799999999999997"/>
    <n v="12"/>
    <n v="3"/>
    <x v="2"/>
  </r>
  <r>
    <n v="1142"/>
    <n v="72"/>
    <x v="1"/>
    <x v="1"/>
    <n v="55707"/>
    <n v="91"/>
    <n v="16"/>
    <n v="428"/>
    <n v="0.99999999999999978"/>
    <n v="5"/>
    <n v="5"/>
    <x v="0"/>
    <n v="3"/>
    <n v="107"/>
    <n v="9"/>
    <n v="321"/>
    <n v="11"/>
    <n v="3"/>
    <x v="2"/>
  </r>
  <r>
    <n v="2276"/>
    <n v="70"/>
    <x v="0"/>
    <x v="0"/>
    <n v="57959"/>
    <n v="71"/>
    <n v="27"/>
    <n v="868"/>
    <n v="3.0000000000000004"/>
    <n v="9"/>
    <n v="6"/>
    <x v="0"/>
    <n v="4"/>
    <n v="231.46666666666667"/>
    <n v="11"/>
    <n v="636.5333333333333"/>
    <n v="18"/>
    <n v="6"/>
    <x v="4"/>
  </r>
  <r>
    <n v="2807"/>
    <n v="56"/>
    <x v="0"/>
    <x v="1"/>
    <n v="56796"/>
    <n v="24"/>
    <n v="27"/>
    <n v="1001"/>
    <n v="8"/>
    <n v="9"/>
    <n v="7"/>
    <x v="0"/>
    <n v="8"/>
    <n v="533.86666666666667"/>
    <n v="7"/>
    <n v="467.13333333333333"/>
    <n v="24"/>
    <n v="9"/>
    <x v="3"/>
  </r>
  <r>
    <n v="6471"/>
    <n v="54"/>
    <x v="2"/>
    <x v="0"/>
    <n v="36230"/>
    <n v="17"/>
    <n v="7"/>
    <n v="59"/>
    <n v="9"/>
    <n v="1"/>
    <n v="2"/>
    <x v="0"/>
    <n v="2"/>
    <n v="19.666666666666664"/>
    <n v="4"/>
    <n v="39.333333333333329"/>
    <n v="12"/>
    <n v="3"/>
    <x v="2"/>
  </r>
  <r>
    <n v="6131"/>
    <n v="45"/>
    <x v="2"/>
    <x v="1"/>
    <n v="70829"/>
    <n v="87"/>
    <n v="16"/>
    <n v="431"/>
    <n v="1.9999999999999996"/>
    <n v="5"/>
    <n v="5"/>
    <x v="0"/>
    <n v="4"/>
    <n v="143.66666666666666"/>
    <n v="8"/>
    <n v="287.33333333333331"/>
    <n v="12"/>
    <n v="3"/>
    <x v="2"/>
  </r>
  <r>
    <n v="6233"/>
    <n v="49"/>
    <x v="0"/>
    <x v="1"/>
    <n v="65991"/>
    <n v="21"/>
    <n v="27"/>
    <n v="971"/>
    <n v="8"/>
    <n v="9"/>
    <n v="7"/>
    <x v="0"/>
    <n v="9"/>
    <n v="459.9473684210526"/>
    <n v="10"/>
    <n v="511.05263157894734"/>
    <n v="24"/>
    <n v="9"/>
    <x v="3"/>
  </r>
  <r>
    <n v="4148"/>
    <n v="53"/>
    <x v="0"/>
    <x v="1"/>
    <n v="38988"/>
    <n v="90"/>
    <n v="19"/>
    <n v="348"/>
    <n v="0.99999999999999978"/>
    <n v="6"/>
    <n v="4"/>
    <x v="0"/>
    <n v="5"/>
    <n v="158.18181818181819"/>
    <n v="6"/>
    <n v="189.81818181818181"/>
    <n v="11"/>
    <n v="3"/>
    <x v="2"/>
  </r>
  <r>
    <n v="4947"/>
    <n v="59"/>
    <x v="2"/>
    <x v="0"/>
    <n v="89572"/>
    <n v="44"/>
    <n v="24"/>
    <n v="2059"/>
    <n v="6"/>
    <n v="8"/>
    <n v="9"/>
    <x v="0"/>
    <n v="7"/>
    <n v="900.8125"/>
    <n v="9"/>
    <n v="1158.1875"/>
    <n v="23"/>
    <n v="8"/>
    <x v="0"/>
  </r>
  <r>
    <n v="3225"/>
    <n v="41"/>
    <x v="2"/>
    <x v="1"/>
    <n v="42207"/>
    <n v="71"/>
    <n v="14"/>
    <n v="265"/>
    <n v="3.0000000000000004"/>
    <n v="4"/>
    <n v="4"/>
    <x v="0"/>
    <n v="4"/>
    <n v="117.77777777777777"/>
    <n v="5"/>
    <n v="147.22222222222223"/>
    <n v="11"/>
    <n v="3"/>
    <x v="2"/>
  </r>
  <r>
    <n v="7540"/>
    <n v="73"/>
    <x v="0"/>
    <x v="1"/>
    <n v="50300"/>
    <n v="52"/>
    <n v="13"/>
    <n v="270"/>
    <n v="5"/>
    <n v="4"/>
    <n v="4"/>
    <x v="0"/>
    <n v="2"/>
    <n v="54"/>
    <n v="8"/>
    <n v="216"/>
    <n v="13"/>
    <n v="4"/>
    <x v="2"/>
  </r>
  <r>
    <n v="10648"/>
    <n v="43"/>
    <x v="2"/>
    <x v="1"/>
    <n v="66664"/>
    <n v="78"/>
    <n v="19"/>
    <n v="1289"/>
    <n v="3.0000000000000004"/>
    <n v="6"/>
    <n v="8"/>
    <x v="0"/>
    <n v="5"/>
    <n v="585.90909090909088"/>
    <n v="6"/>
    <n v="703.09090909090901"/>
    <n v="17"/>
    <n v="5"/>
    <x v="4"/>
  </r>
  <r>
    <n v="1992"/>
    <n v="61"/>
    <x v="0"/>
    <x v="1"/>
    <n v="60597"/>
    <n v="2"/>
    <n v="16"/>
    <n v="893"/>
    <n v="10"/>
    <n v="5"/>
    <n v="6"/>
    <x v="0"/>
    <n v="2"/>
    <n v="178.60000000000002"/>
    <n v="8"/>
    <n v="714.40000000000009"/>
    <n v="21"/>
    <n v="8"/>
    <x v="0"/>
  </r>
  <r>
    <n v="7851"/>
    <n v="76"/>
    <x v="0"/>
    <x v="3"/>
    <n v="70165"/>
    <n v="60"/>
    <n v="22"/>
    <n v="926"/>
    <n v="4"/>
    <n v="7"/>
    <n v="6"/>
    <x v="0"/>
    <n v="3"/>
    <n v="198.42857142857142"/>
    <n v="11"/>
    <n v="727.57142857142856"/>
    <n v="17"/>
    <n v="5"/>
    <x v="4"/>
  </r>
  <r>
    <n v="8594"/>
    <n v="67"/>
    <x v="1"/>
    <x v="3"/>
    <n v="50520"/>
    <n v="25"/>
    <n v="9"/>
    <n v="135"/>
    <n v="8"/>
    <n v="2"/>
    <n v="3"/>
    <x v="0"/>
    <n v="3"/>
    <n v="67.5"/>
    <n v="3"/>
    <n v="67.5"/>
    <n v="13"/>
    <n v="4"/>
    <x v="2"/>
  </r>
  <r>
    <n v="7059"/>
    <n v="62"/>
    <x v="0"/>
    <x v="1"/>
    <n v="80124"/>
    <n v="47"/>
    <n v="19"/>
    <n v="1495"/>
    <n v="6"/>
    <n v="6"/>
    <n v="8"/>
    <x v="0"/>
    <n v="3"/>
    <n v="407.72727272727269"/>
    <n v="8"/>
    <n v="1087.2727272727273"/>
    <n v="20"/>
    <n v="7"/>
    <x v="0"/>
  </r>
  <r>
    <n v="2815"/>
    <n v="50"/>
    <x v="0"/>
    <x v="1"/>
    <n v="33183"/>
    <n v="46"/>
    <n v="9"/>
    <n v="120"/>
    <n v="6"/>
    <n v="2"/>
    <n v="3"/>
    <x v="0"/>
    <n v="4"/>
    <n v="68.571428571428569"/>
    <n v="3"/>
    <n v="51.428571428571423"/>
    <n v="11"/>
    <n v="3"/>
    <x v="2"/>
  </r>
  <r>
    <n v="2416"/>
    <n v="56"/>
    <x v="1"/>
    <x v="0"/>
    <n v="66582"/>
    <n v="83"/>
    <n v="20"/>
    <n v="1288"/>
    <n v="1.9999999999999996"/>
    <n v="6"/>
    <n v="8"/>
    <x v="0"/>
    <n v="2"/>
    <n v="234.18181818181819"/>
    <n v="9"/>
    <n v="1053.818181818182"/>
    <n v="16"/>
    <n v="5"/>
    <x v="4"/>
  </r>
  <r>
    <n v="7999"/>
    <n v="70"/>
    <x v="1"/>
    <x v="1"/>
    <n v="75261"/>
    <n v="17"/>
    <n v="17"/>
    <n v="1743"/>
    <n v="9"/>
    <n v="5"/>
    <n v="9"/>
    <x v="0"/>
    <n v="5"/>
    <n v="871.5"/>
    <n v="5"/>
    <n v="871.5"/>
    <n v="23"/>
    <n v="8"/>
    <x v="0"/>
  </r>
  <r>
    <n v="9213"/>
    <n v="55"/>
    <x v="0"/>
    <x v="3"/>
    <n v="31880"/>
    <n v="13"/>
    <n v="4"/>
    <n v="15"/>
    <n v="9"/>
    <n v="0"/>
    <n v="0"/>
    <x v="0"/>
    <n v="1"/>
    <n v="5"/>
    <n v="2"/>
    <n v="10"/>
    <n v="9"/>
    <n v="2"/>
    <x v="2"/>
  </r>
  <r>
    <n v="9697"/>
    <n v="74"/>
    <x v="0"/>
    <x v="1"/>
    <n v="53790"/>
    <n v="86"/>
    <n v="20"/>
    <n v="542"/>
    <n v="1.9999999999999996"/>
    <n v="6"/>
    <n v="5"/>
    <x v="0"/>
    <n v="7"/>
    <n v="252.93333333333334"/>
    <n v="8"/>
    <n v="289.06666666666666"/>
    <n v="13"/>
    <n v="4"/>
    <x v="2"/>
  </r>
  <r>
    <n v="3916"/>
    <n v="54"/>
    <x v="1"/>
    <x v="1"/>
    <n v="49269"/>
    <n v="92"/>
    <n v="25"/>
    <n v="890"/>
    <n v="0.99999999999999978"/>
    <n v="8"/>
    <n v="6"/>
    <x v="0"/>
    <n v="7"/>
    <n v="327.89473684210526"/>
    <n v="12"/>
    <n v="562.10526315789468"/>
    <n v="15"/>
    <n v="4"/>
    <x v="2"/>
  </r>
  <r>
    <n v="2021"/>
    <n v="50"/>
    <x v="0"/>
    <x v="1"/>
    <n v="61456"/>
    <n v="47"/>
    <n v="33"/>
    <n v="1388"/>
    <n v="6"/>
    <n v="9"/>
    <n v="8"/>
    <x v="0"/>
    <n v="6"/>
    <n v="438.31578947368416"/>
    <n v="13"/>
    <n v="949.68421052631584"/>
    <n v="23"/>
    <n v="8"/>
    <x v="0"/>
  </r>
  <r>
    <n v="1581"/>
    <n v="45"/>
    <x v="0"/>
    <x v="1"/>
    <n v="37406"/>
    <n v="18"/>
    <n v="4"/>
    <n v="17"/>
    <n v="9"/>
    <n v="0"/>
    <n v="0"/>
    <x v="0"/>
    <n v="1"/>
    <n v="5.6666666666666661"/>
    <n v="2"/>
    <n v="11.333333333333332"/>
    <n v="9"/>
    <n v="2"/>
    <x v="2"/>
  </r>
  <r>
    <n v="564"/>
    <n v="44"/>
    <x v="1"/>
    <x v="1"/>
    <n v="56937"/>
    <n v="81"/>
    <n v="30"/>
    <n v="906"/>
    <n v="1.9999999999999996"/>
    <n v="9"/>
    <n v="6"/>
    <x v="0"/>
    <n v="8"/>
    <n v="426.35294117647061"/>
    <n v="9"/>
    <n v="479.64705882352939"/>
    <n v="17"/>
    <n v="5"/>
    <x v="4"/>
  </r>
  <r>
    <n v="6619"/>
    <n v="47"/>
    <x v="0"/>
    <x v="1"/>
    <n v="38415"/>
    <n v="91"/>
    <n v="6"/>
    <n v="44"/>
    <n v="0.99999999999999978"/>
    <n v="1"/>
    <n v="1"/>
    <x v="0"/>
    <n v="1"/>
    <n v="11"/>
    <n v="3"/>
    <n v="33"/>
    <n v="3"/>
    <n v="0"/>
    <x v="1"/>
  </r>
  <r>
    <n v="9081"/>
    <n v="37"/>
    <x v="0"/>
    <x v="0"/>
    <n v="20518"/>
    <n v="58"/>
    <n v="5"/>
    <n v="25"/>
    <n v="5"/>
    <n v="0"/>
    <n v="0"/>
    <x v="0"/>
    <n v="1"/>
    <n v="8.3333333333333321"/>
    <n v="2"/>
    <n v="16.666666666666664"/>
    <n v="5"/>
    <n v="0"/>
    <x v="1"/>
  </r>
  <r>
    <n v="178"/>
    <n v="69"/>
    <x v="0"/>
    <x v="1"/>
    <n v="62503"/>
    <n v="40"/>
    <n v="26"/>
    <n v="973"/>
    <n v="6"/>
    <n v="9"/>
    <n v="7"/>
    <x v="0"/>
    <n v="8"/>
    <n v="409.68421052631578"/>
    <n v="11"/>
    <n v="563.31578947368428"/>
    <n v="22"/>
    <n v="8"/>
    <x v="0"/>
  </r>
  <r>
    <n v="916"/>
    <n v="53"/>
    <x v="1"/>
    <x v="0"/>
    <n v="41644"/>
    <n v="67"/>
    <n v="6"/>
    <n v="31"/>
    <n v="4"/>
    <n v="1"/>
    <n v="0"/>
    <x v="0"/>
    <n v="1"/>
    <n v="7.75"/>
    <n v="3"/>
    <n v="23.25"/>
    <n v="5"/>
    <n v="0"/>
    <x v="1"/>
  </r>
  <r>
    <n v="5512"/>
    <n v="48"/>
    <x v="2"/>
    <x v="1"/>
    <n v="55842"/>
    <n v="19"/>
    <n v="17"/>
    <n v="518"/>
    <n v="9"/>
    <n v="5"/>
    <n v="5"/>
    <x v="0"/>
    <n v="7"/>
    <n v="241.73333333333335"/>
    <n v="8"/>
    <n v="276.26666666666665"/>
    <n v="19"/>
    <n v="7"/>
    <x v="0"/>
  </r>
  <r>
    <n v="8970"/>
    <n v="53"/>
    <x v="1"/>
    <x v="1"/>
    <n v="62010"/>
    <n v="93"/>
    <n v="19"/>
    <n v="530"/>
    <n v="0.99999999999999978"/>
    <n v="6"/>
    <n v="5"/>
    <x v="0"/>
    <n v="6"/>
    <n v="244.61538461538464"/>
    <n v="7"/>
    <n v="285.38461538461536"/>
    <n v="12"/>
    <n v="3"/>
    <x v="2"/>
  </r>
  <r>
    <n v="10581"/>
    <n v="48"/>
    <x v="0"/>
    <x v="1"/>
    <n v="41124"/>
    <n v="41"/>
    <n v="21"/>
    <n v="506"/>
    <n v="6"/>
    <n v="7"/>
    <n v="5"/>
    <x v="0"/>
    <n v="7"/>
    <n v="322"/>
    <n v="4"/>
    <n v="184"/>
    <n v="18"/>
    <n v="6"/>
    <x v="4"/>
  </r>
  <r>
    <n v="5300"/>
    <n v="52"/>
    <x v="2"/>
    <x v="1"/>
    <n v="38961"/>
    <n v="60"/>
    <n v="6"/>
    <n v="70"/>
    <n v="4"/>
    <n v="1"/>
    <n v="2"/>
    <x v="0"/>
    <n v="2"/>
    <n v="35"/>
    <n v="2"/>
    <n v="35"/>
    <n v="7"/>
    <n v="1"/>
    <x v="1"/>
  </r>
  <r>
    <n v="5154"/>
    <n v="53"/>
    <x v="2"/>
    <x v="2"/>
    <n v="37760"/>
    <n v="54"/>
    <n v="6"/>
    <n v="54"/>
    <n v="5"/>
    <n v="1"/>
    <n v="1"/>
    <x v="0"/>
    <n v="2"/>
    <n v="21.6"/>
    <n v="3"/>
    <n v="32.4"/>
    <n v="7"/>
    <n v="1"/>
    <x v="1"/>
  </r>
  <r>
    <n v="8346"/>
    <n v="51"/>
    <x v="0"/>
    <x v="0"/>
    <n v="32233"/>
    <n v="26"/>
    <n v="12"/>
    <n v="296"/>
    <n v="8"/>
    <n v="3"/>
    <n v="4"/>
    <x v="0"/>
    <n v="6"/>
    <n v="222"/>
    <n v="2"/>
    <n v="74"/>
    <n v="15"/>
    <n v="4"/>
    <x v="2"/>
  </r>
  <r>
    <n v="1676"/>
    <n v="50"/>
    <x v="0"/>
    <x v="1"/>
    <n v="43057"/>
    <n v="30"/>
    <n v="15"/>
    <n v="266"/>
    <n v="7"/>
    <n v="4"/>
    <n v="4"/>
    <x v="0"/>
    <n v="4"/>
    <n v="118.22222222222221"/>
    <n v="5"/>
    <n v="147.77777777777777"/>
    <n v="15"/>
    <n v="4"/>
    <x v="2"/>
  </r>
  <r>
    <n v="9286"/>
    <n v="65"/>
    <x v="2"/>
    <x v="1"/>
    <n v="83151"/>
    <n v="93"/>
    <n v="19"/>
    <n v="747"/>
    <n v="0.99999999999999978"/>
    <n v="6"/>
    <n v="6"/>
    <x v="0"/>
    <n v="5"/>
    <n v="415"/>
    <n v="4"/>
    <n v="332"/>
    <n v="13"/>
    <n v="4"/>
    <x v="2"/>
  </r>
  <r>
    <n v="2426"/>
    <n v="61"/>
    <x v="1"/>
    <x v="2"/>
    <n v="78825"/>
    <n v="35"/>
    <n v="29"/>
    <n v="895"/>
    <n v="7"/>
    <n v="9"/>
    <n v="6"/>
    <x v="0"/>
    <n v="5"/>
    <n v="248.61111111111111"/>
    <n v="13"/>
    <n v="646.38888888888891"/>
    <n v="22"/>
    <n v="8"/>
    <x v="0"/>
  </r>
  <r>
    <n v="5172"/>
    <n v="49"/>
    <x v="2"/>
    <x v="1"/>
    <n v="65104"/>
    <n v="4"/>
    <n v="17"/>
    <n v="1053"/>
    <n v="10"/>
    <n v="5"/>
    <n v="7"/>
    <x v="0"/>
    <n v="3"/>
    <n v="315.89999999999998"/>
    <n v="7"/>
    <n v="737.09999999999991"/>
    <n v="22"/>
    <n v="8"/>
    <x v="0"/>
  </r>
  <r>
    <n v="5562"/>
    <n v="51"/>
    <x v="0"/>
    <x v="1"/>
    <n v="60093"/>
    <n v="92"/>
    <n v="21"/>
    <n v="735"/>
    <n v="0.99999999999999978"/>
    <n v="7"/>
    <n v="6"/>
    <x v="0"/>
    <n v="7"/>
    <n v="302.64705882352939"/>
    <n v="10"/>
    <n v="432.35294117647061"/>
    <n v="14"/>
    <n v="4"/>
    <x v="2"/>
  </r>
  <r>
    <n v="3436"/>
    <n v="56"/>
    <x v="0"/>
    <x v="1"/>
    <n v="14045"/>
    <n v="24"/>
    <n v="5"/>
    <n v="20"/>
    <n v="8"/>
    <n v="0"/>
    <n v="0"/>
    <x v="0"/>
    <n v="1"/>
    <n v="5"/>
    <n v="3"/>
    <n v="15"/>
    <n v="8"/>
    <n v="1"/>
    <x v="1"/>
  </r>
  <r>
    <n v="3921"/>
    <n v="73"/>
    <x v="2"/>
    <x v="3"/>
    <n v="28457"/>
    <n v="96"/>
    <n v="10"/>
    <n v="205"/>
    <n v="0.99999999999999978"/>
    <n v="3"/>
    <n v="4"/>
    <x v="0"/>
    <n v="4"/>
    <n v="102.5"/>
    <n v="4"/>
    <n v="102.5"/>
    <n v="8"/>
    <n v="1"/>
    <x v="1"/>
  </r>
  <r>
    <n v="3403"/>
    <n v="67"/>
    <x v="1"/>
    <x v="1"/>
    <n v="78952"/>
    <n v="11"/>
    <n v="21"/>
    <n v="2092"/>
    <n v="9"/>
    <n v="7"/>
    <n v="9"/>
    <x v="0"/>
    <n v="2"/>
    <n v="298.85714285714283"/>
    <n v="12"/>
    <n v="1793.1428571428571"/>
    <n v="25"/>
    <n v="9"/>
    <x v="3"/>
  </r>
  <r>
    <n v="22"/>
    <n v="49"/>
    <x v="0"/>
    <x v="2"/>
    <n v="46310"/>
    <n v="99"/>
    <n v="14"/>
    <n v="309"/>
    <n v="0.99999999999999978"/>
    <n v="4"/>
    <n v="4"/>
    <x v="0"/>
    <n v="6"/>
    <n v="168.54545454545453"/>
    <n v="5"/>
    <n v="140.45454545454544"/>
    <n v="9"/>
    <n v="2"/>
    <x v="2"/>
  </r>
  <r>
    <n v="10965"/>
    <n v="70"/>
    <x v="0"/>
    <x v="1"/>
    <n v="76005"/>
    <n v="72"/>
    <n v="22"/>
    <n v="1722"/>
    <n v="3.0000000000000004"/>
    <n v="7"/>
    <n v="9"/>
    <x v="0"/>
    <n v="3"/>
    <n v="322.875"/>
    <n v="13"/>
    <n v="1399.125"/>
    <n v="19"/>
    <n v="7"/>
    <x v="0"/>
  </r>
  <r>
    <n v="9426"/>
    <n v="61"/>
    <x v="2"/>
    <x v="0"/>
    <n v="58308"/>
    <n v="77"/>
    <n v="15"/>
    <n v="900"/>
    <n v="3.0000000000000004"/>
    <n v="4"/>
    <n v="6"/>
    <x v="0"/>
    <n v="2"/>
    <n v="360"/>
    <n v="3"/>
    <n v="540"/>
    <n v="13"/>
    <n v="4"/>
    <x v="2"/>
  </r>
  <r>
    <n v="6605"/>
    <n v="81"/>
    <x v="1"/>
    <x v="2"/>
    <n v="55614"/>
    <n v="85"/>
    <n v="20"/>
    <n v="682"/>
    <n v="1.9999999999999996"/>
    <n v="6"/>
    <n v="6"/>
    <x v="0"/>
    <n v="9"/>
    <n v="409.2"/>
    <n v="6"/>
    <n v="272.8"/>
    <n v="14"/>
    <n v="4"/>
    <x v="2"/>
  </r>
  <r>
    <n v="3136"/>
    <n v="63"/>
    <x v="2"/>
    <x v="2"/>
    <n v="59432"/>
    <n v="88"/>
    <n v="22"/>
    <n v="663"/>
    <n v="1.9999999999999996"/>
    <n v="7"/>
    <n v="6"/>
    <x v="0"/>
    <n v="5"/>
    <n v="207.1875"/>
    <n v="11"/>
    <n v="455.8125"/>
    <n v="15"/>
    <n v="4"/>
    <x v="2"/>
  </r>
  <r>
    <n v="8737"/>
    <n v="47"/>
    <x v="0"/>
    <x v="2"/>
    <n v="55563"/>
    <n v="22"/>
    <n v="6"/>
    <n v="43"/>
    <n v="8"/>
    <n v="1"/>
    <n v="1"/>
    <x v="0"/>
    <n v="2"/>
    <n v="17.2"/>
    <n v="3"/>
    <n v="25.8"/>
    <n v="10"/>
    <n v="2"/>
    <x v="2"/>
  </r>
  <r>
    <n v="11088"/>
    <n v="54"/>
    <x v="1"/>
    <x v="1"/>
    <n v="78642"/>
    <n v="83"/>
    <n v="18"/>
    <n v="1816"/>
    <n v="1.9999999999999996"/>
    <n v="6"/>
    <n v="9"/>
    <x v="0"/>
    <n v="4"/>
    <n v="908"/>
    <n v="4"/>
    <n v="908"/>
    <n v="17"/>
    <n v="5"/>
    <x v="4"/>
  </r>
  <r>
    <n v="716"/>
    <n v="76"/>
    <x v="1"/>
    <x v="1"/>
    <n v="67911"/>
    <n v="63"/>
    <n v="27"/>
    <n v="976"/>
    <n v="4"/>
    <n v="9"/>
    <n v="7"/>
    <x v="0"/>
    <n v="6"/>
    <n v="344.47058823529414"/>
    <n v="11"/>
    <n v="631.52941176470597"/>
    <n v="20"/>
    <n v="7"/>
    <x v="0"/>
  </r>
  <r>
    <n v="466"/>
    <n v="81"/>
    <x v="0"/>
    <x v="1"/>
    <n v="65275"/>
    <n v="9"/>
    <n v="21"/>
    <n v="746"/>
    <n v="10"/>
    <n v="7"/>
    <n v="6"/>
    <x v="0"/>
    <n v="4"/>
    <n v="175.52941176470588"/>
    <n v="13"/>
    <n v="570.47058823529403"/>
    <n v="23"/>
    <n v="8"/>
    <x v="0"/>
  </r>
  <r>
    <n v="9135"/>
    <n v="75"/>
    <x v="0"/>
    <x v="1"/>
    <n v="27203"/>
    <n v="92"/>
    <n v="6"/>
    <n v="64"/>
    <n v="0.99999999999999978"/>
    <n v="1"/>
    <n v="2"/>
    <x v="0"/>
    <n v="1"/>
    <n v="21.333333333333332"/>
    <n v="2"/>
    <n v="42.666666666666664"/>
    <n v="4"/>
    <n v="0"/>
    <x v="1"/>
  </r>
  <r>
    <n v="10623"/>
    <n v="64"/>
    <x v="2"/>
    <x v="1"/>
    <n v="48330"/>
    <n v="2"/>
    <n v="5"/>
    <n v="32"/>
    <n v="10"/>
    <n v="0"/>
    <n v="0"/>
    <x v="0"/>
    <n v="1"/>
    <n v="8"/>
    <n v="3"/>
    <n v="24"/>
    <n v="10"/>
    <n v="2"/>
    <x v="2"/>
  </r>
  <r>
    <n v="8151"/>
    <n v="35"/>
    <x v="3"/>
    <x v="1"/>
    <n v="24279"/>
    <n v="6"/>
    <n v="9"/>
    <n v="263"/>
    <n v="10"/>
    <n v="2"/>
    <n v="4"/>
    <x v="0"/>
    <n v="4"/>
    <n v="150.28571428571428"/>
    <n v="3"/>
    <n v="112.71428571428571"/>
    <n v="16"/>
    <n v="5"/>
    <x v="4"/>
  </r>
  <r>
    <n v="5140"/>
    <n v="40"/>
    <x v="1"/>
    <x v="1"/>
    <n v="64355"/>
    <n v="66"/>
    <n v="21"/>
    <n v="1445"/>
    <n v="4"/>
    <n v="7"/>
    <n v="8"/>
    <x v="0"/>
    <n v="4"/>
    <n v="361.25"/>
    <n v="12"/>
    <n v="1083.75"/>
    <n v="19"/>
    <n v="7"/>
    <x v="0"/>
  </r>
  <r>
    <n v="10160"/>
    <n v="69"/>
    <x v="2"/>
    <x v="1"/>
    <n v="50943"/>
    <n v="49"/>
    <n v="5"/>
    <n v="46"/>
    <n v="6"/>
    <n v="0"/>
    <n v="1"/>
    <x v="0"/>
    <n v="1"/>
    <n v="11.5"/>
    <n v="3"/>
    <n v="34.5"/>
    <n v="7"/>
    <n v="1"/>
    <x v="1"/>
  </r>
  <r>
    <n v="4945"/>
    <n v="72"/>
    <x v="0"/>
    <x v="3"/>
    <n v="53653"/>
    <n v="29"/>
    <n v="28"/>
    <n v="1210"/>
    <n v="8"/>
    <n v="9"/>
    <n v="8"/>
    <x v="0"/>
    <n v="10"/>
    <n v="550"/>
    <n v="12"/>
    <n v="660"/>
    <n v="25"/>
    <n v="9"/>
    <x v="3"/>
  </r>
  <r>
    <n v="10584"/>
    <n v="49"/>
    <x v="0"/>
    <x v="1"/>
    <n v="65665"/>
    <n v="77"/>
    <n v="24"/>
    <n v="945"/>
    <n v="3.0000000000000004"/>
    <n v="8"/>
    <n v="7"/>
    <x v="0"/>
    <n v="5"/>
    <n v="363.46153846153851"/>
    <n v="8"/>
    <n v="581.53846153846155"/>
    <n v="18"/>
    <n v="6"/>
    <x v="4"/>
  </r>
  <r>
    <n v="6071"/>
    <n v="36"/>
    <x v="0"/>
    <x v="0"/>
    <n v="81217"/>
    <n v="77"/>
    <n v="22"/>
    <n v="1157"/>
    <n v="3.0000000000000004"/>
    <n v="7"/>
    <n v="7"/>
    <x v="0"/>
    <n v="3"/>
    <n v="247.92857142857142"/>
    <n v="11"/>
    <n v="909.07142857142856"/>
    <n v="17"/>
    <n v="5"/>
    <x v="4"/>
  </r>
  <r>
    <n v="3386"/>
    <n v="33"/>
    <x v="0"/>
    <x v="1"/>
    <n v="34935"/>
    <n v="71"/>
    <n v="8"/>
    <n v="137"/>
    <n v="3.0000000000000004"/>
    <n v="2"/>
    <n v="3"/>
    <x v="0"/>
    <n v="2"/>
    <n v="45.666666666666664"/>
    <n v="4"/>
    <n v="91.333333333333329"/>
    <n v="8"/>
    <n v="1"/>
    <x v="1"/>
  </r>
  <r>
    <n v="8939"/>
    <n v="66"/>
    <x v="0"/>
    <x v="2"/>
    <n v="61250"/>
    <n v="49"/>
    <n v="25"/>
    <n v="730"/>
    <n v="6"/>
    <n v="8"/>
    <n v="6"/>
    <x v="0"/>
    <n v="5"/>
    <n v="214.70588235294119"/>
    <n v="12"/>
    <n v="515.2941176470589"/>
    <n v="20"/>
    <n v="7"/>
    <x v="0"/>
  </r>
  <r>
    <n v="9925"/>
    <n v="44"/>
    <x v="1"/>
    <x v="1"/>
    <n v="39665"/>
    <n v="97"/>
    <n v="12"/>
    <n v="216"/>
    <n v="0.99999999999999978"/>
    <n v="3"/>
    <n v="4"/>
    <x v="0"/>
    <n v="4"/>
    <n v="123.42857142857142"/>
    <n v="3"/>
    <n v="92.571428571428569"/>
    <n v="8"/>
    <n v="1"/>
    <x v="1"/>
  </r>
  <r>
    <n v="4320"/>
    <n v="46"/>
    <x v="0"/>
    <x v="0"/>
    <n v="60152"/>
    <n v="6"/>
    <n v="23"/>
    <n v="943"/>
    <n v="10"/>
    <n v="8"/>
    <n v="7"/>
    <x v="0"/>
    <n v="6"/>
    <n v="314.33333333333331"/>
    <n v="12"/>
    <n v="628.66666666666663"/>
    <n v="25"/>
    <n v="9"/>
    <x v="3"/>
  </r>
  <r>
    <n v="5389"/>
    <n v="61"/>
    <x v="0"/>
    <x v="1"/>
    <n v="48920"/>
    <n v="93"/>
    <n v="16"/>
    <n v="347"/>
    <n v="0.99999999999999978"/>
    <n v="5"/>
    <n v="4"/>
    <x v="0"/>
    <n v="6"/>
    <n v="189.27272727272725"/>
    <n v="5"/>
    <n v="157.72727272727272"/>
    <n v="10"/>
    <n v="2"/>
    <x v="2"/>
  </r>
  <r>
    <n v="6036"/>
    <n v="66"/>
    <x v="2"/>
    <x v="1"/>
    <n v="89120"/>
    <n v="78"/>
    <n v="19"/>
    <n v="1924"/>
    <n v="3.0000000000000004"/>
    <n v="6"/>
    <n v="9"/>
    <x v="0"/>
    <n v="5"/>
    <n v="801.66666666666674"/>
    <n v="7"/>
    <n v="1122.3333333333335"/>
    <n v="18"/>
    <n v="6"/>
    <x v="4"/>
  </r>
  <r>
    <n v="182"/>
    <n v="79"/>
    <x v="1"/>
    <x v="1"/>
    <n v="44124"/>
    <n v="62"/>
    <n v="17"/>
    <n v="397"/>
    <n v="4"/>
    <n v="5"/>
    <n v="5"/>
    <x v="0"/>
    <n v="6"/>
    <n v="216.54545454545453"/>
    <n v="5"/>
    <n v="180.45454545454544"/>
    <n v="14"/>
    <n v="4"/>
    <x v="2"/>
  </r>
  <r>
    <n v="203"/>
    <n v="50"/>
    <x v="2"/>
    <x v="0"/>
    <n v="81169"/>
    <n v="47"/>
    <n v="22"/>
    <n v="2089"/>
    <n v="6"/>
    <n v="7"/>
    <n v="9"/>
    <x v="0"/>
    <n v="5"/>
    <n v="746.07142857142856"/>
    <n v="9"/>
    <n v="1342.9285714285716"/>
    <n v="22"/>
    <n v="8"/>
    <x v="0"/>
  </r>
  <r>
    <n v="11025"/>
    <n v="64"/>
    <x v="0"/>
    <x v="1"/>
    <n v="36443"/>
    <n v="9"/>
    <n v="11"/>
    <n v="138"/>
    <n v="10"/>
    <n v="3"/>
    <n v="3"/>
    <x v="0"/>
    <n v="3"/>
    <n v="69"/>
    <n v="3"/>
    <n v="69"/>
    <n v="16"/>
    <n v="5"/>
    <x v="4"/>
  </r>
  <r>
    <n v="10203"/>
    <n v="35"/>
    <x v="0"/>
    <x v="0"/>
    <n v="26095"/>
    <n v="77"/>
    <n v="5"/>
    <n v="42"/>
    <n v="3.0000000000000004"/>
    <n v="0"/>
    <n v="1"/>
    <x v="0"/>
    <n v="1"/>
    <n v="10.5"/>
    <n v="3"/>
    <n v="31.5"/>
    <n v="4"/>
    <n v="0"/>
    <x v="1"/>
  </r>
  <r>
    <n v="4607"/>
    <n v="66"/>
    <x v="0"/>
    <x v="1"/>
    <n v="71367"/>
    <n v="24"/>
    <n v="17"/>
    <n v="777"/>
    <n v="8"/>
    <n v="5"/>
    <n v="6"/>
    <x v="0"/>
    <n v="4"/>
    <n v="282.54545454545456"/>
    <n v="7"/>
    <n v="494.45454545454544"/>
    <n v="19"/>
    <n v="7"/>
    <x v="0"/>
  </r>
  <r>
    <n v="3711"/>
    <n v="81"/>
    <x v="2"/>
    <x v="1"/>
    <n v="80184"/>
    <n v="19"/>
    <n v="20"/>
    <n v="1902"/>
    <n v="9"/>
    <n v="6"/>
    <n v="9"/>
    <x v="0"/>
    <n v="6"/>
    <n v="713.25"/>
    <n v="10"/>
    <n v="1188.75"/>
    <n v="24"/>
    <n v="9"/>
    <x v="3"/>
  </r>
  <r>
    <n v="3696"/>
    <n v="60"/>
    <x v="0"/>
    <x v="2"/>
    <n v="30630"/>
    <n v="67"/>
    <n v="7"/>
    <n v="52"/>
    <n v="4"/>
    <n v="1"/>
    <n v="1"/>
    <x v="0"/>
    <n v="2"/>
    <n v="20.8"/>
    <n v="3"/>
    <n v="31.2"/>
    <n v="6"/>
    <n v="0"/>
    <x v="1"/>
  </r>
  <r>
    <n v="2532"/>
    <n v="38"/>
    <x v="2"/>
    <x v="0"/>
    <n v="73454"/>
    <n v="95"/>
    <n v="13"/>
    <n v="1651"/>
    <n v="0.99999999999999978"/>
    <n v="4"/>
    <n v="9"/>
    <x v="0"/>
    <n v="2"/>
    <n v="412.75"/>
    <n v="6"/>
    <n v="1238.25"/>
    <n v="14"/>
    <n v="4"/>
    <x v="2"/>
  </r>
  <r>
    <n v="9214"/>
    <n v="34"/>
    <x v="0"/>
    <x v="1"/>
    <n v="42691"/>
    <n v="48"/>
    <n v="13"/>
    <n v="358"/>
    <n v="6"/>
    <n v="4"/>
    <n v="4"/>
    <x v="0"/>
    <n v="5"/>
    <n v="162.72727272727272"/>
    <n v="6"/>
    <n v="195.27272727272725"/>
    <n v="14"/>
    <n v="4"/>
    <x v="2"/>
  </r>
  <r>
    <n v="4943"/>
    <n v="72"/>
    <x v="0"/>
    <x v="1"/>
    <n v="70503"/>
    <n v="73"/>
    <n v="16"/>
    <n v="1727"/>
    <n v="3.0000000000000004"/>
    <n v="5"/>
    <n v="9"/>
    <x v="0"/>
    <n v="2"/>
    <n v="314"/>
    <n v="9"/>
    <n v="1413"/>
    <n v="17"/>
    <n v="5"/>
    <x v="4"/>
  </r>
  <r>
    <n v="35"/>
    <n v="38"/>
    <x v="0"/>
    <x v="1"/>
    <n v="25545"/>
    <n v="35"/>
    <n v="10"/>
    <n v="210"/>
    <n v="7"/>
    <n v="3"/>
    <n v="4"/>
    <x v="0"/>
    <n v="2"/>
    <n v="84"/>
    <n v="3"/>
    <n v="126"/>
    <n v="14"/>
    <n v="4"/>
    <x v="2"/>
  </r>
  <r>
    <n v="2258"/>
    <n v="39"/>
    <x v="0"/>
    <x v="1"/>
    <n v="32880"/>
    <n v="76"/>
    <n v="5"/>
    <n v="42"/>
    <n v="3.0000000000000004"/>
    <n v="0"/>
    <n v="1"/>
    <x v="0"/>
    <n v="1"/>
    <n v="10.5"/>
    <n v="3"/>
    <n v="31.5"/>
    <n v="4"/>
    <n v="0"/>
    <x v="1"/>
  </r>
  <r>
    <n v="4322"/>
    <n v="67"/>
    <x v="1"/>
    <x v="1"/>
    <n v="77863"/>
    <n v="20"/>
    <n v="20"/>
    <n v="1291"/>
    <n v="8"/>
    <n v="6"/>
    <n v="8"/>
    <x v="0"/>
    <n v="4"/>
    <n v="368.85714285714283"/>
    <n v="10"/>
    <n v="922.14285714285711"/>
    <n v="22"/>
    <n v="8"/>
    <x v="0"/>
  </r>
  <r>
    <n v="713"/>
    <n v="48"/>
    <x v="2"/>
    <x v="1"/>
    <n v="50353"/>
    <n v="72"/>
    <n v="15"/>
    <n v="442"/>
    <n v="3.0000000000000004"/>
    <n v="4"/>
    <n v="5"/>
    <x v="0"/>
    <n v="4"/>
    <n v="176.8"/>
    <n v="6"/>
    <n v="265.2"/>
    <n v="12"/>
    <n v="3"/>
    <x v="2"/>
  </r>
  <r>
    <n v="4702"/>
    <n v="61"/>
    <x v="0"/>
    <x v="0"/>
    <n v="61839"/>
    <n v="20"/>
    <n v="17"/>
    <n v="1895"/>
    <n v="8"/>
    <n v="5"/>
    <n v="9"/>
    <x v="0"/>
    <n v="4"/>
    <n v="947.5"/>
    <n v="4"/>
    <n v="947.5"/>
    <n v="22"/>
    <n v="8"/>
    <x v="0"/>
  </r>
  <r>
    <n v="3281"/>
    <n v="65"/>
    <x v="1"/>
    <x v="1"/>
    <n v="49154"/>
    <n v="69"/>
    <n v="19"/>
    <n v="411"/>
    <n v="4"/>
    <n v="6"/>
    <n v="5"/>
    <x v="0"/>
    <n v="4"/>
    <n v="137"/>
    <n v="8"/>
    <n v="274"/>
    <n v="15"/>
    <n v="4"/>
    <x v="2"/>
  </r>
  <r>
    <n v="702"/>
    <n v="50"/>
    <x v="2"/>
    <x v="3"/>
    <n v="47682"/>
    <n v="80"/>
    <n v="19"/>
    <n v="521"/>
    <n v="1.9999999999999996"/>
    <n v="6"/>
    <n v="5"/>
    <x v="0"/>
    <n v="4"/>
    <n v="173.66666666666666"/>
    <n v="8"/>
    <n v="347.33333333333331"/>
    <n v="13"/>
    <n v="4"/>
    <x v="2"/>
  </r>
  <r>
    <n v="2004"/>
    <n v="56"/>
    <x v="0"/>
    <x v="0"/>
    <n v="72679"/>
    <n v="65"/>
    <n v="17"/>
    <n v="1168"/>
    <n v="4"/>
    <n v="5"/>
    <n v="7"/>
    <x v="0"/>
    <n v="4"/>
    <n v="519.11111111111109"/>
    <n v="5"/>
    <n v="648.88888888888891"/>
    <n v="16"/>
    <n v="5"/>
    <x v="4"/>
  </r>
  <r>
    <n v="4769"/>
    <n v="48"/>
    <x v="2"/>
    <x v="1"/>
    <n v="57954"/>
    <n v="52"/>
    <n v="23"/>
    <n v="493"/>
    <n v="5"/>
    <n v="8"/>
    <n v="5"/>
    <x v="0"/>
    <n v="8"/>
    <n v="281.71428571428572"/>
    <n v="6"/>
    <n v="211.28571428571428"/>
    <n v="18"/>
    <n v="6"/>
    <x v="4"/>
  </r>
  <r>
    <n v="4437"/>
    <n v="63"/>
    <x v="0"/>
    <x v="1"/>
    <n v="65316"/>
    <n v="65"/>
    <n v="12"/>
    <n v="260"/>
    <n v="4"/>
    <n v="3"/>
    <n v="4"/>
    <x v="0"/>
    <n v="3"/>
    <n v="97.5"/>
    <n v="5"/>
    <n v="162.5"/>
    <n v="11"/>
    <n v="3"/>
    <x v="2"/>
  </r>
  <r>
    <n v="8724"/>
    <n v="43"/>
    <x v="0"/>
    <x v="0"/>
    <n v="28567"/>
    <n v="57"/>
    <n v="7"/>
    <n v="46"/>
    <n v="5"/>
    <n v="1"/>
    <n v="1"/>
    <x v="0"/>
    <n v="2"/>
    <n v="18.400000000000002"/>
    <n v="3"/>
    <n v="27.599999999999998"/>
    <n v="7"/>
    <n v="1"/>
    <x v="1"/>
  </r>
  <r>
    <n v="10741"/>
    <n v="74"/>
    <x v="2"/>
    <x v="1"/>
    <n v="47352"/>
    <n v="70"/>
    <n v="16"/>
    <n v="319"/>
    <n v="3.0000000000000004"/>
    <n v="5"/>
    <n v="4"/>
    <x v="0"/>
    <n v="6"/>
    <n v="174"/>
    <n v="5"/>
    <n v="145"/>
    <n v="12"/>
    <n v="3"/>
    <x v="2"/>
  </r>
  <r>
    <n v="1991"/>
    <n v="58"/>
    <x v="0"/>
    <x v="1"/>
    <n v="44931"/>
    <n v="0"/>
    <n v="7"/>
    <n v="96"/>
    <n v="10"/>
    <n v="1"/>
    <n v="3"/>
    <x v="0"/>
    <n v="2"/>
    <n v="38.400000000000006"/>
    <n v="3"/>
    <n v="57.599999999999994"/>
    <n v="14"/>
    <n v="4"/>
    <x v="2"/>
  </r>
  <r>
    <n v="6931"/>
    <n v="58"/>
    <x v="0"/>
    <x v="2"/>
    <n v="76982"/>
    <n v="19"/>
    <n v="16"/>
    <n v="1062"/>
    <n v="9"/>
    <n v="5"/>
    <n v="7"/>
    <x v="0"/>
    <n v="8"/>
    <n v="708"/>
    <n v="4"/>
    <n v="354"/>
    <n v="21"/>
    <n v="8"/>
    <x v="0"/>
  </r>
  <r>
    <n v="11096"/>
    <n v="73"/>
    <x v="2"/>
    <x v="1"/>
    <n v="57247"/>
    <n v="50"/>
    <n v="12"/>
    <n v="232"/>
    <n v="5"/>
    <n v="3"/>
    <n v="4"/>
    <x v="0"/>
    <n v="2"/>
    <n v="51.55555555555555"/>
    <n v="7"/>
    <n v="180.44444444444446"/>
    <n v="12"/>
    <n v="3"/>
    <x v="2"/>
  </r>
  <r>
    <n v="304"/>
    <n v="44"/>
    <x v="2"/>
    <x v="0"/>
    <n v="22944"/>
    <n v="67"/>
    <n v="9"/>
    <n v="76"/>
    <n v="4"/>
    <n v="2"/>
    <n v="2"/>
    <x v="0"/>
    <n v="3"/>
    <n v="38"/>
    <n v="3"/>
    <n v="38"/>
    <n v="8"/>
    <n v="1"/>
    <x v="1"/>
  </r>
  <r>
    <n v="3665"/>
    <n v="48"/>
    <x v="2"/>
    <x v="1"/>
    <n v="25315"/>
    <n v="46"/>
    <n v="9"/>
    <n v="54"/>
    <n v="6"/>
    <n v="2"/>
    <n v="1"/>
    <x v="0"/>
    <n v="3"/>
    <n v="27"/>
    <n v="3"/>
    <n v="27"/>
    <n v="9"/>
    <n v="2"/>
    <x v="2"/>
  </r>
  <r>
    <n v="10591"/>
    <n v="56"/>
    <x v="0"/>
    <x v="3"/>
    <n v="43638"/>
    <n v="37"/>
    <n v="11"/>
    <n v="201"/>
    <n v="7"/>
    <n v="3"/>
    <n v="4"/>
    <x v="0"/>
    <n v="4"/>
    <n v="100.5"/>
    <n v="4"/>
    <n v="100.5"/>
    <n v="14"/>
    <n v="4"/>
    <x v="2"/>
  </r>
  <r>
    <n v="5036"/>
    <n v="41"/>
    <x v="1"/>
    <x v="0"/>
    <n v="42710"/>
    <n v="38"/>
    <n v="14"/>
    <n v="406"/>
    <n v="7"/>
    <n v="4"/>
    <n v="5"/>
    <x v="0"/>
    <n v="4"/>
    <n v="232"/>
    <n v="3"/>
    <n v="174"/>
    <n v="16"/>
    <n v="5"/>
    <x v="4"/>
  </r>
  <r>
    <n v="5547"/>
    <n v="43"/>
    <x v="1"/>
    <x v="1"/>
    <n v="84169"/>
    <n v="9"/>
    <n v="20"/>
    <n v="1919"/>
    <n v="10"/>
    <n v="6"/>
    <n v="9"/>
    <x v="0"/>
    <n v="7"/>
    <n v="1033.3076923076922"/>
    <n v="6"/>
    <n v="885.69230769230774"/>
    <n v="25"/>
    <n v="9"/>
    <x v="3"/>
  </r>
  <r>
    <n v="7822"/>
    <n v="49"/>
    <x v="0"/>
    <x v="1"/>
    <n v="54058"/>
    <n v="56"/>
    <n v="20"/>
    <n v="662"/>
    <n v="5"/>
    <n v="6"/>
    <n v="6"/>
    <x v="0"/>
    <n v="4"/>
    <n v="220.66666666666666"/>
    <n v="8"/>
    <n v="441.33333333333331"/>
    <n v="17"/>
    <n v="5"/>
    <x v="4"/>
  </r>
  <r>
    <n v="8541"/>
    <n v="35"/>
    <x v="2"/>
    <x v="1"/>
    <n v="24683"/>
    <n v="98"/>
    <n v="8"/>
    <n v="41"/>
    <n v="0.99999999999999978"/>
    <n v="2"/>
    <n v="1"/>
    <x v="0"/>
    <n v="2"/>
    <n v="13.666666666666666"/>
    <n v="4"/>
    <n v="27.333333333333332"/>
    <n v="4"/>
    <n v="0"/>
    <x v="1"/>
  </r>
  <r>
    <n v="10955"/>
    <n v="61"/>
    <x v="0"/>
    <x v="3"/>
    <n v="85620"/>
    <n v="68"/>
    <n v="14"/>
    <n v="1600"/>
    <n v="4"/>
    <n v="4"/>
    <n v="9"/>
    <x v="0"/>
    <n v="3"/>
    <n v="685.71428571428567"/>
    <n v="4"/>
    <n v="914.28571428571422"/>
    <n v="17"/>
    <n v="5"/>
    <x v="4"/>
  </r>
  <r>
    <n v="4368"/>
    <n v="45"/>
    <x v="0"/>
    <x v="1"/>
    <n v="47850"/>
    <n v="72"/>
    <n v="8"/>
    <n v="134"/>
    <n v="3.0000000000000004"/>
    <n v="2"/>
    <n v="3"/>
    <x v="0"/>
    <n v="3"/>
    <n v="57.428571428571423"/>
    <n v="4"/>
    <n v="76.571428571428569"/>
    <n v="8"/>
    <n v="1"/>
    <x v="1"/>
  </r>
  <r>
    <n v="9671"/>
    <n v="57"/>
    <x v="0"/>
    <x v="1"/>
    <n v="19514"/>
    <n v="47"/>
    <n v="10"/>
    <n v="69"/>
    <n v="6"/>
    <n v="3"/>
    <n v="2"/>
    <x v="0"/>
    <n v="3"/>
    <n v="41.4"/>
    <n v="2"/>
    <n v="27.6"/>
    <n v="11"/>
    <n v="3"/>
    <x v="2"/>
  </r>
  <r>
    <n v="2256"/>
    <n v="52"/>
    <x v="2"/>
    <x v="1"/>
    <n v="27159"/>
    <n v="33"/>
    <n v="6"/>
    <n v="21"/>
    <n v="7"/>
    <n v="1"/>
    <n v="0"/>
    <x v="0"/>
    <n v="1"/>
    <n v="5.25"/>
    <n v="3"/>
    <n v="15.75"/>
    <n v="8"/>
    <n v="1"/>
    <x v="1"/>
  </r>
  <r>
    <n v="4279"/>
    <n v="62"/>
    <x v="2"/>
    <x v="0"/>
    <n v="39548"/>
    <n v="87"/>
    <n v="7"/>
    <n v="54"/>
    <n v="1.9999999999999996"/>
    <n v="1"/>
    <n v="1"/>
    <x v="0"/>
    <n v="1"/>
    <n v="13.5"/>
    <n v="3"/>
    <n v="40.5"/>
    <n v="3.9999999999999996"/>
    <n v="0"/>
    <x v="1"/>
  </r>
  <r>
    <n v="5371"/>
    <n v="36"/>
    <x v="0"/>
    <x v="0"/>
    <n v="21474"/>
    <n v="0"/>
    <n v="8"/>
    <n v="91"/>
    <n v="10"/>
    <n v="2"/>
    <n v="2"/>
    <x v="0"/>
    <n v="3"/>
    <n v="54.6"/>
    <n v="2"/>
    <n v="36.4"/>
    <n v="14"/>
    <n v="4"/>
    <x v="2"/>
  </r>
  <r>
    <n v="9240"/>
    <n v="54"/>
    <x v="1"/>
    <x v="0"/>
    <n v="60504"/>
    <n v="73"/>
    <n v="18"/>
    <n v="526"/>
    <n v="3.0000000000000004"/>
    <n v="6"/>
    <n v="5"/>
    <x v="0"/>
    <n v="6"/>
    <n v="225.42857142857142"/>
    <n v="8"/>
    <n v="300.57142857142856"/>
    <n v="14"/>
    <n v="4"/>
    <x v="2"/>
  </r>
  <r>
    <n v="9460"/>
    <n v="62"/>
    <x v="0"/>
    <x v="1"/>
    <n v="22419"/>
    <n v="74"/>
    <n v="8"/>
    <n v="162"/>
    <n v="3.0000000000000004"/>
    <n v="2"/>
    <n v="3"/>
    <x v="0"/>
    <n v="3"/>
    <n v="97.2"/>
    <n v="2"/>
    <n v="64.8"/>
    <n v="8"/>
    <n v="1"/>
    <x v="1"/>
  </r>
  <r>
    <n v="9504"/>
    <n v="76"/>
    <x v="2"/>
    <x v="1"/>
    <n v="81698"/>
    <n v="4"/>
    <n v="25"/>
    <n v="1008"/>
    <n v="10"/>
    <n v="8"/>
    <n v="7"/>
    <x v="0"/>
    <n v="3"/>
    <n v="189"/>
    <n v="13"/>
    <n v="819"/>
    <n v="25"/>
    <n v="9"/>
    <x v="3"/>
  </r>
  <r>
    <n v="8692"/>
    <n v="73"/>
    <x v="0"/>
    <x v="1"/>
    <n v="43462"/>
    <n v="50"/>
    <n v="16"/>
    <n v="240"/>
    <n v="5"/>
    <n v="5"/>
    <n v="4"/>
    <x v="0"/>
    <n v="4"/>
    <n v="106.66666666666666"/>
    <n v="5"/>
    <n v="133.33333333333334"/>
    <n v="14"/>
    <n v="4"/>
    <x v="2"/>
  </r>
  <r>
    <n v="448"/>
    <n v="47"/>
    <x v="1"/>
    <x v="0"/>
    <n v="54880"/>
    <n v="57"/>
    <n v="21"/>
    <n v="795"/>
    <n v="5"/>
    <n v="7"/>
    <n v="6"/>
    <x v="0"/>
    <n v="6"/>
    <n v="280.58823529411768"/>
    <n v="11"/>
    <n v="514.41176470588243"/>
    <n v="18"/>
    <n v="6"/>
    <x v="4"/>
  </r>
  <r>
    <n v="8314"/>
    <n v="43"/>
    <x v="0"/>
    <x v="1"/>
    <n v="79908"/>
    <n v="30"/>
    <n v="19"/>
    <n v="1772"/>
    <n v="7"/>
    <n v="6"/>
    <n v="9"/>
    <x v="0"/>
    <n v="5"/>
    <n v="738.33333333333337"/>
    <n v="7"/>
    <n v="1033.6666666666667"/>
    <n v="22"/>
    <n v="8"/>
    <x v="0"/>
  </r>
  <r>
    <n v="8420"/>
    <n v="55"/>
    <x v="2"/>
    <x v="1"/>
    <n v="15315"/>
    <n v="27"/>
    <n v="8"/>
    <n v="64"/>
    <n v="8"/>
    <n v="2"/>
    <n v="2"/>
    <x v="0"/>
    <n v="2"/>
    <n v="21.333333333333332"/>
    <n v="4"/>
    <n v="42.666666666666664"/>
    <n v="12"/>
    <n v="3"/>
    <x v="2"/>
  </r>
  <r>
    <n v="3174"/>
    <n v="66"/>
    <x v="0"/>
    <x v="1"/>
    <n v="87771"/>
    <n v="61"/>
    <n v="20"/>
    <n v="1957"/>
    <n v="4"/>
    <n v="6"/>
    <n v="9"/>
    <x v="0"/>
    <n v="5"/>
    <n v="1087.2222222222222"/>
    <n v="4"/>
    <n v="869.77777777777771"/>
    <n v="19"/>
    <n v="7"/>
    <x v="0"/>
  </r>
  <r>
    <n v="7685"/>
    <n v="47"/>
    <x v="0"/>
    <x v="1"/>
    <n v="33039"/>
    <n v="4"/>
    <n v="7"/>
    <n v="78"/>
    <n v="10"/>
    <n v="1"/>
    <n v="2"/>
    <x v="0"/>
    <n v="2"/>
    <n v="26"/>
    <n v="4"/>
    <n v="52"/>
    <n v="13"/>
    <n v="4"/>
    <x v="2"/>
  </r>
  <r>
    <n v="3179"/>
    <n v="45"/>
    <x v="0"/>
    <x v="0"/>
    <n v="81741"/>
    <n v="75"/>
    <n v="19"/>
    <n v="1572"/>
    <n v="3.0000000000000004"/>
    <n v="6"/>
    <n v="9"/>
    <x v="1"/>
    <n v="6"/>
    <n v="725.53846153846155"/>
    <n v="7"/>
    <n v="846.46153846153845"/>
    <n v="18"/>
    <n v="6"/>
    <x v="4"/>
  </r>
  <r>
    <n v="9780"/>
    <n v="54"/>
    <x v="2"/>
    <x v="1"/>
    <n v="71499"/>
    <n v="12"/>
    <n v="26"/>
    <n v="795"/>
    <n v="9"/>
    <n v="9"/>
    <n v="6"/>
    <x v="0"/>
    <n v="8"/>
    <n v="302.85714285714283"/>
    <n v="13"/>
    <n v="492.14285714285717"/>
    <n v="24"/>
    <n v="9"/>
    <x v="3"/>
  </r>
  <r>
    <n v="10681"/>
    <n v="55"/>
    <x v="2"/>
    <x v="1"/>
    <n v="62466"/>
    <n v="13"/>
    <n v="26"/>
    <n v="889"/>
    <n v="9"/>
    <n v="9"/>
    <n v="6"/>
    <x v="0"/>
    <n v="6"/>
    <n v="296.33333333333331"/>
    <n v="12"/>
    <n v="592.66666666666663"/>
    <n v="24"/>
    <n v="9"/>
    <x v="3"/>
  </r>
  <r>
    <n v="10232"/>
    <n v="62"/>
    <x v="1"/>
    <x v="2"/>
    <n v="48799"/>
    <n v="9"/>
    <n v="15"/>
    <n v="331"/>
    <n v="10"/>
    <n v="4"/>
    <n v="4"/>
    <x v="0"/>
    <n v="3"/>
    <n v="99.3"/>
    <n v="7"/>
    <n v="231.7"/>
    <n v="18"/>
    <n v="6"/>
    <x v="4"/>
  </r>
  <r>
    <n v="4184"/>
    <n v="75"/>
    <x v="1"/>
    <x v="1"/>
    <n v="52157"/>
    <n v="48"/>
    <n v="12"/>
    <n v="265"/>
    <n v="6"/>
    <n v="3"/>
    <n v="4"/>
    <x v="0"/>
    <n v="3"/>
    <n v="99.375"/>
    <n v="5"/>
    <n v="165.625"/>
    <n v="13"/>
    <n v="4"/>
    <x v="2"/>
  </r>
  <r>
    <n v="9120"/>
    <n v="63"/>
    <x v="0"/>
    <x v="0"/>
    <n v="66565"/>
    <n v="80"/>
    <n v="19"/>
    <n v="1065"/>
    <n v="1.9999999999999996"/>
    <n v="6"/>
    <n v="7"/>
    <x v="0"/>
    <n v="4"/>
    <n v="327.69230769230774"/>
    <n v="9"/>
    <n v="737.30769230769226"/>
    <n v="15"/>
    <n v="4"/>
    <x v="2"/>
  </r>
  <r>
    <n v="891"/>
    <n v="74"/>
    <x v="2"/>
    <x v="1"/>
    <n v="29298"/>
    <n v="60"/>
    <n v="4"/>
    <n v="11"/>
    <n v="4"/>
    <n v="0"/>
    <n v="0"/>
    <x v="0"/>
    <n v="1"/>
    <n v="3.6666666666666665"/>
    <n v="2"/>
    <n v="7.333333333333333"/>
    <n v="4"/>
    <n v="0"/>
    <x v="1"/>
  </r>
  <r>
    <n v="10381"/>
    <n v="46"/>
    <x v="0"/>
    <x v="0"/>
    <n v="47691"/>
    <n v="43"/>
    <n v="4"/>
    <n v="21"/>
    <n v="6"/>
    <n v="0"/>
    <n v="0"/>
    <x v="0"/>
    <n v="1"/>
    <n v="7"/>
    <n v="2"/>
    <n v="14"/>
    <n v="6"/>
    <n v="0"/>
    <x v="1"/>
  </r>
  <r>
    <n v="3525"/>
    <n v="55"/>
    <x v="0"/>
    <x v="1"/>
    <n v="38200"/>
    <n v="19"/>
    <n v="4"/>
    <n v="17"/>
    <n v="9"/>
    <n v="0"/>
    <n v="0"/>
    <x v="0"/>
    <n v="1"/>
    <n v="5.6666666666666661"/>
    <n v="2"/>
    <n v="11.333333333333332"/>
    <n v="9"/>
    <n v="2"/>
    <x v="2"/>
  </r>
  <r>
    <n v="6818"/>
    <n v="51"/>
    <x v="0"/>
    <x v="1"/>
    <n v="44989"/>
    <n v="26"/>
    <n v="16"/>
    <n v="369"/>
    <n v="8"/>
    <n v="5"/>
    <n v="4"/>
    <x v="0"/>
    <n v="5"/>
    <n v="184.5"/>
    <n v="5"/>
    <n v="184.5"/>
    <n v="17"/>
    <n v="5"/>
    <x v="4"/>
  </r>
  <r>
    <n v="3526"/>
    <n v="57"/>
    <x v="1"/>
    <x v="1"/>
    <n v="38443"/>
    <n v="58"/>
    <n v="6"/>
    <n v="38"/>
    <n v="5"/>
    <n v="1"/>
    <n v="1"/>
    <x v="0"/>
    <n v="1"/>
    <n v="9.5"/>
    <n v="3"/>
    <n v="28.5"/>
    <n v="7"/>
    <n v="1"/>
    <x v="1"/>
  </r>
  <r>
    <n v="8181"/>
    <n v="47"/>
    <x v="2"/>
    <x v="0"/>
    <n v="38593"/>
    <n v="42"/>
    <n v="11"/>
    <n v="177"/>
    <n v="6"/>
    <n v="3"/>
    <n v="3"/>
    <x v="0"/>
    <n v="4"/>
    <n v="101.14285714285714"/>
    <n v="3"/>
    <n v="75.857142857142847"/>
    <n v="12"/>
    <n v="3"/>
    <x v="2"/>
  </r>
  <r>
    <n v="1029"/>
    <n v="55"/>
    <x v="1"/>
    <x v="1"/>
    <n v="64413"/>
    <n v="27"/>
    <n v="12"/>
    <n v="279"/>
    <n v="8"/>
    <n v="3"/>
    <n v="4"/>
    <x v="0"/>
    <n v="5"/>
    <n v="139.5"/>
    <n v="5"/>
    <n v="139.5"/>
    <n v="15"/>
    <n v="4"/>
    <x v="2"/>
  </r>
  <r>
    <n v="7369"/>
    <n v="44"/>
    <x v="2"/>
    <x v="1"/>
    <n v="36959"/>
    <n v="56"/>
    <n v="7"/>
    <n v="62"/>
    <n v="5"/>
    <n v="1"/>
    <n v="2"/>
    <x v="0"/>
    <n v="2"/>
    <n v="24.8"/>
    <n v="3"/>
    <n v="37.199999999999996"/>
    <n v="8"/>
    <n v="1"/>
    <x v="1"/>
  </r>
  <r>
    <n v="2574"/>
    <n v="48"/>
    <x v="1"/>
    <x v="1"/>
    <n v="61996"/>
    <n v="27"/>
    <n v="21"/>
    <n v="1230"/>
    <n v="8"/>
    <n v="7"/>
    <n v="8"/>
    <x v="0"/>
    <n v="6"/>
    <n v="527.14285714285711"/>
    <n v="8"/>
    <n v="702.85714285714278"/>
    <n v="23"/>
    <n v="8"/>
    <x v="0"/>
  </r>
  <r>
    <n v="8159"/>
    <n v="57"/>
    <x v="0"/>
    <x v="1"/>
    <n v="51287"/>
    <n v="10"/>
    <n v="11"/>
    <n v="182"/>
    <n v="9"/>
    <n v="3"/>
    <n v="3"/>
    <x v="0"/>
    <n v="4"/>
    <n v="104"/>
    <n v="3"/>
    <n v="78"/>
    <n v="15"/>
    <n v="4"/>
    <x v="2"/>
  </r>
  <r>
    <n v="1160"/>
    <n v="55"/>
    <x v="0"/>
    <x v="1"/>
    <n v="13260"/>
    <n v="48"/>
    <n v="10"/>
    <n v="49"/>
    <n v="6"/>
    <n v="3"/>
    <n v="1"/>
    <x v="0"/>
    <n v="3"/>
    <n v="24.5"/>
    <n v="3"/>
    <n v="24.5"/>
    <n v="10"/>
    <n v="2"/>
    <x v="2"/>
  </r>
  <r>
    <n v="10242"/>
    <n v="59"/>
    <x v="1"/>
    <x v="1"/>
    <n v="47472"/>
    <n v="39"/>
    <n v="8"/>
    <n v="75"/>
    <n v="7"/>
    <n v="2"/>
    <n v="2"/>
    <x v="0"/>
    <n v="2"/>
    <n v="25"/>
    <n v="4"/>
    <n v="50"/>
    <n v="11"/>
    <n v="3"/>
    <x v="2"/>
  </r>
  <r>
    <n v="5253"/>
    <n v="69"/>
    <x v="2"/>
    <x v="1"/>
    <n v="54603"/>
    <n v="85"/>
    <n v="16"/>
    <n v="227"/>
    <n v="1.9999999999999996"/>
    <n v="5"/>
    <n v="4"/>
    <x v="0"/>
    <n v="4"/>
    <n v="113.5"/>
    <n v="4"/>
    <n v="113.5"/>
    <n v="11"/>
    <n v="3"/>
    <x v="2"/>
  </r>
  <r>
    <n v="5966"/>
    <n v="51"/>
    <x v="1"/>
    <x v="1"/>
    <n v="45207"/>
    <n v="64"/>
    <n v="15"/>
    <n v="215"/>
    <n v="4"/>
    <n v="4"/>
    <n v="4"/>
    <x v="0"/>
    <n v="3"/>
    <n v="71.666666666666657"/>
    <n v="6"/>
    <n v="143.33333333333331"/>
    <n v="12"/>
    <n v="3"/>
    <x v="2"/>
  </r>
  <r>
    <n v="5314"/>
    <n v="74"/>
    <x v="0"/>
    <x v="1"/>
    <n v="40689"/>
    <n v="69"/>
    <n v="20"/>
    <n v="444"/>
    <n v="4"/>
    <n v="6"/>
    <n v="5"/>
    <x v="0"/>
    <n v="7"/>
    <n v="259"/>
    <n v="5"/>
    <n v="185"/>
    <n v="15"/>
    <n v="4"/>
    <x v="2"/>
  </r>
  <r>
    <n v="5081"/>
    <n v="58"/>
    <x v="2"/>
    <x v="1"/>
    <n v="47821"/>
    <n v="54"/>
    <n v="5"/>
    <n v="47"/>
    <n v="5"/>
    <n v="0"/>
    <n v="1"/>
    <x v="0"/>
    <n v="1"/>
    <n v="11.75"/>
    <n v="3"/>
    <n v="35.25"/>
    <n v="6"/>
    <n v="0"/>
    <x v="1"/>
  </r>
  <r>
    <n v="5123"/>
    <n v="74"/>
    <x v="2"/>
    <x v="1"/>
    <n v="27450"/>
    <n v="57"/>
    <n v="7"/>
    <n v="143"/>
    <n v="5"/>
    <n v="1"/>
    <n v="3"/>
    <x v="0"/>
    <n v="2"/>
    <n v="57.2"/>
    <n v="3"/>
    <n v="85.8"/>
    <n v="9"/>
    <n v="2"/>
    <x v="2"/>
  </r>
  <r>
    <n v="5756"/>
    <n v="42"/>
    <x v="0"/>
    <x v="1"/>
    <n v="39453"/>
    <n v="64"/>
    <n v="7"/>
    <n v="55"/>
    <n v="4"/>
    <n v="1"/>
    <n v="1"/>
    <x v="0"/>
    <n v="2"/>
    <n v="22"/>
    <n v="3"/>
    <n v="33"/>
    <n v="6"/>
    <n v="0"/>
    <x v="1"/>
  </r>
  <r>
    <n v="8036"/>
    <n v="54"/>
    <x v="2"/>
    <x v="1"/>
    <n v="26850"/>
    <n v="10"/>
    <n v="11"/>
    <n v="63"/>
    <n v="9"/>
    <n v="3"/>
    <n v="2"/>
    <x v="0"/>
    <n v="2"/>
    <n v="21"/>
    <n v="4"/>
    <n v="42"/>
    <n v="14"/>
    <n v="4"/>
    <x v="2"/>
  </r>
  <r>
    <n v="9058"/>
    <n v="70"/>
    <x v="0"/>
    <x v="3"/>
    <n v="79800"/>
    <n v="65"/>
    <n v="22"/>
    <n v="1867"/>
    <n v="4"/>
    <n v="7"/>
    <n v="9"/>
    <x v="0"/>
    <n v="5"/>
    <n v="933.5"/>
    <n v="5"/>
    <n v="933.5"/>
    <n v="20"/>
    <n v="7"/>
    <x v="0"/>
  </r>
  <r>
    <n v="5057"/>
    <n v="64"/>
    <x v="2"/>
    <x v="1"/>
    <n v="61794"/>
    <n v="74"/>
    <n v="20"/>
    <n v="611"/>
    <n v="3.0000000000000004"/>
    <n v="6"/>
    <n v="5"/>
    <x v="0"/>
    <n v="4"/>
    <n v="174.57142857142856"/>
    <n v="10"/>
    <n v="436.42857142857144"/>
    <n v="14"/>
    <n v="4"/>
    <x v="2"/>
  </r>
  <r>
    <n v="254"/>
    <n v="70"/>
    <x v="0"/>
    <x v="1"/>
    <n v="53863"/>
    <n v="4"/>
    <n v="18"/>
    <n v="473"/>
    <n v="10"/>
    <n v="6"/>
    <n v="5"/>
    <x v="0"/>
    <n v="7"/>
    <n v="236.5"/>
    <n v="7"/>
    <n v="236.5"/>
    <n v="21"/>
    <n v="8"/>
    <x v="0"/>
  </r>
  <r>
    <n v="4179"/>
    <n v="66"/>
    <x v="0"/>
    <x v="1"/>
    <n v="24221"/>
    <n v="94"/>
    <n v="6"/>
    <n v="55"/>
    <n v="0.99999999999999978"/>
    <n v="1"/>
    <n v="1"/>
    <x v="0"/>
    <n v="1"/>
    <n v="13.75"/>
    <n v="3"/>
    <n v="41.25"/>
    <n v="3"/>
    <n v="0"/>
    <x v="1"/>
  </r>
  <r>
    <n v="3710"/>
    <n v="41"/>
    <x v="1"/>
    <x v="0"/>
    <n v="39684"/>
    <n v="41"/>
    <n v="7"/>
    <n v="81"/>
    <n v="6"/>
    <n v="1"/>
    <n v="2"/>
    <x v="0"/>
    <n v="2"/>
    <n v="40.5"/>
    <n v="2"/>
    <n v="40.5"/>
    <n v="9"/>
    <n v="2"/>
    <x v="2"/>
  </r>
  <r>
    <n v="7627"/>
    <n v="50"/>
    <x v="2"/>
    <x v="1"/>
    <n v="92163"/>
    <n v="25"/>
    <n v="21"/>
    <n v="2086"/>
    <n v="8"/>
    <n v="7"/>
    <n v="9"/>
    <x v="1"/>
    <n v="5"/>
    <n v="1043"/>
    <n v="5"/>
    <n v="1043"/>
    <n v="24"/>
    <n v="9"/>
    <x v="3"/>
  </r>
  <r>
    <n v="4501"/>
    <n v="60"/>
    <x v="2"/>
    <x v="0"/>
    <n v="69882"/>
    <n v="94"/>
    <n v="20"/>
    <n v="1478"/>
    <n v="0.99999999999999978"/>
    <n v="6"/>
    <n v="8"/>
    <x v="0"/>
    <n v="3"/>
    <n v="369.5"/>
    <n v="9"/>
    <n v="1108.5"/>
    <n v="15"/>
    <n v="4"/>
    <x v="2"/>
  </r>
  <r>
    <n v="6424"/>
    <n v="48"/>
    <x v="0"/>
    <x v="1"/>
    <n v="33178"/>
    <n v="9"/>
    <n v="5"/>
    <n v="49"/>
    <n v="10"/>
    <n v="0"/>
    <n v="1"/>
    <x v="0"/>
    <n v="1"/>
    <n v="12.25"/>
    <n v="3"/>
    <n v="36.75"/>
    <n v="11"/>
    <n v="3"/>
    <x v="2"/>
  </r>
  <r>
    <n v="3075"/>
    <n v="53"/>
    <x v="1"/>
    <x v="1"/>
    <n v="59973"/>
    <n v="47"/>
    <n v="15"/>
    <n v="382"/>
    <n v="6"/>
    <n v="4"/>
    <n v="4"/>
    <x v="0"/>
    <n v="3"/>
    <n v="114.6"/>
    <n v="7"/>
    <n v="267.39999999999998"/>
    <n v="14"/>
    <n v="4"/>
    <x v="2"/>
  </r>
  <r>
    <n v="4992"/>
    <n v="50"/>
    <x v="2"/>
    <x v="1"/>
    <n v="17459"/>
    <n v="12"/>
    <n v="9"/>
    <n v="69"/>
    <n v="9"/>
    <n v="2"/>
    <n v="2"/>
    <x v="0"/>
    <n v="3"/>
    <n v="41.4"/>
    <n v="2"/>
    <n v="27.6"/>
    <n v="13"/>
    <n v="4"/>
    <x v="2"/>
  </r>
  <r>
    <n v="5252"/>
    <n v="56"/>
    <x v="0"/>
    <x v="2"/>
    <n v="23910"/>
    <n v="80"/>
    <n v="6"/>
    <n v="67"/>
    <n v="1.9999999999999996"/>
    <n v="1"/>
    <n v="2"/>
    <x v="0"/>
    <n v="2"/>
    <n v="26.8"/>
    <n v="3"/>
    <n v="40.199999999999996"/>
    <n v="5"/>
    <n v="0"/>
    <x v="1"/>
  </r>
  <r>
    <n v="7444"/>
    <n v="56"/>
    <x v="2"/>
    <x v="1"/>
    <n v="42169"/>
    <n v="20"/>
    <n v="6"/>
    <n v="30"/>
    <n v="8"/>
    <n v="1"/>
    <n v="0"/>
    <x v="0"/>
    <n v="1"/>
    <n v="7.5"/>
    <n v="3"/>
    <n v="22.5"/>
    <n v="9"/>
    <n v="2"/>
    <x v="2"/>
  </r>
  <r>
    <n v="6919"/>
    <n v="47"/>
    <x v="2"/>
    <x v="1"/>
    <n v="26224"/>
    <n v="39"/>
    <n v="9"/>
    <n v="63"/>
    <n v="7"/>
    <n v="2"/>
    <n v="2"/>
    <x v="0"/>
    <n v="2"/>
    <n v="25.200000000000003"/>
    <n v="3"/>
    <n v="37.799999999999997"/>
    <n v="11"/>
    <n v="3"/>
    <x v="2"/>
  </r>
  <r>
    <n v="3537"/>
    <n v="44"/>
    <x v="0"/>
    <x v="1"/>
    <n v="31089"/>
    <n v="57"/>
    <n v="10"/>
    <n v="79"/>
    <n v="5"/>
    <n v="3"/>
    <n v="2"/>
    <x v="0"/>
    <n v="3"/>
    <n v="33.857142857142854"/>
    <n v="4"/>
    <n v="45.142857142857139"/>
    <n v="10"/>
    <n v="2"/>
    <x v="2"/>
  </r>
  <r>
    <n v="10277"/>
    <n v="64"/>
    <x v="0"/>
    <x v="0"/>
    <n v="30081"/>
    <n v="27"/>
    <n v="5"/>
    <n v="42"/>
    <n v="8"/>
    <n v="0"/>
    <n v="1"/>
    <x v="0"/>
    <n v="1"/>
    <n v="10.5"/>
    <n v="3"/>
    <n v="31.5"/>
    <n v="9"/>
    <n v="2"/>
    <x v="2"/>
  </r>
  <r>
    <n v="2453"/>
    <n v="65"/>
    <x v="0"/>
    <x v="1"/>
    <n v="62807"/>
    <n v="83"/>
    <n v="23"/>
    <n v="819"/>
    <n v="1.9999999999999996"/>
    <n v="8"/>
    <n v="6"/>
    <x v="0"/>
    <n v="5"/>
    <n v="240.88235294117649"/>
    <n v="12"/>
    <n v="578.11764705882354"/>
    <n v="16"/>
    <n v="5"/>
    <x v="4"/>
  </r>
  <r>
    <n v="7972"/>
    <n v="70"/>
    <x v="0"/>
    <x v="0"/>
    <n v="72906"/>
    <n v="79"/>
    <n v="17"/>
    <n v="1151"/>
    <n v="3.0000000000000004"/>
    <n v="5"/>
    <n v="7"/>
    <x v="0"/>
    <n v="3"/>
    <n v="287.75"/>
    <n v="9"/>
    <n v="863.25"/>
    <n v="15"/>
    <n v="4"/>
    <x v="2"/>
  </r>
  <r>
    <n v="895"/>
    <n v="77"/>
    <x v="1"/>
    <x v="1"/>
    <n v="61467"/>
    <n v="69"/>
    <n v="20"/>
    <n v="594"/>
    <n v="4"/>
    <n v="6"/>
    <n v="5"/>
    <x v="0"/>
    <n v="5"/>
    <n v="198"/>
    <n v="10"/>
    <n v="396"/>
    <n v="15"/>
    <n v="4"/>
    <x v="2"/>
  </r>
  <r>
    <n v="1177"/>
    <n v="59"/>
    <x v="2"/>
    <x v="1"/>
    <n v="49618"/>
    <n v="77"/>
    <n v="11"/>
    <n v="129"/>
    <n v="3.0000000000000004"/>
    <n v="3"/>
    <n v="3"/>
    <x v="0"/>
    <n v="3"/>
    <n v="64.5"/>
    <n v="3"/>
    <n v="64.5"/>
    <n v="9"/>
    <n v="2"/>
    <x v="2"/>
  </r>
  <r>
    <n v="7141"/>
    <n v="39"/>
    <x v="2"/>
    <x v="0"/>
    <n v="21888"/>
    <n v="15"/>
    <n v="12"/>
    <n v="213"/>
    <n v="9"/>
    <n v="3"/>
    <n v="4"/>
    <x v="0"/>
    <n v="5"/>
    <n v="152.14285714285714"/>
    <n v="2"/>
    <n v="60.857142857142854"/>
    <n v="16"/>
    <n v="5"/>
    <x v="4"/>
  </r>
  <r>
    <n v="7232"/>
    <n v="52"/>
    <x v="0"/>
    <x v="3"/>
    <n v="42429"/>
    <n v="99"/>
    <n v="7"/>
    <n v="67"/>
    <n v="0.99999999999999978"/>
    <n v="1"/>
    <n v="2"/>
    <x v="0"/>
    <n v="1"/>
    <n v="16.75"/>
    <n v="3"/>
    <n v="50.25"/>
    <n v="4"/>
    <n v="0"/>
    <x v="1"/>
  </r>
  <r>
    <n v="8477"/>
    <n v="69"/>
    <x v="0"/>
    <x v="2"/>
    <n v="26150"/>
    <n v="61"/>
    <n v="5"/>
    <n v="28"/>
    <n v="4"/>
    <n v="0"/>
    <n v="0"/>
    <x v="0"/>
    <n v="1"/>
    <n v="7"/>
    <n v="3"/>
    <n v="21"/>
    <n v="4"/>
    <n v="0"/>
    <x v="1"/>
  </r>
  <r>
    <n v="2457"/>
    <n v="50"/>
    <x v="3"/>
    <x v="1"/>
    <n v="30801"/>
    <n v="23"/>
    <n v="6"/>
    <n v="45"/>
    <n v="8"/>
    <n v="1"/>
    <n v="1"/>
    <x v="0"/>
    <n v="1"/>
    <n v="11.25"/>
    <n v="3"/>
    <n v="33.75"/>
    <n v="10"/>
    <n v="2"/>
    <x v="2"/>
  </r>
  <r>
    <n v="988"/>
    <n v="60"/>
    <x v="0"/>
    <x v="1"/>
    <n v="81168"/>
    <n v="84"/>
    <n v="18"/>
    <n v="1193"/>
    <n v="1.9999999999999996"/>
    <n v="6"/>
    <n v="8"/>
    <x v="0"/>
    <n v="6"/>
    <n v="550.61538461538464"/>
    <n v="7"/>
    <n v="642.38461538461536"/>
    <n v="16"/>
    <n v="5"/>
    <x v="4"/>
  </r>
  <r>
    <n v="7930"/>
    <n v="56"/>
    <x v="2"/>
    <x v="0"/>
    <n v="26877"/>
    <n v="74"/>
    <n v="12"/>
    <n v="268"/>
    <n v="3.0000000000000004"/>
    <n v="3"/>
    <n v="4"/>
    <x v="0"/>
    <n v="3"/>
    <n v="89.333333333333329"/>
    <n v="6"/>
    <n v="178.66666666666666"/>
    <n v="10"/>
    <n v="2"/>
    <x v="2"/>
  </r>
  <r>
    <n v="4587"/>
    <n v="81"/>
    <x v="2"/>
    <x v="3"/>
    <n v="45006"/>
    <n v="90"/>
    <n v="12"/>
    <n v="266"/>
    <n v="0.99999999999999978"/>
    <n v="3"/>
    <n v="4"/>
    <x v="0"/>
    <n v="3"/>
    <n v="79.8"/>
    <n v="7"/>
    <n v="186.2"/>
    <n v="8"/>
    <n v="1"/>
    <x v="1"/>
  </r>
  <r>
    <n v="6682"/>
    <n v="52"/>
    <x v="3"/>
    <x v="1"/>
    <n v="18978"/>
    <n v="41"/>
    <n v="5"/>
    <n v="37"/>
    <n v="6"/>
    <n v="0"/>
    <n v="1"/>
    <x v="0"/>
    <n v="1"/>
    <n v="9.25"/>
    <n v="3"/>
    <n v="27.75"/>
    <n v="7"/>
    <n v="1"/>
    <x v="1"/>
  </r>
  <r>
    <n v="6222"/>
    <n v="58"/>
    <x v="0"/>
    <x v="1"/>
    <n v="22574"/>
    <n v="28"/>
    <n v="7"/>
    <n v="37"/>
    <n v="8"/>
    <n v="1"/>
    <n v="1"/>
    <x v="0"/>
    <n v="2"/>
    <n v="14.8"/>
    <n v="3"/>
    <n v="22.2"/>
    <n v="10"/>
    <n v="2"/>
    <x v="2"/>
  </r>
  <r>
    <n v="10299"/>
    <n v="56"/>
    <x v="1"/>
    <x v="0"/>
    <n v="48240"/>
    <n v="73"/>
    <n v="25"/>
    <n v="882"/>
    <n v="3.0000000000000004"/>
    <n v="8"/>
    <n v="6"/>
    <x v="0"/>
    <n v="6"/>
    <n v="278.52631578947364"/>
    <n v="13"/>
    <n v="603.47368421052636"/>
    <n v="17"/>
    <n v="5"/>
    <x v="4"/>
  </r>
  <r>
    <n v="3083"/>
    <n v="51"/>
    <x v="0"/>
    <x v="1"/>
    <n v="45837"/>
    <n v="88"/>
    <n v="18"/>
    <n v="373"/>
    <n v="1.9999999999999996"/>
    <n v="6"/>
    <n v="4"/>
    <x v="0"/>
    <n v="6"/>
    <n v="203.45454545454544"/>
    <n v="5"/>
    <n v="169.54545454545453"/>
    <n v="12"/>
    <n v="3"/>
    <x v="2"/>
  </r>
  <r>
    <n v="8953"/>
    <n v="60"/>
    <x v="2"/>
    <x v="0"/>
    <n v="35791"/>
    <n v="94"/>
    <n v="6"/>
    <n v="35"/>
    <n v="0.99999999999999978"/>
    <n v="1"/>
    <n v="0"/>
    <x v="0"/>
    <n v="1"/>
    <n v="8.75"/>
    <n v="3"/>
    <n v="26.25"/>
    <n v="1.9999999999999998"/>
    <n v="0"/>
    <x v="1"/>
  </r>
  <r>
    <n v="1503"/>
    <n v="49"/>
    <x v="1"/>
    <x v="1"/>
    <n v="162397"/>
    <n v="31"/>
    <n v="1"/>
    <n v="107"/>
    <n v="7"/>
    <n v="0"/>
    <n v="3"/>
    <x v="1"/>
    <n v="0"/>
    <n v="0"/>
    <n v="1"/>
    <n v="107"/>
    <n v="10"/>
    <n v="2"/>
    <x v="2"/>
  </r>
  <r>
    <n v="8650"/>
    <n v="47"/>
    <x v="0"/>
    <x v="3"/>
    <n v="54162"/>
    <n v="31"/>
    <n v="5"/>
    <n v="42"/>
    <n v="7"/>
    <n v="0"/>
    <n v="1"/>
    <x v="0"/>
    <n v="1"/>
    <n v="10.5"/>
    <n v="3"/>
    <n v="31.5"/>
    <n v="8"/>
    <n v="1"/>
    <x v="1"/>
  </r>
  <r>
    <n v="10862"/>
    <n v="65"/>
    <x v="2"/>
    <x v="1"/>
    <n v="30522"/>
    <n v="6"/>
    <n v="17"/>
    <n v="326"/>
    <n v="10"/>
    <n v="5"/>
    <n v="4"/>
    <x v="0"/>
    <n v="1"/>
    <n v="32.6"/>
    <n v="9"/>
    <n v="293.40000000000003"/>
    <n v="19"/>
    <n v="7"/>
    <x v="0"/>
  </r>
  <r>
    <n v="2782"/>
    <n v="64"/>
    <x v="1"/>
    <x v="1"/>
    <n v="54456"/>
    <n v="23"/>
    <n v="17"/>
    <n v="404"/>
    <n v="8"/>
    <n v="5"/>
    <n v="5"/>
    <x v="0"/>
    <n v="6"/>
    <n v="186.46153846153848"/>
    <n v="7"/>
    <n v="217.53846153846152"/>
    <n v="18"/>
    <n v="6"/>
    <x v="4"/>
  </r>
  <r>
    <n v="6941"/>
    <n v="54"/>
    <x v="0"/>
    <x v="0"/>
    <n v="31632"/>
    <n v="92"/>
    <n v="6"/>
    <n v="95"/>
    <n v="0.99999999999999978"/>
    <n v="1"/>
    <n v="3"/>
    <x v="0"/>
    <n v="2"/>
    <n v="47.5"/>
    <n v="2"/>
    <n v="47.5"/>
    <n v="5"/>
    <n v="0"/>
    <x v="1"/>
  </r>
  <r>
    <n v="10972"/>
    <n v="76"/>
    <x v="0"/>
    <x v="3"/>
    <n v="72298"/>
    <n v="52"/>
    <n v="14"/>
    <n v="939"/>
    <n v="5"/>
    <n v="4"/>
    <n v="7"/>
    <x v="0"/>
    <n v="4"/>
    <n v="375.6"/>
    <n v="6"/>
    <n v="563.4"/>
    <n v="16"/>
    <n v="5"/>
    <x v="4"/>
  </r>
  <r>
    <n v="10708"/>
    <n v="47"/>
    <x v="2"/>
    <x v="0"/>
    <n v="36975"/>
    <n v="50"/>
    <n v="5"/>
    <n v="33"/>
    <n v="5"/>
    <n v="0"/>
    <n v="0"/>
    <x v="0"/>
    <n v="1"/>
    <n v="8.25"/>
    <n v="3"/>
    <n v="24.75"/>
    <n v="5"/>
    <n v="0"/>
    <x v="1"/>
  </r>
  <r>
    <n v="6583"/>
    <n v="70"/>
    <x v="2"/>
    <x v="1"/>
    <n v="72635"/>
    <n v="54"/>
    <n v="21"/>
    <n v="981"/>
    <n v="5"/>
    <n v="7"/>
    <n v="7"/>
    <x v="0"/>
    <n v="6"/>
    <n v="490.5"/>
    <n v="6"/>
    <n v="490.5"/>
    <n v="19"/>
    <n v="7"/>
    <x v="0"/>
  </r>
  <r>
    <n v="3641"/>
    <n v="49"/>
    <x v="0"/>
    <x v="1"/>
    <n v="13624"/>
    <n v="93"/>
    <n v="7"/>
    <n v="36"/>
    <n v="0.99999999999999978"/>
    <n v="1"/>
    <n v="1"/>
    <x v="0"/>
    <n v="2"/>
    <n v="14.4"/>
    <n v="3"/>
    <n v="21.599999999999998"/>
    <n v="3"/>
    <n v="0"/>
    <x v="1"/>
  </r>
  <r>
    <n v="10156"/>
    <n v="50"/>
    <x v="0"/>
    <x v="0"/>
    <n v="84196"/>
    <n v="56"/>
    <n v="20"/>
    <n v="1237"/>
    <n v="5"/>
    <n v="6"/>
    <n v="8"/>
    <x v="0"/>
    <n v="8"/>
    <n v="659.73333333333335"/>
    <n v="7"/>
    <n v="577.26666666666665"/>
    <n v="19"/>
    <n v="7"/>
    <x v="0"/>
  </r>
  <r>
    <n v="4299"/>
    <n v="65"/>
    <x v="0"/>
    <x v="1"/>
    <n v="70971"/>
    <n v="28"/>
    <n v="34"/>
    <n v="1825"/>
    <n v="8"/>
    <n v="9"/>
    <n v="9"/>
    <x v="0"/>
    <n v="11"/>
    <n v="1254.6875"/>
    <n v="5"/>
    <n v="570.3125"/>
    <n v="26"/>
    <n v="9"/>
    <x v="3"/>
  </r>
  <r>
    <n v="3469"/>
    <n v="48"/>
    <x v="1"/>
    <x v="2"/>
    <n v="34487"/>
    <n v="94"/>
    <n v="9"/>
    <n v="103"/>
    <n v="0.99999999999999978"/>
    <n v="2"/>
    <n v="3"/>
    <x v="0"/>
    <n v="3"/>
    <n v="51.5"/>
    <n v="3"/>
    <n v="51.5"/>
    <n v="6"/>
    <n v="0"/>
    <x v="1"/>
  </r>
  <r>
    <n v="5063"/>
    <n v="48"/>
    <x v="0"/>
    <x v="0"/>
    <n v="28769"/>
    <n v="76"/>
    <n v="12"/>
    <n v="191"/>
    <n v="3.0000000000000004"/>
    <n v="3"/>
    <n v="3"/>
    <x v="0"/>
    <n v="4"/>
    <n v="95.5"/>
    <n v="4"/>
    <n v="95.5"/>
    <n v="9"/>
    <n v="2"/>
    <x v="2"/>
  </r>
  <r>
    <n v="10727"/>
    <n v="55"/>
    <x v="1"/>
    <x v="1"/>
    <n v="69084"/>
    <n v="43"/>
    <n v="25"/>
    <n v="1586"/>
    <n v="6"/>
    <n v="8"/>
    <n v="9"/>
    <x v="0"/>
    <n v="7"/>
    <n v="555.09999999999991"/>
    <n v="13"/>
    <n v="1030.9000000000001"/>
    <n v="23"/>
    <n v="8"/>
    <x v="0"/>
  </r>
  <r>
    <n v="9624"/>
    <n v="67"/>
    <x v="1"/>
    <x v="1"/>
    <n v="65488"/>
    <n v="46"/>
    <n v="14"/>
    <n v="963"/>
    <n v="6"/>
    <n v="4"/>
    <n v="7"/>
    <x v="0"/>
    <n v="3"/>
    <n v="321"/>
    <n v="6"/>
    <n v="642"/>
    <n v="17"/>
    <n v="5"/>
    <x v="4"/>
  </r>
  <r>
    <n v="5156"/>
    <n v="55"/>
    <x v="2"/>
    <x v="1"/>
    <n v="62466"/>
    <n v="13"/>
    <n v="26"/>
    <n v="889"/>
    <n v="9"/>
    <n v="9"/>
    <n v="6"/>
    <x v="0"/>
    <n v="6"/>
    <n v="296.33333333333331"/>
    <n v="12"/>
    <n v="592.66666666666663"/>
    <n v="24"/>
    <n v="9"/>
    <x v="3"/>
  </r>
  <r>
    <n v="4376"/>
    <n v="65"/>
    <x v="2"/>
    <x v="0"/>
    <n v="32218"/>
    <n v="27"/>
    <n v="7"/>
    <n v="93"/>
    <n v="8"/>
    <n v="1"/>
    <n v="3"/>
    <x v="0"/>
    <n v="2"/>
    <n v="37.200000000000003"/>
    <n v="3"/>
    <n v="55.8"/>
    <n v="12"/>
    <n v="3"/>
    <x v="2"/>
  </r>
  <r>
    <n v="8923"/>
    <n v="52"/>
    <x v="0"/>
    <x v="0"/>
    <n v="83917"/>
    <n v="12"/>
    <n v="21"/>
    <n v="1587"/>
    <n v="9"/>
    <n v="7"/>
    <n v="9"/>
    <x v="0"/>
    <n v="6"/>
    <n v="732.46153846153845"/>
    <n v="7"/>
    <n v="854.53846153846155"/>
    <n v="25"/>
    <n v="9"/>
    <x v="3"/>
  </r>
  <r>
    <n v="8461"/>
    <n v="63"/>
    <x v="0"/>
    <x v="2"/>
    <n v="46102"/>
    <n v="3"/>
    <n v="4"/>
    <n v="16"/>
    <n v="10"/>
    <n v="0"/>
    <n v="0"/>
    <x v="0"/>
    <n v="1"/>
    <n v="5.333333333333333"/>
    <n v="2"/>
    <n v="10.666666666666666"/>
    <n v="10"/>
    <n v="2"/>
    <x v="2"/>
  </r>
  <r>
    <n v="6945"/>
    <n v="73"/>
    <x v="0"/>
    <x v="0"/>
    <n v="84574"/>
    <n v="72"/>
    <n v="32"/>
    <n v="1375"/>
    <n v="3.0000000000000004"/>
    <n v="9"/>
    <n v="8"/>
    <x v="0"/>
    <n v="9"/>
    <n v="618.75"/>
    <n v="11"/>
    <n v="756.25000000000011"/>
    <n v="20"/>
    <n v="7"/>
    <x v="0"/>
  </r>
  <r>
    <n v="944"/>
    <n v="63"/>
    <x v="0"/>
    <x v="1"/>
    <n v="56181"/>
    <n v="6"/>
    <n v="14"/>
    <n v="393"/>
    <n v="10"/>
    <n v="4"/>
    <n v="4"/>
    <x v="0"/>
    <n v="4"/>
    <n v="142.90909090909091"/>
    <n v="7"/>
    <n v="250.09090909090909"/>
    <n v="18"/>
    <n v="6"/>
    <x v="4"/>
  </r>
  <r>
    <n v="1907"/>
    <n v="75"/>
    <x v="2"/>
    <x v="2"/>
    <n v="63120"/>
    <n v="53"/>
    <n v="26"/>
    <n v="1477"/>
    <n v="5"/>
    <n v="9"/>
    <n v="8"/>
    <x v="0"/>
    <n v="8"/>
    <n v="695.05882352941171"/>
    <n v="9"/>
    <n v="781.94117647058829"/>
    <n v="22"/>
    <n v="8"/>
    <x v="0"/>
  </r>
  <r>
    <n v="701"/>
    <n v="54"/>
    <x v="0"/>
    <x v="1"/>
    <n v="73691"/>
    <n v="58"/>
    <n v="18"/>
    <n v="1179"/>
    <n v="5"/>
    <n v="6"/>
    <n v="8"/>
    <x v="0"/>
    <n v="6"/>
    <n v="505.28571428571428"/>
    <n v="8"/>
    <n v="673.71428571428567"/>
    <n v="19"/>
    <n v="7"/>
    <x v="0"/>
  </r>
  <r>
    <n v="3856"/>
    <n v="65"/>
    <x v="0"/>
    <x v="1"/>
    <n v="63381"/>
    <n v="78"/>
    <n v="26"/>
    <n v="1005"/>
    <n v="3.0000000000000004"/>
    <n v="9"/>
    <n v="7"/>
    <x v="0"/>
    <n v="4"/>
    <n v="236.47058823529412"/>
    <n v="13"/>
    <n v="768.52941176470586"/>
    <n v="19"/>
    <n v="7"/>
    <x v="0"/>
  </r>
  <r>
    <n v="4149"/>
    <n v="77"/>
    <x v="1"/>
    <x v="1"/>
    <n v="76140"/>
    <n v="57"/>
    <n v="21"/>
    <n v="1348"/>
    <n v="5"/>
    <n v="7"/>
    <n v="8"/>
    <x v="0"/>
    <n v="5"/>
    <n v="612.72727272727275"/>
    <n v="6"/>
    <n v="735.27272727272725"/>
    <n v="20"/>
    <n v="7"/>
    <x v="0"/>
  </r>
  <r>
    <n v="2131"/>
    <n v="66"/>
    <x v="1"/>
    <x v="2"/>
    <n v="62859"/>
    <n v="37"/>
    <n v="23"/>
    <n v="1307"/>
    <n v="7"/>
    <n v="8"/>
    <n v="8"/>
    <x v="0"/>
    <n v="9"/>
    <n v="784.19999999999993"/>
    <n v="6"/>
    <n v="522.80000000000007"/>
    <n v="23"/>
    <n v="8"/>
    <x v="0"/>
  </r>
  <r>
    <n v="2942"/>
    <n v="61"/>
    <x v="0"/>
    <x v="0"/>
    <n v="45906"/>
    <n v="20"/>
    <n v="15"/>
    <n v="486"/>
    <n v="8"/>
    <n v="4"/>
    <n v="5"/>
    <x v="0"/>
    <n v="5"/>
    <n v="270"/>
    <n v="4"/>
    <n v="216"/>
    <n v="17"/>
    <n v="5"/>
    <x v="4"/>
  </r>
  <r>
    <n v="1173"/>
    <n v="78"/>
    <x v="2"/>
    <x v="1"/>
    <n v="77632"/>
    <n v="73"/>
    <n v="13"/>
    <n v="2252"/>
    <n v="3.0000000000000004"/>
    <n v="4"/>
    <n v="9"/>
    <x v="0"/>
    <n v="4"/>
    <n v="900.80000000000007"/>
    <n v="6"/>
    <n v="1351.2"/>
    <n v="16"/>
    <n v="5"/>
    <x v="4"/>
  </r>
  <r>
    <n v="4381"/>
    <n v="54"/>
    <x v="1"/>
    <x v="1"/>
    <n v="46463"/>
    <n v="56"/>
    <n v="17"/>
    <n v="235"/>
    <n v="5"/>
    <n v="5"/>
    <n v="4"/>
    <x v="0"/>
    <n v="3"/>
    <n v="78.333333333333329"/>
    <n v="6"/>
    <n v="156.66666666666666"/>
    <n v="14"/>
    <n v="4"/>
    <x v="2"/>
  </r>
  <r>
    <n v="4611"/>
    <n v="55"/>
    <x v="0"/>
    <x v="1"/>
    <n v="105471"/>
    <n v="36"/>
    <n v="30"/>
    <n v="1724"/>
    <n v="7"/>
    <n v="9"/>
    <n v="9"/>
    <x v="1"/>
    <n v="9"/>
    <n v="705.27272727272737"/>
    <n v="13"/>
    <n v="1018.7272727272727"/>
    <n v="25"/>
    <n v="9"/>
    <x v="3"/>
  </r>
  <r>
    <n v="3376"/>
    <n v="55"/>
    <x v="2"/>
    <x v="2"/>
    <n v="55282"/>
    <n v="9"/>
    <n v="11"/>
    <n v="235"/>
    <n v="10"/>
    <n v="3"/>
    <n v="4"/>
    <x v="0"/>
    <n v="3"/>
    <n v="78.333333333333329"/>
    <n v="6"/>
    <n v="156.66666666666666"/>
    <n v="17"/>
    <n v="5"/>
    <x v="4"/>
  </r>
  <r>
    <n v="4679"/>
    <n v="48"/>
    <x v="2"/>
    <x v="1"/>
    <n v="78710"/>
    <n v="42"/>
    <n v="28"/>
    <n v="1092"/>
    <n v="6"/>
    <n v="9"/>
    <n v="7"/>
    <x v="0"/>
    <n v="7"/>
    <n v="402.31578947368416"/>
    <n v="12"/>
    <n v="689.68421052631572"/>
    <n v="22"/>
    <n v="8"/>
    <x v="0"/>
  </r>
  <r>
    <n v="10928"/>
    <n v="67"/>
    <x v="0"/>
    <x v="1"/>
    <n v="66886"/>
    <n v="28"/>
    <n v="17"/>
    <n v="599"/>
    <n v="8"/>
    <n v="5"/>
    <n v="5"/>
    <x v="0"/>
    <n v="7"/>
    <n v="299.5"/>
    <n v="7"/>
    <n v="299.5"/>
    <n v="18"/>
    <n v="6"/>
    <x v="4"/>
  </r>
  <r>
    <n v="4248"/>
    <n v="65"/>
    <x v="2"/>
    <x v="0"/>
    <n v="98777"/>
    <n v="23"/>
    <n v="19"/>
    <n v="2008"/>
    <n v="8"/>
    <n v="6"/>
    <n v="9"/>
    <x v="1"/>
    <n v="4"/>
    <n v="617.84615384615392"/>
    <n v="9"/>
    <n v="1390.1538461538462"/>
    <n v="23"/>
    <n v="8"/>
    <x v="0"/>
  </r>
  <r>
    <n v="6728"/>
    <n v="40"/>
    <x v="0"/>
    <x v="1"/>
    <n v="29103"/>
    <n v="38"/>
    <n v="6"/>
    <n v="48"/>
    <n v="7"/>
    <n v="1"/>
    <n v="1"/>
    <x v="0"/>
    <n v="1"/>
    <n v="12"/>
    <n v="3"/>
    <n v="36"/>
    <n v="9"/>
    <n v="2"/>
    <x v="2"/>
  </r>
  <r>
    <n v="6661"/>
    <n v="51"/>
    <x v="0"/>
    <x v="1"/>
    <n v="67445"/>
    <n v="63"/>
    <n v="32"/>
    <n v="1174"/>
    <n v="4"/>
    <n v="9"/>
    <n v="7"/>
    <x v="0"/>
    <n v="9"/>
    <n v="503.14285714285711"/>
    <n v="12"/>
    <n v="670.85714285714278"/>
    <n v="20"/>
    <n v="7"/>
    <x v="0"/>
  </r>
  <r>
    <n v="4725"/>
    <n v="75"/>
    <x v="1"/>
    <x v="1"/>
    <n v="50616"/>
    <n v="71"/>
    <n v="7"/>
    <n v="67"/>
    <n v="3.0000000000000004"/>
    <n v="1"/>
    <n v="2"/>
    <x v="0"/>
    <n v="1"/>
    <n v="13.4"/>
    <n v="4"/>
    <n v="53.6"/>
    <n v="6"/>
    <n v="0"/>
    <x v="1"/>
  </r>
  <r>
    <n v="3277"/>
    <n v="70"/>
    <x v="0"/>
    <x v="2"/>
    <n v="49431"/>
    <n v="9"/>
    <n v="15"/>
    <n v="365"/>
    <n v="10"/>
    <n v="4"/>
    <n v="4"/>
    <x v="0"/>
    <n v="7"/>
    <n v="212.91666666666669"/>
    <n v="5"/>
    <n v="152.08333333333334"/>
    <n v="18"/>
    <n v="6"/>
    <x v="4"/>
  </r>
  <r>
    <n v="5555"/>
    <n v="50"/>
    <x v="0"/>
    <x v="2"/>
    <n v="153924"/>
    <n v="81"/>
    <n v="0"/>
    <n v="6"/>
    <n v="1.9999999999999996"/>
    <n v="0"/>
    <n v="0"/>
    <x v="1"/>
    <n v="0"/>
    <n v="0"/>
    <n v="0"/>
    <n v="0"/>
    <n v="1.9999999999999996"/>
    <n v="0"/>
    <x v="1"/>
  </r>
  <r>
    <n v="2564"/>
    <n v="72"/>
    <x v="0"/>
    <x v="1"/>
    <n v="61278"/>
    <n v="87"/>
    <n v="10"/>
    <n v="165"/>
    <n v="1.9999999999999996"/>
    <n v="3"/>
    <n v="3"/>
    <x v="0"/>
    <n v="3"/>
    <n v="70.714285714285708"/>
    <n v="4"/>
    <n v="94.285714285714278"/>
    <n v="8"/>
    <n v="1"/>
    <x v="1"/>
  </r>
  <r>
    <n v="946"/>
    <n v="67"/>
    <x v="2"/>
    <x v="1"/>
    <n v="26490"/>
    <n v="92"/>
    <n v="11"/>
    <n v="210"/>
    <n v="0.99999999999999978"/>
    <n v="3"/>
    <n v="4"/>
    <x v="0"/>
    <n v="3"/>
    <n v="78.75"/>
    <n v="5"/>
    <n v="131.25"/>
    <n v="8"/>
    <n v="1"/>
    <x v="1"/>
  </r>
  <r>
    <n v="3867"/>
    <n v="78"/>
    <x v="1"/>
    <x v="1"/>
    <n v="73059"/>
    <n v="36"/>
    <n v="26"/>
    <n v="1095"/>
    <n v="7"/>
    <n v="9"/>
    <n v="7"/>
    <x v="0"/>
    <n v="9"/>
    <n v="447.9545454545455"/>
    <n v="13"/>
    <n v="647.04545454545462"/>
    <n v="23"/>
    <n v="8"/>
    <x v="0"/>
  </r>
  <r>
    <n v="6940"/>
    <n v="59"/>
    <x v="1"/>
    <x v="0"/>
    <n v="46734"/>
    <n v="86"/>
    <n v="12"/>
    <n v="223"/>
    <n v="1.9999999999999996"/>
    <n v="3"/>
    <n v="4"/>
    <x v="0"/>
    <n v="3"/>
    <n v="111.5"/>
    <n v="3"/>
    <n v="111.5"/>
    <n v="9"/>
    <n v="2"/>
    <x v="2"/>
  </r>
  <r>
    <n v="55"/>
    <n v="62"/>
    <x v="0"/>
    <x v="1"/>
    <n v="56253"/>
    <n v="83"/>
    <n v="22"/>
    <n v="597"/>
    <n v="1.9999999999999996"/>
    <n v="7"/>
    <n v="5"/>
    <x v="0"/>
    <n v="7"/>
    <n v="261.1875"/>
    <n v="9"/>
    <n v="335.8125"/>
    <n v="14"/>
    <n v="4"/>
    <x v="2"/>
  </r>
  <r>
    <n v="7093"/>
    <n v="40"/>
    <x v="0"/>
    <x v="1"/>
    <n v="19986"/>
    <n v="74"/>
    <n v="4"/>
    <n v="22"/>
    <n v="3.0000000000000004"/>
    <n v="0"/>
    <n v="0"/>
    <x v="0"/>
    <n v="0"/>
    <n v="0"/>
    <n v="3"/>
    <n v="22"/>
    <n v="3.0000000000000004"/>
    <n v="0"/>
    <x v="1"/>
  </r>
  <r>
    <n v="5084"/>
    <n v="50"/>
    <x v="0"/>
    <x v="3"/>
    <n v="58330"/>
    <n v="87"/>
    <n v="24"/>
    <n v="1064"/>
    <n v="1.9999999999999996"/>
    <n v="8"/>
    <n v="7"/>
    <x v="0"/>
    <n v="6"/>
    <n v="336"/>
    <n v="13"/>
    <n v="728"/>
    <n v="17"/>
    <n v="5"/>
    <x v="4"/>
  </r>
  <r>
    <n v="1777"/>
    <n v="45"/>
    <x v="3"/>
    <x v="1"/>
    <n v="25965"/>
    <n v="29"/>
    <n v="6"/>
    <n v="74"/>
    <n v="8"/>
    <n v="1"/>
    <n v="2"/>
    <x v="0"/>
    <n v="2"/>
    <n v="29.6"/>
    <n v="3"/>
    <n v="44.4"/>
    <n v="11"/>
    <n v="3"/>
    <x v="2"/>
  </r>
  <r>
    <n v="8162"/>
    <n v="69"/>
    <x v="2"/>
    <x v="1"/>
    <n v="14661"/>
    <n v="88"/>
    <n v="5"/>
    <n v="26"/>
    <n v="1.9999999999999996"/>
    <n v="0"/>
    <n v="0"/>
    <x v="0"/>
    <n v="1"/>
    <n v="6.5"/>
    <n v="3"/>
    <n v="19.5"/>
    <n v="1.9999999999999996"/>
    <n v="0"/>
    <x v="1"/>
  </r>
  <r>
    <n v="10826"/>
    <n v="66"/>
    <x v="0"/>
    <x v="1"/>
    <n v="18690"/>
    <n v="77"/>
    <n v="5"/>
    <n v="60"/>
    <n v="3.0000000000000004"/>
    <n v="0"/>
    <n v="2"/>
    <x v="0"/>
    <n v="1"/>
    <n v="20"/>
    <n v="2"/>
    <n v="40"/>
    <n v="5"/>
    <n v="0"/>
    <x v="1"/>
  </r>
  <r>
    <n v="8754"/>
    <n v="51"/>
    <x v="1"/>
    <x v="1"/>
    <n v="45068"/>
    <n v="25"/>
    <n v="4"/>
    <n v="20"/>
    <n v="8"/>
    <n v="0"/>
    <n v="0"/>
    <x v="0"/>
    <n v="1"/>
    <n v="6.6666666666666661"/>
    <n v="2"/>
    <n v="13.333333333333332"/>
    <n v="8"/>
    <n v="1"/>
    <x v="1"/>
  </r>
  <r>
    <n v="1987"/>
    <n v="38"/>
    <x v="3"/>
    <x v="0"/>
    <n v="21063"/>
    <n v="34"/>
    <n v="7"/>
    <n v="59"/>
    <n v="7"/>
    <n v="1"/>
    <n v="2"/>
    <x v="0"/>
    <n v="2"/>
    <n v="23.6"/>
    <n v="3"/>
    <n v="35.4"/>
    <n v="10"/>
    <n v="2"/>
    <x v="2"/>
  </r>
  <r>
    <n v="11007"/>
    <n v="57"/>
    <x v="1"/>
    <x v="1"/>
    <n v="29187"/>
    <n v="43"/>
    <n v="5"/>
    <n v="34"/>
    <n v="6"/>
    <n v="0"/>
    <n v="0"/>
    <x v="0"/>
    <n v="1"/>
    <n v="8.5"/>
    <n v="3"/>
    <n v="25.5"/>
    <n v="6"/>
    <n v="0"/>
    <x v="1"/>
  </r>
  <r>
    <n v="7426"/>
    <n v="54"/>
    <x v="2"/>
    <x v="1"/>
    <n v="54690"/>
    <n v="76"/>
    <n v="12"/>
    <n v="198"/>
    <n v="3.0000000000000004"/>
    <n v="3"/>
    <n v="4"/>
    <x v="0"/>
    <n v="3"/>
    <n v="74.25"/>
    <n v="5"/>
    <n v="123.75"/>
    <n v="10"/>
    <n v="2"/>
    <x v="2"/>
  </r>
  <r>
    <n v="9153"/>
    <n v="61"/>
    <x v="1"/>
    <x v="1"/>
    <n v="59304"/>
    <n v="81"/>
    <n v="28"/>
    <n v="1048"/>
    <n v="1.9999999999999996"/>
    <n v="9"/>
    <n v="7"/>
    <x v="0"/>
    <n v="7"/>
    <n v="431.52941176470586"/>
    <n v="10"/>
    <n v="616.47058823529414"/>
    <n v="18"/>
    <n v="6"/>
    <x v="4"/>
  </r>
  <r>
    <n v="10379"/>
    <n v="63"/>
    <x v="2"/>
    <x v="0"/>
    <n v="59247"/>
    <n v="87"/>
    <n v="21"/>
    <n v="574"/>
    <n v="1.9999999999999996"/>
    <n v="7"/>
    <n v="5"/>
    <x v="0"/>
    <n v="5"/>
    <n v="205"/>
    <n v="9"/>
    <n v="369"/>
    <n v="14"/>
    <n v="4"/>
    <x v="2"/>
  </r>
  <r>
    <n v="9204"/>
    <n v="55"/>
    <x v="0"/>
    <x v="3"/>
    <n v="66731"/>
    <n v="33"/>
    <n v="17"/>
    <n v="1029"/>
    <n v="7"/>
    <n v="5"/>
    <n v="7"/>
    <x v="0"/>
    <n v="4"/>
    <n v="411.6"/>
    <n v="6"/>
    <n v="617.4"/>
    <n v="19"/>
    <n v="7"/>
    <x v="0"/>
  </r>
  <r>
    <n v="3197"/>
    <n v="45"/>
    <x v="0"/>
    <x v="1"/>
    <n v="77353"/>
    <n v="38"/>
    <n v="20"/>
    <n v="670"/>
    <n v="7"/>
    <n v="6"/>
    <n v="6"/>
    <x v="0"/>
    <n v="6"/>
    <n v="287.14285714285711"/>
    <n v="8"/>
    <n v="382.85714285714283"/>
    <n v="19"/>
    <n v="7"/>
    <x v="0"/>
  </r>
  <r>
    <n v="2920"/>
    <n v="50"/>
    <x v="1"/>
    <x v="0"/>
    <n v="52614"/>
    <n v="63"/>
    <n v="16"/>
    <n v="990"/>
    <n v="4"/>
    <n v="5"/>
    <n v="7"/>
    <x v="0"/>
    <n v="2"/>
    <n v="198"/>
    <n v="8"/>
    <n v="792"/>
    <n v="16"/>
    <n v="5"/>
    <x v="4"/>
  </r>
  <r>
    <n v="6961"/>
    <n v="51"/>
    <x v="0"/>
    <x v="1"/>
    <n v="26751"/>
    <n v="26"/>
    <n v="4"/>
    <n v="11"/>
    <n v="8"/>
    <n v="0"/>
    <n v="0"/>
    <x v="0"/>
    <n v="1"/>
    <n v="3.6666666666666665"/>
    <n v="2"/>
    <n v="7.333333333333333"/>
    <n v="8"/>
    <n v="1"/>
    <x v="1"/>
  </r>
  <r>
    <n v="4673"/>
    <n v="62"/>
    <x v="1"/>
    <x v="1"/>
    <n v="81300"/>
    <n v="17"/>
    <n v="21"/>
    <n v="1241"/>
    <n v="9"/>
    <n v="7"/>
    <n v="8"/>
    <x v="0"/>
    <n v="10"/>
    <n v="827.33333333333326"/>
    <n v="5"/>
    <n v="413.66666666666663"/>
    <n v="24"/>
    <n v="9"/>
    <x v="3"/>
  </r>
  <r>
    <n v="9937"/>
    <n v="46"/>
    <x v="0"/>
    <x v="0"/>
    <n v="70337"/>
    <n v="75"/>
    <n v="17"/>
    <n v="576"/>
    <n v="3.0000000000000004"/>
    <n v="5"/>
    <n v="5"/>
    <x v="0"/>
    <n v="2"/>
    <n v="82.285714285714278"/>
    <n v="12"/>
    <n v="493.71428571428567"/>
    <n v="13"/>
    <n v="4"/>
    <x v="2"/>
  </r>
  <r>
    <n v="8779"/>
    <n v="40"/>
    <x v="2"/>
    <x v="1"/>
    <n v="36145"/>
    <n v="13"/>
    <n v="12"/>
    <n v="172"/>
    <n v="9"/>
    <n v="3"/>
    <n v="3"/>
    <x v="0"/>
    <n v="4"/>
    <n v="98.285714285714278"/>
    <n v="3"/>
    <n v="73.714285714285708"/>
    <n v="15"/>
    <n v="4"/>
    <x v="2"/>
  </r>
  <r>
    <n v="9596"/>
    <n v="45"/>
    <x v="1"/>
    <x v="0"/>
    <n v="65295"/>
    <n v="19"/>
    <n v="20"/>
    <n v="664"/>
    <n v="9"/>
    <n v="6"/>
    <n v="6"/>
    <x v="0"/>
    <n v="3"/>
    <n v="124.5"/>
    <n v="13"/>
    <n v="539.5"/>
    <n v="21"/>
    <n v="8"/>
    <x v="0"/>
  </r>
  <r>
    <n v="2891"/>
    <n v="62"/>
    <x v="0"/>
    <x v="2"/>
    <n v="68118"/>
    <n v="51"/>
    <n v="23"/>
    <n v="928"/>
    <n v="5"/>
    <n v="8"/>
    <n v="6"/>
    <x v="0"/>
    <n v="8"/>
    <n v="618.66666666666663"/>
    <n v="4"/>
    <n v="309.33333333333331"/>
    <n v="19"/>
    <n v="7"/>
    <x v="0"/>
  </r>
  <r>
    <n v="4910"/>
    <n v="58"/>
    <x v="0"/>
    <x v="2"/>
    <n v="68743"/>
    <n v="81"/>
    <n v="30"/>
    <n v="2074"/>
    <n v="1.9999999999999996"/>
    <n v="9"/>
    <n v="9"/>
    <x v="0"/>
    <n v="11"/>
    <n v="950.58333333333326"/>
    <n v="13"/>
    <n v="1123.4166666666665"/>
    <n v="20"/>
    <n v="7"/>
    <x v="0"/>
  </r>
  <r>
    <n v="75"/>
    <n v="43"/>
    <x v="2"/>
    <x v="1"/>
    <n v="41039"/>
    <n v="32"/>
    <n v="15"/>
    <n v="467"/>
    <n v="7"/>
    <n v="4"/>
    <n v="5"/>
    <x v="0"/>
    <n v="8"/>
    <n v="287.38461538461542"/>
    <n v="5"/>
    <n v="179.61538461538461"/>
    <n v="16"/>
    <n v="5"/>
    <x v="4"/>
  </r>
  <r>
    <n v="10120"/>
    <n v="70"/>
    <x v="0"/>
    <x v="1"/>
    <n v="38946"/>
    <n v="84"/>
    <n v="12"/>
    <n v="257"/>
    <n v="1.9999999999999996"/>
    <n v="3"/>
    <n v="4"/>
    <x v="0"/>
    <n v="3"/>
    <n v="85.666666666666657"/>
    <n v="6"/>
    <n v="171.33333333333331"/>
    <n v="9"/>
    <n v="2"/>
    <x v="2"/>
  </r>
  <r>
    <n v="6327"/>
    <n v="58"/>
    <x v="0"/>
    <x v="1"/>
    <n v="65777"/>
    <n v="87"/>
    <n v="17"/>
    <n v="1146"/>
    <n v="1.9999999999999996"/>
    <n v="5"/>
    <n v="7"/>
    <x v="0"/>
    <n v="2"/>
    <n v="286.5"/>
    <n v="6"/>
    <n v="859.5"/>
    <n v="14"/>
    <n v="4"/>
    <x v="2"/>
  </r>
  <r>
    <n v="10142"/>
    <n v="49"/>
    <x v="1"/>
    <x v="2"/>
    <n v="66476"/>
    <n v="99"/>
    <n v="20"/>
    <n v="689"/>
    <n v="0.99999999999999978"/>
    <n v="6"/>
    <n v="6"/>
    <x v="0"/>
    <n v="5"/>
    <n v="215.3125"/>
    <n v="11"/>
    <n v="473.6875"/>
    <n v="13"/>
    <n v="4"/>
    <x v="2"/>
  </r>
  <r>
    <n v="9826"/>
    <n v="53"/>
    <x v="1"/>
    <x v="0"/>
    <n v="86857"/>
    <n v="96"/>
    <n v="22"/>
    <n v="2114"/>
    <n v="0.99999999999999978"/>
    <n v="7"/>
    <n v="9"/>
    <x v="0"/>
    <n v="5"/>
    <n v="704.66666666666663"/>
    <n v="10"/>
    <n v="1409.3333333333333"/>
    <n v="17"/>
    <n v="5"/>
    <x v="4"/>
  </r>
  <r>
    <n v="1501"/>
    <n v="43"/>
    <x v="1"/>
    <x v="1"/>
    <n v="160803"/>
    <n v="21"/>
    <n v="44"/>
    <n v="1717"/>
    <n v="8"/>
    <n v="10"/>
    <n v="9"/>
    <x v="0"/>
    <n v="0"/>
    <n v="0"/>
    <n v="1"/>
    <n v="1717"/>
    <n v="27"/>
    <n v="9"/>
    <x v="3"/>
  </r>
  <r>
    <n v="10767"/>
    <n v="36"/>
    <x v="1"/>
    <x v="1"/>
    <n v="77845"/>
    <n v="40"/>
    <n v="21"/>
    <n v="1346"/>
    <n v="6"/>
    <n v="7"/>
    <n v="8"/>
    <x v="0"/>
    <n v="3"/>
    <n v="269.2"/>
    <n v="12"/>
    <n v="1076.8"/>
    <n v="21"/>
    <n v="8"/>
    <x v="0"/>
  </r>
  <r>
    <n v="7279"/>
    <n v="56"/>
    <x v="1"/>
    <x v="1"/>
    <n v="69476"/>
    <n v="3"/>
    <n v="15"/>
    <n v="1044"/>
    <n v="10"/>
    <n v="4"/>
    <n v="7"/>
    <x v="0"/>
    <n v="4"/>
    <n v="522"/>
    <n v="4"/>
    <n v="522"/>
    <n v="21"/>
    <n v="8"/>
    <x v="0"/>
  </r>
  <r>
    <n v="7230"/>
    <n v="65"/>
    <x v="1"/>
    <x v="2"/>
    <n v="50611"/>
    <n v="98"/>
    <n v="22"/>
    <n v="493"/>
    <n v="0.99999999999999978"/>
    <n v="7"/>
    <n v="5"/>
    <x v="0"/>
    <n v="4"/>
    <n v="179.27272727272728"/>
    <n v="7"/>
    <n v="313.72727272727275"/>
    <n v="13"/>
    <n v="4"/>
    <x v="2"/>
  </r>
  <r>
    <n v="143"/>
    <n v="55"/>
    <x v="0"/>
    <x v="0"/>
    <n v="61209"/>
    <n v="73"/>
    <n v="13"/>
    <n v="957"/>
    <n v="3.0000000000000004"/>
    <n v="4"/>
    <n v="7"/>
    <x v="0"/>
    <n v="5"/>
    <n v="531.66666666666674"/>
    <n v="4"/>
    <n v="425.33333333333331"/>
    <n v="14"/>
    <n v="4"/>
    <x v="2"/>
  </r>
  <r>
    <n v="450"/>
    <n v="67"/>
    <x v="2"/>
    <x v="1"/>
    <n v="42315"/>
    <n v="90"/>
    <n v="12"/>
    <n v="270"/>
    <n v="0.99999999999999978"/>
    <n v="3"/>
    <n v="4"/>
    <x v="0"/>
    <n v="1"/>
    <n v="54"/>
    <n v="4"/>
    <n v="216"/>
    <n v="8"/>
    <n v="1"/>
    <x v="1"/>
  </r>
  <r>
    <n v="9316"/>
    <n v="73"/>
    <x v="3"/>
    <x v="1"/>
    <n v="13084"/>
    <n v="29"/>
    <n v="5"/>
    <n v="29"/>
    <n v="8"/>
    <n v="0"/>
    <n v="0"/>
    <x v="0"/>
    <n v="1"/>
    <n v="7.25"/>
    <n v="3"/>
    <n v="21.75"/>
    <n v="8"/>
    <n v="1"/>
    <x v="1"/>
  </r>
  <r>
    <n v="6379"/>
    <n v="76"/>
    <x v="2"/>
    <x v="3"/>
    <n v="47570"/>
    <n v="3"/>
    <n v="9"/>
    <n v="121"/>
    <n v="10"/>
    <n v="2"/>
    <n v="3"/>
    <x v="0"/>
    <n v="2"/>
    <n v="60.5"/>
    <n v="2"/>
    <n v="60.5"/>
    <n v="15"/>
    <n v="4"/>
    <x v="2"/>
  </r>
  <r>
    <n v="9239"/>
    <n v="64"/>
    <x v="2"/>
    <x v="1"/>
    <n v="61923"/>
    <n v="94"/>
    <n v="8"/>
    <n v="126"/>
    <n v="0.99999999999999978"/>
    <n v="2"/>
    <n v="3"/>
    <x v="0"/>
    <n v="2"/>
    <n v="42"/>
    <n v="4"/>
    <n v="84"/>
    <n v="6"/>
    <n v="0"/>
    <x v="1"/>
  </r>
  <r>
    <n v="8315"/>
    <n v="30"/>
    <x v="0"/>
    <x v="0"/>
    <n v="34824"/>
    <n v="65"/>
    <n v="4"/>
    <n v="23"/>
    <n v="4"/>
    <n v="0"/>
    <n v="0"/>
    <x v="0"/>
    <n v="1"/>
    <n v="7.6666666666666661"/>
    <n v="2"/>
    <n v="15.333333333333332"/>
    <n v="4"/>
    <n v="0"/>
    <x v="1"/>
  </r>
  <r>
    <n v="2868"/>
    <n v="76"/>
    <x v="1"/>
    <x v="0"/>
    <n v="26518"/>
    <n v="33"/>
    <n v="8"/>
    <n v="57"/>
    <n v="7"/>
    <n v="2"/>
    <n v="2"/>
    <x v="0"/>
    <n v="2"/>
    <n v="22.8"/>
    <n v="3"/>
    <n v="34.199999999999996"/>
    <n v="11"/>
    <n v="3"/>
    <x v="2"/>
  </r>
  <r>
    <n v="10888"/>
    <n v="64"/>
    <x v="0"/>
    <x v="0"/>
    <n v="45938"/>
    <n v="46"/>
    <n v="20"/>
    <n v="636"/>
    <n v="6"/>
    <n v="6"/>
    <n v="5"/>
    <x v="0"/>
    <n v="8"/>
    <n v="363.42857142857139"/>
    <n v="6"/>
    <n v="272.57142857142856"/>
    <n v="17"/>
    <n v="5"/>
    <x v="4"/>
  </r>
  <r>
    <n v="1277"/>
    <n v="65"/>
    <x v="0"/>
    <x v="1"/>
    <n v="78468"/>
    <n v="29"/>
    <n v="28"/>
    <n v="1004"/>
    <n v="8"/>
    <n v="9"/>
    <n v="7"/>
    <x v="0"/>
    <n v="10"/>
    <n v="502"/>
    <n v="10"/>
    <n v="502"/>
    <n v="24"/>
    <n v="9"/>
    <x v="3"/>
  </r>
  <r>
    <n v="9977"/>
    <n v="52"/>
    <x v="0"/>
    <x v="2"/>
    <n v="78901"/>
    <n v="99"/>
    <n v="20"/>
    <n v="734"/>
    <n v="0.99999999999999978"/>
    <n v="6"/>
    <n v="6"/>
    <x v="0"/>
    <n v="9"/>
    <n v="471.85714285714289"/>
    <n v="5"/>
    <n v="262.14285714285717"/>
    <n v="13"/>
    <n v="4"/>
    <x v="2"/>
  </r>
  <r>
    <n v="10196"/>
    <n v="47"/>
    <x v="0"/>
    <x v="1"/>
    <n v="71427"/>
    <n v="26"/>
    <n v="20"/>
    <n v="614"/>
    <n v="8"/>
    <n v="6"/>
    <n v="5"/>
    <x v="0"/>
    <n v="8"/>
    <n v="307"/>
    <n v="8"/>
    <n v="307"/>
    <n v="19"/>
    <n v="7"/>
    <x v="0"/>
  </r>
  <r>
    <n v="6384"/>
    <n v="47"/>
    <x v="0"/>
    <x v="2"/>
    <n v="71022"/>
    <n v="30"/>
    <n v="21"/>
    <n v="1453"/>
    <n v="7"/>
    <n v="7"/>
    <n v="8"/>
    <x v="0"/>
    <n v="5"/>
    <n v="454.0625"/>
    <n v="11"/>
    <n v="998.9375"/>
    <n v="22"/>
    <n v="8"/>
    <x v="0"/>
  </r>
  <r>
    <n v="8029"/>
    <n v="37"/>
    <x v="2"/>
    <x v="0"/>
    <n v="90247"/>
    <n v="27"/>
    <n v="15"/>
    <n v="1621"/>
    <n v="8"/>
    <n v="4"/>
    <n v="9"/>
    <x v="0"/>
    <n v="3"/>
    <n v="486.29999999999995"/>
    <n v="7"/>
    <n v="1134.6999999999998"/>
    <n v="21"/>
    <n v="8"/>
    <x v="0"/>
  </r>
  <r>
    <n v="968"/>
    <n v="57"/>
    <x v="2"/>
    <x v="2"/>
    <n v="41335"/>
    <n v="24"/>
    <n v="12"/>
    <n v="187"/>
    <n v="8"/>
    <n v="3"/>
    <n v="3"/>
    <x v="0"/>
    <n v="4"/>
    <n v="93.5"/>
    <n v="4"/>
    <n v="93.5"/>
    <n v="14"/>
    <n v="4"/>
    <x v="2"/>
  </r>
  <r>
    <n v="6988"/>
    <n v="39"/>
    <x v="0"/>
    <x v="1"/>
    <n v="71952"/>
    <n v="93"/>
    <n v="22"/>
    <n v="1443"/>
    <n v="0.99999999999999978"/>
    <n v="7"/>
    <n v="8"/>
    <x v="0"/>
    <n v="8"/>
    <n v="721.5"/>
    <n v="8"/>
    <n v="721.5"/>
    <n v="16"/>
    <n v="5"/>
    <x v="4"/>
  </r>
  <r>
    <n v="4472"/>
    <n v="55"/>
    <x v="1"/>
    <x v="2"/>
    <n v="35682"/>
    <n v="34"/>
    <n v="6"/>
    <n v="57"/>
    <n v="7"/>
    <n v="1"/>
    <n v="2"/>
    <x v="0"/>
    <n v="1"/>
    <n v="14.25"/>
    <n v="3"/>
    <n v="42.75"/>
    <n v="10"/>
    <n v="2"/>
    <x v="2"/>
  </r>
  <r>
    <n v="6991"/>
    <n v="74"/>
    <x v="0"/>
    <x v="2"/>
    <n v="43185"/>
    <n v="88"/>
    <n v="20"/>
    <n v="637"/>
    <n v="1.9999999999999996"/>
    <n v="6"/>
    <n v="6"/>
    <x v="0"/>
    <n v="9"/>
    <n v="382.2"/>
    <n v="6"/>
    <n v="254.8"/>
    <n v="14"/>
    <n v="4"/>
    <x v="2"/>
  </r>
  <r>
    <n v="3336"/>
    <n v="77"/>
    <x v="1"/>
    <x v="1"/>
    <n v="66375"/>
    <n v="96"/>
    <n v="14"/>
    <n v="948"/>
    <n v="0.99999999999999978"/>
    <n v="4"/>
    <n v="7"/>
    <x v="0"/>
    <n v="2"/>
    <n v="270.85714285714283"/>
    <n v="5"/>
    <n v="677.14285714285711"/>
    <n v="12"/>
    <n v="3"/>
    <x v="2"/>
  </r>
  <r>
    <n v="4301"/>
    <n v="54"/>
    <x v="2"/>
    <x v="1"/>
    <n v="35178"/>
    <n v="10"/>
    <n v="5"/>
    <n v="59"/>
    <n v="9"/>
    <n v="0"/>
    <n v="2"/>
    <x v="0"/>
    <n v="1"/>
    <n v="19.666666666666664"/>
    <n v="2"/>
    <n v="39.333333333333329"/>
    <n v="11"/>
    <n v="3"/>
    <x v="2"/>
  </r>
  <r>
    <n v="1940"/>
    <n v="39"/>
    <x v="0"/>
    <x v="1"/>
    <n v="25252"/>
    <n v="26"/>
    <n v="4"/>
    <n v="18"/>
    <n v="8"/>
    <n v="0"/>
    <n v="0"/>
    <x v="0"/>
    <n v="1"/>
    <n v="6"/>
    <n v="2"/>
    <n v="12"/>
    <n v="8"/>
    <n v="1"/>
    <x v="1"/>
  </r>
  <r>
    <n v="1272"/>
    <n v="60"/>
    <x v="2"/>
    <x v="0"/>
    <n v="55250"/>
    <n v="49"/>
    <n v="26"/>
    <n v="903"/>
    <n v="6"/>
    <n v="9"/>
    <n v="6"/>
    <x v="0"/>
    <n v="7"/>
    <n v="371.8235294117647"/>
    <n v="10"/>
    <n v="531.17647058823536"/>
    <n v="21"/>
    <n v="8"/>
    <x v="0"/>
  </r>
  <r>
    <n v="1388"/>
    <n v="50"/>
    <x v="0"/>
    <x v="0"/>
    <n v="33249"/>
    <n v="11"/>
    <n v="8"/>
    <n v="112"/>
    <n v="9"/>
    <n v="2"/>
    <n v="3"/>
    <x v="0"/>
    <n v="2"/>
    <n v="44.800000000000004"/>
    <n v="3"/>
    <n v="67.2"/>
    <n v="14"/>
    <n v="4"/>
    <x v="2"/>
  </r>
  <r>
    <n v="1044"/>
    <n v="72"/>
    <x v="0"/>
    <x v="1"/>
    <n v="58398"/>
    <n v="44"/>
    <n v="20"/>
    <n v="596"/>
    <n v="6"/>
    <n v="6"/>
    <n v="5"/>
    <x v="0"/>
    <n v="5"/>
    <n v="229.23076923076925"/>
    <n v="8"/>
    <n v="366.76923076923077"/>
    <n v="17"/>
    <n v="5"/>
    <x v="4"/>
  </r>
  <r>
    <n v="6969"/>
    <n v="43"/>
    <x v="0"/>
    <x v="1"/>
    <n v="50272"/>
    <n v="75"/>
    <n v="13"/>
    <n v="233"/>
    <n v="3.0000000000000004"/>
    <n v="4"/>
    <n v="4"/>
    <x v="0"/>
    <n v="4"/>
    <n v="103.55555555555554"/>
    <n v="5"/>
    <n v="129.44444444444446"/>
    <n v="11"/>
    <n v="3"/>
    <x v="2"/>
  </r>
  <r>
    <n v="10479"/>
    <n v="50"/>
    <x v="1"/>
    <x v="1"/>
    <n v="76618"/>
    <n v="64"/>
    <n v="11"/>
    <n v="1511"/>
    <n v="4"/>
    <n v="3"/>
    <n v="8"/>
    <x v="0"/>
    <n v="3"/>
    <n v="566.625"/>
    <n v="5"/>
    <n v="944.375"/>
    <n v="15"/>
    <n v="4"/>
    <x v="2"/>
  </r>
  <r>
    <n v="3619"/>
    <n v="65"/>
    <x v="2"/>
    <x v="2"/>
    <n v="87305"/>
    <n v="19"/>
    <n v="17"/>
    <n v="1152"/>
    <n v="9"/>
    <n v="5"/>
    <n v="7"/>
    <x v="0"/>
    <n v="5"/>
    <n v="443.07692307692309"/>
    <n v="8"/>
    <n v="708.92307692307691"/>
    <n v="21"/>
    <n v="8"/>
    <x v="0"/>
  </r>
  <r>
    <n v="1715"/>
    <n v="47"/>
    <x v="0"/>
    <x v="1"/>
    <n v="25851"/>
    <n v="45"/>
    <n v="7"/>
    <n v="48"/>
    <n v="6"/>
    <n v="1"/>
    <n v="1"/>
    <x v="0"/>
    <n v="2"/>
    <n v="19.200000000000003"/>
    <n v="3"/>
    <n v="28.799999999999997"/>
    <n v="8"/>
    <n v="1"/>
    <x v="1"/>
  </r>
  <r>
    <n v="10159"/>
    <n v="55"/>
    <x v="0"/>
    <x v="2"/>
    <n v="58710"/>
    <n v="77"/>
    <n v="31"/>
    <n v="1185"/>
    <n v="3.0000000000000004"/>
    <n v="9"/>
    <n v="8"/>
    <x v="0"/>
    <n v="11"/>
    <n v="651.75"/>
    <n v="9"/>
    <n v="533.25"/>
    <n v="20"/>
    <n v="7"/>
    <x v="0"/>
  </r>
  <r>
    <n v="1463"/>
    <n v="67"/>
    <x v="0"/>
    <x v="0"/>
    <n v="45160"/>
    <n v="9"/>
    <n v="4"/>
    <n v="21"/>
    <n v="10"/>
    <n v="0"/>
    <n v="0"/>
    <x v="0"/>
    <n v="1"/>
    <n v="7"/>
    <n v="2"/>
    <n v="14"/>
    <n v="10"/>
    <n v="2"/>
    <x v="2"/>
  </r>
  <r>
    <n v="5114"/>
    <n v="60"/>
    <x v="2"/>
    <x v="1"/>
    <n v="74806"/>
    <n v="1"/>
    <n v="16"/>
    <n v="965"/>
    <n v="10"/>
    <n v="5"/>
    <n v="7"/>
    <x v="0"/>
    <n v="5"/>
    <n v="482.5"/>
    <n v="5"/>
    <n v="482.5"/>
    <n v="22"/>
    <n v="8"/>
    <x v="0"/>
  </r>
  <r>
    <n v="4990"/>
    <n v="71"/>
    <x v="0"/>
    <x v="1"/>
    <n v="59111"/>
    <n v="90"/>
    <n v="21"/>
    <n v="869"/>
    <n v="0.99999999999999978"/>
    <n v="7"/>
    <n v="6"/>
    <x v="0"/>
    <n v="11"/>
    <n v="503.10526315789474"/>
    <n v="8"/>
    <n v="365.89473684210526"/>
    <n v="14"/>
    <n v="4"/>
    <x v="2"/>
  </r>
  <r>
    <n v="4329"/>
    <n v="41"/>
    <x v="1"/>
    <x v="1"/>
    <n v="18988"/>
    <n v="43"/>
    <n v="6"/>
    <n v="16"/>
    <n v="6"/>
    <n v="1"/>
    <n v="0"/>
    <x v="0"/>
    <n v="1"/>
    <n v="4"/>
    <n v="3"/>
    <n v="12"/>
    <n v="7"/>
    <n v="1"/>
    <x v="1"/>
  </r>
  <r>
    <n v="10936"/>
    <n v="60"/>
    <x v="0"/>
    <x v="1"/>
    <n v="72190"/>
    <n v="79"/>
    <n v="16"/>
    <n v="1947"/>
    <n v="3.0000000000000004"/>
    <n v="5"/>
    <n v="9"/>
    <x v="0"/>
    <n v="5"/>
    <n v="1081.6666666666667"/>
    <n v="4"/>
    <n v="865.33333333333326"/>
    <n v="17"/>
    <n v="5"/>
    <x v="4"/>
  </r>
  <r>
    <n v="4692"/>
    <n v="49"/>
    <x v="0"/>
    <x v="1"/>
    <n v="7500"/>
    <n v="19"/>
    <n v="12"/>
    <n v="71"/>
    <n v="9"/>
    <n v="3"/>
    <n v="2"/>
    <x v="0"/>
    <n v="4"/>
    <n v="47.333333333333329"/>
    <n v="2"/>
    <n v="23.666666666666664"/>
    <n v="14"/>
    <n v="4"/>
    <x v="2"/>
  </r>
  <r>
    <n v="7212"/>
    <n v="59"/>
    <x v="0"/>
    <x v="1"/>
    <n v="44794"/>
    <n v="99"/>
    <n v="6"/>
    <n v="65"/>
    <n v="0.99999999999999978"/>
    <n v="1"/>
    <n v="2"/>
    <x v="0"/>
    <n v="2"/>
    <n v="26"/>
    <n v="3"/>
    <n v="39"/>
    <n v="4"/>
    <n v="0"/>
    <x v="1"/>
  </r>
  <r>
    <n v="6086"/>
    <n v="70"/>
    <x v="0"/>
    <x v="1"/>
    <n v="80395"/>
    <n v="62"/>
    <n v="24"/>
    <n v="1380"/>
    <n v="4"/>
    <n v="8"/>
    <n v="8"/>
    <x v="0"/>
    <n v="6"/>
    <n v="460"/>
    <n v="12"/>
    <n v="920"/>
    <n v="20"/>
    <n v="7"/>
    <x v="0"/>
  </r>
  <r>
    <n v="437"/>
    <n v="49"/>
    <x v="2"/>
    <x v="2"/>
    <n v="75012"/>
    <n v="41"/>
    <n v="23"/>
    <n v="1027"/>
    <n v="6"/>
    <n v="8"/>
    <n v="7"/>
    <x v="0"/>
    <n v="3"/>
    <n v="220.07142857142856"/>
    <n v="11"/>
    <n v="806.92857142857144"/>
    <n v="21"/>
    <n v="8"/>
    <x v="0"/>
  </r>
  <r>
    <n v="11171"/>
    <n v="60"/>
    <x v="2"/>
    <x v="1"/>
    <n v="56962"/>
    <n v="60"/>
    <n v="21"/>
    <n v="411"/>
    <n v="4"/>
    <n v="7"/>
    <n v="5"/>
    <x v="0"/>
    <n v="6"/>
    <n v="224.18181818181816"/>
    <n v="5"/>
    <n v="186.81818181818181"/>
    <n v="16"/>
    <n v="5"/>
    <x v="4"/>
  </r>
  <r>
    <n v="11101"/>
    <n v="34"/>
    <x v="0"/>
    <x v="1"/>
    <n v="89891"/>
    <n v="17"/>
    <n v="26"/>
    <n v="836"/>
    <n v="9"/>
    <n v="9"/>
    <n v="6"/>
    <x v="0"/>
    <n v="11"/>
    <n v="484"/>
    <n v="8"/>
    <n v="352"/>
    <n v="24"/>
    <n v="9"/>
    <x v="3"/>
  </r>
  <r>
    <n v="5329"/>
    <n v="76"/>
    <x v="1"/>
    <x v="2"/>
    <n v="35946"/>
    <n v="24"/>
    <n v="4"/>
    <n v="11"/>
    <n v="8"/>
    <n v="0"/>
    <n v="0"/>
    <x v="0"/>
    <n v="0"/>
    <n v="0"/>
    <n v="3"/>
    <n v="11"/>
    <n v="8"/>
    <n v="1"/>
    <x v="1"/>
  </r>
  <r>
    <n v="610"/>
    <n v="72"/>
    <x v="1"/>
    <x v="1"/>
    <n v="53593"/>
    <n v="60"/>
    <n v="23"/>
    <n v="480"/>
    <n v="4"/>
    <n v="8"/>
    <n v="5"/>
    <x v="0"/>
    <n v="7"/>
    <n v="258.46153846153845"/>
    <n v="6"/>
    <n v="221.53846153846155"/>
    <n v="17"/>
    <n v="5"/>
    <x v="4"/>
  </r>
  <r>
    <n v="9384"/>
    <n v="47"/>
    <x v="0"/>
    <x v="1"/>
    <n v="66373"/>
    <n v="57"/>
    <n v="23"/>
    <n v="606"/>
    <n v="5"/>
    <n v="8"/>
    <n v="5"/>
    <x v="0"/>
    <n v="4"/>
    <n v="173.14285714285714"/>
    <n v="10"/>
    <n v="432.85714285714289"/>
    <n v="18"/>
    <n v="6"/>
    <x v="4"/>
  </r>
  <r>
    <n v="5956"/>
    <n v="77"/>
    <x v="1"/>
    <x v="2"/>
    <n v="45072"/>
    <n v="74"/>
    <n v="16"/>
    <n v="284"/>
    <n v="3.0000000000000004"/>
    <n v="5"/>
    <n v="4"/>
    <x v="0"/>
    <n v="6"/>
    <n v="170.4"/>
    <n v="4"/>
    <n v="113.60000000000001"/>
    <n v="12"/>
    <n v="3"/>
    <x v="2"/>
  </r>
  <r>
    <n v="10430"/>
    <n v="52"/>
    <x v="0"/>
    <x v="2"/>
    <n v="89694"/>
    <n v="22"/>
    <n v="14"/>
    <n v="1472"/>
    <n v="8"/>
    <n v="4"/>
    <n v="8"/>
    <x v="0"/>
    <n v="4"/>
    <n v="736"/>
    <n v="4"/>
    <n v="736"/>
    <n v="20"/>
    <n v="7"/>
    <x v="0"/>
  </r>
  <r>
    <n v="7875"/>
    <n v="76"/>
    <x v="0"/>
    <x v="1"/>
    <n v="72025"/>
    <n v="46"/>
    <n v="26"/>
    <n v="1677"/>
    <n v="6"/>
    <n v="9"/>
    <n v="9"/>
    <x v="0"/>
    <n v="4"/>
    <n v="394.58823529411762"/>
    <n v="13"/>
    <n v="1282.4117647058822"/>
    <n v="24"/>
    <n v="9"/>
    <x v="3"/>
  </r>
  <r>
    <n v="7072"/>
    <n v="52"/>
    <x v="0"/>
    <x v="1"/>
    <n v="67432"/>
    <n v="69"/>
    <n v="19"/>
    <n v="1335"/>
    <n v="4"/>
    <n v="6"/>
    <n v="8"/>
    <x v="0"/>
    <n v="8"/>
    <n v="890"/>
    <n v="4"/>
    <n v="445"/>
    <n v="18"/>
    <n v="6"/>
    <x v="4"/>
  </r>
  <r>
    <n v="6255"/>
    <n v="73"/>
    <x v="2"/>
    <x v="1"/>
    <n v="70545"/>
    <n v="29"/>
    <n v="13"/>
    <n v="334"/>
    <n v="8"/>
    <n v="4"/>
    <n v="4"/>
    <x v="0"/>
    <n v="4"/>
    <n v="121.45454545454545"/>
    <n v="7"/>
    <n v="212.54545454545453"/>
    <n v="16"/>
    <n v="5"/>
    <x v="4"/>
  </r>
  <r>
    <n v="6516"/>
    <n v="36"/>
    <x v="3"/>
    <x v="1"/>
    <n v="17487"/>
    <n v="37"/>
    <n v="4"/>
    <n v="18"/>
    <n v="7"/>
    <n v="0"/>
    <n v="0"/>
    <x v="0"/>
    <n v="1"/>
    <n v="6"/>
    <n v="2"/>
    <n v="12"/>
    <n v="7"/>
    <n v="1"/>
    <x v="1"/>
  </r>
  <r>
    <n v="5564"/>
    <n v="56"/>
    <x v="0"/>
    <x v="1"/>
    <n v="62882"/>
    <n v="26"/>
    <n v="20"/>
    <n v="1338"/>
    <n v="8"/>
    <n v="6"/>
    <n v="8"/>
    <x v="0"/>
    <n v="7"/>
    <n v="720.46153846153845"/>
    <n v="6"/>
    <n v="617.53846153846155"/>
    <n v="22"/>
    <n v="8"/>
    <x v="0"/>
  </r>
  <r>
    <n v="5682"/>
    <n v="72"/>
    <x v="1"/>
    <x v="0"/>
    <n v="64108"/>
    <n v="8"/>
    <n v="30"/>
    <n v="1099"/>
    <n v="10"/>
    <n v="9"/>
    <n v="7"/>
    <x v="0"/>
    <n v="6"/>
    <n v="387.88235294117652"/>
    <n v="11"/>
    <n v="711.11764705882354"/>
    <n v="26"/>
    <n v="9"/>
    <x v="3"/>
  </r>
  <r>
    <n v="7458"/>
    <n v="69"/>
    <x v="2"/>
    <x v="1"/>
    <n v="34941"/>
    <n v="26"/>
    <n v="8"/>
    <n v="97"/>
    <n v="8"/>
    <n v="2"/>
    <n v="3"/>
    <x v="0"/>
    <n v="3"/>
    <n v="48.5"/>
    <n v="3"/>
    <n v="48.5"/>
    <n v="13"/>
    <n v="4"/>
    <x v="2"/>
  </r>
  <r>
    <n v="5237"/>
    <n v="75"/>
    <x v="1"/>
    <x v="0"/>
    <n v="48767"/>
    <n v="79"/>
    <n v="9"/>
    <n v="63"/>
    <n v="3.0000000000000004"/>
    <n v="2"/>
    <n v="2"/>
    <x v="0"/>
    <n v="2"/>
    <n v="25.200000000000003"/>
    <n v="3"/>
    <n v="37.799999999999997"/>
    <n v="7"/>
    <n v="1"/>
    <x v="1"/>
  </r>
  <r>
    <n v="7761"/>
    <n v="47"/>
    <x v="2"/>
    <x v="1"/>
    <n v="38702"/>
    <n v="71"/>
    <n v="9"/>
    <n v="109"/>
    <n v="3.0000000000000004"/>
    <n v="2"/>
    <n v="3"/>
    <x v="0"/>
    <n v="3"/>
    <n v="46.714285714285708"/>
    <n v="4"/>
    <n v="62.285714285714285"/>
    <n v="8"/>
    <n v="1"/>
    <x v="1"/>
  </r>
  <r>
    <n v="5278"/>
    <n v="61"/>
    <x v="0"/>
    <x v="1"/>
    <n v="82224"/>
    <n v="83"/>
    <n v="21"/>
    <n v="902"/>
    <n v="1.9999999999999996"/>
    <n v="7"/>
    <n v="6"/>
    <x v="0"/>
    <n v="6"/>
    <n v="491.99999999999994"/>
    <n v="5"/>
    <n v="410"/>
    <n v="15"/>
    <n v="4"/>
    <x v="2"/>
  </r>
  <r>
    <n v="3560"/>
    <n v="73"/>
    <x v="0"/>
    <x v="1"/>
    <n v="83844"/>
    <n v="57"/>
    <n v="20"/>
    <n v="1574"/>
    <n v="5"/>
    <n v="6"/>
    <n v="9"/>
    <x v="0"/>
    <n v="4"/>
    <n v="419.73333333333335"/>
    <n v="11"/>
    <n v="1154.2666666666667"/>
    <n v="20"/>
    <n v="7"/>
    <x v="0"/>
  </r>
  <r>
    <n v="7235"/>
    <n v="50"/>
    <x v="2"/>
    <x v="1"/>
    <n v="17003"/>
    <n v="37"/>
    <n v="9"/>
    <n v="38"/>
    <n v="7"/>
    <n v="2"/>
    <n v="1"/>
    <x v="0"/>
    <n v="2"/>
    <n v="12.666666666666666"/>
    <n v="4"/>
    <n v="25.333333333333332"/>
    <n v="10"/>
    <n v="2"/>
    <x v="2"/>
  </r>
  <r>
    <n v="10548"/>
    <n v="30"/>
    <x v="0"/>
    <x v="0"/>
    <n v="71163"/>
    <n v="30"/>
    <n v="24"/>
    <n v="960"/>
    <n v="7"/>
    <n v="8"/>
    <n v="7"/>
    <x v="0"/>
    <n v="3"/>
    <n v="192"/>
    <n v="12"/>
    <n v="768"/>
    <n v="22"/>
    <n v="8"/>
    <x v="0"/>
  </r>
  <r>
    <n v="2281"/>
    <n v="55"/>
    <x v="0"/>
    <x v="0"/>
    <n v="33697"/>
    <n v="34"/>
    <n v="4"/>
    <n v="28"/>
    <n v="7"/>
    <n v="0"/>
    <n v="0"/>
    <x v="0"/>
    <n v="1"/>
    <n v="9.3333333333333321"/>
    <n v="2"/>
    <n v="18.666666666666664"/>
    <n v="7"/>
    <n v="1"/>
    <x v="1"/>
  </r>
  <r>
    <n v="4073"/>
    <n v="71"/>
    <x v="2"/>
    <x v="1"/>
    <n v="63564"/>
    <n v="0"/>
    <n v="28"/>
    <n v="1215"/>
    <n v="10"/>
    <n v="9"/>
    <n v="8"/>
    <x v="0"/>
    <n v="10"/>
    <n v="714.70588235294122"/>
    <n v="7"/>
    <n v="500.29411764705878"/>
    <n v="27"/>
    <n v="9"/>
    <x v="3"/>
  </r>
  <r>
    <n v="6974"/>
    <n v="53"/>
    <x v="1"/>
    <x v="1"/>
    <n v="83443"/>
    <n v="89"/>
    <n v="22"/>
    <n v="1497"/>
    <n v="1.9999999999999996"/>
    <n v="7"/>
    <n v="8"/>
    <x v="0"/>
    <n v="6"/>
    <n v="816.5454545454545"/>
    <n v="5"/>
    <n v="680.45454545454538"/>
    <n v="17"/>
    <n v="5"/>
    <x v="4"/>
  </r>
  <r>
    <n v="7938"/>
    <n v="67"/>
    <x v="1"/>
    <x v="1"/>
    <n v="51518"/>
    <n v="92"/>
    <n v="17"/>
    <n v="449"/>
    <n v="0.99999999999999978"/>
    <n v="5"/>
    <n v="5"/>
    <x v="0"/>
    <n v="3"/>
    <n v="103.61538461538463"/>
    <n v="10"/>
    <n v="345.38461538461542"/>
    <n v="11"/>
    <n v="3"/>
    <x v="2"/>
  </r>
  <r>
    <n v="7094"/>
    <n v="50"/>
    <x v="0"/>
    <x v="3"/>
    <n v="58330"/>
    <n v="87"/>
    <n v="24"/>
    <n v="1064"/>
    <n v="1.9999999999999996"/>
    <n v="8"/>
    <n v="7"/>
    <x v="0"/>
    <n v="6"/>
    <n v="336"/>
    <n v="13"/>
    <n v="728"/>
    <n v="17"/>
    <n v="5"/>
    <x v="4"/>
  </r>
  <r>
    <n v="3667"/>
    <n v="56"/>
    <x v="0"/>
    <x v="1"/>
    <n v="80952"/>
    <n v="20"/>
    <n v="25"/>
    <n v="1757"/>
    <n v="8"/>
    <n v="8"/>
    <n v="9"/>
    <x v="0"/>
    <n v="8"/>
    <n v="739.78947368421052"/>
    <n v="11"/>
    <n v="1017.2105263157895"/>
    <n v="25"/>
    <n v="9"/>
    <x v="3"/>
  </r>
  <r>
    <n v="7723"/>
    <n v="46"/>
    <x v="0"/>
    <x v="1"/>
    <n v="75507"/>
    <n v="56"/>
    <n v="21"/>
    <n v="1440"/>
    <n v="5"/>
    <n v="7"/>
    <n v="8"/>
    <x v="0"/>
    <n v="8"/>
    <n v="822.85714285714278"/>
    <n v="6"/>
    <n v="617.14285714285711"/>
    <n v="20"/>
    <n v="7"/>
    <x v="0"/>
  </r>
  <r>
    <n v="3870"/>
    <n v="47"/>
    <x v="2"/>
    <x v="1"/>
    <n v="63855"/>
    <n v="28"/>
    <n v="24"/>
    <n v="1006"/>
    <n v="8"/>
    <n v="8"/>
    <n v="7"/>
    <x v="0"/>
    <n v="7"/>
    <n v="352.09999999999997"/>
    <n v="13"/>
    <n v="653.9"/>
    <n v="23"/>
    <n v="8"/>
    <x v="0"/>
  </r>
  <r>
    <n v="4012"/>
    <n v="53"/>
    <x v="1"/>
    <x v="1"/>
    <n v="62220"/>
    <n v="55"/>
    <n v="23"/>
    <n v="1226"/>
    <n v="5"/>
    <n v="8"/>
    <n v="8"/>
    <x v="0"/>
    <n v="7"/>
    <n v="715.16666666666674"/>
    <n v="5"/>
    <n v="510.83333333333337"/>
    <n v="21"/>
    <n v="8"/>
    <x v="0"/>
  </r>
  <r>
    <n v="5909"/>
    <n v="61"/>
    <x v="0"/>
    <x v="1"/>
    <n v="58512"/>
    <n v="25"/>
    <n v="20"/>
    <n v="1171"/>
    <n v="8"/>
    <n v="6"/>
    <n v="7"/>
    <x v="0"/>
    <n v="3"/>
    <n v="319.36363636363632"/>
    <n v="8"/>
    <n v="851.63636363636363"/>
    <n v="21"/>
    <n v="8"/>
    <x v="0"/>
  </r>
  <r>
    <n v="10470"/>
    <n v="46"/>
    <x v="2"/>
    <x v="1"/>
    <n v="40662"/>
    <n v="0"/>
    <n v="8"/>
    <n v="92"/>
    <n v="10"/>
    <n v="2"/>
    <n v="3"/>
    <x v="0"/>
    <n v="2"/>
    <n v="36.800000000000004"/>
    <n v="3"/>
    <n v="55.199999999999996"/>
    <n v="15"/>
    <n v="4"/>
    <x v="2"/>
  </r>
  <r>
    <n v="6488"/>
    <n v="66"/>
    <x v="1"/>
    <x v="1"/>
    <n v="38829"/>
    <n v="86"/>
    <n v="8"/>
    <n v="99"/>
    <n v="1.9999999999999996"/>
    <n v="2"/>
    <n v="3"/>
    <x v="0"/>
    <n v="3"/>
    <n v="59.4"/>
    <n v="2"/>
    <n v="39.6"/>
    <n v="7"/>
    <n v="1"/>
    <x v="1"/>
  </r>
  <r>
    <n v="10270"/>
    <n v="44"/>
    <x v="2"/>
    <x v="1"/>
    <n v="35523"/>
    <n v="8"/>
    <n v="8"/>
    <n v="66"/>
    <n v="10"/>
    <n v="2"/>
    <n v="2"/>
    <x v="0"/>
    <n v="3"/>
    <n v="33"/>
    <n v="3"/>
    <n v="33"/>
    <n v="14"/>
    <n v="4"/>
    <x v="2"/>
  </r>
  <r>
    <n v="6887"/>
    <n v="58"/>
    <x v="0"/>
    <x v="0"/>
    <n v="79146"/>
    <n v="33"/>
    <n v="19"/>
    <n v="564"/>
    <n v="7"/>
    <n v="6"/>
    <n v="5"/>
    <x v="0"/>
    <n v="8"/>
    <n v="282"/>
    <n v="8"/>
    <n v="282"/>
    <n v="18"/>
    <n v="6"/>
    <x v="4"/>
  </r>
  <r>
    <n v="6406"/>
    <n v="37"/>
    <x v="2"/>
    <x v="1"/>
    <n v="78285"/>
    <n v="13"/>
    <n v="21"/>
    <n v="1427"/>
    <n v="9"/>
    <n v="7"/>
    <n v="8"/>
    <x v="0"/>
    <n v="6"/>
    <n v="535.125"/>
    <n v="10"/>
    <n v="891.875"/>
    <n v="24"/>
    <n v="9"/>
    <x v="3"/>
  </r>
  <r>
    <n v="7573"/>
    <n v="47"/>
    <x v="1"/>
    <x v="0"/>
    <n v="31626"/>
    <n v="12"/>
    <n v="6"/>
    <n v="86"/>
    <n v="9"/>
    <n v="1"/>
    <n v="2"/>
    <x v="0"/>
    <n v="2"/>
    <n v="43"/>
    <n v="2"/>
    <n v="43"/>
    <n v="12"/>
    <n v="3"/>
    <x v="2"/>
  </r>
  <r>
    <n v="4508"/>
    <n v="73"/>
    <x v="0"/>
    <x v="0"/>
    <n v="75127"/>
    <n v="92"/>
    <n v="19"/>
    <n v="833"/>
    <n v="0.99999999999999978"/>
    <n v="6"/>
    <n v="6"/>
    <x v="0"/>
    <n v="2"/>
    <n v="238"/>
    <n v="5"/>
    <n v="595"/>
    <n v="13"/>
    <n v="4"/>
    <x v="2"/>
  </r>
  <r>
    <n v="221"/>
    <n v="70"/>
    <x v="0"/>
    <x v="1"/>
    <n v="48726"/>
    <n v="90"/>
    <n v="12"/>
    <n v="242"/>
    <n v="0.99999999999999978"/>
    <n v="3"/>
    <n v="4"/>
    <x v="0"/>
    <n v="3"/>
    <n v="103.71428571428571"/>
    <n v="4"/>
    <n v="138.28571428571428"/>
    <n v="8"/>
    <n v="1"/>
    <x v="1"/>
  </r>
  <r>
    <n v="5331"/>
    <n v="48"/>
    <x v="0"/>
    <x v="1"/>
    <n v="74985"/>
    <n v="8"/>
    <n v="17"/>
    <n v="1869"/>
    <n v="10"/>
    <n v="5"/>
    <n v="9"/>
    <x v="0"/>
    <n v="3"/>
    <n v="560.69999999999993"/>
    <n v="7"/>
    <n v="1308.3"/>
    <n v="24"/>
    <n v="9"/>
    <x v="3"/>
  </r>
  <r>
    <n v="1911"/>
    <n v="38"/>
    <x v="0"/>
    <x v="1"/>
    <n v="67430"/>
    <n v="6"/>
    <n v="29"/>
    <n v="1364"/>
    <n v="10"/>
    <n v="9"/>
    <n v="8"/>
    <x v="0"/>
    <n v="11"/>
    <n v="652.3478260869565"/>
    <n v="12"/>
    <n v="711.6521739130435"/>
    <n v="27"/>
    <n v="9"/>
    <x v="3"/>
  </r>
  <r>
    <n v="20"/>
    <n v="60"/>
    <x v="2"/>
    <x v="1"/>
    <n v="46891"/>
    <n v="91"/>
    <n v="8"/>
    <n v="183"/>
    <n v="0.99999999999999978"/>
    <n v="2"/>
    <n v="3"/>
    <x v="0"/>
    <n v="2"/>
    <n v="61"/>
    <n v="4"/>
    <n v="122"/>
    <n v="6"/>
    <n v="0"/>
    <x v="1"/>
  </r>
  <r>
    <n v="8786"/>
    <n v="69"/>
    <x v="2"/>
    <x v="1"/>
    <n v="62058"/>
    <n v="52"/>
    <n v="18"/>
    <n v="450"/>
    <n v="5"/>
    <n v="6"/>
    <n v="5"/>
    <x v="0"/>
    <n v="6"/>
    <n v="207.69230769230771"/>
    <n v="7"/>
    <n v="242.30769230769229"/>
    <n v="16"/>
    <n v="5"/>
    <x v="4"/>
  </r>
  <r>
    <n v="10582"/>
    <n v="46"/>
    <x v="0"/>
    <x v="1"/>
    <n v="72063"/>
    <n v="3"/>
    <n v="21"/>
    <n v="758"/>
    <n v="10"/>
    <n v="7"/>
    <n v="6"/>
    <x v="0"/>
    <n v="5"/>
    <n v="222.94117647058823"/>
    <n v="12"/>
    <n v="535.05882352941182"/>
    <n v="23"/>
    <n v="8"/>
    <x v="0"/>
  </r>
  <r>
    <n v="1915"/>
    <n v="74"/>
    <x v="1"/>
    <x v="1"/>
    <n v="78939"/>
    <n v="57"/>
    <n v="20"/>
    <n v="1507"/>
    <n v="5"/>
    <n v="6"/>
    <n v="8"/>
    <x v="0"/>
    <n v="8"/>
    <n v="861.14285714285711"/>
    <n v="6"/>
    <n v="645.85714285714278"/>
    <n v="19"/>
    <n v="7"/>
    <x v="0"/>
  </r>
  <r>
    <n v="8897"/>
    <n v="60"/>
    <x v="0"/>
    <x v="0"/>
    <n v="42720"/>
    <n v="9"/>
    <n v="25"/>
    <n v="654"/>
    <n v="10"/>
    <n v="8"/>
    <n v="6"/>
    <x v="0"/>
    <n v="7"/>
    <n v="327"/>
    <n v="7"/>
    <n v="327"/>
    <n v="24"/>
    <n v="9"/>
    <x v="3"/>
  </r>
  <r>
    <n v="2371"/>
    <n v="53"/>
    <x v="0"/>
    <x v="1"/>
    <n v="33622"/>
    <n v="22"/>
    <n v="9"/>
    <n v="81"/>
    <n v="8"/>
    <n v="2"/>
    <n v="2"/>
    <x v="0"/>
    <n v="2"/>
    <n v="27"/>
    <n v="4"/>
    <n v="54"/>
    <n v="12"/>
    <n v="3"/>
    <x v="2"/>
  </r>
  <r>
    <n v="4303"/>
    <n v="68"/>
    <x v="1"/>
    <x v="1"/>
    <n v="6835"/>
    <n v="76"/>
    <n v="1"/>
    <n v="137"/>
    <n v="3.0000000000000004"/>
    <n v="0"/>
    <n v="3"/>
    <x v="1"/>
    <n v="0"/>
    <n v="0"/>
    <n v="1"/>
    <n v="137"/>
    <n v="6"/>
    <n v="0"/>
    <x v="1"/>
  </r>
  <r>
    <n v="6825"/>
    <n v="72"/>
    <x v="0"/>
    <x v="1"/>
    <n v="41452"/>
    <n v="86"/>
    <n v="4"/>
    <n v="16"/>
    <n v="1.9999999999999996"/>
    <n v="0"/>
    <n v="0"/>
    <x v="0"/>
    <n v="1"/>
    <n v="5.333333333333333"/>
    <n v="2"/>
    <n v="10.666666666666666"/>
    <n v="1.9999999999999996"/>
    <n v="0"/>
    <x v="1"/>
  </r>
  <r>
    <n v="1072"/>
    <n v="60"/>
    <x v="1"/>
    <x v="0"/>
    <n v="40760"/>
    <n v="64"/>
    <n v="8"/>
    <n v="93"/>
    <n v="4"/>
    <n v="2"/>
    <n v="3"/>
    <x v="0"/>
    <n v="2"/>
    <n v="37.200000000000003"/>
    <n v="3"/>
    <n v="55.8"/>
    <n v="9"/>
    <n v="2"/>
    <x v="2"/>
  </r>
  <r>
    <n v="4964"/>
    <n v="67"/>
    <x v="1"/>
    <x v="1"/>
    <n v="74250"/>
    <n v="90"/>
    <n v="18"/>
    <n v="1158"/>
    <n v="0.99999999999999978"/>
    <n v="6"/>
    <n v="7"/>
    <x v="0"/>
    <n v="2"/>
    <n v="386"/>
    <n v="4"/>
    <n v="772"/>
    <n v="14"/>
    <n v="4"/>
    <x v="2"/>
  </r>
  <r>
    <n v="2461"/>
    <n v="70"/>
    <x v="2"/>
    <x v="0"/>
    <n v="51124"/>
    <n v="79"/>
    <n v="6"/>
    <n v="43"/>
    <n v="3.0000000000000004"/>
    <n v="1"/>
    <n v="1"/>
    <x v="0"/>
    <n v="1"/>
    <n v="10.75"/>
    <n v="3"/>
    <n v="32.25"/>
    <n v="5"/>
    <n v="0"/>
    <x v="1"/>
  </r>
  <r>
    <n v="10736"/>
    <n v="54"/>
    <x v="0"/>
    <x v="0"/>
    <n v="72258"/>
    <n v="28"/>
    <n v="22"/>
    <n v="1525"/>
    <n v="8"/>
    <n v="7"/>
    <n v="8"/>
    <x v="0"/>
    <n v="6"/>
    <n v="831.81818181818176"/>
    <n v="5"/>
    <n v="693.18181818181813"/>
    <n v="23"/>
    <n v="8"/>
    <x v="0"/>
  </r>
  <r>
    <n v="3194"/>
    <n v="51"/>
    <x v="1"/>
    <x v="0"/>
    <n v="71466"/>
    <n v="86"/>
    <n v="19"/>
    <n v="1230"/>
    <n v="1.9999999999999996"/>
    <n v="6"/>
    <n v="8"/>
    <x v="0"/>
    <n v="4"/>
    <n v="351.42857142857139"/>
    <n v="10"/>
    <n v="878.57142857142856"/>
    <n v="16"/>
    <n v="5"/>
    <x v="4"/>
  </r>
  <r>
    <n v="10839"/>
    <n v="49"/>
    <x v="0"/>
    <x v="1"/>
    <n v="36283"/>
    <n v="42"/>
    <n v="6"/>
    <n v="29"/>
    <n v="6"/>
    <n v="1"/>
    <n v="0"/>
    <x v="0"/>
    <n v="1"/>
    <n v="7.25"/>
    <n v="3"/>
    <n v="21.75"/>
    <n v="7"/>
    <n v="1"/>
    <x v="1"/>
  </r>
  <r>
    <n v="49"/>
    <n v="55"/>
    <x v="0"/>
    <x v="0"/>
    <n v="20587"/>
    <n v="39"/>
    <n v="5"/>
    <n v="25"/>
    <n v="7"/>
    <n v="0"/>
    <n v="0"/>
    <x v="0"/>
    <n v="1"/>
    <n v="8.3333333333333321"/>
    <n v="2"/>
    <n v="16.666666666666664"/>
    <n v="7"/>
    <n v="1"/>
    <x v="1"/>
  </r>
  <r>
    <n v="4290"/>
    <n v="53"/>
    <x v="0"/>
    <x v="1"/>
    <n v="30467"/>
    <n v="8"/>
    <n v="4"/>
    <n v="24"/>
    <n v="10"/>
    <n v="0"/>
    <n v="0"/>
    <x v="0"/>
    <n v="1"/>
    <n v="8"/>
    <n v="2"/>
    <n v="16"/>
    <n v="10"/>
    <n v="2"/>
    <x v="2"/>
  </r>
  <r>
    <n v="10219"/>
    <n v="53"/>
    <x v="0"/>
    <x v="1"/>
    <n v="31590"/>
    <n v="40"/>
    <n v="5"/>
    <n v="38"/>
    <n v="6"/>
    <n v="0"/>
    <n v="1"/>
    <x v="0"/>
    <n v="1"/>
    <n v="9.5"/>
    <n v="3"/>
    <n v="28.5"/>
    <n v="7"/>
    <n v="1"/>
    <x v="1"/>
  </r>
  <r>
    <n v="4211"/>
    <n v="39"/>
    <x v="3"/>
    <x v="1"/>
    <n v="20425"/>
    <n v="5"/>
    <n v="7"/>
    <n v="57"/>
    <n v="10"/>
    <n v="1"/>
    <n v="2"/>
    <x v="0"/>
    <n v="2"/>
    <n v="22.8"/>
    <n v="3"/>
    <n v="34.199999999999996"/>
    <n v="13"/>
    <n v="4"/>
    <x v="2"/>
  </r>
  <r>
    <n v="1135"/>
    <n v="65"/>
    <x v="2"/>
    <x v="1"/>
    <n v="17144"/>
    <n v="96"/>
    <n v="12"/>
    <n v="47"/>
    <n v="0.99999999999999978"/>
    <n v="3"/>
    <n v="1"/>
    <x v="0"/>
    <n v="3"/>
    <n v="20.142857142857142"/>
    <n v="4"/>
    <n v="26.857142857142854"/>
    <n v="5"/>
    <n v="0"/>
    <x v="1"/>
  </r>
  <r>
    <n v="6299"/>
    <n v="57"/>
    <x v="1"/>
    <x v="2"/>
    <n v="42564"/>
    <n v="28"/>
    <n v="24"/>
    <n v="813"/>
    <n v="8"/>
    <n v="8"/>
    <n v="6"/>
    <x v="0"/>
    <n v="6"/>
    <n v="487.79999999999995"/>
    <n v="4"/>
    <n v="325.20000000000005"/>
    <n v="22"/>
    <n v="8"/>
    <x v="0"/>
  </r>
  <r>
    <n v="10846"/>
    <n v="47"/>
    <x v="2"/>
    <x v="1"/>
    <n v="43783"/>
    <n v="22"/>
    <n v="22"/>
    <n v="629"/>
    <n v="8"/>
    <n v="7"/>
    <n v="5"/>
    <x v="0"/>
    <n v="7"/>
    <n v="293.53333333333336"/>
    <n v="8"/>
    <n v="335.46666666666664"/>
    <n v="20"/>
    <n v="7"/>
    <x v="0"/>
  </r>
  <r>
    <n v="347"/>
    <n v="49"/>
    <x v="0"/>
    <x v="2"/>
    <n v="40780"/>
    <n v="30"/>
    <n v="17"/>
    <n v="377"/>
    <n v="7"/>
    <n v="5"/>
    <n v="4"/>
    <x v="0"/>
    <n v="7"/>
    <n v="219.91666666666669"/>
    <n v="5"/>
    <n v="157.08333333333334"/>
    <n v="16"/>
    <n v="5"/>
    <x v="4"/>
  </r>
  <r>
    <n v="6543"/>
    <n v="80"/>
    <x v="2"/>
    <x v="1"/>
    <n v="62847"/>
    <n v="45"/>
    <n v="14"/>
    <n v="1612"/>
    <n v="6"/>
    <n v="4"/>
    <n v="9"/>
    <x v="0"/>
    <n v="3"/>
    <n v="690.85714285714278"/>
    <n v="4"/>
    <n v="921.14285714285711"/>
    <n v="19"/>
    <n v="7"/>
    <x v="0"/>
  </r>
  <r>
    <n v="10446"/>
    <n v="68"/>
    <x v="1"/>
    <x v="1"/>
    <n v="82017"/>
    <n v="58"/>
    <n v="17"/>
    <n v="729"/>
    <n v="5"/>
    <n v="5"/>
    <n v="6"/>
    <x v="0"/>
    <n v="5"/>
    <n v="303.75"/>
    <n v="7"/>
    <n v="425.25"/>
    <n v="16"/>
    <n v="5"/>
    <x v="4"/>
  </r>
  <r>
    <n v="3479"/>
    <n v="75"/>
    <x v="0"/>
    <x v="0"/>
    <n v="16813"/>
    <n v="49"/>
    <n v="6"/>
    <n v="50"/>
    <n v="6"/>
    <n v="1"/>
    <n v="1"/>
    <x v="0"/>
    <n v="2"/>
    <n v="20"/>
    <n v="3"/>
    <n v="30"/>
    <n v="8"/>
    <n v="1"/>
    <x v="1"/>
  </r>
  <r>
    <n v="11075"/>
    <n v="47"/>
    <x v="0"/>
    <x v="1"/>
    <n v="51267"/>
    <n v="37"/>
    <n v="15"/>
    <n v="270"/>
    <n v="7"/>
    <n v="4"/>
    <n v="4"/>
    <x v="0"/>
    <n v="3"/>
    <n v="101.25"/>
    <n v="5"/>
    <n v="168.75"/>
    <n v="15"/>
    <n v="4"/>
    <x v="2"/>
  </r>
  <r>
    <n v="4442"/>
    <n v="64"/>
    <x v="0"/>
    <x v="0"/>
    <n v="46524"/>
    <n v="70"/>
    <n v="9"/>
    <n v="177"/>
    <n v="3.0000000000000004"/>
    <n v="2"/>
    <n v="3"/>
    <x v="0"/>
    <n v="1"/>
    <n v="29.5"/>
    <n v="5"/>
    <n v="147.5"/>
    <n v="8"/>
    <n v="1"/>
    <x v="1"/>
  </r>
  <r>
    <n v="199"/>
    <n v="63"/>
    <x v="2"/>
    <x v="0"/>
    <n v="45183"/>
    <n v="33"/>
    <n v="13"/>
    <n v="315"/>
    <n v="7"/>
    <n v="4"/>
    <n v="4"/>
    <x v="0"/>
    <n v="4"/>
    <n v="114.54545454545455"/>
    <n v="7"/>
    <n v="200.45454545454544"/>
    <n v="15"/>
    <n v="4"/>
    <x v="2"/>
  </r>
  <r>
    <n v="6722"/>
    <n v="71"/>
    <x v="1"/>
    <x v="1"/>
    <n v="70421"/>
    <n v="98"/>
    <n v="23"/>
    <n v="767"/>
    <n v="0.99999999999999978"/>
    <n v="8"/>
    <n v="6"/>
    <x v="0"/>
    <n v="10"/>
    <n v="451.1764705882353"/>
    <n v="7"/>
    <n v="315.8235294117647"/>
    <n v="15"/>
    <n v="4"/>
    <x v="2"/>
  </r>
  <r>
    <n v="796"/>
    <n v="60"/>
    <x v="2"/>
    <x v="2"/>
    <n v="60161"/>
    <n v="17"/>
    <n v="26"/>
    <n v="1071"/>
    <n v="9"/>
    <n v="9"/>
    <n v="7"/>
    <x v="0"/>
    <n v="11"/>
    <n v="620.0526315789474"/>
    <n v="8"/>
    <n v="450.9473684210526"/>
    <n v="25"/>
    <n v="9"/>
    <x v="3"/>
  </r>
  <r>
    <n v="3749"/>
    <n v="52"/>
    <x v="0"/>
    <x v="1"/>
    <n v="73926"/>
    <n v="54"/>
    <n v="24"/>
    <n v="1580"/>
    <n v="5"/>
    <n v="8"/>
    <n v="9"/>
    <x v="0"/>
    <n v="6"/>
    <n v="526.66666666666663"/>
    <n v="12"/>
    <n v="1053.3333333333333"/>
    <n v="22"/>
    <n v="8"/>
    <x v="0"/>
  </r>
  <r>
    <n v="8523"/>
    <n v="57"/>
    <x v="0"/>
    <x v="1"/>
    <n v="19329"/>
    <n v="39"/>
    <n v="10"/>
    <n v="60"/>
    <n v="7"/>
    <n v="3"/>
    <n v="2"/>
    <x v="0"/>
    <n v="4"/>
    <n v="34.285714285714285"/>
    <n v="3"/>
    <n v="25.714285714285712"/>
    <n v="12"/>
    <n v="3"/>
    <x v="2"/>
  </r>
  <r>
    <n v="310"/>
    <n v="55"/>
    <x v="2"/>
    <x v="1"/>
    <n v="61872"/>
    <n v="81"/>
    <n v="21"/>
    <n v="573"/>
    <n v="1.9999999999999996"/>
    <n v="7"/>
    <n v="5"/>
    <x v="0"/>
    <n v="4"/>
    <n v="176.30769230769232"/>
    <n v="9"/>
    <n v="396.69230769230768"/>
    <n v="14"/>
    <n v="4"/>
    <x v="2"/>
  </r>
  <r>
    <n v="8629"/>
    <n v="69"/>
    <x v="0"/>
    <x v="3"/>
    <n v="46984"/>
    <n v="71"/>
    <n v="5"/>
    <n v="41"/>
    <n v="3.0000000000000004"/>
    <n v="0"/>
    <n v="1"/>
    <x v="0"/>
    <n v="1"/>
    <n v="10.25"/>
    <n v="3"/>
    <n v="30.75"/>
    <n v="4"/>
    <n v="0"/>
    <x v="1"/>
  </r>
  <r>
    <n v="236"/>
    <n v="74"/>
    <x v="0"/>
    <x v="1"/>
    <n v="34838"/>
    <n v="62"/>
    <n v="10"/>
    <n v="170"/>
    <n v="4"/>
    <n v="3"/>
    <n v="3"/>
    <x v="0"/>
    <n v="2"/>
    <n v="56.666666666666664"/>
    <n v="4"/>
    <n v="113.33333333333333"/>
    <n v="10"/>
    <n v="2"/>
    <x v="2"/>
  </r>
  <r>
    <n v="9930"/>
    <n v="81"/>
    <x v="1"/>
    <x v="0"/>
    <n v="82716"/>
    <n v="8"/>
    <n v="28"/>
    <n v="1167"/>
    <n v="10"/>
    <n v="9"/>
    <n v="7"/>
    <x v="0"/>
    <n v="6"/>
    <n v="368.52631578947364"/>
    <n v="13"/>
    <n v="798.47368421052636"/>
    <n v="26"/>
    <n v="9"/>
    <x v="3"/>
  </r>
  <r>
    <n v="3483"/>
    <n v="67"/>
    <x v="0"/>
    <x v="1"/>
    <n v="48192"/>
    <n v="76"/>
    <n v="25"/>
    <n v="1526"/>
    <n v="3.0000000000000004"/>
    <n v="8"/>
    <n v="8"/>
    <x v="0"/>
    <n v="2"/>
    <n v="218"/>
    <n v="12"/>
    <n v="1308"/>
    <n v="19"/>
    <n v="7"/>
    <x v="0"/>
  </r>
  <r>
    <n v="4599"/>
    <n v="49"/>
    <x v="2"/>
    <x v="1"/>
    <n v="49681"/>
    <n v="66"/>
    <n v="21"/>
    <n v="458"/>
    <n v="4"/>
    <n v="7"/>
    <n v="5"/>
    <x v="0"/>
    <n v="7"/>
    <n v="229"/>
    <n v="7"/>
    <n v="229"/>
    <n v="16"/>
    <n v="5"/>
    <x v="4"/>
  </r>
  <r>
    <n v="7326"/>
    <n v="54"/>
    <x v="2"/>
    <x v="1"/>
    <n v="56850"/>
    <n v="83"/>
    <n v="6"/>
    <n v="63"/>
    <n v="1.9999999999999996"/>
    <n v="1"/>
    <n v="2"/>
    <x v="0"/>
    <n v="1"/>
    <n v="15.75"/>
    <n v="3"/>
    <n v="47.25"/>
    <n v="5"/>
    <n v="0"/>
    <x v="1"/>
  </r>
  <r>
    <n v="7352"/>
    <n v="68"/>
    <x v="0"/>
    <x v="1"/>
    <n v="55267"/>
    <n v="28"/>
    <n v="17"/>
    <n v="405"/>
    <n v="8"/>
    <n v="5"/>
    <n v="5"/>
    <x v="0"/>
    <n v="3"/>
    <n v="135"/>
    <n v="6"/>
    <n v="270"/>
    <n v="18"/>
    <n v="6"/>
    <x v="4"/>
  </r>
  <r>
    <n v="2350"/>
    <n v="53"/>
    <x v="0"/>
    <x v="1"/>
    <n v="59666"/>
    <n v="87"/>
    <n v="20"/>
    <n v="1027"/>
    <n v="1.9999999999999996"/>
    <n v="6"/>
    <n v="7"/>
    <x v="0"/>
    <n v="3"/>
    <n v="280.09090909090907"/>
    <n v="8"/>
    <n v="746.90909090909088"/>
    <n v="15"/>
    <n v="4"/>
    <x v="2"/>
  </r>
  <r>
    <n v="9145"/>
    <n v="53"/>
    <x v="0"/>
    <x v="0"/>
    <n v="72504"/>
    <n v="43"/>
    <n v="22"/>
    <n v="1478"/>
    <n v="6"/>
    <n v="7"/>
    <n v="8"/>
    <x v="0"/>
    <n v="5"/>
    <n v="671.81818181818176"/>
    <n v="6"/>
    <n v="806.18181818181813"/>
    <n v="21"/>
    <n v="8"/>
    <x v="0"/>
  </r>
  <r>
    <n v="2964"/>
    <n v="44"/>
    <x v="0"/>
    <x v="1"/>
    <n v="26872"/>
    <n v="0"/>
    <n v="5"/>
    <n v="72"/>
    <n v="10"/>
    <n v="0"/>
    <n v="2"/>
    <x v="0"/>
    <n v="1"/>
    <n v="24"/>
    <n v="2"/>
    <n v="48"/>
    <n v="12"/>
    <n v="3"/>
    <x v="2"/>
  </r>
  <r>
    <n v="5585"/>
    <n v="53"/>
    <x v="0"/>
    <x v="0"/>
    <n v="21359"/>
    <n v="1"/>
    <n v="7"/>
    <n v="48"/>
    <n v="10"/>
    <n v="1"/>
    <n v="1"/>
    <x v="0"/>
    <n v="2"/>
    <n v="19.200000000000003"/>
    <n v="3"/>
    <n v="28.799999999999997"/>
    <n v="12"/>
    <n v="3"/>
    <x v="2"/>
  </r>
  <r>
    <n v="9687"/>
    <n v="50"/>
    <x v="0"/>
    <x v="0"/>
    <n v="73170"/>
    <n v="1"/>
    <n v="16"/>
    <n v="726"/>
    <n v="10"/>
    <n v="5"/>
    <n v="6"/>
    <x v="0"/>
    <n v="5"/>
    <n v="330"/>
    <n v="6"/>
    <n v="395.99999999999994"/>
    <n v="21"/>
    <n v="8"/>
    <x v="0"/>
  </r>
  <r>
    <n v="3732"/>
    <n v="70"/>
    <x v="2"/>
    <x v="1"/>
    <n v="52750"/>
    <n v="72"/>
    <n v="27"/>
    <n v="860"/>
    <n v="3.0000000000000004"/>
    <n v="9"/>
    <n v="6"/>
    <x v="0"/>
    <n v="5"/>
    <n v="307.14285714285717"/>
    <n v="9"/>
    <n v="552.85714285714289"/>
    <n v="18"/>
    <n v="6"/>
    <x v="4"/>
  </r>
  <r>
    <n v="6303"/>
    <n v="39"/>
    <x v="1"/>
    <x v="1"/>
    <n v="91820"/>
    <n v="72"/>
    <n v="22"/>
    <n v="1497"/>
    <n v="3.0000000000000004"/>
    <n v="7"/>
    <n v="8"/>
    <x v="1"/>
    <n v="5"/>
    <n v="440.29411764705884"/>
    <n v="12"/>
    <n v="1056.7058823529412"/>
    <n v="18"/>
    <n v="6"/>
    <x v="4"/>
  </r>
  <r>
    <n v="11176"/>
    <n v="55"/>
    <x v="1"/>
    <x v="1"/>
    <n v="65968"/>
    <n v="12"/>
    <n v="18"/>
    <n v="495"/>
    <n v="9"/>
    <n v="6"/>
    <n v="5"/>
    <x v="0"/>
    <n v="5"/>
    <n v="206.25"/>
    <n v="7"/>
    <n v="288.75"/>
    <n v="20"/>
    <n v="7"/>
    <x v="0"/>
  </r>
  <r>
    <n v="2986"/>
    <n v="49"/>
    <x v="0"/>
    <x v="1"/>
    <n v="30772"/>
    <n v="89"/>
    <n v="4"/>
    <n v="20"/>
    <n v="1.9999999999999996"/>
    <n v="0"/>
    <n v="0"/>
    <x v="0"/>
    <n v="1"/>
    <n v="6.6666666666666661"/>
    <n v="2"/>
    <n v="13.333333333333332"/>
    <n v="1.9999999999999996"/>
    <n v="0"/>
    <x v="1"/>
  </r>
  <r>
    <n v="7462"/>
    <n v="71"/>
    <x v="0"/>
    <x v="0"/>
    <n v="22507"/>
    <n v="67"/>
    <n v="19"/>
    <n v="570"/>
    <n v="4"/>
    <n v="6"/>
    <n v="5"/>
    <x v="0"/>
    <n v="10"/>
    <n v="407.14285714285717"/>
    <n v="4"/>
    <n v="162.85714285714286"/>
    <n v="15"/>
    <n v="4"/>
    <x v="2"/>
  </r>
  <r>
    <n v="3900"/>
    <n v="53"/>
    <x v="0"/>
    <x v="1"/>
    <n v="65685"/>
    <n v="54"/>
    <n v="21"/>
    <n v="769"/>
    <n v="5"/>
    <n v="7"/>
    <n v="6"/>
    <x v="0"/>
    <n v="9"/>
    <n v="384.5"/>
    <n v="9"/>
    <n v="384.5"/>
    <n v="18"/>
    <n v="6"/>
    <x v="4"/>
  </r>
  <r>
    <n v="7034"/>
    <n v="47"/>
    <x v="2"/>
    <x v="1"/>
    <n v="25804"/>
    <n v="34"/>
    <n v="7"/>
    <n v="55"/>
    <n v="7"/>
    <n v="1"/>
    <n v="1"/>
    <x v="0"/>
    <n v="2"/>
    <n v="22"/>
    <n v="3"/>
    <n v="33"/>
    <n v="9"/>
    <n v="2"/>
    <x v="2"/>
  </r>
  <r>
    <n v="9493"/>
    <n v="45"/>
    <x v="1"/>
    <x v="0"/>
    <n v="76412"/>
    <n v="15"/>
    <n v="18"/>
    <n v="1808"/>
    <n v="9"/>
    <n v="6"/>
    <n v="9"/>
    <x v="0"/>
    <n v="5"/>
    <n v="695.38461538461547"/>
    <n v="8"/>
    <n v="1112.6153846153848"/>
    <n v="24"/>
    <n v="9"/>
    <x v="3"/>
  </r>
  <r>
    <n v="1143"/>
    <n v="53"/>
    <x v="0"/>
    <x v="1"/>
    <n v="22063"/>
    <n v="43"/>
    <n v="7"/>
    <n v="55"/>
    <n v="6"/>
    <n v="1"/>
    <n v="1"/>
    <x v="0"/>
    <n v="2"/>
    <n v="22"/>
    <n v="3"/>
    <n v="33"/>
    <n v="8"/>
    <n v="1"/>
    <x v="1"/>
  </r>
  <r>
    <n v="1"/>
    <n v="64"/>
    <x v="0"/>
    <x v="0"/>
    <n v="57091"/>
    <n v="0"/>
    <n v="18"/>
    <n v="577"/>
    <n v="10"/>
    <n v="6"/>
    <n v="5"/>
    <x v="0"/>
    <n v="7"/>
    <n v="288.5"/>
    <n v="7"/>
    <n v="288.5"/>
    <n v="21"/>
    <n v="8"/>
    <x v="0"/>
  </r>
  <r>
    <n v="3855"/>
    <n v="62"/>
    <x v="0"/>
    <x v="1"/>
    <n v="22419"/>
    <n v="74"/>
    <n v="8"/>
    <n v="162"/>
    <n v="3.0000000000000004"/>
    <n v="2"/>
    <n v="3"/>
    <x v="0"/>
    <n v="3"/>
    <n v="97.2"/>
    <n v="2"/>
    <n v="64.8"/>
    <n v="8"/>
    <n v="1"/>
    <x v="1"/>
  </r>
  <r>
    <n v="5536"/>
    <n v="66"/>
    <x v="0"/>
    <x v="1"/>
    <n v="87771"/>
    <n v="61"/>
    <n v="20"/>
    <n v="1957"/>
    <n v="4"/>
    <n v="6"/>
    <n v="9"/>
    <x v="0"/>
    <n v="5"/>
    <n v="1087.2222222222222"/>
    <n v="4"/>
    <n v="869.77777777777771"/>
    <n v="19"/>
    <n v="7"/>
    <x v="0"/>
  </r>
  <r>
    <n v="5989"/>
    <n v="66"/>
    <x v="2"/>
    <x v="2"/>
    <n v="78353"/>
    <n v="51"/>
    <n v="24"/>
    <n v="1576"/>
    <n v="5"/>
    <n v="8"/>
    <n v="9"/>
    <x v="0"/>
    <n v="10"/>
    <n v="750.47619047619048"/>
    <n v="11"/>
    <n v="825.52380952380952"/>
    <n v="22"/>
    <n v="8"/>
    <x v="0"/>
  </r>
  <r>
    <n v="9499"/>
    <n v="71"/>
    <x v="0"/>
    <x v="1"/>
    <n v="93404"/>
    <n v="97"/>
    <n v="17"/>
    <n v="1616"/>
    <n v="0.99999999999999978"/>
    <n v="5"/>
    <n v="9"/>
    <x v="0"/>
    <n v="3"/>
    <n v="484.79999999999995"/>
    <n v="7"/>
    <n v="1131.1999999999998"/>
    <n v="15"/>
    <n v="4"/>
    <x v="2"/>
  </r>
  <r>
    <n v="6768"/>
    <n v="63"/>
    <x v="0"/>
    <x v="2"/>
    <n v="37859"/>
    <n v="75"/>
    <n v="6"/>
    <n v="36"/>
    <n v="3.0000000000000004"/>
    <n v="1"/>
    <n v="1"/>
    <x v="0"/>
    <n v="1"/>
    <n v="9"/>
    <n v="3"/>
    <n v="27"/>
    <n v="5"/>
    <n v="0"/>
    <x v="1"/>
  </r>
  <r>
    <n v="2150"/>
    <n v="67"/>
    <x v="1"/>
    <x v="3"/>
    <n v="80995"/>
    <n v="83"/>
    <n v="22"/>
    <n v="1482"/>
    <n v="1.9999999999999996"/>
    <n v="7"/>
    <n v="8"/>
    <x v="0"/>
    <n v="8"/>
    <n v="988"/>
    <n v="4"/>
    <n v="494"/>
    <n v="17"/>
    <n v="5"/>
    <x v="4"/>
  </r>
  <r>
    <n v="6646"/>
    <n v="41"/>
    <x v="0"/>
    <x v="1"/>
    <n v="16529"/>
    <n v="23"/>
    <n v="5"/>
    <n v="22"/>
    <n v="8"/>
    <n v="0"/>
    <n v="0"/>
    <x v="0"/>
    <n v="1"/>
    <n v="5.5"/>
    <n v="3"/>
    <n v="16.5"/>
    <n v="8"/>
    <n v="1"/>
    <x v="1"/>
  </r>
  <r>
    <n v="4887"/>
    <n v="49"/>
    <x v="1"/>
    <x v="2"/>
    <n v="55412"/>
    <n v="65"/>
    <n v="6"/>
    <n v="63"/>
    <n v="4"/>
    <n v="1"/>
    <n v="2"/>
    <x v="0"/>
    <n v="2"/>
    <n v="25.200000000000003"/>
    <n v="3"/>
    <n v="37.799999999999997"/>
    <n v="7"/>
    <n v="1"/>
    <x v="1"/>
  </r>
  <r>
    <n v="8560"/>
    <n v="33"/>
    <x v="0"/>
    <x v="0"/>
    <n v="48789"/>
    <n v="94"/>
    <n v="18"/>
    <n v="680"/>
    <n v="0.99999999999999978"/>
    <n v="6"/>
    <n v="6"/>
    <x v="0"/>
    <n v="6"/>
    <n v="313.84615384615387"/>
    <n v="7"/>
    <n v="366.15384615384613"/>
    <n v="13"/>
    <n v="4"/>
    <x v="2"/>
  </r>
  <r>
    <n v="3321"/>
    <n v="58"/>
    <x v="1"/>
    <x v="1"/>
    <n v="56575"/>
    <n v="42"/>
    <n v="20"/>
    <n v="542"/>
    <n v="6"/>
    <n v="6"/>
    <n v="5"/>
    <x v="0"/>
    <n v="7"/>
    <n v="271"/>
    <n v="7"/>
    <n v="271"/>
    <n v="17"/>
    <n v="5"/>
    <x v="4"/>
  </r>
  <r>
    <n v="11003"/>
    <n v="45"/>
    <x v="2"/>
    <x v="1"/>
    <n v="25130"/>
    <n v="10"/>
    <n v="7"/>
    <n v="50"/>
    <n v="9"/>
    <n v="1"/>
    <n v="1"/>
    <x v="0"/>
    <n v="2"/>
    <n v="20"/>
    <n v="3"/>
    <n v="30"/>
    <n v="11"/>
    <n v="3"/>
    <x v="2"/>
  </r>
  <r>
    <n v="10402"/>
    <n v="58"/>
    <x v="0"/>
    <x v="1"/>
    <n v="35441"/>
    <n v="94"/>
    <n v="6"/>
    <n v="39"/>
    <n v="0.99999999999999978"/>
    <n v="1"/>
    <n v="1"/>
    <x v="0"/>
    <n v="1"/>
    <n v="9.75"/>
    <n v="3"/>
    <n v="29.25"/>
    <n v="3"/>
    <n v="0"/>
    <x v="1"/>
  </r>
  <r>
    <n v="9904"/>
    <n v="69"/>
    <x v="0"/>
    <x v="1"/>
    <n v="71391"/>
    <n v="50"/>
    <n v="28"/>
    <n v="1043"/>
    <n v="5"/>
    <n v="9"/>
    <n v="7"/>
    <x v="0"/>
    <n v="6"/>
    <n v="347.66666666666663"/>
    <n v="12"/>
    <n v="695.33333333333326"/>
    <n v="21"/>
    <n v="8"/>
    <x v="0"/>
  </r>
  <r>
    <n v="6141"/>
    <n v="53"/>
    <x v="2"/>
    <x v="0"/>
    <n v="49494"/>
    <n v="46"/>
    <n v="14"/>
    <n v="385"/>
    <n v="6"/>
    <n v="4"/>
    <n v="4"/>
    <x v="0"/>
    <n v="6"/>
    <n v="209.99999999999997"/>
    <n v="5"/>
    <n v="175"/>
    <n v="14"/>
    <n v="4"/>
    <x v="2"/>
  </r>
  <r>
    <n v="5687"/>
    <n v="45"/>
    <x v="0"/>
    <x v="2"/>
    <n v="81702"/>
    <n v="98"/>
    <n v="27"/>
    <n v="1633"/>
    <n v="0.99999999999999978"/>
    <n v="9"/>
    <n v="9"/>
    <x v="0"/>
    <n v="7"/>
    <n v="601.63157894736844"/>
    <n v="12"/>
    <n v="1031.3684210526314"/>
    <n v="19"/>
    <n v="7"/>
    <x v="0"/>
  </r>
  <r>
    <n v="10856"/>
    <n v="45"/>
    <x v="2"/>
    <x v="0"/>
    <n v="45889"/>
    <n v="42"/>
    <n v="5"/>
    <n v="46"/>
    <n v="6"/>
    <n v="0"/>
    <n v="1"/>
    <x v="0"/>
    <n v="1"/>
    <n v="11.5"/>
    <n v="3"/>
    <n v="34.5"/>
    <n v="7"/>
    <n v="1"/>
    <x v="1"/>
  </r>
  <r>
    <n v="5121"/>
    <n v="48"/>
    <x v="0"/>
    <x v="0"/>
    <n v="56628"/>
    <n v="30"/>
    <n v="20"/>
    <n v="761"/>
    <n v="7"/>
    <n v="6"/>
    <n v="6"/>
    <x v="0"/>
    <n v="7"/>
    <n v="443.91666666666669"/>
    <n v="5"/>
    <n v="317.08333333333337"/>
    <n v="19"/>
    <n v="7"/>
    <x v="0"/>
  </r>
  <r>
    <n v="4186"/>
    <n v="75"/>
    <x v="0"/>
    <x v="1"/>
    <n v="34026"/>
    <n v="11"/>
    <n v="9"/>
    <n v="76"/>
    <n v="9"/>
    <n v="2"/>
    <n v="2"/>
    <x v="0"/>
    <n v="2"/>
    <n v="30.400000000000002"/>
    <n v="3"/>
    <n v="45.6"/>
    <n v="13"/>
    <n v="4"/>
    <x v="2"/>
  </r>
  <r>
    <n v="368"/>
    <n v="51"/>
    <x v="0"/>
    <x v="1"/>
    <n v="40049"/>
    <n v="61"/>
    <n v="14"/>
    <n v="290"/>
    <n v="4"/>
    <n v="4"/>
    <n v="4"/>
    <x v="0"/>
    <n v="3"/>
    <n v="96.666666666666657"/>
    <n v="6"/>
    <n v="193.33333333333331"/>
    <n v="12"/>
    <n v="3"/>
    <x v="2"/>
  </r>
  <r>
    <n v="3312"/>
    <n v="37"/>
    <x v="0"/>
    <x v="0"/>
    <n v="34176"/>
    <n v="12"/>
    <n v="11"/>
    <n v="89"/>
    <n v="9"/>
    <n v="3"/>
    <n v="2"/>
    <x v="0"/>
    <n v="3"/>
    <n v="38.142857142857139"/>
    <n v="4"/>
    <n v="50.857142857142854"/>
    <n v="14"/>
    <n v="4"/>
    <x v="2"/>
  </r>
  <r>
    <n v="11121"/>
    <n v="44"/>
    <x v="0"/>
    <x v="1"/>
    <n v="19419"/>
    <n v="76"/>
    <n v="11"/>
    <n v="70"/>
    <n v="3.0000000000000004"/>
    <n v="3"/>
    <n v="2"/>
    <x v="0"/>
    <n v="4"/>
    <n v="40"/>
    <n v="3"/>
    <n v="30"/>
    <n v="8"/>
    <n v="1"/>
    <x v="1"/>
  </r>
  <r>
    <n v="5332"/>
    <n v="65"/>
    <x v="2"/>
    <x v="1"/>
    <n v="82504"/>
    <n v="2"/>
    <n v="17"/>
    <n v="1066"/>
    <n v="10"/>
    <n v="5"/>
    <n v="7"/>
    <x v="0"/>
    <n v="3"/>
    <n v="319.8"/>
    <n v="7"/>
    <n v="746.19999999999993"/>
    <n v="22"/>
    <n v="8"/>
    <x v="0"/>
  </r>
  <r>
    <n v="5848"/>
    <n v="55"/>
    <x v="0"/>
    <x v="1"/>
    <n v="81205"/>
    <n v="43"/>
    <n v="19"/>
    <n v="2009"/>
    <n v="6"/>
    <n v="6"/>
    <n v="9"/>
    <x v="0"/>
    <n v="5"/>
    <n v="837.08333333333337"/>
    <n v="7"/>
    <n v="1171.9166666666667"/>
    <n v="21"/>
    <n v="8"/>
    <x v="0"/>
  </r>
  <r>
    <n v="10343"/>
    <n v="34"/>
    <x v="2"/>
    <x v="0"/>
    <n v="61618"/>
    <n v="27"/>
    <n v="19"/>
    <n v="1345"/>
    <n v="8"/>
    <n v="6"/>
    <n v="8"/>
    <x v="0"/>
    <n v="3"/>
    <n v="366.81818181818181"/>
    <n v="8"/>
    <n v="978.18181818181824"/>
    <n v="22"/>
    <n v="8"/>
    <x v="0"/>
  </r>
  <r>
    <n v="5935"/>
    <n v="69"/>
    <x v="2"/>
    <x v="0"/>
    <n v="55284"/>
    <n v="60"/>
    <n v="23"/>
    <n v="764"/>
    <n v="4"/>
    <n v="8"/>
    <n v="6"/>
    <x v="0"/>
    <n v="7"/>
    <n v="356.53333333333336"/>
    <n v="8"/>
    <n v="407.46666666666664"/>
    <n v="18"/>
    <n v="6"/>
    <x v="4"/>
  </r>
  <r>
    <n v="2895"/>
    <n v="62"/>
    <x v="0"/>
    <x v="0"/>
    <n v="49980"/>
    <n v="79"/>
    <n v="11"/>
    <n v="195"/>
    <n v="3.0000000000000004"/>
    <n v="3"/>
    <n v="3"/>
    <x v="0"/>
    <n v="3"/>
    <n v="73.125"/>
    <n v="5"/>
    <n v="121.875"/>
    <n v="9"/>
    <n v="2"/>
    <x v="2"/>
  </r>
  <r>
    <n v="10262"/>
    <n v="45"/>
    <x v="0"/>
    <x v="1"/>
    <n v="15072"/>
    <n v="96"/>
    <n v="11"/>
    <n v="53"/>
    <n v="0.99999999999999978"/>
    <n v="3"/>
    <n v="1"/>
    <x v="0"/>
    <n v="3"/>
    <n v="26.5"/>
    <n v="3"/>
    <n v="26.5"/>
    <n v="5"/>
    <n v="0"/>
    <x v="1"/>
  </r>
  <r>
    <n v="7848"/>
    <n v="51"/>
    <x v="0"/>
    <x v="0"/>
    <n v="49166"/>
    <n v="17"/>
    <n v="13"/>
    <n v="368"/>
    <n v="9"/>
    <n v="4"/>
    <n v="4"/>
    <x v="0"/>
    <n v="5"/>
    <n v="230"/>
    <n v="3"/>
    <n v="138"/>
    <n v="17"/>
    <n v="5"/>
    <x v="4"/>
  </r>
  <r>
    <n v="9477"/>
    <n v="71"/>
    <x v="1"/>
    <x v="1"/>
    <n v="65324"/>
    <n v="0"/>
    <n v="20"/>
    <n v="544"/>
    <n v="10"/>
    <n v="6"/>
    <n v="5"/>
    <x v="0"/>
    <n v="6"/>
    <n v="217.60000000000002"/>
    <n v="9"/>
    <n v="326.39999999999998"/>
    <n v="21"/>
    <n v="8"/>
    <x v="0"/>
  </r>
  <r>
    <n v="4856"/>
    <n v="68"/>
    <x v="2"/>
    <x v="1"/>
    <n v="82347"/>
    <n v="38"/>
    <n v="25"/>
    <n v="1853"/>
    <n v="7"/>
    <n v="8"/>
    <n v="9"/>
    <x v="0"/>
    <n v="7"/>
    <n v="763"/>
    <n v="10"/>
    <n v="1090"/>
    <n v="24"/>
    <n v="9"/>
    <x v="3"/>
  </r>
  <r>
    <n v="7186"/>
    <n v="59"/>
    <x v="1"/>
    <x v="1"/>
    <n v="30843"/>
    <n v="43"/>
    <n v="6"/>
    <n v="35"/>
    <n v="6"/>
    <n v="1"/>
    <n v="0"/>
    <x v="0"/>
    <n v="1"/>
    <n v="11.666666666666666"/>
    <n v="2"/>
    <n v="23.333333333333332"/>
    <n v="7"/>
    <n v="1"/>
    <x v="1"/>
  </r>
  <r>
    <n v="5794"/>
    <n v="51"/>
    <x v="1"/>
    <x v="1"/>
    <n v="46374"/>
    <n v="1"/>
    <n v="18"/>
    <n v="446"/>
    <n v="10"/>
    <n v="6"/>
    <n v="5"/>
    <x v="0"/>
    <n v="7"/>
    <n v="223"/>
    <n v="7"/>
    <n v="223"/>
    <n v="21"/>
    <n v="8"/>
    <x v="0"/>
  </r>
  <r>
    <n v="1456"/>
    <n v="46"/>
    <x v="0"/>
    <x v="0"/>
    <n v="60474"/>
    <n v="25"/>
    <n v="31"/>
    <n v="1180"/>
    <n v="8"/>
    <n v="9"/>
    <n v="8"/>
    <x v="0"/>
    <n v="10"/>
    <n v="536.36363636363637"/>
    <n v="12"/>
    <n v="643.63636363636363"/>
    <n v="25"/>
    <n v="9"/>
    <x v="3"/>
  </r>
  <r>
    <n v="4877"/>
    <n v="52"/>
    <x v="2"/>
    <x v="1"/>
    <n v="38576"/>
    <n v="2"/>
    <n v="5"/>
    <n v="41"/>
    <n v="10"/>
    <n v="0"/>
    <n v="1"/>
    <x v="0"/>
    <n v="1"/>
    <n v="10.25"/>
    <n v="3"/>
    <n v="30.75"/>
    <n v="11"/>
    <n v="3"/>
    <x v="2"/>
  </r>
  <r>
    <n v="425"/>
    <n v="40"/>
    <x v="0"/>
    <x v="1"/>
    <n v="55357"/>
    <n v="66"/>
    <n v="22"/>
    <n v="727"/>
    <n v="4"/>
    <n v="7"/>
    <n v="6"/>
    <x v="0"/>
    <n v="6"/>
    <n v="256.58823529411768"/>
    <n v="11"/>
    <n v="470.41176470588238"/>
    <n v="17"/>
    <n v="5"/>
    <x v="4"/>
  </r>
  <r>
    <n v="3007"/>
    <n v="59"/>
    <x v="0"/>
    <x v="1"/>
    <n v="37758"/>
    <n v="49"/>
    <n v="6"/>
    <n v="40"/>
    <n v="6"/>
    <n v="1"/>
    <n v="1"/>
    <x v="0"/>
    <n v="1"/>
    <n v="10"/>
    <n v="3"/>
    <n v="30"/>
    <n v="8"/>
    <n v="1"/>
    <x v="1"/>
  </r>
  <r>
    <n v="1031"/>
    <n v="36"/>
    <x v="2"/>
    <x v="1"/>
    <n v="85710"/>
    <n v="5"/>
    <n v="26"/>
    <n v="1062"/>
    <n v="10"/>
    <n v="9"/>
    <n v="7"/>
    <x v="0"/>
    <n v="6"/>
    <n v="398.25"/>
    <n v="10"/>
    <n v="663.75"/>
    <n v="26"/>
    <n v="9"/>
    <x v="3"/>
  </r>
  <r>
    <n v="4297"/>
    <n v="56"/>
    <x v="0"/>
    <x v="1"/>
    <n v="23228"/>
    <n v="71"/>
    <n v="7"/>
    <n v="40"/>
    <n v="3.0000000000000004"/>
    <n v="1"/>
    <n v="1"/>
    <x v="0"/>
    <n v="2"/>
    <n v="16"/>
    <n v="3"/>
    <n v="24"/>
    <n v="5"/>
    <n v="0"/>
    <x v="1"/>
  </r>
  <r>
    <n v="807"/>
    <n v="56"/>
    <x v="2"/>
    <x v="1"/>
    <n v="44602"/>
    <n v="35"/>
    <n v="17"/>
    <n v="292"/>
    <n v="7"/>
    <n v="5"/>
    <n v="4"/>
    <x v="0"/>
    <n v="6"/>
    <n v="175.2"/>
    <n v="4"/>
    <n v="116.80000000000001"/>
    <n v="16"/>
    <n v="5"/>
    <x v="4"/>
  </r>
  <r>
    <n v="9553"/>
    <n v="38"/>
    <x v="0"/>
    <x v="1"/>
    <n v="7500"/>
    <n v="94"/>
    <n v="4"/>
    <n v="15"/>
    <n v="0.99999999999999978"/>
    <n v="0"/>
    <n v="0"/>
    <x v="0"/>
    <n v="0"/>
    <n v="0"/>
    <n v="3"/>
    <n v="15"/>
    <n v="0.99999999999999978"/>
    <n v="0"/>
    <x v="1"/>
  </r>
  <r>
    <n v="4271"/>
    <n v="36"/>
    <x v="2"/>
    <x v="1"/>
    <n v="38683"/>
    <n v="80"/>
    <n v="17"/>
    <n v="341"/>
    <n v="1.9999999999999996"/>
    <n v="5"/>
    <n v="4"/>
    <x v="0"/>
    <n v="4"/>
    <n v="136.4"/>
    <n v="6"/>
    <n v="204.6"/>
    <n v="11"/>
    <n v="3"/>
    <x v="2"/>
  </r>
  <r>
    <n v="4120"/>
    <n v="50"/>
    <x v="2"/>
    <x v="0"/>
    <n v="49514"/>
    <n v="61"/>
    <n v="13"/>
    <n v="369"/>
    <n v="4"/>
    <n v="4"/>
    <n v="4"/>
    <x v="0"/>
    <n v="6"/>
    <n v="221.4"/>
    <n v="4"/>
    <n v="147.6"/>
    <n v="12"/>
    <n v="3"/>
    <x v="2"/>
  </r>
  <r>
    <n v="2036"/>
    <n v="52"/>
    <x v="1"/>
    <x v="1"/>
    <n v="57906"/>
    <n v="29"/>
    <n v="17"/>
    <n v="401"/>
    <n v="8"/>
    <n v="5"/>
    <n v="5"/>
    <x v="0"/>
    <n v="4"/>
    <n v="133.66666666666666"/>
    <n v="8"/>
    <n v="267.33333333333331"/>
    <n v="18"/>
    <n v="6"/>
    <x v="4"/>
  </r>
  <r>
    <n v="115"/>
    <n v="59"/>
    <x v="2"/>
    <x v="0"/>
    <n v="43456"/>
    <n v="0"/>
    <n v="17"/>
    <n v="393"/>
    <n v="10"/>
    <n v="5"/>
    <n v="4"/>
    <x v="0"/>
    <n v="5"/>
    <n v="151.15384615384616"/>
    <n v="8"/>
    <n v="241.84615384615387"/>
    <n v="19"/>
    <n v="7"/>
    <x v="0"/>
  </r>
  <r>
    <n v="4259"/>
    <n v="39"/>
    <x v="2"/>
    <x v="0"/>
    <n v="19485"/>
    <n v="80"/>
    <n v="4"/>
    <n v="10"/>
    <n v="1.9999999999999996"/>
    <n v="0"/>
    <n v="0"/>
    <x v="0"/>
    <n v="1"/>
    <n v="3.333333333333333"/>
    <n v="2"/>
    <n v="6.6666666666666661"/>
    <n v="1.9999999999999996"/>
    <n v="0"/>
    <x v="1"/>
  </r>
  <r>
    <n v="8687"/>
    <n v="47"/>
    <x v="0"/>
    <x v="1"/>
    <n v="53172"/>
    <n v="54"/>
    <n v="16"/>
    <n v="486"/>
    <n v="5"/>
    <n v="5"/>
    <n v="5"/>
    <x v="0"/>
    <n v="2"/>
    <n v="97.2"/>
    <n v="8"/>
    <n v="388.8"/>
    <n v="15"/>
    <n v="4"/>
    <x v="2"/>
  </r>
  <r>
    <n v="2447"/>
    <n v="46"/>
    <x v="0"/>
    <x v="1"/>
    <n v="30545"/>
    <n v="71"/>
    <n v="7"/>
    <n v="69"/>
    <n v="3.0000000000000004"/>
    <n v="1"/>
    <n v="2"/>
    <x v="0"/>
    <n v="2"/>
    <n v="27.6"/>
    <n v="3"/>
    <n v="41.4"/>
    <n v="6"/>
    <n v="0"/>
    <x v="1"/>
  </r>
  <r>
    <n v="10140"/>
    <n v="42"/>
    <x v="1"/>
    <x v="1"/>
    <n v="70123"/>
    <n v="27"/>
    <n v="17"/>
    <n v="1727"/>
    <n v="8"/>
    <n v="5"/>
    <n v="9"/>
    <x v="0"/>
    <n v="5"/>
    <n v="959.44444444444446"/>
    <n v="4"/>
    <n v="767.55555555555554"/>
    <n v="22"/>
    <n v="8"/>
    <x v="0"/>
  </r>
  <r>
    <n v="9353"/>
    <n v="66"/>
    <x v="0"/>
    <x v="0"/>
    <n v="62450"/>
    <n v="61"/>
    <n v="16"/>
    <n v="995"/>
    <n v="4"/>
    <n v="5"/>
    <n v="7"/>
    <x v="0"/>
    <n v="5"/>
    <n v="552.77777777777783"/>
    <n v="4"/>
    <n v="442.22222222222217"/>
    <n v="16"/>
    <n v="5"/>
    <x v="4"/>
  </r>
  <r>
    <n v="3623"/>
    <n v="49"/>
    <x v="0"/>
    <x v="1"/>
    <n v="21675"/>
    <n v="55"/>
    <n v="10"/>
    <n v="45"/>
    <n v="5"/>
    <n v="3"/>
    <n v="1"/>
    <x v="0"/>
    <n v="4"/>
    <n v="25.714285714285712"/>
    <n v="3"/>
    <n v="19.285714285714285"/>
    <n v="9"/>
    <n v="2"/>
    <x v="2"/>
  </r>
  <r>
    <n v="738"/>
    <n v="44"/>
    <x v="2"/>
    <x v="0"/>
    <n v="42395"/>
    <n v="35"/>
    <n v="12"/>
    <n v="182"/>
    <n v="7"/>
    <n v="3"/>
    <n v="3"/>
    <x v="0"/>
    <n v="3"/>
    <n v="78"/>
    <n v="4"/>
    <n v="104"/>
    <n v="13"/>
    <n v="4"/>
    <x v="2"/>
  </r>
  <r>
    <n v="7631"/>
    <n v="47"/>
    <x v="2"/>
    <x v="1"/>
    <n v="61346"/>
    <n v="34"/>
    <n v="23"/>
    <n v="989"/>
    <n v="7"/>
    <n v="8"/>
    <n v="7"/>
    <x v="0"/>
    <n v="5"/>
    <n v="329.66666666666663"/>
    <n v="10"/>
    <n v="659.33333333333326"/>
    <n v="22"/>
    <n v="8"/>
    <x v="0"/>
  </r>
  <r>
    <n v="4789"/>
    <n v="72"/>
    <x v="0"/>
    <x v="1"/>
    <n v="80812"/>
    <n v="95"/>
    <n v="18"/>
    <n v="1677"/>
    <n v="0.99999999999999978"/>
    <n v="6"/>
    <n v="9"/>
    <x v="0"/>
    <n v="4"/>
    <n v="745.33333333333326"/>
    <n v="5"/>
    <n v="931.66666666666674"/>
    <n v="16"/>
    <n v="5"/>
    <x v="4"/>
  </r>
  <r>
    <n v="773"/>
    <n v="54"/>
    <x v="2"/>
    <x v="2"/>
    <n v="42835"/>
    <n v="64"/>
    <n v="23"/>
    <n v="595"/>
    <n v="4"/>
    <n v="8"/>
    <n v="5"/>
    <x v="0"/>
    <n v="6"/>
    <n v="357"/>
    <n v="4"/>
    <n v="238"/>
    <n v="17"/>
    <n v="5"/>
    <x v="4"/>
  </r>
  <r>
    <n v="10602"/>
    <n v="42"/>
    <x v="0"/>
    <x v="1"/>
    <n v="39922"/>
    <n v="30"/>
    <n v="9"/>
    <n v="156"/>
    <n v="7"/>
    <n v="2"/>
    <n v="3"/>
    <x v="0"/>
    <n v="3"/>
    <n v="66.857142857142847"/>
    <n v="4"/>
    <n v="89.142857142857139"/>
    <n v="12"/>
    <n v="3"/>
    <x v="2"/>
  </r>
  <r>
    <n v="1446"/>
    <n v="69"/>
    <x v="2"/>
    <x v="0"/>
    <n v="86424"/>
    <n v="12"/>
    <n v="28"/>
    <n v="1226"/>
    <n v="9"/>
    <n v="9"/>
    <n v="8"/>
    <x v="0"/>
    <n v="6"/>
    <n v="408.66666666666663"/>
    <n v="12"/>
    <n v="817.33333333333326"/>
    <n v="26"/>
    <n v="9"/>
    <x v="3"/>
  </r>
  <r>
    <n v="3270"/>
    <n v="47"/>
    <x v="2"/>
    <x v="1"/>
    <n v="17117"/>
    <n v="96"/>
    <n v="11"/>
    <n v="128"/>
    <n v="0.99999999999999978"/>
    <n v="3"/>
    <n v="3"/>
    <x v="0"/>
    <n v="3"/>
    <n v="64"/>
    <n v="3"/>
    <n v="64"/>
    <n v="7"/>
    <n v="1"/>
    <x v="1"/>
  </r>
  <r>
    <n v="8443"/>
    <n v="53"/>
    <x v="0"/>
    <x v="0"/>
    <n v="24762"/>
    <n v="16"/>
    <n v="9"/>
    <n v="86"/>
    <n v="9"/>
    <n v="2"/>
    <n v="2"/>
    <x v="0"/>
    <n v="3"/>
    <n v="51.6"/>
    <n v="2"/>
    <n v="34.4"/>
    <n v="13"/>
    <n v="4"/>
    <x v="2"/>
  </r>
  <r>
    <n v="9653"/>
    <n v="50"/>
    <x v="0"/>
    <x v="1"/>
    <n v="35797"/>
    <n v="16"/>
    <n v="7"/>
    <n v="68"/>
    <n v="9"/>
    <n v="1"/>
    <n v="2"/>
    <x v="0"/>
    <n v="2"/>
    <n v="27.200000000000003"/>
    <n v="3"/>
    <n v="40.799999999999997"/>
    <n v="12"/>
    <n v="3"/>
    <x v="2"/>
  </r>
  <r>
    <n v="8916"/>
    <n v="50"/>
    <x v="0"/>
    <x v="2"/>
    <n v="36627"/>
    <n v="78"/>
    <n v="4"/>
    <n v="16"/>
    <n v="3.0000000000000004"/>
    <n v="0"/>
    <n v="0"/>
    <x v="0"/>
    <n v="0"/>
    <n v="0"/>
    <n v="3"/>
    <n v="16"/>
    <n v="3.0000000000000004"/>
    <n v="0"/>
    <x v="1"/>
  </r>
  <r>
    <n v="8017"/>
    <n v="44"/>
    <x v="2"/>
    <x v="1"/>
    <n v="51111"/>
    <n v="83"/>
    <n v="7"/>
    <n v="55"/>
    <n v="1.9999999999999996"/>
    <n v="1"/>
    <n v="1"/>
    <x v="0"/>
    <n v="2"/>
    <n v="22"/>
    <n v="3"/>
    <n v="33"/>
    <n v="3.9999999999999996"/>
    <n v="0"/>
    <x v="1"/>
  </r>
  <r>
    <n v="5830"/>
    <n v="53"/>
    <x v="1"/>
    <x v="0"/>
    <n v="86857"/>
    <n v="96"/>
    <n v="22"/>
    <n v="2114"/>
    <n v="0.99999999999999978"/>
    <n v="7"/>
    <n v="9"/>
    <x v="0"/>
    <n v="5"/>
    <n v="704.66666666666663"/>
    <n v="10"/>
    <n v="1409.3333333333333"/>
    <n v="17"/>
    <n v="5"/>
    <x v="4"/>
  </r>
  <r>
    <n v="4597"/>
    <n v="55"/>
    <x v="1"/>
    <x v="1"/>
    <n v="82072"/>
    <n v="67"/>
    <n v="19"/>
    <n v="2018"/>
    <n v="4"/>
    <n v="6"/>
    <n v="9"/>
    <x v="0"/>
    <n v="3"/>
    <n v="378.375"/>
    <n v="13"/>
    <n v="1639.625"/>
    <n v="19"/>
    <n v="7"/>
    <x v="0"/>
  </r>
  <r>
    <n v="7023"/>
    <n v="72"/>
    <x v="1"/>
    <x v="0"/>
    <n v="46231"/>
    <n v="87"/>
    <n v="15"/>
    <n v="263"/>
    <n v="1.9999999999999996"/>
    <n v="4"/>
    <n v="4"/>
    <x v="0"/>
    <n v="6"/>
    <n v="157.79999999999998"/>
    <n v="4"/>
    <n v="105.2"/>
    <n v="10"/>
    <n v="2"/>
    <x v="2"/>
  </r>
  <r>
    <n v="8086"/>
    <n v="66"/>
    <x v="0"/>
    <x v="1"/>
    <n v="42243"/>
    <n v="34"/>
    <n v="7"/>
    <n v="55"/>
    <n v="7"/>
    <n v="1"/>
    <n v="1"/>
    <x v="0"/>
    <n v="2"/>
    <n v="22"/>
    <n v="3"/>
    <n v="33"/>
    <n v="9"/>
    <n v="2"/>
    <x v="2"/>
  </r>
  <r>
    <n v="8825"/>
    <n v="63"/>
    <x v="0"/>
    <x v="1"/>
    <n v="51195"/>
    <n v="46"/>
    <n v="24"/>
    <n v="564"/>
    <n v="6"/>
    <n v="8"/>
    <n v="5"/>
    <x v="0"/>
    <n v="9"/>
    <n v="362.57142857142861"/>
    <n v="5"/>
    <n v="201.42857142857144"/>
    <n v="19"/>
    <n v="7"/>
    <x v="0"/>
  </r>
  <r>
    <n v="2930"/>
    <n v="47"/>
    <x v="2"/>
    <x v="0"/>
    <n v="68092"/>
    <n v="7"/>
    <n v="20"/>
    <n v="1281"/>
    <n v="10"/>
    <n v="6"/>
    <n v="8"/>
    <x v="0"/>
    <n v="2"/>
    <n v="213.5"/>
    <n v="10"/>
    <n v="1067.5"/>
    <n v="24"/>
    <n v="9"/>
    <x v="3"/>
  </r>
  <r>
    <n v="1928"/>
    <n v="52"/>
    <x v="0"/>
    <x v="1"/>
    <n v="31814"/>
    <n v="73"/>
    <n v="7"/>
    <n v="83"/>
    <n v="3.0000000000000004"/>
    <n v="1"/>
    <n v="2"/>
    <x v="0"/>
    <n v="2"/>
    <n v="33.200000000000003"/>
    <n v="3"/>
    <n v="49.8"/>
    <n v="6"/>
    <n v="0"/>
    <x v="1"/>
  </r>
  <r>
    <n v="7108"/>
    <n v="60"/>
    <x v="2"/>
    <x v="3"/>
    <n v="51390"/>
    <n v="54"/>
    <n v="18"/>
    <n v="353"/>
    <n v="5"/>
    <n v="6"/>
    <n v="4"/>
    <x v="0"/>
    <n v="5"/>
    <n v="176.5"/>
    <n v="5"/>
    <n v="176.5"/>
    <n v="15"/>
    <n v="4"/>
    <x v="2"/>
  </r>
  <r>
    <n v="10925"/>
    <n v="42"/>
    <x v="0"/>
    <x v="1"/>
    <n v="76630"/>
    <n v="93"/>
    <n v="25"/>
    <n v="1003"/>
    <n v="0.99999999999999978"/>
    <n v="8"/>
    <n v="7"/>
    <x v="0"/>
    <n v="3"/>
    <n v="214.92857142857142"/>
    <n v="11"/>
    <n v="788.07142857142856"/>
    <n v="16"/>
    <n v="5"/>
    <x v="4"/>
  </r>
  <r>
    <n v="9960"/>
    <n v="34"/>
    <x v="3"/>
    <x v="0"/>
    <n v="26868"/>
    <n v="52"/>
    <n v="4"/>
    <n v="14"/>
    <n v="5"/>
    <n v="0"/>
    <n v="0"/>
    <x v="0"/>
    <n v="1"/>
    <n v="4.6666666666666661"/>
    <n v="2"/>
    <n v="9.3333333333333321"/>
    <n v="5"/>
    <n v="0"/>
    <x v="1"/>
  </r>
  <r>
    <n v="8800"/>
    <n v="82"/>
    <x v="1"/>
    <x v="2"/>
    <n v="48948"/>
    <n v="53"/>
    <n v="24"/>
    <n v="902"/>
    <n v="5"/>
    <n v="8"/>
    <n v="6"/>
    <x v="0"/>
    <n v="7"/>
    <n v="526.16666666666674"/>
    <n v="5"/>
    <n v="375.83333333333337"/>
    <n v="19"/>
    <n v="7"/>
    <x v="0"/>
  </r>
  <r>
    <n v="9224"/>
    <n v="53"/>
    <x v="1"/>
    <x v="0"/>
    <n v="55260"/>
    <n v="81"/>
    <n v="25"/>
    <n v="1139"/>
    <n v="1.9999999999999996"/>
    <n v="8"/>
    <n v="7"/>
    <x v="0"/>
    <n v="8"/>
    <n v="700.92307692307691"/>
    <n v="5"/>
    <n v="438.07692307692309"/>
    <n v="17"/>
    <n v="5"/>
    <x v="4"/>
  </r>
  <r>
    <n v="5519"/>
    <n v="69"/>
    <x v="0"/>
    <x v="1"/>
    <n v="64090"/>
    <n v="8"/>
    <n v="20"/>
    <n v="797"/>
    <n v="10"/>
    <n v="6"/>
    <n v="6"/>
    <x v="0"/>
    <n v="6"/>
    <n v="478.2"/>
    <n v="4"/>
    <n v="318.8"/>
    <n v="22"/>
    <n v="8"/>
    <x v="0"/>
  </r>
  <r>
    <n v="5046"/>
    <n v="67"/>
    <x v="0"/>
    <x v="2"/>
    <n v="78331"/>
    <n v="97"/>
    <n v="25"/>
    <n v="1638"/>
    <n v="0.99999999999999978"/>
    <n v="8"/>
    <n v="9"/>
    <x v="0"/>
    <n v="10"/>
    <n v="963.52941176470597"/>
    <n v="7"/>
    <n v="674.47058823529403"/>
    <n v="18"/>
    <n v="6"/>
    <x v="4"/>
  </r>
  <r>
    <n v="7037"/>
    <n v="51"/>
    <x v="1"/>
    <x v="1"/>
    <n v="37087"/>
    <n v="50"/>
    <n v="17"/>
    <n v="401"/>
    <n v="5"/>
    <n v="5"/>
    <n v="5"/>
    <x v="0"/>
    <n v="4"/>
    <n v="133.66666666666666"/>
    <n v="8"/>
    <n v="267.33333333333331"/>
    <n v="15"/>
    <n v="4"/>
    <x v="2"/>
  </r>
  <r>
    <n v="905"/>
    <n v="39"/>
    <x v="0"/>
    <x v="2"/>
    <n v="21846"/>
    <n v="38"/>
    <n v="11"/>
    <n v="84"/>
    <n v="7"/>
    <n v="3"/>
    <n v="2"/>
    <x v="0"/>
    <n v="4"/>
    <n v="48"/>
    <n v="3"/>
    <n v="36"/>
    <n v="12"/>
    <n v="3"/>
    <x v="2"/>
  </r>
  <r>
    <n v="8624"/>
    <n v="67"/>
    <x v="0"/>
    <x v="1"/>
    <n v="81320"/>
    <n v="61"/>
    <n v="18"/>
    <n v="928"/>
    <n v="4"/>
    <n v="6"/>
    <n v="6"/>
    <x v="0"/>
    <n v="4"/>
    <n v="265.14285714285711"/>
    <n v="10"/>
    <n v="662.85714285714289"/>
    <n v="16"/>
    <n v="5"/>
    <x v="4"/>
  </r>
  <r>
    <n v="8945"/>
    <n v="55"/>
    <x v="0"/>
    <x v="2"/>
    <n v="54137"/>
    <n v="46"/>
    <n v="11"/>
    <n v="203"/>
    <n v="6"/>
    <n v="3"/>
    <n v="4"/>
    <x v="0"/>
    <n v="4"/>
    <n v="101.5"/>
    <n v="4"/>
    <n v="101.5"/>
    <n v="13"/>
    <n v="4"/>
    <x v="2"/>
  </r>
  <r>
    <n v="6445"/>
    <n v="58"/>
    <x v="0"/>
    <x v="1"/>
    <n v="66825"/>
    <n v="73"/>
    <n v="16"/>
    <n v="858"/>
    <n v="3.0000000000000004"/>
    <n v="5"/>
    <n v="6"/>
    <x v="0"/>
    <n v="4"/>
    <n v="343.20000000000005"/>
    <n v="6"/>
    <n v="514.79999999999995"/>
    <n v="14"/>
    <n v="4"/>
    <x v="2"/>
  </r>
  <r>
    <n v="2727"/>
    <n v="52"/>
    <x v="0"/>
    <x v="1"/>
    <n v="57100"/>
    <n v="19"/>
    <n v="13"/>
    <n v="409"/>
    <n v="9"/>
    <n v="4"/>
    <n v="5"/>
    <x v="0"/>
    <n v="3"/>
    <n v="136.33333333333331"/>
    <n v="6"/>
    <n v="272.66666666666663"/>
    <n v="18"/>
    <n v="6"/>
    <x v="4"/>
  </r>
  <r>
    <n v="6404"/>
    <n v="56"/>
    <x v="0"/>
    <x v="1"/>
    <n v="58917"/>
    <n v="10"/>
    <n v="16"/>
    <n v="282"/>
    <n v="9"/>
    <n v="5"/>
    <n v="4"/>
    <x v="0"/>
    <n v="4"/>
    <n v="112.80000000000001"/>
    <n v="6"/>
    <n v="169.2"/>
    <n v="18"/>
    <n v="6"/>
    <x v="4"/>
  </r>
  <r>
    <n v="11074"/>
    <n v="48"/>
    <x v="0"/>
    <x v="0"/>
    <n v="85072"/>
    <n v="94"/>
    <n v="18"/>
    <n v="1423"/>
    <n v="0.99999999999999978"/>
    <n v="6"/>
    <n v="8"/>
    <x v="0"/>
    <n v="3"/>
    <n v="328.38461538461542"/>
    <n v="10"/>
    <n v="1094.6153846153848"/>
    <n v="15"/>
    <n v="4"/>
    <x v="2"/>
  </r>
  <r>
    <n v="10150"/>
    <n v="64"/>
    <x v="0"/>
    <x v="0"/>
    <n v="86429"/>
    <n v="10"/>
    <n v="18"/>
    <n v="1449"/>
    <n v="9"/>
    <n v="6"/>
    <n v="8"/>
    <x v="1"/>
    <n v="7"/>
    <n v="724.5"/>
    <n v="7"/>
    <n v="724.5"/>
    <n v="23"/>
    <n v="8"/>
    <x v="0"/>
  </r>
  <r>
    <n v="1968"/>
    <n v="54"/>
    <x v="0"/>
    <x v="3"/>
    <n v="45684"/>
    <n v="37"/>
    <n v="4"/>
    <n v="28"/>
    <n v="7"/>
    <n v="0"/>
    <n v="0"/>
    <x v="0"/>
    <n v="1"/>
    <n v="9.3333333333333321"/>
    <n v="2"/>
    <n v="18.666666666666664"/>
    <n v="7"/>
    <n v="1"/>
    <x v="1"/>
  </r>
  <r>
    <n v="6534"/>
    <n v="51"/>
    <x v="0"/>
    <x v="1"/>
    <n v="47889"/>
    <n v="94"/>
    <n v="6"/>
    <n v="67"/>
    <n v="0.99999999999999978"/>
    <n v="1"/>
    <n v="2"/>
    <x v="0"/>
    <n v="2"/>
    <n v="26.8"/>
    <n v="3"/>
    <n v="40.199999999999996"/>
    <n v="4"/>
    <n v="0"/>
    <x v="1"/>
  </r>
  <r>
    <n v="9485"/>
    <n v="39"/>
    <x v="1"/>
    <x v="1"/>
    <n v="45921"/>
    <n v="23"/>
    <n v="10"/>
    <n v="199"/>
    <n v="8"/>
    <n v="3"/>
    <n v="4"/>
    <x v="0"/>
    <n v="2"/>
    <n v="49.75"/>
    <n v="6"/>
    <n v="149.25"/>
    <n v="15"/>
    <n v="4"/>
    <x v="2"/>
  </r>
  <r>
    <n v="7053"/>
    <n v="59"/>
    <x v="1"/>
    <x v="0"/>
    <n v="78420"/>
    <n v="75"/>
    <n v="22"/>
    <n v="1453"/>
    <n v="3.0000000000000004"/>
    <n v="7"/>
    <n v="8"/>
    <x v="0"/>
    <n v="3"/>
    <n v="396.27272727272725"/>
    <n v="8"/>
    <n v="1056.7272727272727"/>
    <n v="18"/>
    <n v="6"/>
    <x v="4"/>
  </r>
  <r>
    <n v="4654"/>
    <n v="33"/>
    <x v="0"/>
    <x v="1"/>
    <n v="75114"/>
    <n v="40"/>
    <n v="19"/>
    <n v="1253"/>
    <n v="6"/>
    <n v="6"/>
    <n v="8"/>
    <x v="0"/>
    <n v="3"/>
    <n v="469.875"/>
    <n v="5"/>
    <n v="783.125"/>
    <n v="20"/>
    <n v="7"/>
    <x v="0"/>
  </r>
  <r>
    <n v="9760"/>
    <n v="62"/>
    <x v="1"/>
    <x v="3"/>
    <n v="52278"/>
    <n v="24"/>
    <n v="31"/>
    <n v="1198"/>
    <n v="8"/>
    <n v="9"/>
    <n v="8"/>
    <x v="0"/>
    <n v="10"/>
    <n v="599"/>
    <n v="10"/>
    <n v="599"/>
    <n v="25"/>
    <n v="9"/>
    <x v="3"/>
  </r>
  <r>
    <n v="1048"/>
    <n v="53"/>
    <x v="2"/>
    <x v="1"/>
    <n v="35641"/>
    <n v="11"/>
    <n v="10"/>
    <n v="178"/>
    <n v="9"/>
    <n v="3"/>
    <n v="3"/>
    <x v="0"/>
    <n v="3"/>
    <n v="76.285714285714278"/>
    <n v="4"/>
    <n v="101.71428571428571"/>
    <n v="15"/>
    <n v="4"/>
    <x v="2"/>
  </r>
  <r>
    <n v="10619"/>
    <n v="31"/>
    <x v="0"/>
    <x v="0"/>
    <n v="95529"/>
    <n v="29"/>
    <n v="18"/>
    <n v="1990"/>
    <n v="8"/>
    <n v="6"/>
    <n v="9"/>
    <x v="0"/>
    <n v="7"/>
    <n v="995"/>
    <n v="7"/>
    <n v="995"/>
    <n v="23"/>
    <n v="8"/>
    <x v="0"/>
  </r>
  <r>
    <n v="9308"/>
    <n v="71"/>
    <x v="0"/>
    <x v="1"/>
    <n v="62820"/>
    <n v="51"/>
    <n v="14"/>
    <n v="976"/>
    <n v="5"/>
    <n v="4"/>
    <n v="7"/>
    <x v="0"/>
    <n v="3"/>
    <n v="325.33333333333331"/>
    <n v="6"/>
    <n v="650.66666666666663"/>
    <n v="16"/>
    <n v="5"/>
    <x v="4"/>
  </r>
  <r>
    <n v="10505"/>
    <n v="65"/>
    <x v="2"/>
    <x v="1"/>
    <n v="73113"/>
    <n v="86"/>
    <n v="15"/>
    <n v="1001"/>
    <n v="1.9999999999999996"/>
    <n v="4"/>
    <n v="7"/>
    <x v="0"/>
    <n v="3"/>
    <n v="300.3"/>
    <n v="7"/>
    <n v="700.69999999999993"/>
    <n v="13"/>
    <n v="4"/>
    <x v="2"/>
  </r>
  <r>
    <n v="8362"/>
    <n v="43"/>
    <x v="1"/>
    <x v="1"/>
    <n v="84169"/>
    <n v="9"/>
    <n v="20"/>
    <n v="1919"/>
    <n v="10"/>
    <n v="6"/>
    <n v="9"/>
    <x v="0"/>
    <n v="7"/>
    <n v="1033.3076923076922"/>
    <n v="6"/>
    <n v="885.69230769230774"/>
    <n v="25"/>
    <n v="9"/>
    <x v="3"/>
  </r>
  <r>
    <n v="2625"/>
    <n v="71"/>
    <x v="2"/>
    <x v="0"/>
    <n v="42607"/>
    <n v="30"/>
    <n v="14"/>
    <n v="350"/>
    <n v="7"/>
    <n v="4"/>
    <n v="4"/>
    <x v="0"/>
    <n v="3"/>
    <n v="105"/>
    <n v="7"/>
    <n v="244.99999999999997"/>
    <n v="15"/>
    <n v="4"/>
    <x v="2"/>
  </r>
  <r>
    <n v="4637"/>
    <n v="71"/>
    <x v="1"/>
    <x v="0"/>
    <n v="74637"/>
    <n v="73"/>
    <n v="25"/>
    <n v="1650"/>
    <n v="3.0000000000000004"/>
    <n v="8"/>
    <n v="9"/>
    <x v="0"/>
    <n v="6"/>
    <n v="660"/>
    <n v="9"/>
    <n v="990"/>
    <n v="20"/>
    <n v="7"/>
    <x v="0"/>
  </r>
  <r>
    <n v="9972"/>
    <n v="70"/>
    <x v="1"/>
    <x v="1"/>
    <n v="46015"/>
    <n v="25"/>
    <n v="5"/>
    <n v="46"/>
    <n v="8"/>
    <n v="0"/>
    <n v="1"/>
    <x v="0"/>
    <n v="1"/>
    <n v="11.5"/>
    <n v="3"/>
    <n v="34.5"/>
    <n v="9"/>
    <n v="2"/>
    <x v="2"/>
  </r>
  <r>
    <n v="4483"/>
    <n v="32"/>
    <x v="0"/>
    <x v="0"/>
    <n v="72354"/>
    <n v="67"/>
    <n v="19"/>
    <n v="1228"/>
    <n v="4"/>
    <n v="6"/>
    <n v="8"/>
    <x v="0"/>
    <n v="2"/>
    <n v="307"/>
    <n v="6"/>
    <n v="921"/>
    <n v="18"/>
    <n v="6"/>
    <x v="4"/>
  </r>
  <r>
    <n v="4487"/>
    <n v="56"/>
    <x v="2"/>
    <x v="0"/>
    <n v="39858"/>
    <n v="67"/>
    <n v="7"/>
    <n v="95"/>
    <n v="4"/>
    <n v="1"/>
    <n v="3"/>
    <x v="0"/>
    <n v="2"/>
    <n v="31.666666666666664"/>
    <n v="4"/>
    <n v="63.333333333333329"/>
    <n v="8"/>
    <n v="1"/>
    <x v="1"/>
  </r>
  <r>
    <n v="4988"/>
    <n v="77"/>
    <x v="1"/>
    <x v="1"/>
    <n v="34469"/>
    <n v="58"/>
    <n v="9"/>
    <n v="62"/>
    <n v="5"/>
    <n v="2"/>
    <n v="2"/>
    <x v="0"/>
    <n v="1"/>
    <n v="12.4"/>
    <n v="4"/>
    <n v="49.6"/>
    <n v="9"/>
    <n v="2"/>
    <x v="2"/>
  </r>
  <r>
    <n v="8931"/>
    <n v="39"/>
    <x v="0"/>
    <x v="1"/>
    <n v="83033"/>
    <n v="82"/>
    <n v="26"/>
    <n v="1761"/>
    <n v="1.9999999999999996"/>
    <n v="9"/>
    <n v="9"/>
    <x v="0"/>
    <n v="11"/>
    <n v="922.42857142857144"/>
    <n v="10"/>
    <n v="838.57142857142856"/>
    <n v="20"/>
    <n v="7"/>
    <x v="0"/>
  </r>
  <r>
    <n v="5871"/>
    <n v="46"/>
    <x v="2"/>
    <x v="1"/>
    <n v="24401"/>
    <n v="98"/>
    <n v="16"/>
    <n v="467"/>
    <n v="0.99999999999999978"/>
    <n v="5"/>
    <n v="5"/>
    <x v="0"/>
    <n v="6"/>
    <n v="233.5"/>
    <n v="6"/>
    <n v="233.5"/>
    <n v="11"/>
    <n v="3"/>
    <x v="2"/>
  </r>
  <r>
    <n v="2008"/>
    <n v="47"/>
    <x v="0"/>
    <x v="1"/>
    <n v="77583"/>
    <n v="93"/>
    <n v="19"/>
    <n v="1149"/>
    <n v="0.99999999999999978"/>
    <n v="6"/>
    <n v="7"/>
    <x v="0"/>
    <n v="4"/>
    <n v="353.53846153846155"/>
    <n v="9"/>
    <n v="795.46153846153845"/>
    <n v="14"/>
    <n v="4"/>
    <x v="2"/>
  </r>
  <r>
    <n v="3139"/>
    <n v="43"/>
    <x v="2"/>
    <x v="0"/>
    <n v="74116"/>
    <n v="53"/>
    <n v="19"/>
    <n v="2052"/>
    <n v="5"/>
    <n v="6"/>
    <n v="9"/>
    <x v="0"/>
    <n v="4"/>
    <n v="586.28571428571422"/>
    <n v="10"/>
    <n v="1465.7142857142858"/>
    <n v="20"/>
    <n v="7"/>
    <x v="0"/>
  </r>
  <r>
    <n v="10037"/>
    <n v="32"/>
    <x v="0"/>
    <x v="0"/>
    <n v="74293"/>
    <n v="66"/>
    <n v="16"/>
    <n v="1127"/>
    <n v="4"/>
    <n v="5"/>
    <n v="7"/>
    <x v="0"/>
    <n v="5"/>
    <n v="512.27272727272725"/>
    <n v="6"/>
    <n v="614.72727272727263"/>
    <n v="16"/>
    <n v="5"/>
    <x v="4"/>
  </r>
  <r>
    <n v="10673"/>
    <n v="49"/>
    <x v="1"/>
    <x v="1"/>
    <n v="68397"/>
    <n v="6"/>
    <n v="21"/>
    <n v="1416"/>
    <n v="10"/>
    <n v="7"/>
    <n v="8"/>
    <x v="0"/>
    <n v="6"/>
    <n v="772.36363636363626"/>
    <n v="5"/>
    <n v="643.63636363636363"/>
    <n v="25"/>
    <n v="9"/>
    <x v="3"/>
  </r>
  <r>
    <n v="5303"/>
    <n v="51"/>
    <x v="1"/>
    <x v="1"/>
    <n v="79632"/>
    <n v="42"/>
    <n v="20"/>
    <n v="1113"/>
    <n v="6"/>
    <n v="6"/>
    <n v="7"/>
    <x v="0"/>
    <n v="6"/>
    <n v="445.20000000000005"/>
    <n v="9"/>
    <n v="667.8"/>
    <n v="19"/>
    <n v="7"/>
    <x v="0"/>
  </r>
  <r>
    <n v="538"/>
    <n v="36"/>
    <x v="0"/>
    <x v="0"/>
    <n v="46107"/>
    <n v="78"/>
    <n v="7"/>
    <n v="125"/>
    <n v="3.0000000000000004"/>
    <n v="1"/>
    <n v="3"/>
    <x v="0"/>
    <n v="1"/>
    <n v="25"/>
    <n v="4"/>
    <n v="100"/>
    <n v="7"/>
    <n v="1"/>
    <x v="1"/>
  </r>
  <r>
    <n v="7922"/>
    <n v="74"/>
    <x v="1"/>
    <x v="0"/>
    <n v="64950"/>
    <n v="29"/>
    <n v="25"/>
    <n v="966"/>
    <n v="8"/>
    <n v="8"/>
    <n v="7"/>
    <x v="0"/>
    <n v="11"/>
    <n v="506"/>
    <n v="10"/>
    <n v="460"/>
    <n v="23"/>
    <n v="8"/>
    <x v="0"/>
  </r>
  <r>
    <n v="5692"/>
    <n v="36"/>
    <x v="3"/>
    <x v="1"/>
    <n v="25443"/>
    <n v="82"/>
    <n v="5"/>
    <n v="32"/>
    <n v="1.9999999999999996"/>
    <n v="0"/>
    <n v="0"/>
    <x v="0"/>
    <n v="1"/>
    <n v="8"/>
    <n v="3"/>
    <n v="24"/>
    <n v="1.9999999999999996"/>
    <n v="0"/>
    <x v="1"/>
  </r>
  <r>
    <n v="4843"/>
    <n v="73"/>
    <x v="0"/>
    <x v="0"/>
    <n v="75127"/>
    <n v="92"/>
    <n v="19"/>
    <n v="833"/>
    <n v="0.99999999999999978"/>
    <n v="6"/>
    <n v="6"/>
    <x v="0"/>
    <n v="2"/>
    <n v="238"/>
    <n v="5"/>
    <n v="595"/>
    <n v="13"/>
    <n v="4"/>
    <x v="2"/>
  </r>
  <r>
    <n v="6383"/>
    <n v="54"/>
    <x v="1"/>
    <x v="1"/>
    <n v="32892"/>
    <n v="78"/>
    <n v="8"/>
    <n v="46"/>
    <n v="3.0000000000000004"/>
    <n v="2"/>
    <n v="1"/>
    <x v="0"/>
    <n v="3"/>
    <n v="23"/>
    <n v="3"/>
    <n v="23"/>
    <n v="6"/>
    <n v="0"/>
    <x v="1"/>
  </r>
  <r>
    <n v="1628"/>
    <n v="54"/>
    <x v="0"/>
    <x v="1"/>
    <n v="71796"/>
    <n v="54"/>
    <n v="17"/>
    <n v="960"/>
    <n v="5"/>
    <n v="5"/>
    <n v="7"/>
    <x v="0"/>
    <n v="9"/>
    <n v="664.61538461538464"/>
    <n v="4"/>
    <n v="295.38461538461542"/>
    <n v="17"/>
    <n v="5"/>
    <x v="4"/>
  </r>
  <r>
    <n v="1204"/>
    <n v="55"/>
    <x v="1"/>
    <x v="1"/>
    <n v="67536"/>
    <n v="45"/>
    <n v="30"/>
    <n v="1829"/>
    <n v="6"/>
    <n v="9"/>
    <n v="9"/>
    <x v="0"/>
    <n v="11"/>
    <n v="914.5"/>
    <n v="11"/>
    <n v="914.5"/>
    <n v="24"/>
    <n v="9"/>
    <x v="3"/>
  </r>
  <r>
    <n v="3673"/>
    <n v="54"/>
    <x v="0"/>
    <x v="0"/>
    <n v="55239"/>
    <n v="59"/>
    <n v="26"/>
    <n v="779"/>
    <n v="4"/>
    <n v="9"/>
    <n v="6"/>
    <x v="0"/>
    <n v="7"/>
    <n v="302.94444444444446"/>
    <n v="11"/>
    <n v="476.0555555555556"/>
    <n v="19"/>
    <n v="7"/>
    <x v="0"/>
  </r>
  <r>
    <n v="760"/>
    <n v="50"/>
    <x v="1"/>
    <x v="2"/>
    <n v="60554"/>
    <n v="8"/>
    <n v="23"/>
    <n v="811"/>
    <n v="10"/>
    <n v="8"/>
    <n v="6"/>
    <x v="0"/>
    <n v="8"/>
    <n v="381.64705882352939"/>
    <n v="9"/>
    <n v="429.35294117647061"/>
    <n v="24"/>
    <n v="9"/>
    <x v="3"/>
  </r>
  <r>
    <n v="8957"/>
    <n v="73"/>
    <x v="2"/>
    <x v="0"/>
    <n v="64831"/>
    <n v="51"/>
    <n v="22"/>
    <n v="1120"/>
    <n v="5"/>
    <n v="7"/>
    <n v="7"/>
    <x v="0"/>
    <n v="6"/>
    <n v="610.90909090909088"/>
    <n v="5"/>
    <n v="509.09090909090907"/>
    <n v="19"/>
    <n v="7"/>
    <x v="0"/>
  </r>
  <r>
    <n v="4128"/>
    <n v="63"/>
    <x v="1"/>
    <x v="1"/>
    <n v="56067"/>
    <n v="51"/>
    <n v="20"/>
    <n v="725"/>
    <n v="5"/>
    <n v="6"/>
    <n v="6"/>
    <x v="0"/>
    <n v="7"/>
    <n v="362.5"/>
    <n v="7"/>
    <n v="362.5"/>
    <n v="17"/>
    <n v="5"/>
    <x v="4"/>
  </r>
  <r>
    <n v="6810"/>
    <n v="42"/>
    <x v="0"/>
    <x v="2"/>
    <n v="82025"/>
    <n v="76"/>
    <n v="12"/>
    <n v="1187"/>
    <n v="3.0000000000000004"/>
    <n v="3"/>
    <n v="8"/>
    <x v="0"/>
    <n v="3"/>
    <n v="395.66666666666663"/>
    <n v="6"/>
    <n v="791.33333333333326"/>
    <n v="14"/>
    <n v="4"/>
    <x v="2"/>
  </r>
  <r>
    <n v="5386"/>
    <n v="72"/>
    <x v="0"/>
    <x v="1"/>
    <n v="94384"/>
    <n v="62"/>
    <n v="18"/>
    <n v="2302"/>
    <n v="4"/>
    <n v="6"/>
    <n v="9"/>
    <x v="1"/>
    <n v="5"/>
    <n v="1151"/>
    <n v="5"/>
    <n v="1151"/>
    <n v="19"/>
    <n v="7"/>
    <x v="0"/>
  </r>
  <r>
    <n v="8700"/>
    <n v="39"/>
    <x v="3"/>
    <x v="0"/>
    <n v="14906"/>
    <n v="86"/>
    <n v="9"/>
    <n v="66"/>
    <n v="1.9999999999999996"/>
    <n v="2"/>
    <n v="2"/>
    <x v="0"/>
    <n v="2"/>
    <n v="26.400000000000002"/>
    <n v="3"/>
    <n v="39.6"/>
    <n v="6"/>
    <n v="0"/>
    <x v="1"/>
  </r>
  <r>
    <n v="3202"/>
    <n v="38"/>
    <x v="1"/>
    <x v="1"/>
    <n v="51563"/>
    <n v="60"/>
    <n v="19"/>
    <n v="1250"/>
    <n v="4"/>
    <n v="6"/>
    <n v="8"/>
    <x v="0"/>
    <n v="4"/>
    <n v="357.14285714285711"/>
    <n v="10"/>
    <n v="892.85714285714289"/>
    <n v="18"/>
    <n v="6"/>
    <x v="4"/>
  </r>
  <r>
    <n v="1328"/>
    <n v="43"/>
    <x v="2"/>
    <x v="1"/>
    <n v="57937"/>
    <n v="56"/>
    <n v="20"/>
    <n v="683"/>
    <n v="5"/>
    <n v="6"/>
    <n v="6"/>
    <x v="0"/>
    <n v="4"/>
    <n v="210.15384615384616"/>
    <n v="9"/>
    <n v="472.84615384615381"/>
    <n v="17"/>
    <n v="5"/>
    <x v="4"/>
  </r>
  <r>
    <n v="8405"/>
    <n v="46"/>
    <x v="0"/>
    <x v="2"/>
    <n v="68274"/>
    <n v="83"/>
    <n v="13"/>
    <n v="305"/>
    <n v="1.9999999999999996"/>
    <n v="4"/>
    <n v="4"/>
    <x v="0"/>
    <n v="4"/>
    <n v="135.55555555555554"/>
    <n v="5"/>
    <n v="169.44444444444446"/>
    <n v="10"/>
    <n v="2"/>
    <x v="2"/>
  </r>
  <r>
    <n v="6515"/>
    <n v="48"/>
    <x v="0"/>
    <x v="1"/>
    <n v="39771"/>
    <n v="92"/>
    <n v="6"/>
    <n v="50"/>
    <n v="0.99999999999999978"/>
    <n v="1"/>
    <n v="1"/>
    <x v="0"/>
    <n v="2"/>
    <n v="20"/>
    <n v="3"/>
    <n v="30"/>
    <n v="3"/>
    <n v="0"/>
    <x v="1"/>
  </r>
  <r>
    <n v="2882"/>
    <n v="50"/>
    <x v="2"/>
    <x v="2"/>
    <n v="67893"/>
    <n v="31"/>
    <n v="16"/>
    <n v="995"/>
    <n v="7"/>
    <n v="5"/>
    <n v="7"/>
    <x v="0"/>
    <n v="3"/>
    <n v="248.75"/>
    <n v="9"/>
    <n v="746.25"/>
    <n v="19"/>
    <n v="7"/>
    <x v="0"/>
  </r>
  <r>
    <n v="7574"/>
    <n v="46"/>
    <x v="1"/>
    <x v="1"/>
    <n v="27922"/>
    <n v="80"/>
    <n v="6"/>
    <n v="41"/>
    <n v="1.9999999999999996"/>
    <n v="1"/>
    <n v="1"/>
    <x v="0"/>
    <n v="2"/>
    <n v="16.400000000000002"/>
    <n v="3"/>
    <n v="24.599999999999998"/>
    <n v="3.9999999999999996"/>
    <n v="0"/>
    <x v="1"/>
  </r>
  <r>
    <n v="6387"/>
    <n v="49"/>
    <x v="1"/>
    <x v="1"/>
    <n v="52190"/>
    <n v="39"/>
    <n v="9"/>
    <n v="77"/>
    <n v="7"/>
    <n v="2"/>
    <n v="2"/>
    <x v="0"/>
    <n v="2"/>
    <n v="30.8"/>
    <n v="3"/>
    <n v="46.199999999999996"/>
    <n v="11"/>
    <n v="3"/>
    <x v="2"/>
  </r>
  <r>
    <n v="5320"/>
    <n v="52"/>
    <x v="2"/>
    <x v="2"/>
    <n v="44051"/>
    <n v="20"/>
    <n v="12"/>
    <n v="171"/>
    <n v="8"/>
    <n v="3"/>
    <n v="3"/>
    <x v="0"/>
    <n v="3"/>
    <n v="73.285714285714278"/>
    <n v="4"/>
    <n v="97.714285714285708"/>
    <n v="14"/>
    <n v="4"/>
    <x v="2"/>
  </r>
  <r>
    <n v="5048"/>
    <n v="54"/>
    <x v="1"/>
    <x v="0"/>
    <n v="42767"/>
    <n v="53"/>
    <n v="7"/>
    <n v="131"/>
    <n v="5"/>
    <n v="1"/>
    <n v="3"/>
    <x v="0"/>
    <n v="3"/>
    <n v="78.599999999999994"/>
    <n v="2"/>
    <n v="52.400000000000006"/>
    <n v="9"/>
    <n v="2"/>
    <x v="2"/>
  </r>
  <r>
    <n v="8146"/>
    <n v="49"/>
    <x v="2"/>
    <x v="1"/>
    <n v="46106"/>
    <n v="84"/>
    <n v="5"/>
    <n v="54"/>
    <n v="1.9999999999999996"/>
    <n v="0"/>
    <n v="1"/>
    <x v="0"/>
    <n v="1"/>
    <n v="18"/>
    <n v="2"/>
    <n v="36"/>
    <n v="2.9999999999999996"/>
    <n v="0"/>
    <x v="1"/>
  </r>
  <r>
    <n v="10031"/>
    <n v="49"/>
    <x v="1"/>
    <x v="1"/>
    <n v="16927"/>
    <n v="50"/>
    <n v="12"/>
    <n v="53"/>
    <n v="5"/>
    <n v="3"/>
    <n v="1"/>
    <x v="0"/>
    <n v="3"/>
    <n v="22.714285714285712"/>
    <n v="4"/>
    <n v="30.285714285714285"/>
    <n v="9"/>
    <n v="2"/>
    <x v="2"/>
  </r>
  <r>
    <n v="5748"/>
    <n v="60"/>
    <x v="0"/>
    <x v="1"/>
    <n v="59754"/>
    <n v="96"/>
    <n v="16"/>
    <n v="475"/>
    <n v="0.99999999999999978"/>
    <n v="5"/>
    <n v="5"/>
    <x v="0"/>
    <n v="5"/>
    <n v="215.90909090909091"/>
    <n v="6"/>
    <n v="259.09090909090907"/>
    <n v="11"/>
    <n v="3"/>
    <x v="2"/>
  </r>
  <r>
    <n v="2134"/>
    <n v="73"/>
    <x v="0"/>
    <x v="0"/>
    <n v="53700"/>
    <n v="94"/>
    <n v="22"/>
    <n v="694"/>
    <n v="0.99999999999999978"/>
    <n v="7"/>
    <n v="6"/>
    <x v="0"/>
    <n v="5"/>
    <n v="266.92307692307696"/>
    <n v="8"/>
    <n v="427.07692307692309"/>
    <n v="14"/>
    <n v="4"/>
    <x v="2"/>
  </r>
  <r>
    <n v="1523"/>
    <n v="52"/>
    <x v="0"/>
    <x v="1"/>
    <n v="59041"/>
    <n v="25"/>
    <n v="8"/>
    <n v="96"/>
    <n v="8"/>
    <n v="2"/>
    <n v="3"/>
    <x v="0"/>
    <n v="2"/>
    <n v="32"/>
    <n v="4"/>
    <n v="64"/>
    <n v="13"/>
    <n v="4"/>
    <x v="2"/>
  </r>
  <r>
    <n v="9665"/>
    <n v="68"/>
    <x v="1"/>
    <x v="2"/>
    <n v="54237"/>
    <n v="48"/>
    <n v="16"/>
    <n v="361"/>
    <n v="6"/>
    <n v="5"/>
    <n v="4"/>
    <x v="0"/>
    <n v="5"/>
    <n v="180.5"/>
    <n v="5"/>
    <n v="180.5"/>
    <n v="15"/>
    <n v="4"/>
    <x v="2"/>
  </r>
  <r>
    <n v="4640"/>
    <n v="58"/>
    <x v="0"/>
    <x v="2"/>
    <n v="70647"/>
    <n v="65"/>
    <n v="26"/>
    <n v="1079"/>
    <n v="4"/>
    <n v="9"/>
    <n v="7"/>
    <x v="0"/>
    <n v="4"/>
    <n v="253.88235294117646"/>
    <n v="13"/>
    <n v="825.11764705882342"/>
    <n v="20"/>
    <n v="7"/>
    <x v="0"/>
  </r>
  <r>
    <n v="3635"/>
    <n v="63"/>
    <x v="1"/>
    <x v="0"/>
    <n v="52597"/>
    <n v="69"/>
    <n v="20"/>
    <n v="578"/>
    <n v="4"/>
    <n v="6"/>
    <n v="5"/>
    <x v="0"/>
    <n v="6"/>
    <n v="247.71428571428569"/>
    <n v="8"/>
    <n v="330.28571428571428"/>
    <n v="15"/>
    <n v="4"/>
    <x v="2"/>
  </r>
  <r>
    <n v="3547"/>
    <n v="56"/>
    <x v="2"/>
    <x v="1"/>
    <n v="41021"/>
    <n v="12"/>
    <n v="7"/>
    <n v="64"/>
    <n v="9"/>
    <n v="1"/>
    <n v="2"/>
    <x v="0"/>
    <n v="2"/>
    <n v="25.6"/>
    <n v="3"/>
    <n v="38.4"/>
    <n v="12"/>
    <n v="3"/>
    <x v="2"/>
  </r>
  <r>
    <n v="2456"/>
    <n v="50"/>
    <x v="1"/>
    <x v="1"/>
    <n v="40233"/>
    <n v="84"/>
    <n v="13"/>
    <n v="149"/>
    <n v="1.9999999999999996"/>
    <n v="4"/>
    <n v="3"/>
    <x v="0"/>
    <n v="2"/>
    <n v="42.571428571428569"/>
    <n v="5"/>
    <n v="106.42857142857143"/>
    <n v="9"/>
    <n v="2"/>
    <x v="2"/>
  </r>
  <r>
    <n v="5633"/>
    <n v="45"/>
    <x v="0"/>
    <x v="1"/>
    <n v="50183"/>
    <n v="47"/>
    <n v="17"/>
    <n v="231"/>
    <n v="6"/>
    <n v="5"/>
    <n v="4"/>
    <x v="0"/>
    <n v="3"/>
    <n v="77"/>
    <n v="6"/>
    <n v="154"/>
    <n v="15"/>
    <n v="4"/>
    <x v="2"/>
  </r>
  <r>
    <n v="7801"/>
    <n v="66"/>
    <x v="0"/>
    <x v="1"/>
    <n v="54753"/>
    <n v="87"/>
    <n v="21"/>
    <n v="728"/>
    <n v="1.9999999999999996"/>
    <n v="7"/>
    <n v="6"/>
    <x v="0"/>
    <n v="5"/>
    <n v="227.5"/>
    <n v="11"/>
    <n v="500.5"/>
    <n v="15"/>
    <n v="4"/>
    <x v="2"/>
  </r>
  <r>
    <n v="10489"/>
    <n v="52"/>
    <x v="0"/>
    <x v="1"/>
    <n v="92955"/>
    <n v="35"/>
    <n v="23"/>
    <n v="1778"/>
    <n v="7"/>
    <n v="8"/>
    <n v="9"/>
    <x v="0"/>
    <n v="6"/>
    <n v="711.2"/>
    <n v="9"/>
    <n v="1066.8"/>
    <n v="24"/>
    <n v="9"/>
    <x v="3"/>
  </r>
  <r>
    <n v="7011"/>
    <n v="52"/>
    <x v="0"/>
    <x v="1"/>
    <n v="33471"/>
    <n v="47"/>
    <n v="10"/>
    <n v="93"/>
    <n v="6"/>
    <n v="3"/>
    <n v="3"/>
    <x v="0"/>
    <n v="3"/>
    <n v="39.857142857142854"/>
    <n v="4"/>
    <n v="53.142857142857139"/>
    <n v="12"/>
    <n v="3"/>
    <x v="2"/>
  </r>
  <r>
    <n v="2620"/>
    <n v="51"/>
    <x v="1"/>
    <x v="1"/>
    <n v="34596"/>
    <n v="48"/>
    <n v="4"/>
    <n v="23"/>
    <n v="6"/>
    <n v="0"/>
    <n v="0"/>
    <x v="0"/>
    <n v="1"/>
    <n v="7.6666666666666661"/>
    <n v="2"/>
    <n v="15.333333333333332"/>
    <n v="6"/>
    <n v="0"/>
    <x v="1"/>
  </r>
  <r>
    <n v="3933"/>
    <n v="45"/>
    <x v="0"/>
    <x v="1"/>
    <n v="44010"/>
    <n v="46"/>
    <n v="24"/>
    <n v="662"/>
    <n v="6"/>
    <n v="8"/>
    <n v="6"/>
    <x v="0"/>
    <n v="10"/>
    <n v="413.75"/>
    <n v="6"/>
    <n v="248.25"/>
    <n v="20"/>
    <n v="7"/>
    <x v="0"/>
  </r>
  <r>
    <n v="10981"/>
    <n v="37"/>
    <x v="0"/>
    <x v="1"/>
    <n v="84219"/>
    <n v="27"/>
    <n v="18"/>
    <n v="1198"/>
    <n v="8"/>
    <n v="6"/>
    <n v="8"/>
    <x v="0"/>
    <n v="3"/>
    <n v="276.46153846153845"/>
    <n v="10"/>
    <n v="921.53846153846155"/>
    <n v="22"/>
    <n v="8"/>
    <x v="0"/>
  </r>
  <r>
    <n v="1734"/>
    <n v="57"/>
    <x v="1"/>
    <x v="1"/>
    <n v="40706"/>
    <n v="37"/>
    <n v="11"/>
    <n v="81"/>
    <n v="7"/>
    <n v="3"/>
    <n v="2"/>
    <x v="0"/>
    <n v="3"/>
    <n v="34.714285714285715"/>
    <n v="4"/>
    <n v="46.285714285714285"/>
    <n v="12"/>
    <n v="3"/>
    <x v="2"/>
  </r>
  <r>
    <n v="10995"/>
    <n v="37"/>
    <x v="2"/>
    <x v="1"/>
    <n v="15716"/>
    <n v="8"/>
    <n v="10"/>
    <n v="92"/>
    <n v="10"/>
    <n v="3"/>
    <n v="3"/>
    <x v="0"/>
    <n v="3"/>
    <n v="39.428571428571423"/>
    <n v="4"/>
    <n v="52.571428571428569"/>
    <n v="16"/>
    <n v="5"/>
    <x v="4"/>
  </r>
  <r>
    <n v="6357"/>
    <n v="66"/>
    <x v="2"/>
    <x v="2"/>
    <n v="59052"/>
    <n v="29"/>
    <n v="18"/>
    <n v="491"/>
    <n v="8"/>
    <n v="6"/>
    <n v="5"/>
    <x v="0"/>
    <n v="7"/>
    <n v="245.5"/>
    <n v="7"/>
    <n v="245.5"/>
    <n v="19"/>
    <n v="7"/>
    <x v="0"/>
  </r>
  <r>
    <n v="9209"/>
    <n v="54"/>
    <x v="2"/>
    <x v="1"/>
    <n v="80573"/>
    <n v="85"/>
    <n v="24"/>
    <n v="1564"/>
    <n v="1.9999999999999996"/>
    <n v="8"/>
    <n v="9"/>
    <x v="0"/>
    <n v="4"/>
    <n v="368"/>
    <n v="13"/>
    <n v="1196"/>
    <n v="19"/>
    <n v="7"/>
    <x v="0"/>
  </r>
  <r>
    <n v="10286"/>
    <n v="63"/>
    <x v="0"/>
    <x v="1"/>
    <n v="83715"/>
    <n v="2"/>
    <n v="24"/>
    <n v="926"/>
    <n v="10"/>
    <n v="8"/>
    <n v="6"/>
    <x v="0"/>
    <n v="2"/>
    <n v="123.46666666666667"/>
    <n v="13"/>
    <n v="802.53333333333342"/>
    <n v="24"/>
    <n v="9"/>
    <x v="3"/>
  </r>
  <r>
    <n v="2611"/>
    <n v="66"/>
    <x v="2"/>
    <x v="1"/>
    <n v="82576"/>
    <n v="66"/>
    <n v="19"/>
    <n v="1910"/>
    <n v="4"/>
    <n v="6"/>
    <n v="9"/>
    <x v="0"/>
    <n v="2"/>
    <n v="272.85714285714283"/>
    <n v="12"/>
    <n v="1637.1428571428571"/>
    <n v="19"/>
    <n v="7"/>
    <x v="0"/>
  </r>
  <r>
    <n v="1600"/>
    <n v="60"/>
    <x v="2"/>
    <x v="1"/>
    <n v="56962"/>
    <n v="60"/>
    <n v="21"/>
    <n v="411"/>
    <n v="4"/>
    <n v="7"/>
    <n v="5"/>
    <x v="0"/>
    <n v="6"/>
    <n v="224.18181818181816"/>
    <n v="5"/>
    <n v="186.81818181818181"/>
    <n v="16"/>
    <n v="5"/>
    <x v="4"/>
  </r>
  <r>
    <n v="3308"/>
    <n v="73"/>
    <x v="0"/>
    <x v="1"/>
    <n v="35704"/>
    <n v="54"/>
    <n v="9"/>
    <n v="94"/>
    <n v="5"/>
    <n v="2"/>
    <n v="3"/>
    <x v="0"/>
    <n v="2"/>
    <n v="31.333333333333332"/>
    <n v="4"/>
    <n v="62.666666666666664"/>
    <n v="10"/>
    <n v="2"/>
    <x v="2"/>
  </r>
  <r>
    <n v="5407"/>
    <n v="71"/>
    <x v="0"/>
    <x v="1"/>
    <n v="53103"/>
    <n v="70"/>
    <n v="28"/>
    <n v="1085"/>
    <n v="3.0000000000000004"/>
    <n v="9"/>
    <n v="7"/>
    <x v="0"/>
    <n v="10"/>
    <n v="638.23529411764707"/>
    <n v="7"/>
    <n v="446.76470588235293"/>
    <n v="19"/>
    <n v="7"/>
    <x v="0"/>
  </r>
  <r>
    <n v="2166"/>
    <n v="65"/>
    <x v="2"/>
    <x v="3"/>
    <n v="46779"/>
    <n v="55"/>
    <n v="4"/>
    <n v="23"/>
    <n v="5"/>
    <n v="0"/>
    <n v="0"/>
    <x v="0"/>
    <n v="0"/>
    <n v="0"/>
    <n v="2"/>
    <n v="23"/>
    <n v="5"/>
    <n v="0"/>
    <x v="1"/>
  </r>
  <r>
    <n v="3955"/>
    <n v="60"/>
    <x v="0"/>
    <x v="2"/>
    <n v="4861"/>
    <n v="20"/>
    <n v="0"/>
    <n v="6"/>
    <n v="8"/>
    <n v="0"/>
    <n v="0"/>
    <x v="1"/>
    <n v="0"/>
    <n v="0"/>
    <n v="0"/>
    <n v="0"/>
    <n v="8"/>
    <n v="1"/>
    <x v="1"/>
  </r>
  <r>
    <n v="6634"/>
    <n v="46"/>
    <x v="2"/>
    <x v="2"/>
    <n v="33462"/>
    <n v="78"/>
    <n v="6"/>
    <n v="54"/>
    <n v="3.0000000000000004"/>
    <n v="1"/>
    <n v="1"/>
    <x v="0"/>
    <n v="2"/>
    <n v="21.6"/>
    <n v="3"/>
    <n v="32.4"/>
    <n v="5"/>
    <n v="0"/>
    <x v="1"/>
  </r>
  <r>
    <n v="3056"/>
    <n v="47"/>
    <x v="0"/>
    <x v="2"/>
    <n v="63693"/>
    <n v="63"/>
    <n v="29"/>
    <n v="1150"/>
    <n v="4"/>
    <n v="9"/>
    <n v="7"/>
    <x v="0"/>
    <n v="11"/>
    <n v="632.5"/>
    <n v="9"/>
    <n v="517.5"/>
    <n v="20"/>
    <n v="7"/>
    <x v="0"/>
  </r>
  <r>
    <n v="5718"/>
    <n v="75"/>
    <x v="0"/>
    <x v="1"/>
    <n v="80763"/>
    <n v="17"/>
    <n v="23"/>
    <n v="1415"/>
    <n v="9"/>
    <n v="8"/>
    <n v="8"/>
    <x v="0"/>
    <n v="5"/>
    <n v="643.18181818181813"/>
    <n v="6"/>
    <n v="771.81818181818176"/>
    <n v="25"/>
    <n v="9"/>
    <x v="3"/>
  </r>
  <r>
    <n v="6872"/>
    <n v="51"/>
    <x v="1"/>
    <x v="1"/>
    <n v="65352"/>
    <n v="43"/>
    <n v="16"/>
    <n v="405"/>
    <n v="6"/>
    <n v="5"/>
    <n v="5"/>
    <x v="0"/>
    <n v="4"/>
    <n v="135"/>
    <n v="8"/>
    <n v="270"/>
    <n v="16"/>
    <n v="5"/>
    <x v="4"/>
  </r>
  <r>
    <n v="8164"/>
    <n v="47"/>
    <x v="1"/>
    <x v="1"/>
    <n v="82170"/>
    <n v="13"/>
    <n v="19"/>
    <n v="1908"/>
    <n v="9"/>
    <n v="6"/>
    <n v="9"/>
    <x v="0"/>
    <n v="5"/>
    <n v="795"/>
    <n v="7"/>
    <n v="1113"/>
    <n v="24"/>
    <n v="9"/>
    <x v="3"/>
  </r>
  <r>
    <n v="4580"/>
    <n v="56"/>
    <x v="0"/>
    <x v="1"/>
    <n v="75759"/>
    <n v="46"/>
    <n v="26"/>
    <n v="2486"/>
    <n v="6"/>
    <n v="9"/>
    <n v="9"/>
    <x v="0"/>
    <n v="9"/>
    <n v="1243"/>
    <n v="9"/>
    <n v="1243"/>
    <n v="24"/>
    <n v="9"/>
    <x v="3"/>
  </r>
  <r>
    <n v="9305"/>
    <n v="49"/>
    <x v="2"/>
    <x v="0"/>
    <n v="79689"/>
    <n v="65"/>
    <n v="27"/>
    <n v="1315"/>
    <n v="4"/>
    <n v="9"/>
    <n v="8"/>
    <x v="0"/>
    <n v="4"/>
    <n v="309.41176470588238"/>
    <n v="13"/>
    <n v="1005.5882352941176"/>
    <n v="21"/>
    <n v="8"/>
    <x v="0"/>
  </r>
  <r>
    <n v="453"/>
    <n v="69"/>
    <x v="1"/>
    <x v="3"/>
    <n v="35340"/>
    <n v="1"/>
    <n v="7"/>
    <n v="45"/>
    <n v="10"/>
    <n v="1"/>
    <n v="1"/>
    <x v="0"/>
    <n v="2"/>
    <n v="18"/>
    <n v="3"/>
    <n v="27"/>
    <n v="12"/>
    <n v="3"/>
    <x v="2"/>
  </r>
  <r>
    <n v="8545"/>
    <n v="71"/>
    <x v="0"/>
    <x v="2"/>
    <n v="85683"/>
    <n v="6"/>
    <n v="17"/>
    <n v="1789"/>
    <n v="10"/>
    <n v="5"/>
    <n v="9"/>
    <x v="0"/>
    <n v="2"/>
    <n v="298.16666666666663"/>
    <n v="10"/>
    <n v="1490.8333333333335"/>
    <n v="24"/>
    <n v="9"/>
    <x v="3"/>
  </r>
  <r>
    <n v="9850"/>
    <n v="53"/>
    <x v="2"/>
    <x v="1"/>
    <n v="24884"/>
    <n v="32"/>
    <n v="4"/>
    <n v="19"/>
    <n v="7"/>
    <n v="0"/>
    <n v="0"/>
    <x v="0"/>
    <n v="0"/>
    <n v="0"/>
    <n v="3"/>
    <n v="19"/>
    <n v="7"/>
    <n v="1"/>
    <x v="1"/>
  </r>
  <r>
    <n v="7378"/>
    <n v="44"/>
    <x v="2"/>
    <x v="1"/>
    <n v="42021"/>
    <n v="34"/>
    <n v="22"/>
    <n v="573"/>
    <n v="7"/>
    <n v="7"/>
    <n v="5"/>
    <x v="0"/>
    <n v="10"/>
    <n v="358.125"/>
    <n v="6"/>
    <n v="214.875"/>
    <n v="19"/>
    <n v="7"/>
    <x v="0"/>
  </r>
  <r>
    <n v="7646"/>
    <n v="36"/>
    <x v="0"/>
    <x v="0"/>
    <n v="64449"/>
    <n v="70"/>
    <n v="24"/>
    <n v="805"/>
    <n v="3.0000000000000004"/>
    <n v="8"/>
    <n v="6"/>
    <x v="0"/>
    <n v="5"/>
    <n v="236.76470588235296"/>
    <n v="12"/>
    <n v="568.23529411764707"/>
    <n v="17"/>
    <n v="5"/>
    <x v="4"/>
  </r>
  <r>
    <n v="1640"/>
    <n v="71"/>
    <x v="0"/>
    <x v="2"/>
    <n v="64587"/>
    <n v="49"/>
    <n v="8"/>
    <n v="108"/>
    <n v="6"/>
    <n v="2"/>
    <n v="3"/>
    <x v="0"/>
    <n v="1"/>
    <n v="21.6"/>
    <n v="4"/>
    <n v="86.4"/>
    <n v="11"/>
    <n v="3"/>
    <x v="2"/>
  </r>
  <r>
    <n v="5184"/>
    <n v="30"/>
    <x v="0"/>
    <x v="0"/>
    <n v="34824"/>
    <n v="65"/>
    <n v="4"/>
    <n v="23"/>
    <n v="4"/>
    <n v="0"/>
    <n v="0"/>
    <x v="0"/>
    <n v="1"/>
    <n v="7.6666666666666661"/>
    <n v="2"/>
    <n v="15.333333333333332"/>
    <n v="4"/>
    <n v="0"/>
    <x v="1"/>
  </r>
  <r>
    <n v="8492"/>
    <n v="47"/>
    <x v="0"/>
    <x v="1"/>
    <n v="75437"/>
    <n v="25"/>
    <n v="23"/>
    <n v="1493"/>
    <n v="8"/>
    <n v="8"/>
    <n v="8"/>
    <x v="0"/>
    <n v="8"/>
    <n v="663.55555555555554"/>
    <n v="10"/>
    <n v="829.44444444444446"/>
    <n v="24"/>
    <n v="9"/>
    <x v="3"/>
  </r>
  <r>
    <n v="11188"/>
    <n v="68"/>
    <x v="0"/>
    <x v="1"/>
    <n v="26091"/>
    <n v="84"/>
    <n v="9"/>
    <n v="89"/>
    <n v="1.9999999999999996"/>
    <n v="2"/>
    <n v="2"/>
    <x v="0"/>
    <n v="2"/>
    <n v="35.6"/>
    <n v="3"/>
    <n v="53.4"/>
    <n v="6"/>
    <n v="0"/>
    <x v="1"/>
  </r>
  <r>
    <n v="1212"/>
    <n v="52"/>
    <x v="0"/>
    <x v="1"/>
    <n v="52845"/>
    <n v="7"/>
    <n v="25"/>
    <n v="936"/>
    <n v="10"/>
    <n v="8"/>
    <n v="7"/>
    <x v="0"/>
    <n v="8"/>
    <n v="534.85714285714278"/>
    <n v="6"/>
    <n v="401.14285714285711"/>
    <n v="25"/>
    <n v="9"/>
    <x v="3"/>
  </r>
  <r>
    <n v="9097"/>
    <n v="69"/>
    <x v="0"/>
    <x v="2"/>
    <n v="46086"/>
    <n v="34"/>
    <n v="16"/>
    <n v="343"/>
    <n v="7"/>
    <n v="5"/>
    <n v="4"/>
    <x v="0"/>
    <n v="3"/>
    <n v="93.545454545454533"/>
    <n v="8"/>
    <n v="249.45454545454547"/>
    <n v="16"/>
    <n v="5"/>
    <x v="4"/>
  </r>
  <r>
    <n v="10473"/>
    <n v="69"/>
    <x v="1"/>
    <x v="3"/>
    <n v="78028"/>
    <n v="38"/>
    <n v="20"/>
    <n v="528"/>
    <n v="7"/>
    <n v="6"/>
    <n v="5"/>
    <x v="0"/>
    <n v="6"/>
    <n v="211.20000000000002"/>
    <n v="9"/>
    <n v="316.8"/>
    <n v="18"/>
    <n v="6"/>
    <x v="4"/>
  </r>
  <r>
    <n v="7962"/>
    <n v="38"/>
    <x v="1"/>
    <x v="0"/>
    <n v="95169"/>
    <n v="1"/>
    <n v="12"/>
    <n v="1901"/>
    <n v="10"/>
    <n v="3"/>
    <n v="9"/>
    <x v="0"/>
    <n v="4"/>
    <n v="950.5"/>
    <n v="4"/>
    <n v="950.5"/>
    <n v="22"/>
    <n v="8"/>
    <x v="0"/>
  </r>
  <r>
    <n v="9984"/>
    <n v="44"/>
    <x v="2"/>
    <x v="1"/>
    <n v="56337"/>
    <n v="25"/>
    <n v="22"/>
    <n v="724"/>
    <n v="8"/>
    <n v="7"/>
    <n v="6"/>
    <x v="0"/>
    <n v="8"/>
    <n v="482.66666666666663"/>
    <n v="4"/>
    <n v="241.33333333333331"/>
    <n v="21"/>
    <n v="8"/>
    <x v="0"/>
  </r>
  <r>
    <n v="5527"/>
    <n v="38"/>
    <x v="0"/>
    <x v="1"/>
    <n v="22434"/>
    <n v="25"/>
    <n v="7"/>
    <n v="58"/>
    <n v="8"/>
    <n v="1"/>
    <n v="2"/>
    <x v="0"/>
    <n v="2"/>
    <n v="23.200000000000003"/>
    <n v="3"/>
    <n v="34.799999999999997"/>
    <n v="11"/>
    <n v="3"/>
    <x v="2"/>
  </r>
  <r>
    <n v="6374"/>
    <n v="71"/>
    <x v="1"/>
    <x v="1"/>
    <n v="36930"/>
    <n v="50"/>
    <n v="16"/>
    <n v="297"/>
    <n v="5"/>
    <n v="5"/>
    <n v="4"/>
    <x v="0"/>
    <n v="5"/>
    <n v="165"/>
    <n v="4"/>
    <n v="132"/>
    <n v="14"/>
    <n v="4"/>
    <x v="2"/>
  </r>
  <r>
    <n v="7453"/>
    <n v="71"/>
    <x v="0"/>
    <x v="0"/>
    <n v="36130"/>
    <n v="46"/>
    <n v="21"/>
    <n v="488"/>
    <n v="6"/>
    <n v="7"/>
    <n v="5"/>
    <x v="0"/>
    <n v="3"/>
    <n v="209.14285714285714"/>
    <n v="4"/>
    <n v="278.85714285714283"/>
    <n v="18"/>
    <n v="6"/>
    <x v="4"/>
  </r>
  <r>
    <n v="8952"/>
    <n v="72"/>
    <x v="2"/>
    <x v="1"/>
    <n v="65569"/>
    <n v="96"/>
    <n v="23"/>
    <n v="859"/>
    <n v="0.99999999999999978"/>
    <n v="8"/>
    <n v="6"/>
    <x v="0"/>
    <n v="6"/>
    <n v="322.125"/>
    <n v="10"/>
    <n v="536.875"/>
    <n v="15"/>
    <n v="4"/>
    <x v="2"/>
  </r>
  <r>
    <n v="241"/>
    <n v="73"/>
    <x v="0"/>
    <x v="1"/>
    <n v="83844"/>
    <n v="57"/>
    <n v="20"/>
    <n v="1574"/>
    <n v="5"/>
    <n v="6"/>
    <n v="9"/>
    <x v="0"/>
    <n v="4"/>
    <n v="419.73333333333335"/>
    <n v="11"/>
    <n v="1154.2666666666667"/>
    <n v="20"/>
    <n v="7"/>
    <x v="0"/>
  </r>
  <r>
    <n v="8975"/>
    <n v="57"/>
    <x v="0"/>
    <x v="1"/>
    <n v="19514"/>
    <n v="47"/>
    <n v="10"/>
    <n v="69"/>
    <n v="6"/>
    <n v="3"/>
    <n v="2"/>
    <x v="0"/>
    <n v="3"/>
    <n v="41.4"/>
    <n v="2"/>
    <n v="27.6"/>
    <n v="11"/>
    <n v="3"/>
    <x v="2"/>
  </r>
  <r>
    <n v="6119"/>
    <n v="62"/>
    <x v="1"/>
    <x v="0"/>
    <n v="36736"/>
    <n v="52"/>
    <n v="4"/>
    <n v="17"/>
    <n v="5"/>
    <n v="0"/>
    <n v="0"/>
    <x v="0"/>
    <n v="1"/>
    <n v="5.6666666666666661"/>
    <n v="2"/>
    <n v="11.333333333333332"/>
    <n v="5"/>
    <n v="0"/>
    <x v="1"/>
  </r>
  <r>
    <n v="5236"/>
    <n v="46"/>
    <x v="0"/>
    <x v="1"/>
    <n v="77568"/>
    <n v="30"/>
    <n v="21"/>
    <n v="2194"/>
    <n v="7"/>
    <n v="7"/>
    <n v="9"/>
    <x v="0"/>
    <n v="10"/>
    <n v="1218.8888888888889"/>
    <n v="8"/>
    <n v="975.11111111111109"/>
    <n v="23"/>
    <n v="8"/>
    <x v="0"/>
  </r>
  <r>
    <n v="5723"/>
    <n v="49"/>
    <x v="1"/>
    <x v="1"/>
    <n v="49187"/>
    <n v="63"/>
    <n v="8"/>
    <n v="116"/>
    <n v="4"/>
    <n v="2"/>
    <n v="3"/>
    <x v="0"/>
    <n v="1"/>
    <n v="19.333333333333332"/>
    <n v="5"/>
    <n v="96.666666666666671"/>
    <n v="9"/>
    <n v="2"/>
    <x v="2"/>
  </r>
  <r>
    <n v="1710"/>
    <n v="47"/>
    <x v="0"/>
    <x v="0"/>
    <n v="30168"/>
    <n v="51"/>
    <n v="18"/>
    <n v="279"/>
    <n v="5"/>
    <n v="6"/>
    <n v="4"/>
    <x v="0"/>
    <n v="6"/>
    <n v="167.4"/>
    <n v="4"/>
    <n v="111.60000000000001"/>
    <n v="15"/>
    <n v="4"/>
    <x v="2"/>
  </r>
  <r>
    <n v="1970"/>
    <n v="57"/>
    <x v="2"/>
    <x v="1"/>
    <n v="34053"/>
    <n v="14"/>
    <n v="7"/>
    <n v="103"/>
    <n v="9"/>
    <n v="1"/>
    <n v="3"/>
    <x v="0"/>
    <n v="3"/>
    <n v="51.5"/>
    <n v="3"/>
    <n v="51.5"/>
    <n v="13"/>
    <n v="4"/>
    <x v="2"/>
  </r>
  <r>
    <n v="5313"/>
    <n v="54"/>
    <x v="2"/>
    <x v="1"/>
    <n v="38196"/>
    <n v="20"/>
    <n v="9"/>
    <n v="44"/>
    <n v="8"/>
    <n v="2"/>
    <n v="1"/>
    <x v="0"/>
    <n v="2"/>
    <n v="14.666666666666666"/>
    <n v="4"/>
    <n v="29.333333333333332"/>
    <n v="11"/>
    <n v="3"/>
    <x v="2"/>
  </r>
  <r>
    <n v="10634"/>
    <n v="74"/>
    <x v="2"/>
    <x v="1"/>
    <n v="59412"/>
    <n v="56"/>
    <n v="15"/>
    <n v="406"/>
    <n v="5"/>
    <n v="4"/>
    <n v="5"/>
    <x v="0"/>
    <n v="4"/>
    <n v="135.33333333333331"/>
    <n v="8"/>
    <n v="270.66666666666663"/>
    <n v="14"/>
    <n v="4"/>
    <x v="2"/>
  </r>
  <r>
    <n v="7010"/>
    <n v="60"/>
    <x v="2"/>
    <x v="1"/>
    <n v="70924"/>
    <n v="41"/>
    <n v="20"/>
    <n v="1363"/>
    <n v="6"/>
    <n v="6"/>
    <n v="8"/>
    <x v="0"/>
    <n v="6"/>
    <n v="629.07692307692309"/>
    <n v="7"/>
    <n v="733.92307692307691"/>
    <n v="20"/>
    <n v="7"/>
    <x v="0"/>
  </r>
  <r>
    <n v="8562"/>
    <n v="56"/>
    <x v="0"/>
    <x v="1"/>
    <n v="54165"/>
    <n v="72"/>
    <n v="11"/>
    <n v="236"/>
    <n v="3.0000000000000004"/>
    <n v="3"/>
    <n v="4"/>
    <x v="0"/>
    <n v="2"/>
    <n v="52.444444444444443"/>
    <n v="7"/>
    <n v="183.55555555555557"/>
    <n v="10"/>
    <n v="2"/>
    <x v="2"/>
  </r>
  <r>
    <n v="3158"/>
    <n v="52"/>
    <x v="0"/>
    <x v="1"/>
    <n v="32300"/>
    <n v="1"/>
    <n v="5"/>
    <n v="39"/>
    <n v="10"/>
    <n v="0"/>
    <n v="1"/>
    <x v="0"/>
    <n v="1"/>
    <n v="9.75"/>
    <n v="3"/>
    <n v="29.25"/>
    <n v="11"/>
    <n v="3"/>
    <x v="2"/>
  </r>
  <r>
    <n v="4436"/>
    <n v="49"/>
    <x v="0"/>
    <x v="0"/>
    <n v="20180"/>
    <n v="27"/>
    <n v="8"/>
    <n v="137"/>
    <n v="8"/>
    <n v="2"/>
    <n v="3"/>
    <x v="0"/>
    <n v="2"/>
    <n v="45.666666666666664"/>
    <n v="4"/>
    <n v="91.333333333333329"/>
    <n v="13"/>
    <n v="4"/>
    <x v="2"/>
  </r>
  <r>
    <n v="5287"/>
    <n v="52"/>
    <x v="0"/>
    <x v="1"/>
    <n v="34961"/>
    <n v="77"/>
    <n v="10"/>
    <n v="79"/>
    <n v="3.0000000000000004"/>
    <n v="3"/>
    <n v="2"/>
    <x v="0"/>
    <n v="3"/>
    <n v="39.5"/>
    <n v="3"/>
    <n v="39.5"/>
    <n v="8"/>
    <n v="1"/>
    <x v="1"/>
  </r>
  <r>
    <n v="2445"/>
    <n v="51"/>
    <x v="1"/>
    <x v="1"/>
    <n v="28440"/>
    <n v="87"/>
    <n v="6"/>
    <n v="63"/>
    <n v="1.9999999999999996"/>
    <n v="1"/>
    <n v="2"/>
    <x v="0"/>
    <n v="2"/>
    <n v="25.200000000000003"/>
    <n v="3"/>
    <n v="37.799999999999997"/>
    <n v="5"/>
    <n v="0"/>
    <x v="1"/>
  </r>
  <r>
    <n v="6059"/>
    <n v="72"/>
    <x v="1"/>
    <x v="1"/>
    <n v="64504"/>
    <n v="81"/>
    <n v="25"/>
    <n v="1314"/>
    <n v="1.9999999999999996"/>
    <n v="8"/>
    <n v="8"/>
    <x v="0"/>
    <n v="11"/>
    <n v="963.59999999999991"/>
    <n v="4"/>
    <n v="350.4"/>
    <n v="18"/>
    <n v="6"/>
    <x v="4"/>
  </r>
  <r>
    <n v="4550"/>
    <n v="59"/>
    <x v="2"/>
    <x v="1"/>
    <n v="33564"/>
    <n v="51"/>
    <n v="6"/>
    <n v="71"/>
    <n v="5"/>
    <n v="1"/>
    <n v="2"/>
    <x v="0"/>
    <n v="1"/>
    <n v="17.75"/>
    <n v="3"/>
    <n v="53.25"/>
    <n v="8"/>
    <n v="1"/>
    <x v="1"/>
  </r>
  <r>
    <n v="4240"/>
    <n v="47"/>
    <x v="0"/>
    <x v="1"/>
    <n v="17345"/>
    <n v="79"/>
    <n v="7"/>
    <n v="58"/>
    <n v="3.0000000000000004"/>
    <n v="1"/>
    <n v="2"/>
    <x v="0"/>
    <n v="2"/>
    <n v="29"/>
    <n v="2"/>
    <n v="29"/>
    <n v="6"/>
    <n v="0"/>
    <x v="1"/>
  </r>
  <r>
    <n v="8911"/>
    <n v="58"/>
    <x v="1"/>
    <x v="1"/>
    <n v="56320"/>
    <n v="11"/>
    <n v="21"/>
    <n v="702"/>
    <n v="9"/>
    <n v="7"/>
    <n v="6"/>
    <x v="0"/>
    <n v="5"/>
    <n v="250.71428571428572"/>
    <n v="9"/>
    <n v="451.28571428571433"/>
    <n v="22"/>
    <n v="8"/>
    <x v="0"/>
  </r>
  <r>
    <n v="3706"/>
    <n v="47"/>
    <x v="0"/>
    <x v="0"/>
    <n v="28647"/>
    <n v="54"/>
    <n v="7"/>
    <n v="94"/>
    <n v="5"/>
    <n v="1"/>
    <n v="3"/>
    <x v="0"/>
    <n v="2"/>
    <n v="47"/>
    <n v="2"/>
    <n v="47"/>
    <n v="9"/>
    <n v="2"/>
    <x v="2"/>
  </r>
  <r>
    <n v="3628"/>
    <n v="38"/>
    <x v="3"/>
    <x v="0"/>
    <n v="15038"/>
    <n v="93"/>
    <n v="7"/>
    <n v="80"/>
    <n v="0.99999999999999978"/>
    <n v="1"/>
    <n v="2"/>
    <x v="0"/>
    <n v="2"/>
    <n v="40"/>
    <n v="2"/>
    <n v="40"/>
    <n v="4"/>
    <n v="0"/>
    <x v="1"/>
  </r>
  <r>
    <n v="10175"/>
    <n v="67"/>
    <x v="1"/>
    <x v="2"/>
    <n v="32173"/>
    <n v="0"/>
    <n v="5"/>
    <n v="22"/>
    <n v="10"/>
    <n v="0"/>
    <n v="0"/>
    <x v="0"/>
    <n v="1"/>
    <n v="5.5"/>
    <n v="3"/>
    <n v="16.5"/>
    <n v="10"/>
    <n v="2"/>
    <x v="2"/>
  </r>
  <r>
    <n v="8985"/>
    <n v="61"/>
    <x v="2"/>
    <x v="1"/>
    <n v="68316"/>
    <n v="54"/>
    <n v="32"/>
    <n v="1211"/>
    <n v="5"/>
    <n v="9"/>
    <n v="8"/>
    <x v="0"/>
    <n v="10"/>
    <n v="605.5"/>
    <n v="10"/>
    <n v="605.5"/>
    <n v="22"/>
    <n v="8"/>
    <x v="0"/>
  </r>
  <r>
    <n v="5204"/>
    <n v="54"/>
    <x v="0"/>
    <x v="1"/>
    <n v="74538"/>
    <n v="21"/>
    <n v="22"/>
    <n v="1461"/>
    <n v="8"/>
    <n v="7"/>
    <n v="8"/>
    <x v="0"/>
    <n v="8"/>
    <n v="899.07692307692309"/>
    <n v="5"/>
    <n v="561.92307692307691"/>
    <n v="23"/>
    <n v="8"/>
    <x v="0"/>
  </r>
  <r>
    <n v="9220"/>
    <n v="54"/>
    <x v="0"/>
    <x v="0"/>
    <n v="91700"/>
    <n v="58"/>
    <n v="20"/>
    <n v="1968"/>
    <n v="5"/>
    <n v="6"/>
    <n v="9"/>
    <x v="0"/>
    <n v="8"/>
    <n v="1211.0769230769231"/>
    <n v="5"/>
    <n v="756.92307692307702"/>
    <n v="20"/>
    <n v="7"/>
    <x v="0"/>
  </r>
  <r>
    <n v="9888"/>
    <n v="56"/>
    <x v="0"/>
    <x v="1"/>
    <n v="68695"/>
    <n v="3"/>
    <n v="16"/>
    <n v="1091"/>
    <n v="10"/>
    <n v="5"/>
    <n v="7"/>
    <x v="0"/>
    <n v="4"/>
    <n v="396.72727272727275"/>
    <n v="7"/>
    <n v="694.27272727272725"/>
    <n v="22"/>
    <n v="8"/>
    <x v="0"/>
  </r>
  <r>
    <n v="5263"/>
    <n v="48"/>
    <x v="2"/>
    <x v="1"/>
    <n v="31056"/>
    <n v="99"/>
    <n v="5"/>
    <n v="55"/>
    <n v="0.99999999999999978"/>
    <n v="0"/>
    <n v="1"/>
    <x v="0"/>
    <n v="1"/>
    <n v="13.75"/>
    <n v="3"/>
    <n v="41.25"/>
    <n v="1.9999999999999998"/>
    <n v="0"/>
    <x v="1"/>
  </r>
  <r>
    <n v="1020"/>
    <n v="52"/>
    <x v="0"/>
    <x v="1"/>
    <n v="79593"/>
    <n v="70"/>
    <n v="19"/>
    <n v="1366"/>
    <n v="3.0000000000000004"/>
    <n v="6"/>
    <n v="8"/>
    <x v="0"/>
    <n v="5"/>
    <n v="569.16666666666674"/>
    <n v="7"/>
    <n v="796.83333333333337"/>
    <n v="17"/>
    <n v="5"/>
    <x v="4"/>
  </r>
  <r>
    <n v="9503"/>
    <n v="45"/>
    <x v="0"/>
    <x v="0"/>
    <n v="28071"/>
    <n v="65"/>
    <n v="13"/>
    <n v="313"/>
    <n v="4"/>
    <n v="4"/>
    <n v="4"/>
    <x v="0"/>
    <n v="5"/>
    <n v="156.5"/>
    <n v="5"/>
    <n v="156.5"/>
    <n v="12"/>
    <n v="3"/>
    <x v="2"/>
  </r>
  <r>
    <n v="10613"/>
    <n v="67"/>
    <x v="1"/>
    <x v="1"/>
    <n v="37334"/>
    <n v="44"/>
    <n v="11"/>
    <n v="62"/>
    <n v="6"/>
    <n v="3"/>
    <n v="2"/>
    <x v="0"/>
    <n v="3"/>
    <n v="26.571428571428569"/>
    <n v="4"/>
    <n v="35.428571428571423"/>
    <n v="11"/>
    <n v="3"/>
    <x v="2"/>
  </r>
  <r>
    <n v="67"/>
    <n v="53"/>
    <x v="2"/>
    <x v="0"/>
    <n v="46423"/>
    <n v="6"/>
    <n v="9"/>
    <n v="92"/>
    <n v="10"/>
    <n v="2"/>
    <n v="3"/>
    <x v="0"/>
    <n v="2"/>
    <n v="30.666666666666664"/>
    <n v="4"/>
    <n v="61.333333333333329"/>
    <n v="15"/>
    <n v="4"/>
    <x v="2"/>
  </r>
  <r>
    <n v="6019"/>
    <n v="54"/>
    <x v="1"/>
    <x v="1"/>
    <n v="37126"/>
    <n v="9"/>
    <n v="6"/>
    <n v="72"/>
    <n v="10"/>
    <n v="1"/>
    <n v="2"/>
    <x v="0"/>
    <n v="1"/>
    <n v="24"/>
    <n v="2"/>
    <n v="48"/>
    <n v="13"/>
    <n v="4"/>
    <x v="2"/>
  </r>
  <r>
    <n v="5863"/>
    <n v="72"/>
    <x v="0"/>
    <x v="1"/>
    <n v="47703"/>
    <n v="95"/>
    <n v="21"/>
    <n v="655"/>
    <n v="0.99999999999999978"/>
    <n v="7"/>
    <n v="6"/>
    <x v="0"/>
    <n v="6"/>
    <n v="280.71428571428572"/>
    <n v="8"/>
    <n v="374.28571428571428"/>
    <n v="14"/>
    <n v="4"/>
    <x v="2"/>
  </r>
  <r>
    <n v="3717"/>
    <n v="66"/>
    <x v="0"/>
    <x v="1"/>
    <n v="61180"/>
    <n v="70"/>
    <n v="18"/>
    <n v="704"/>
    <n v="3.0000000000000004"/>
    <n v="6"/>
    <n v="6"/>
    <x v="0"/>
    <n v="5"/>
    <n v="320"/>
    <n v="6"/>
    <n v="384"/>
    <n v="15"/>
    <n v="4"/>
    <x v="2"/>
  </r>
  <r>
    <n v="6730"/>
    <n v="71"/>
    <x v="0"/>
    <x v="1"/>
    <n v="38998"/>
    <n v="92"/>
    <n v="8"/>
    <n v="54"/>
    <n v="0.99999999999999978"/>
    <n v="2"/>
    <n v="1"/>
    <x v="0"/>
    <n v="2"/>
    <n v="21.6"/>
    <n v="3"/>
    <n v="32.4"/>
    <n v="4"/>
    <n v="0"/>
    <x v="1"/>
  </r>
  <r>
    <n v="10749"/>
    <n v="34"/>
    <x v="0"/>
    <x v="0"/>
    <n v="8028"/>
    <n v="62"/>
    <n v="16"/>
    <n v="178"/>
    <n v="4"/>
    <n v="5"/>
    <n v="3"/>
    <x v="0"/>
    <n v="0"/>
    <n v="0"/>
    <n v="0"/>
    <n v="0"/>
    <n v="12"/>
    <n v="3"/>
    <x v="2"/>
  </r>
  <r>
    <n v="4998"/>
    <n v="63"/>
    <x v="0"/>
    <x v="1"/>
    <n v="76081"/>
    <n v="85"/>
    <n v="14"/>
    <n v="1033"/>
    <n v="1.9999999999999996"/>
    <n v="4"/>
    <n v="7"/>
    <x v="0"/>
    <n v="4"/>
    <n v="516.5"/>
    <n v="4"/>
    <n v="516.5"/>
    <n v="13"/>
    <n v="4"/>
    <x v="2"/>
  </r>
  <r>
    <n v="6287"/>
    <n v="39"/>
    <x v="0"/>
    <x v="1"/>
    <n v="34728"/>
    <n v="2"/>
    <n v="5"/>
    <n v="36"/>
    <n v="10"/>
    <n v="0"/>
    <n v="1"/>
    <x v="0"/>
    <n v="1"/>
    <n v="12"/>
    <n v="2"/>
    <n v="24"/>
    <n v="11"/>
    <n v="3"/>
    <x v="2"/>
  </r>
  <r>
    <n v="5985"/>
    <n v="60"/>
    <x v="2"/>
    <x v="0"/>
    <n v="33168"/>
    <n v="0"/>
    <n v="10"/>
    <n v="122"/>
    <n v="10"/>
    <n v="3"/>
    <n v="3"/>
    <x v="0"/>
    <n v="2"/>
    <n v="40.666666666666664"/>
    <n v="4"/>
    <n v="81.333333333333329"/>
    <n v="16"/>
    <n v="5"/>
    <x v="4"/>
  </r>
  <r>
    <n v="4754"/>
    <n v="59"/>
    <x v="2"/>
    <x v="1"/>
    <n v="33585"/>
    <n v="91"/>
    <n v="7"/>
    <n v="122"/>
    <n v="0.99999999999999978"/>
    <n v="1"/>
    <n v="3"/>
    <x v="0"/>
    <n v="2"/>
    <n v="40.666666666666664"/>
    <n v="4"/>
    <n v="81.333333333333329"/>
    <n v="5"/>
    <n v="0"/>
    <x v="1"/>
  </r>
  <r>
    <n v="4002"/>
    <n v="65"/>
    <x v="1"/>
    <x v="1"/>
    <n v="77037"/>
    <n v="3"/>
    <n v="27"/>
    <n v="1123"/>
    <n v="10"/>
    <n v="9"/>
    <n v="7"/>
    <x v="0"/>
    <n v="7"/>
    <n v="413.73684210526312"/>
    <n v="12"/>
    <n v="709.26315789473676"/>
    <n v="26"/>
    <n v="9"/>
    <x v="3"/>
  </r>
  <r>
    <n v="8870"/>
    <n v="41"/>
    <x v="0"/>
    <x v="1"/>
    <n v="35196"/>
    <n v="68"/>
    <n v="18"/>
    <n v="497"/>
    <n v="4"/>
    <n v="6"/>
    <n v="5"/>
    <x v="0"/>
    <n v="6"/>
    <n v="271.09090909090907"/>
    <n v="5"/>
    <n v="225.90909090909091"/>
    <n v="15"/>
    <n v="4"/>
    <x v="2"/>
  </r>
  <r>
    <n v="966"/>
    <n v="59"/>
    <x v="0"/>
    <x v="1"/>
    <n v="44529"/>
    <n v="98"/>
    <n v="25"/>
    <n v="691"/>
    <n v="0.99999999999999978"/>
    <n v="8"/>
    <n v="6"/>
    <x v="0"/>
    <n v="6"/>
    <n v="243.88235294117649"/>
    <n v="11"/>
    <n v="447.11764705882354"/>
    <n v="15"/>
    <n v="4"/>
    <x v="2"/>
  </r>
  <r>
    <n v="4767"/>
    <n v="60"/>
    <x v="2"/>
    <x v="1"/>
    <n v="70924"/>
    <n v="41"/>
    <n v="20"/>
    <n v="1363"/>
    <n v="6"/>
    <n v="6"/>
    <n v="8"/>
    <x v="0"/>
    <n v="6"/>
    <n v="629.07692307692309"/>
    <n v="7"/>
    <n v="733.92307692307691"/>
    <n v="20"/>
    <n v="7"/>
    <x v="0"/>
  </r>
  <r>
    <n v="9725"/>
    <n v="59"/>
    <x v="1"/>
    <x v="1"/>
    <n v="28764"/>
    <n v="16"/>
    <n v="4"/>
    <n v="12"/>
    <n v="9"/>
    <n v="0"/>
    <n v="0"/>
    <x v="0"/>
    <n v="1"/>
    <n v="4"/>
    <n v="2"/>
    <n v="8"/>
    <n v="9"/>
    <n v="2"/>
    <x v="2"/>
  </r>
  <r>
    <n v="4475"/>
    <n v="76"/>
    <x v="1"/>
    <x v="1"/>
    <n v="69098"/>
    <n v="82"/>
    <n v="25"/>
    <n v="2440"/>
    <n v="1.9999999999999996"/>
    <n v="8"/>
    <n v="9"/>
    <x v="0"/>
    <n v="7"/>
    <n v="1067.5"/>
    <n v="9"/>
    <n v="1372.5"/>
    <n v="19"/>
    <n v="7"/>
    <x v="0"/>
  </r>
  <r>
    <n v="5740"/>
    <n v="55"/>
    <x v="2"/>
    <x v="2"/>
    <n v="25959"/>
    <n v="1"/>
    <n v="7"/>
    <n v="56"/>
    <n v="10"/>
    <n v="1"/>
    <n v="2"/>
    <x v="0"/>
    <n v="1"/>
    <n v="18.666666666666664"/>
    <n v="2"/>
    <n v="37.333333333333329"/>
    <n v="13"/>
    <n v="4"/>
    <x v="2"/>
  </r>
  <r>
    <n v="5731"/>
    <n v="42"/>
    <x v="2"/>
    <x v="1"/>
    <n v="27100"/>
    <n v="64"/>
    <n v="5"/>
    <n v="37"/>
    <n v="4"/>
    <n v="0"/>
    <n v="1"/>
    <x v="0"/>
    <n v="1"/>
    <n v="9.25"/>
    <n v="3"/>
    <n v="27.75"/>
    <n v="5"/>
    <n v="0"/>
    <x v="1"/>
  </r>
  <r>
    <n v="7290"/>
    <n v="40"/>
    <x v="0"/>
    <x v="0"/>
    <n v="70596"/>
    <n v="68"/>
    <n v="21"/>
    <n v="968"/>
    <n v="4"/>
    <n v="7"/>
    <n v="7"/>
    <x v="0"/>
    <n v="3"/>
    <n v="193.60000000000002"/>
    <n v="12"/>
    <n v="774.40000000000009"/>
    <n v="18"/>
    <n v="6"/>
    <x v="4"/>
  </r>
  <r>
    <n v="3846"/>
    <n v="51"/>
    <x v="0"/>
    <x v="1"/>
    <n v="42557"/>
    <n v="98"/>
    <n v="15"/>
    <n v="270"/>
    <n v="0.99999999999999978"/>
    <n v="4"/>
    <n v="4"/>
    <x v="0"/>
    <n v="6"/>
    <n v="162"/>
    <n v="4"/>
    <n v="108"/>
    <n v="9"/>
    <n v="2"/>
    <x v="2"/>
  </r>
  <r>
    <n v="8104"/>
    <n v="74"/>
    <x v="1"/>
    <x v="1"/>
    <n v="53312"/>
    <n v="32"/>
    <n v="12"/>
    <n v="278"/>
    <n v="7"/>
    <n v="3"/>
    <n v="4"/>
    <x v="0"/>
    <n v="5"/>
    <n v="139"/>
    <n v="5"/>
    <n v="139"/>
    <n v="14"/>
    <n v="4"/>
    <x v="2"/>
  </r>
  <r>
    <n v="4507"/>
    <n v="73"/>
    <x v="0"/>
    <x v="0"/>
    <n v="72228"/>
    <n v="87"/>
    <n v="22"/>
    <n v="1250"/>
    <n v="1.9999999999999996"/>
    <n v="7"/>
    <n v="8"/>
    <x v="0"/>
    <n v="6"/>
    <n v="535.71428571428567"/>
    <n v="8"/>
    <n v="714.28571428571422"/>
    <n v="17"/>
    <n v="5"/>
    <x v="4"/>
  </r>
  <r>
    <n v="11013"/>
    <n v="38"/>
    <x v="0"/>
    <x v="1"/>
    <n v="67605"/>
    <n v="84"/>
    <n v="17"/>
    <n v="938"/>
    <n v="1.9999999999999996"/>
    <n v="5"/>
    <n v="7"/>
    <x v="0"/>
    <n v="2"/>
    <n v="234.5"/>
    <n v="6"/>
    <n v="703.5"/>
    <n v="14"/>
    <n v="4"/>
    <x v="2"/>
  </r>
  <r>
    <n v="4491"/>
    <n v="76"/>
    <x v="2"/>
    <x v="1"/>
    <n v="62845"/>
    <n v="3"/>
    <n v="28"/>
    <n v="1178"/>
    <n v="10"/>
    <n v="9"/>
    <n v="8"/>
    <x v="0"/>
    <n v="3"/>
    <n v="271.84615384615387"/>
    <n v="10"/>
    <n v="906.15384615384619"/>
    <n v="27"/>
    <n v="9"/>
    <x v="3"/>
  </r>
  <r>
    <n v="3759"/>
    <n v="67"/>
    <x v="0"/>
    <x v="1"/>
    <n v="65196"/>
    <n v="34"/>
    <n v="26"/>
    <n v="1155"/>
    <n v="7"/>
    <n v="9"/>
    <n v="7"/>
    <x v="0"/>
    <n v="7"/>
    <n v="449.16666666666669"/>
    <n v="11"/>
    <n v="705.83333333333337"/>
    <n v="23"/>
    <n v="8"/>
    <x v="0"/>
  </r>
  <r>
    <n v="1162"/>
    <n v="38"/>
    <x v="1"/>
    <x v="0"/>
    <n v="42000"/>
    <n v="23"/>
    <n v="20"/>
    <n v="653"/>
    <n v="8"/>
    <n v="6"/>
    <n v="6"/>
    <x v="0"/>
    <n v="5"/>
    <n v="204.0625"/>
    <n v="11"/>
    <n v="448.9375"/>
    <n v="20"/>
    <n v="7"/>
    <x v="0"/>
  </r>
  <r>
    <n v="2055"/>
    <n v="52"/>
    <x v="1"/>
    <x v="2"/>
    <n v="35860"/>
    <n v="37"/>
    <n v="6"/>
    <n v="49"/>
    <n v="7"/>
    <n v="1"/>
    <n v="1"/>
    <x v="0"/>
    <n v="1"/>
    <n v="16.333333333333332"/>
    <n v="2"/>
    <n v="32.666666666666664"/>
    <n v="9"/>
    <n v="2"/>
    <x v="2"/>
  </r>
  <r>
    <n v="10766"/>
    <n v="61"/>
    <x v="1"/>
    <x v="1"/>
    <n v="65526"/>
    <n v="22"/>
    <n v="17"/>
    <n v="506"/>
    <n v="8"/>
    <n v="5"/>
    <n v="5"/>
    <x v="0"/>
    <n v="4"/>
    <n v="168.66666666666666"/>
    <n v="8"/>
    <n v="337.33333333333331"/>
    <n v="18"/>
    <n v="6"/>
    <x v="4"/>
  </r>
  <r>
    <n v="4415"/>
    <n v="64"/>
    <x v="0"/>
    <x v="1"/>
    <n v="16860"/>
    <n v="19"/>
    <n v="8"/>
    <n v="38"/>
    <n v="9"/>
    <n v="2"/>
    <n v="1"/>
    <x v="0"/>
    <n v="1"/>
    <n v="9.5"/>
    <n v="3"/>
    <n v="28.5"/>
    <n v="12"/>
    <n v="3"/>
    <x v="2"/>
  </r>
  <r>
    <n v="3005"/>
    <n v="33"/>
    <x v="0"/>
    <x v="0"/>
    <n v="83528"/>
    <n v="7"/>
    <n v="23"/>
    <n v="1650"/>
    <n v="10"/>
    <n v="8"/>
    <n v="9"/>
    <x v="0"/>
    <n v="4"/>
    <n v="550"/>
    <n v="8"/>
    <n v="1100"/>
    <n v="27"/>
    <n v="9"/>
    <x v="3"/>
  </r>
  <r>
    <n v="2223"/>
    <n v="60"/>
    <x v="2"/>
    <x v="2"/>
    <n v="64176"/>
    <n v="52"/>
    <n v="33"/>
    <n v="1826"/>
    <n v="5"/>
    <n v="9"/>
    <n v="9"/>
    <x v="0"/>
    <n v="8"/>
    <n v="913"/>
    <n v="8"/>
    <n v="913"/>
    <n v="23"/>
    <n v="8"/>
    <x v="0"/>
  </r>
  <r>
    <n v="4817"/>
    <n v="69"/>
    <x v="0"/>
    <x v="2"/>
    <n v="22304"/>
    <n v="91"/>
    <n v="4"/>
    <n v="18"/>
    <n v="0.99999999999999978"/>
    <n v="0"/>
    <n v="0"/>
    <x v="0"/>
    <n v="1"/>
    <n v="6"/>
    <n v="2"/>
    <n v="12"/>
    <n v="0.99999999999999978"/>
    <n v="0"/>
    <x v="1"/>
  </r>
  <r>
    <n v="2875"/>
    <n v="47"/>
    <x v="0"/>
    <x v="1"/>
    <n v="67023"/>
    <n v="93"/>
    <n v="24"/>
    <n v="906"/>
    <n v="0.99999999999999978"/>
    <n v="8"/>
    <n v="6"/>
    <x v="0"/>
    <n v="3"/>
    <n v="169.875"/>
    <n v="13"/>
    <n v="736.125"/>
    <n v="15"/>
    <n v="4"/>
    <x v="2"/>
  </r>
  <r>
    <n v="10536"/>
    <n v="54"/>
    <x v="1"/>
    <x v="1"/>
    <n v="32892"/>
    <n v="78"/>
    <n v="8"/>
    <n v="46"/>
    <n v="3.0000000000000004"/>
    <n v="2"/>
    <n v="1"/>
    <x v="0"/>
    <n v="3"/>
    <n v="23"/>
    <n v="3"/>
    <n v="23"/>
    <n v="6"/>
    <n v="0"/>
    <x v="1"/>
  </r>
  <r>
    <n v="11112"/>
    <n v="59"/>
    <x v="0"/>
    <x v="1"/>
    <n v="70713"/>
    <n v="23"/>
    <n v="25"/>
    <n v="1477"/>
    <n v="8"/>
    <n v="8"/>
    <n v="8"/>
    <x v="0"/>
    <n v="5"/>
    <n v="568.07692307692309"/>
    <n v="8"/>
    <n v="908.92307692307702"/>
    <n v="24"/>
    <n v="9"/>
    <x v="3"/>
  </r>
  <r>
    <n v="3807"/>
    <n v="70"/>
    <x v="0"/>
    <x v="1"/>
    <n v="59925"/>
    <n v="83"/>
    <n v="23"/>
    <n v="766"/>
    <n v="1.9999999999999996"/>
    <n v="8"/>
    <n v="6"/>
    <x v="0"/>
    <n v="9"/>
    <n v="383"/>
    <n v="9"/>
    <n v="383"/>
    <n v="16"/>
    <n v="5"/>
    <x v="4"/>
  </r>
  <r>
    <n v="9197"/>
    <n v="72"/>
    <x v="0"/>
    <x v="1"/>
    <n v="39722"/>
    <n v="92"/>
    <n v="7"/>
    <n v="47"/>
    <n v="0.99999999999999978"/>
    <n v="1"/>
    <n v="1"/>
    <x v="0"/>
    <n v="2"/>
    <n v="18.8"/>
    <n v="3"/>
    <n v="28.2"/>
    <n v="3"/>
    <n v="0"/>
    <x v="1"/>
  </r>
  <r>
    <n v="10832"/>
    <n v="67"/>
    <x v="0"/>
    <x v="1"/>
    <n v="46610"/>
    <n v="4"/>
    <n v="14"/>
    <n v="467"/>
    <n v="10"/>
    <n v="4"/>
    <n v="5"/>
    <x v="0"/>
    <n v="6"/>
    <n v="233.5"/>
    <n v="6"/>
    <n v="233.5"/>
    <n v="19"/>
    <n v="7"/>
    <x v="0"/>
  </r>
  <r>
    <n v="6421"/>
    <n v="64"/>
    <x v="0"/>
    <x v="1"/>
    <n v="88347"/>
    <n v="32"/>
    <n v="21"/>
    <n v="2116"/>
    <n v="7"/>
    <n v="7"/>
    <n v="9"/>
    <x v="0"/>
    <n v="4"/>
    <n v="651.07692307692309"/>
    <n v="9"/>
    <n v="1464.9230769230769"/>
    <n v="23"/>
    <n v="8"/>
    <x v="0"/>
  </r>
  <r>
    <n v="4207"/>
    <n v="44"/>
    <x v="1"/>
    <x v="1"/>
    <n v="87171"/>
    <n v="27"/>
    <n v="25"/>
    <n v="1298"/>
    <n v="8"/>
    <n v="8"/>
    <n v="8"/>
    <x v="0"/>
    <n v="6"/>
    <n v="458.11764705882354"/>
    <n v="11"/>
    <n v="839.88235294117646"/>
    <n v="24"/>
    <n v="9"/>
    <x v="3"/>
  </r>
  <r>
    <n v="577"/>
    <n v="49"/>
    <x v="2"/>
    <x v="1"/>
    <n v="26907"/>
    <n v="10"/>
    <n v="6"/>
    <n v="22"/>
    <n v="9"/>
    <n v="1"/>
    <n v="0"/>
    <x v="0"/>
    <n v="1"/>
    <n v="5.5"/>
    <n v="3"/>
    <n v="16.5"/>
    <n v="10"/>
    <n v="2"/>
    <x v="2"/>
  </r>
  <r>
    <n v="10855"/>
    <n v="57"/>
    <x v="2"/>
    <x v="0"/>
    <n v="50014"/>
    <n v="9"/>
    <n v="15"/>
    <n v="396"/>
    <n v="10"/>
    <n v="4"/>
    <n v="4"/>
    <x v="0"/>
    <n v="4"/>
    <n v="132"/>
    <n v="8"/>
    <n v="264"/>
    <n v="18"/>
    <n v="6"/>
    <x v="4"/>
  </r>
  <r>
    <n v="3081"/>
    <n v="47"/>
    <x v="1"/>
    <x v="1"/>
    <n v="41014"/>
    <n v="65"/>
    <n v="4"/>
    <n v="20"/>
    <n v="4"/>
    <n v="0"/>
    <n v="0"/>
    <x v="0"/>
    <n v="1"/>
    <n v="6.6666666666666661"/>
    <n v="2"/>
    <n v="13.333333333333332"/>
    <n v="4"/>
    <n v="0"/>
    <x v="1"/>
  </r>
  <r>
    <n v="3535"/>
    <n v="60"/>
    <x v="0"/>
    <x v="0"/>
    <n v="66294"/>
    <n v="68"/>
    <n v="13"/>
    <n v="967"/>
    <n v="4"/>
    <n v="4"/>
    <n v="7"/>
    <x v="0"/>
    <n v="4"/>
    <n v="429.77777777777777"/>
    <n v="5"/>
    <n v="537.22222222222229"/>
    <n v="15"/>
    <n v="4"/>
    <x v="2"/>
  </r>
  <r>
    <n v="247"/>
    <n v="54"/>
    <x v="0"/>
    <x v="1"/>
    <n v="36715"/>
    <n v="16"/>
    <n v="19"/>
    <n v="357"/>
    <n v="9"/>
    <n v="6"/>
    <n v="4"/>
    <x v="0"/>
    <n v="7"/>
    <n v="227.18181818181819"/>
    <n v="4"/>
    <n v="129.81818181818181"/>
    <n v="19"/>
    <n v="7"/>
    <x v="0"/>
  </r>
  <r>
    <n v="8707"/>
    <n v="69"/>
    <x v="0"/>
    <x v="1"/>
    <n v="79456"/>
    <n v="12"/>
    <n v="16"/>
    <n v="1401"/>
    <n v="9"/>
    <n v="5"/>
    <n v="8"/>
    <x v="0"/>
    <n v="5"/>
    <n v="778.33333333333337"/>
    <n v="4"/>
    <n v="622.66666666666663"/>
    <n v="22"/>
    <n v="8"/>
    <x v="0"/>
  </r>
  <r>
    <n v="9523"/>
    <n v="43"/>
    <x v="0"/>
    <x v="1"/>
    <n v="40479"/>
    <n v="95"/>
    <n v="4"/>
    <n v="15"/>
    <n v="0.99999999999999978"/>
    <n v="0"/>
    <n v="0"/>
    <x v="0"/>
    <n v="0"/>
    <n v="0"/>
    <n v="3"/>
    <n v="15"/>
    <n v="0.99999999999999978"/>
    <n v="0"/>
    <x v="1"/>
  </r>
  <r>
    <n v="6072"/>
    <n v="55"/>
    <x v="2"/>
    <x v="0"/>
    <n v="75345"/>
    <n v="16"/>
    <n v="20"/>
    <n v="2087"/>
    <n v="9"/>
    <n v="6"/>
    <n v="9"/>
    <x v="0"/>
    <n v="5"/>
    <n v="948.63636363636363"/>
    <n v="6"/>
    <n v="1138.3636363636363"/>
    <n v="24"/>
    <n v="9"/>
    <x v="3"/>
  </r>
  <r>
    <n v="6295"/>
    <n v="48"/>
    <x v="0"/>
    <x v="1"/>
    <n v="54233"/>
    <n v="46"/>
    <n v="26"/>
    <n v="981"/>
    <n v="6"/>
    <n v="9"/>
    <n v="7"/>
    <x v="0"/>
    <n v="11"/>
    <n v="674.4375"/>
    <n v="5"/>
    <n v="306.5625"/>
    <n v="22"/>
    <n v="8"/>
    <x v="0"/>
  </r>
  <r>
    <n v="10914"/>
    <n v="55"/>
    <x v="0"/>
    <x v="0"/>
    <n v="24163"/>
    <n v="3"/>
    <n v="6"/>
    <n v="17"/>
    <n v="10"/>
    <n v="1"/>
    <n v="0"/>
    <x v="0"/>
    <n v="1"/>
    <n v="4.25"/>
    <n v="3"/>
    <n v="12.75"/>
    <n v="11"/>
    <n v="3"/>
    <x v="2"/>
  </r>
  <r>
    <n v="1509"/>
    <n v="67"/>
    <x v="1"/>
    <x v="1"/>
    <n v="84460"/>
    <n v="80"/>
    <n v="22"/>
    <n v="523"/>
    <n v="1.9999999999999996"/>
    <n v="7"/>
    <n v="5"/>
    <x v="1"/>
    <n v="9"/>
    <n v="362.07692307692309"/>
    <n v="4"/>
    <n v="160.92307692307693"/>
    <n v="14"/>
    <n v="4"/>
    <x v="2"/>
  </r>
  <r>
    <n v="5577"/>
    <n v="42"/>
    <x v="0"/>
    <x v="1"/>
    <n v="43776"/>
    <n v="77"/>
    <n v="4"/>
    <n v="23"/>
    <n v="3.0000000000000004"/>
    <n v="0"/>
    <n v="0"/>
    <x v="0"/>
    <n v="1"/>
    <n v="7.6666666666666661"/>
    <n v="2"/>
    <n v="15.333333333333332"/>
    <n v="3.0000000000000004"/>
    <n v="0"/>
    <x v="1"/>
  </r>
  <r>
    <n v="7348"/>
    <n v="67"/>
    <x v="1"/>
    <x v="0"/>
    <n v="71691"/>
    <n v="0"/>
    <n v="17"/>
    <n v="1192"/>
    <n v="10"/>
    <n v="5"/>
    <n v="8"/>
    <x v="0"/>
    <n v="4"/>
    <n v="529.77777777777771"/>
    <n v="5"/>
    <n v="662.22222222222229"/>
    <n v="23"/>
    <n v="8"/>
    <x v="0"/>
  </r>
  <r>
    <n v="1127"/>
    <n v="52"/>
    <x v="1"/>
    <x v="1"/>
    <n v="85844"/>
    <n v="62"/>
    <n v="20"/>
    <n v="1958"/>
    <n v="4"/>
    <n v="6"/>
    <n v="9"/>
    <x v="0"/>
    <n v="6"/>
    <n v="903.69230769230774"/>
    <n v="7"/>
    <n v="1054.3076923076922"/>
    <n v="19"/>
    <n v="7"/>
    <x v="0"/>
  </r>
  <r>
    <n v="1833"/>
    <n v="51"/>
    <x v="1"/>
    <x v="0"/>
    <n v="39190"/>
    <n v="91"/>
    <n v="9"/>
    <n v="133"/>
    <n v="0.99999999999999978"/>
    <n v="2"/>
    <n v="3"/>
    <x v="0"/>
    <n v="2"/>
    <n v="44.333333333333329"/>
    <n v="4"/>
    <n v="88.666666666666657"/>
    <n v="6"/>
    <n v="0"/>
    <x v="1"/>
  </r>
  <r>
    <n v="4944"/>
    <n v="66"/>
    <x v="0"/>
    <x v="1"/>
    <n v="71367"/>
    <n v="24"/>
    <n v="17"/>
    <n v="777"/>
    <n v="8"/>
    <n v="5"/>
    <n v="6"/>
    <x v="0"/>
    <n v="4"/>
    <n v="282.54545454545456"/>
    <n v="7"/>
    <n v="494.45454545454544"/>
    <n v="19"/>
    <n v="7"/>
    <x v="0"/>
  </r>
  <r>
    <n v="9080"/>
    <n v="53"/>
    <x v="1"/>
    <x v="0"/>
    <n v="38578"/>
    <n v="2"/>
    <n v="9"/>
    <n v="73"/>
    <n v="10"/>
    <n v="2"/>
    <n v="2"/>
    <x v="0"/>
    <n v="3"/>
    <n v="36.5"/>
    <n v="3"/>
    <n v="36.5"/>
    <n v="14"/>
    <n v="4"/>
    <x v="2"/>
  </r>
  <r>
    <n v="6466"/>
    <n v="60"/>
    <x v="1"/>
    <x v="1"/>
    <n v="57236"/>
    <n v="22"/>
    <n v="10"/>
    <n v="121"/>
    <n v="8"/>
    <n v="3"/>
    <n v="3"/>
    <x v="0"/>
    <n v="2"/>
    <n v="40.333333333333329"/>
    <n v="4"/>
    <n v="80.666666666666657"/>
    <n v="14"/>
    <n v="4"/>
    <x v="2"/>
  </r>
  <r>
    <n v="9964"/>
    <n v="46"/>
    <x v="0"/>
    <x v="0"/>
    <n v="61825"/>
    <n v="56"/>
    <n v="15"/>
    <n v="424"/>
    <n v="5"/>
    <n v="4"/>
    <n v="5"/>
    <x v="0"/>
    <n v="4"/>
    <n v="141.33333333333331"/>
    <n v="8"/>
    <n v="282.66666666666663"/>
    <n v="14"/>
    <n v="4"/>
    <x v="2"/>
  </r>
  <r>
    <n v="4790"/>
    <n v="67"/>
    <x v="0"/>
    <x v="2"/>
    <n v="79803"/>
    <n v="54"/>
    <n v="13"/>
    <n v="868"/>
    <n v="5"/>
    <n v="4"/>
    <n v="6"/>
    <x v="0"/>
    <n v="4"/>
    <n v="385.77777777777777"/>
    <n v="5"/>
    <n v="482.22222222222223"/>
    <n v="15"/>
    <n v="4"/>
    <x v="2"/>
  </r>
  <r>
    <n v="10245"/>
    <n v="39"/>
    <x v="2"/>
    <x v="0"/>
    <n v="80910"/>
    <n v="71"/>
    <n v="15"/>
    <n v="756"/>
    <n v="3.0000000000000004"/>
    <n v="4"/>
    <n v="6"/>
    <x v="0"/>
    <n v="3"/>
    <n v="206.18181818181816"/>
    <n v="8"/>
    <n v="549.81818181818187"/>
    <n v="13"/>
    <n v="4"/>
    <x v="2"/>
  </r>
  <r>
    <n v="1109"/>
    <n v="43"/>
    <x v="2"/>
    <x v="1"/>
    <n v="27590"/>
    <n v="38"/>
    <n v="4"/>
    <n v="12"/>
    <n v="7"/>
    <n v="0"/>
    <n v="0"/>
    <x v="0"/>
    <n v="1"/>
    <n v="4"/>
    <n v="2"/>
    <n v="8"/>
    <n v="7"/>
    <n v="1"/>
    <x v="1"/>
  </r>
  <r>
    <n v="6001"/>
    <n v="46"/>
    <x v="0"/>
    <x v="1"/>
    <n v="56775"/>
    <n v="62"/>
    <n v="25"/>
    <n v="937"/>
    <n v="4"/>
    <n v="8"/>
    <n v="7"/>
    <x v="0"/>
    <n v="5"/>
    <n v="312.33333333333331"/>
    <n v="10"/>
    <n v="624.66666666666663"/>
    <n v="19"/>
    <n v="7"/>
    <x v="0"/>
  </r>
  <r>
    <n v="5538"/>
    <n v="50"/>
    <x v="0"/>
    <x v="2"/>
    <n v="83829"/>
    <n v="78"/>
    <n v="17"/>
    <n v="1862"/>
    <n v="3.0000000000000004"/>
    <n v="5"/>
    <n v="9"/>
    <x v="1"/>
    <n v="4"/>
    <n v="744.80000000000007"/>
    <n v="6"/>
    <n v="1117.2"/>
    <n v="17"/>
    <n v="5"/>
    <x v="4"/>
  </r>
  <r>
    <n v="10552"/>
    <n v="46"/>
    <x v="2"/>
    <x v="1"/>
    <n v="54210"/>
    <n v="18"/>
    <n v="14"/>
    <n v="367"/>
    <n v="9"/>
    <n v="4"/>
    <n v="4"/>
    <x v="0"/>
    <n v="4"/>
    <n v="133.45454545454547"/>
    <n v="7"/>
    <n v="233.54545454545453"/>
    <n v="17"/>
    <n v="5"/>
    <x v="4"/>
  </r>
  <r>
    <n v="1545"/>
    <n v="39"/>
    <x v="0"/>
    <x v="1"/>
    <n v="38508"/>
    <n v="95"/>
    <n v="20"/>
    <n v="443"/>
    <n v="0.99999999999999978"/>
    <n v="6"/>
    <n v="5"/>
    <x v="0"/>
    <n v="7"/>
    <n v="258.41666666666669"/>
    <n v="5"/>
    <n v="184.58333333333334"/>
    <n v="12"/>
    <n v="3"/>
    <x v="2"/>
  </r>
  <r>
    <n v="7409"/>
    <n v="55"/>
    <x v="0"/>
    <x v="1"/>
    <n v="53187"/>
    <n v="66"/>
    <n v="13"/>
    <n v="267"/>
    <n v="4"/>
    <n v="4"/>
    <n v="4"/>
    <x v="0"/>
    <n v="4"/>
    <n v="106.80000000000001"/>
    <n v="6"/>
    <n v="160.19999999999999"/>
    <n v="12"/>
    <n v="3"/>
    <x v="2"/>
  </r>
  <r>
    <n v="4444"/>
    <n v="53"/>
    <x v="0"/>
    <x v="1"/>
    <n v="30023"/>
    <n v="28"/>
    <n v="6"/>
    <n v="61"/>
    <n v="8"/>
    <n v="1"/>
    <n v="2"/>
    <x v="0"/>
    <n v="2"/>
    <n v="24.400000000000002"/>
    <n v="3"/>
    <n v="36.6"/>
    <n v="11"/>
    <n v="3"/>
    <x v="2"/>
  </r>
  <r>
    <n v="146"/>
    <n v="65"/>
    <x v="1"/>
    <x v="0"/>
    <n v="76045"/>
    <n v="78"/>
    <n v="21"/>
    <n v="1323"/>
    <n v="3.0000000000000004"/>
    <n v="7"/>
    <n v="8"/>
    <x v="0"/>
    <n v="4"/>
    <n v="352.8"/>
    <n v="11"/>
    <n v="970.19999999999993"/>
    <n v="18"/>
    <n v="6"/>
    <x v="4"/>
  </r>
  <r>
    <n v="6271"/>
    <n v="73"/>
    <x v="1"/>
    <x v="1"/>
    <n v="50870"/>
    <n v="13"/>
    <n v="6"/>
    <n v="63"/>
    <n v="9"/>
    <n v="1"/>
    <n v="2"/>
    <x v="0"/>
    <n v="2"/>
    <n v="25.200000000000003"/>
    <n v="3"/>
    <n v="37.799999999999997"/>
    <n v="12"/>
    <n v="3"/>
    <x v="2"/>
  </r>
  <r>
    <n v="10065"/>
    <n v="55"/>
    <x v="2"/>
    <x v="1"/>
    <n v="15315"/>
    <n v="27"/>
    <n v="8"/>
    <n v="64"/>
    <n v="8"/>
    <n v="2"/>
    <n v="2"/>
    <x v="0"/>
    <n v="2"/>
    <n v="21.333333333333332"/>
    <n v="4"/>
    <n v="42.666666666666664"/>
    <n v="12"/>
    <n v="3"/>
    <x v="2"/>
  </r>
  <r>
    <n v="4741"/>
    <n v="51"/>
    <x v="2"/>
    <x v="1"/>
    <n v="65463"/>
    <n v="17"/>
    <n v="19"/>
    <n v="562"/>
    <n v="9"/>
    <n v="6"/>
    <n v="5"/>
    <x v="0"/>
    <n v="6"/>
    <n v="224.8"/>
    <n v="9"/>
    <n v="337.2"/>
    <n v="20"/>
    <n v="7"/>
    <x v="0"/>
  </r>
  <r>
    <n v="246"/>
    <n v="60"/>
    <x v="0"/>
    <x v="1"/>
    <n v="66480"/>
    <n v="71"/>
    <n v="19"/>
    <n v="312"/>
    <n v="3.0000000000000004"/>
    <n v="6"/>
    <n v="4"/>
    <x v="0"/>
    <n v="4"/>
    <n v="113.45454545454545"/>
    <n v="7"/>
    <n v="198.54545454545453"/>
    <n v="13"/>
    <n v="4"/>
    <x v="2"/>
  </r>
  <r>
    <n v="375"/>
    <n v="71"/>
    <x v="0"/>
    <x v="2"/>
    <n v="76773"/>
    <n v="79"/>
    <n v="16"/>
    <n v="1156"/>
    <n v="3.0000000000000004"/>
    <n v="5"/>
    <n v="7"/>
    <x v="0"/>
    <n v="2"/>
    <n v="177.84615384615387"/>
    <n v="11"/>
    <n v="978.15384615384619"/>
    <n v="15"/>
    <n v="4"/>
    <x v="2"/>
  </r>
  <r>
    <n v="1524"/>
    <n v="42"/>
    <x v="2"/>
    <x v="0"/>
    <n v="81698"/>
    <n v="1"/>
    <n v="16"/>
    <n v="1104"/>
    <n v="10"/>
    <n v="5"/>
    <n v="7"/>
    <x v="0"/>
    <n v="8"/>
    <n v="679.38461538461547"/>
    <n v="5"/>
    <n v="424.61538461538464"/>
    <n v="22"/>
    <n v="8"/>
    <x v="0"/>
  </r>
  <r>
    <n v="10022"/>
    <n v="52"/>
    <x v="1"/>
    <x v="0"/>
    <n v="54466"/>
    <n v="78"/>
    <n v="4"/>
    <n v="16"/>
    <n v="3.0000000000000004"/>
    <n v="0"/>
    <n v="0"/>
    <x v="0"/>
    <n v="1"/>
    <n v="5.333333333333333"/>
    <n v="2"/>
    <n v="10.666666666666666"/>
    <n v="3.0000000000000004"/>
    <n v="0"/>
    <x v="1"/>
  </r>
  <r>
    <n v="7451"/>
    <n v="65"/>
    <x v="2"/>
    <x v="0"/>
    <n v="98777"/>
    <n v="23"/>
    <n v="19"/>
    <n v="2008"/>
    <n v="8"/>
    <n v="6"/>
    <n v="9"/>
    <x v="1"/>
    <n v="4"/>
    <n v="617.84615384615392"/>
    <n v="9"/>
    <n v="1390.1538461538462"/>
    <n v="23"/>
    <n v="8"/>
    <x v="0"/>
  </r>
  <r>
    <n v="11010"/>
    <n v="41"/>
    <x v="1"/>
    <x v="0"/>
    <n v="16269"/>
    <n v="75"/>
    <n v="9"/>
    <n v="44"/>
    <n v="3.0000000000000004"/>
    <n v="2"/>
    <n v="1"/>
    <x v="0"/>
    <n v="3"/>
    <n v="22"/>
    <n v="3"/>
    <n v="22"/>
    <n v="6"/>
    <n v="0"/>
    <x v="1"/>
  </r>
  <r>
    <n v="4356"/>
    <n v="54"/>
    <x v="0"/>
    <x v="1"/>
    <n v="71819"/>
    <n v="70"/>
    <n v="14"/>
    <n v="1574"/>
    <n v="3.0000000000000004"/>
    <n v="4"/>
    <n v="9"/>
    <x v="0"/>
    <n v="3"/>
    <n v="590.25"/>
    <n v="5"/>
    <n v="983.75"/>
    <n v="16"/>
    <n v="5"/>
    <x v="4"/>
  </r>
  <r>
    <n v="3885"/>
    <n v="42"/>
    <x v="1"/>
    <x v="1"/>
    <n v="33569"/>
    <n v="10"/>
    <n v="5"/>
    <n v="63"/>
    <n v="9"/>
    <n v="0"/>
    <n v="2"/>
    <x v="0"/>
    <n v="1"/>
    <n v="21"/>
    <n v="2"/>
    <n v="42"/>
    <n v="11"/>
    <n v="3"/>
    <x v="2"/>
  </r>
  <r>
    <n v="1175"/>
    <n v="42"/>
    <x v="2"/>
    <x v="1"/>
    <n v="36262"/>
    <n v="24"/>
    <n v="12"/>
    <n v="426"/>
    <n v="8"/>
    <n v="3"/>
    <n v="5"/>
    <x v="0"/>
    <n v="3"/>
    <n v="213"/>
    <n v="3"/>
    <n v="213"/>
    <n v="16"/>
    <n v="5"/>
    <x v="4"/>
  </r>
  <r>
    <n v="880"/>
    <n v="59"/>
    <x v="3"/>
    <x v="1"/>
    <n v="22634"/>
    <n v="47"/>
    <n v="6"/>
    <n v="96"/>
    <n v="6"/>
    <n v="1"/>
    <n v="3"/>
    <x v="0"/>
    <n v="2"/>
    <n v="48"/>
    <n v="2"/>
    <n v="48"/>
    <n v="10"/>
    <n v="2"/>
    <x v="2"/>
  </r>
  <r>
    <n v="2320"/>
    <n v="47"/>
    <x v="2"/>
    <x v="1"/>
    <n v="47025"/>
    <n v="98"/>
    <n v="23"/>
    <n v="635"/>
    <n v="0.99999999999999978"/>
    <n v="8"/>
    <n v="5"/>
    <x v="0"/>
    <n v="11"/>
    <n v="410.88235294117646"/>
    <n v="6"/>
    <n v="224.11764705882354"/>
    <n v="14"/>
    <n v="4"/>
    <x v="2"/>
  </r>
  <r>
    <n v="850"/>
    <n v="57"/>
    <x v="0"/>
    <x v="0"/>
    <n v="70566"/>
    <n v="4"/>
    <n v="22"/>
    <n v="757"/>
    <n v="10"/>
    <n v="7"/>
    <n v="6"/>
    <x v="0"/>
    <n v="6"/>
    <n v="302.8"/>
    <n v="9"/>
    <n v="454.2"/>
    <n v="23"/>
    <n v="8"/>
    <x v="0"/>
  </r>
  <r>
    <n v="4713"/>
    <n v="46"/>
    <x v="1"/>
    <x v="1"/>
    <n v="31605"/>
    <n v="15"/>
    <n v="9"/>
    <n v="125"/>
    <n v="9"/>
    <n v="2"/>
    <n v="3"/>
    <x v="0"/>
    <n v="2"/>
    <n v="41.666666666666664"/>
    <n v="4"/>
    <n v="83.333333333333329"/>
    <n v="14"/>
    <n v="4"/>
    <x v="2"/>
  </r>
  <r>
    <n v="675"/>
    <n v="52"/>
    <x v="2"/>
    <x v="2"/>
    <n v="52034"/>
    <n v="67"/>
    <n v="16"/>
    <n v="332"/>
    <n v="4"/>
    <n v="5"/>
    <n v="4"/>
    <x v="0"/>
    <n v="4"/>
    <n v="147.55555555555554"/>
    <n v="5"/>
    <n v="184.44444444444446"/>
    <n v="13"/>
    <n v="4"/>
    <x v="2"/>
  </r>
  <r>
    <n v="5025"/>
    <n v="46"/>
    <x v="0"/>
    <x v="0"/>
    <n v="48526"/>
    <n v="32"/>
    <n v="8"/>
    <n v="135"/>
    <n v="7"/>
    <n v="2"/>
    <n v="3"/>
    <x v="0"/>
    <n v="2"/>
    <n v="45"/>
    <n v="4"/>
    <n v="90"/>
    <n v="12"/>
    <n v="3"/>
    <x v="2"/>
  </r>
  <r>
    <n v="2308"/>
    <n v="71"/>
    <x v="0"/>
    <x v="1"/>
    <n v="46734"/>
    <n v="40"/>
    <n v="14"/>
    <n v="330"/>
    <n v="6"/>
    <n v="4"/>
    <n v="4"/>
    <x v="0"/>
    <n v="6"/>
    <n v="180"/>
    <n v="5"/>
    <n v="150"/>
    <n v="14"/>
    <n v="4"/>
    <x v="2"/>
  </r>
  <r>
    <n v="5995"/>
    <n v="63"/>
    <x v="0"/>
    <x v="2"/>
    <n v="39552"/>
    <n v="54"/>
    <n v="20"/>
    <n v="384"/>
    <n v="5"/>
    <n v="6"/>
    <n v="4"/>
    <x v="0"/>
    <n v="6"/>
    <n v="209.45454545454544"/>
    <n v="5"/>
    <n v="174.54545454545453"/>
    <n v="15"/>
    <n v="4"/>
    <x v="2"/>
  </r>
  <r>
    <n v="6749"/>
    <n v="59"/>
    <x v="0"/>
    <x v="0"/>
    <n v="86358"/>
    <n v="78"/>
    <n v="18"/>
    <n v="1722"/>
    <n v="3.0000000000000004"/>
    <n v="6"/>
    <n v="9"/>
    <x v="0"/>
    <n v="5"/>
    <n v="782.72727272727275"/>
    <n v="6"/>
    <n v="939.27272727272725"/>
    <n v="18"/>
    <n v="6"/>
    <x v="4"/>
  </r>
  <r>
    <n v="1010"/>
    <n v="48"/>
    <x v="0"/>
    <x v="1"/>
    <n v="46931"/>
    <n v="94"/>
    <n v="7"/>
    <n v="78"/>
    <n v="0.99999999999999978"/>
    <n v="1"/>
    <n v="2"/>
    <x v="0"/>
    <n v="1"/>
    <n v="19.5"/>
    <n v="3"/>
    <n v="58.5"/>
    <n v="4"/>
    <n v="0"/>
    <x v="1"/>
  </r>
  <r>
    <n v="8977"/>
    <n v="40"/>
    <x v="3"/>
    <x v="0"/>
    <n v="16581"/>
    <n v="51"/>
    <n v="4"/>
    <n v="24"/>
    <n v="5"/>
    <n v="0"/>
    <n v="0"/>
    <x v="0"/>
    <n v="0"/>
    <n v="0"/>
    <n v="3"/>
    <n v="24"/>
    <n v="5"/>
    <n v="0"/>
    <x v="1"/>
  </r>
  <r>
    <n v="4756"/>
    <n v="73"/>
    <x v="2"/>
    <x v="2"/>
    <n v="63998"/>
    <n v="42"/>
    <n v="25"/>
    <n v="1168"/>
    <n v="6"/>
    <n v="8"/>
    <n v="7"/>
    <x v="0"/>
    <n v="7"/>
    <n v="454.22222222222223"/>
    <n v="11"/>
    <n v="713.77777777777783"/>
    <n v="21"/>
    <n v="8"/>
    <x v="0"/>
  </r>
  <r>
    <n v="3412"/>
    <n v="74"/>
    <x v="2"/>
    <x v="1"/>
    <n v="67381"/>
    <n v="67"/>
    <n v="17"/>
    <n v="957"/>
    <n v="4"/>
    <n v="5"/>
    <n v="7"/>
    <x v="0"/>
    <n v="2"/>
    <n v="174"/>
    <n v="9"/>
    <n v="783"/>
    <n v="16"/>
    <n v="5"/>
    <x v="4"/>
  </r>
  <r>
    <n v="606"/>
    <n v="58"/>
    <x v="0"/>
    <x v="0"/>
    <n v="25930"/>
    <n v="87"/>
    <n v="4"/>
    <n v="15"/>
    <n v="1.9999999999999996"/>
    <n v="0"/>
    <n v="0"/>
    <x v="0"/>
    <n v="1"/>
    <n v="5"/>
    <n v="2"/>
    <n v="10"/>
    <n v="1.9999999999999996"/>
    <n v="0"/>
    <x v="1"/>
  </r>
  <r>
    <n v="5961"/>
    <n v="47"/>
    <x v="0"/>
    <x v="1"/>
    <n v="42693"/>
    <n v="29"/>
    <n v="5"/>
    <n v="57"/>
    <n v="8"/>
    <n v="0"/>
    <n v="2"/>
    <x v="0"/>
    <n v="1"/>
    <n v="14.25"/>
    <n v="3"/>
    <n v="42.75"/>
    <n v="10"/>
    <n v="2"/>
    <x v="2"/>
  </r>
  <r>
    <n v="2975"/>
    <n v="49"/>
    <x v="0"/>
    <x v="1"/>
    <n v="85606"/>
    <n v="89"/>
    <n v="24"/>
    <n v="1956"/>
    <n v="1.9999999999999996"/>
    <n v="8"/>
    <n v="9"/>
    <x v="0"/>
    <n v="6"/>
    <n v="782.40000000000009"/>
    <n v="9"/>
    <n v="1173.5999999999999"/>
    <n v="19"/>
    <n v="7"/>
    <x v="0"/>
  </r>
  <r>
    <n v="2894"/>
    <n v="40"/>
    <x v="0"/>
    <x v="0"/>
    <n v="72903"/>
    <n v="74"/>
    <n v="21"/>
    <n v="2013"/>
    <n v="3.0000000000000004"/>
    <n v="7"/>
    <n v="9"/>
    <x v="0"/>
    <n v="7"/>
    <n v="939.4"/>
    <n v="8"/>
    <n v="1073.5999999999999"/>
    <n v="19"/>
    <n v="7"/>
    <x v="0"/>
  </r>
  <r>
    <n v="7613"/>
    <n v="51"/>
    <x v="2"/>
    <x v="1"/>
    <n v="49669"/>
    <n v="97"/>
    <n v="14"/>
    <n v="326"/>
    <n v="0.99999999999999978"/>
    <n v="4"/>
    <n v="4"/>
    <x v="0"/>
    <n v="5"/>
    <n v="148.18181818181819"/>
    <n v="6"/>
    <n v="177.81818181818181"/>
    <n v="9"/>
    <n v="2"/>
    <x v="2"/>
  </r>
  <r>
    <n v="10542"/>
    <n v="57"/>
    <x v="1"/>
    <x v="1"/>
    <n v="36778"/>
    <n v="63"/>
    <n v="9"/>
    <n v="77"/>
    <n v="4"/>
    <n v="2"/>
    <n v="2"/>
    <x v="0"/>
    <n v="3"/>
    <n v="38.5"/>
    <n v="3"/>
    <n v="38.5"/>
    <n v="8"/>
    <n v="1"/>
    <x v="1"/>
  </r>
  <r>
    <n v="8015"/>
    <n v="63"/>
    <x v="1"/>
    <x v="2"/>
    <n v="85696"/>
    <n v="88"/>
    <n v="20"/>
    <n v="1313"/>
    <n v="1.9999999999999996"/>
    <n v="6"/>
    <n v="8"/>
    <x v="0"/>
    <n v="4"/>
    <n v="404"/>
    <n v="9"/>
    <n v="909"/>
    <n v="16"/>
    <n v="5"/>
    <x v="4"/>
  </r>
  <r>
    <n v="10617"/>
    <n v="36"/>
    <x v="2"/>
    <x v="2"/>
    <n v="10979"/>
    <n v="34"/>
    <n v="8"/>
    <n v="30"/>
    <n v="7"/>
    <n v="2"/>
    <n v="0"/>
    <x v="0"/>
    <n v="3"/>
    <n v="15"/>
    <n v="3"/>
    <n v="15"/>
    <n v="9"/>
    <n v="2"/>
    <x v="2"/>
  </r>
  <r>
    <n v="11166"/>
    <n v="64"/>
    <x v="0"/>
    <x v="1"/>
    <n v="49678"/>
    <n v="81"/>
    <n v="14"/>
    <n v="315"/>
    <n v="1.9999999999999996"/>
    <n v="4"/>
    <n v="4"/>
    <x v="0"/>
    <n v="6"/>
    <n v="189"/>
    <n v="4"/>
    <n v="126"/>
    <n v="10"/>
    <n v="2"/>
    <x v="2"/>
  </r>
  <r>
    <n v="849"/>
    <n v="72"/>
    <x v="2"/>
    <x v="1"/>
    <n v="56129"/>
    <n v="65"/>
    <n v="22"/>
    <n v="660"/>
    <n v="4"/>
    <n v="7"/>
    <n v="6"/>
    <x v="0"/>
    <n v="6"/>
    <n v="247.5"/>
    <n v="10"/>
    <n v="412.5"/>
    <n v="17"/>
    <n v="5"/>
    <x v="4"/>
  </r>
  <r>
    <n v="523"/>
    <n v="36"/>
    <x v="0"/>
    <x v="1"/>
    <n v="37155"/>
    <n v="51"/>
    <n v="7"/>
    <n v="74"/>
    <n v="5"/>
    <n v="1"/>
    <n v="2"/>
    <x v="0"/>
    <n v="2"/>
    <n v="24.666666666666664"/>
    <n v="4"/>
    <n v="49.333333333333329"/>
    <n v="8"/>
    <n v="1"/>
    <x v="1"/>
  </r>
  <r>
    <n v="4066"/>
    <n v="47"/>
    <x v="2"/>
    <x v="2"/>
    <n v="21282"/>
    <n v="76"/>
    <n v="7"/>
    <n v="46"/>
    <n v="3.0000000000000004"/>
    <n v="1"/>
    <n v="1"/>
    <x v="0"/>
    <n v="2"/>
    <n v="23"/>
    <n v="2"/>
    <n v="23"/>
    <n v="5"/>
    <n v="0"/>
    <x v="1"/>
  </r>
  <r>
    <n v="8414"/>
    <n v="63"/>
    <x v="1"/>
    <x v="0"/>
    <n v="33419"/>
    <n v="76"/>
    <n v="8"/>
    <n v="86"/>
    <n v="3.0000000000000004"/>
    <n v="2"/>
    <n v="2"/>
    <x v="0"/>
    <n v="2"/>
    <n v="28.666666666666664"/>
    <n v="4"/>
    <n v="57.333333333333329"/>
    <n v="7"/>
    <n v="1"/>
    <x v="1"/>
  </r>
  <r>
    <n v="819"/>
    <n v="80"/>
    <x v="0"/>
    <x v="3"/>
    <n v="63285"/>
    <n v="84"/>
    <n v="25"/>
    <n v="1103"/>
    <n v="1.9999999999999996"/>
    <n v="8"/>
    <n v="7"/>
    <x v="0"/>
    <n v="6"/>
    <n v="348.31578947368422"/>
    <n v="13"/>
    <n v="754.68421052631584"/>
    <n v="17"/>
    <n v="5"/>
    <x v="4"/>
  </r>
  <r>
    <n v="4961"/>
    <n v="51"/>
    <x v="2"/>
    <x v="1"/>
    <n v="21255"/>
    <n v="56"/>
    <n v="11"/>
    <n v="61"/>
    <n v="5"/>
    <n v="3"/>
    <n v="2"/>
    <x v="0"/>
    <n v="2"/>
    <n v="20.333333333333332"/>
    <n v="4"/>
    <n v="40.666666666666664"/>
    <n v="10"/>
    <n v="2"/>
    <x v="2"/>
  </r>
  <r>
    <n v="749"/>
    <n v="44"/>
    <x v="0"/>
    <x v="1"/>
    <n v="42162"/>
    <n v="31"/>
    <n v="9"/>
    <n v="145"/>
    <n v="7"/>
    <n v="2"/>
    <n v="3"/>
    <x v="0"/>
    <n v="3"/>
    <n v="72.5"/>
    <n v="3"/>
    <n v="72.5"/>
    <n v="12"/>
    <n v="3"/>
    <x v="2"/>
  </r>
  <r>
    <n v="5430"/>
    <n v="69"/>
    <x v="0"/>
    <x v="1"/>
    <n v="54450"/>
    <n v="0"/>
    <n v="31"/>
    <n v="684"/>
    <n v="10"/>
    <n v="9"/>
    <n v="6"/>
    <x v="0"/>
    <n v="9"/>
    <n v="362.11764705882354"/>
    <n v="8"/>
    <n v="321.88235294117646"/>
    <n v="25"/>
    <n v="9"/>
    <x v="3"/>
  </r>
  <r>
    <n v="7755"/>
    <n v="71"/>
    <x v="1"/>
    <x v="1"/>
    <n v="57744"/>
    <n v="91"/>
    <n v="16"/>
    <n v="411"/>
    <n v="0.99999999999999978"/>
    <n v="5"/>
    <n v="5"/>
    <x v="0"/>
    <n v="9"/>
    <n v="284.53846153846155"/>
    <n v="4"/>
    <n v="126.46153846153847"/>
    <n v="11"/>
    <n v="3"/>
    <x v="2"/>
  </r>
  <r>
    <n v="10525"/>
    <n v="39"/>
    <x v="0"/>
    <x v="0"/>
    <n v="26576"/>
    <n v="40"/>
    <n v="4"/>
    <n v="27"/>
    <n v="6"/>
    <n v="0"/>
    <n v="0"/>
    <x v="0"/>
    <n v="1"/>
    <n v="9"/>
    <n v="2"/>
    <n v="18"/>
    <n v="6"/>
    <n v="0"/>
    <x v="1"/>
  </r>
  <r>
    <n v="1453"/>
    <n v="82"/>
    <x v="1"/>
    <x v="3"/>
    <n v="57513"/>
    <n v="59"/>
    <n v="27"/>
    <n v="1060"/>
    <n v="4"/>
    <n v="9"/>
    <n v="7"/>
    <x v="0"/>
    <n v="9"/>
    <n v="433.63636363636368"/>
    <n v="13"/>
    <n v="626.36363636363637"/>
    <n v="20"/>
    <n v="7"/>
    <x v="0"/>
  </r>
  <r>
    <n v="8310"/>
    <n v="61"/>
    <x v="0"/>
    <x v="1"/>
    <n v="68142"/>
    <n v="96"/>
    <n v="24"/>
    <n v="1459"/>
    <n v="0.99999999999999978"/>
    <n v="8"/>
    <n v="8"/>
    <x v="0"/>
    <n v="10"/>
    <n v="858.23529411764707"/>
    <n v="7"/>
    <n v="600.76470588235293"/>
    <n v="17"/>
    <n v="5"/>
    <x v="4"/>
  </r>
  <r>
    <n v="10710"/>
    <n v="46"/>
    <x v="0"/>
    <x v="1"/>
    <n v="7500"/>
    <n v="61"/>
    <n v="4"/>
    <n v="18"/>
    <n v="4"/>
    <n v="0"/>
    <n v="0"/>
    <x v="0"/>
    <n v="1"/>
    <n v="6"/>
    <n v="2"/>
    <n v="12"/>
    <n v="4"/>
    <n v="0"/>
    <x v="1"/>
  </r>
  <r>
    <n v="5031"/>
    <n v="51"/>
    <x v="0"/>
    <x v="1"/>
    <n v="83145"/>
    <n v="14"/>
    <n v="26"/>
    <n v="1833"/>
    <n v="9"/>
    <n v="9"/>
    <n v="9"/>
    <x v="0"/>
    <n v="5"/>
    <n v="572.8125"/>
    <n v="11"/>
    <n v="1260.1875"/>
    <n v="27"/>
    <n v="9"/>
    <x v="3"/>
  </r>
  <r>
    <n v="2613"/>
    <n v="65"/>
    <x v="2"/>
    <x v="1"/>
    <n v="54197"/>
    <n v="16"/>
    <n v="12"/>
    <n v="237"/>
    <n v="9"/>
    <n v="3"/>
    <n v="4"/>
    <x v="0"/>
    <n v="1"/>
    <n v="33.857142857142854"/>
    <n v="6"/>
    <n v="203.14285714285714"/>
    <n v="16"/>
    <n v="5"/>
    <x v="4"/>
  </r>
  <r>
    <n v="213"/>
    <n v="62"/>
    <x v="1"/>
    <x v="0"/>
    <n v="23091"/>
    <n v="98"/>
    <n v="10"/>
    <n v="48"/>
    <n v="0.99999999999999978"/>
    <n v="3"/>
    <n v="1"/>
    <x v="0"/>
    <n v="2"/>
    <n v="19.200000000000003"/>
    <n v="3"/>
    <n v="28.799999999999997"/>
    <n v="5"/>
    <n v="0"/>
    <x v="1"/>
  </r>
  <r>
    <n v="967"/>
    <n v="49"/>
    <x v="0"/>
    <x v="1"/>
    <n v="46049"/>
    <n v="11"/>
    <n v="26"/>
    <n v="515"/>
    <n v="9"/>
    <n v="9"/>
    <n v="5"/>
    <x v="0"/>
    <n v="5"/>
    <n v="183.92857142857144"/>
    <n v="9"/>
    <n v="331.07142857142861"/>
    <n v="23"/>
    <n v="8"/>
    <x v="0"/>
  </r>
  <r>
    <n v="1077"/>
    <n v="51"/>
    <x v="0"/>
    <x v="1"/>
    <n v="56715"/>
    <n v="52"/>
    <n v="15"/>
    <n v="1020"/>
    <n v="5"/>
    <n v="4"/>
    <n v="7"/>
    <x v="0"/>
    <n v="7"/>
    <n v="649.09090909090912"/>
    <n v="4"/>
    <n v="370.90909090909093"/>
    <n v="16"/>
    <n v="5"/>
    <x v="4"/>
  </r>
  <r>
    <n v="7959"/>
    <n v="64"/>
    <x v="0"/>
    <x v="1"/>
    <n v="79410"/>
    <n v="19"/>
    <n v="11"/>
    <n v="1370"/>
    <n v="9"/>
    <n v="3"/>
    <n v="8"/>
    <x v="0"/>
    <n v="3"/>
    <n v="513.75"/>
    <n v="5"/>
    <n v="856.25"/>
    <n v="20"/>
    <n v="7"/>
    <x v="0"/>
  </r>
  <r>
    <n v="640"/>
    <n v="74"/>
    <x v="0"/>
    <x v="1"/>
    <n v="57304"/>
    <n v="61"/>
    <n v="25"/>
    <n v="1026"/>
    <n v="4"/>
    <n v="8"/>
    <n v="7"/>
    <x v="0"/>
    <n v="7"/>
    <n v="422.47058823529409"/>
    <n v="10"/>
    <n v="603.52941176470586"/>
    <n v="19"/>
    <n v="7"/>
    <x v="0"/>
  </r>
  <r>
    <n v="4252"/>
    <n v="60"/>
    <x v="0"/>
    <x v="1"/>
    <n v="44375"/>
    <n v="73"/>
    <n v="12"/>
    <n v="301"/>
    <n v="3.0000000000000004"/>
    <n v="3"/>
    <n v="4"/>
    <x v="0"/>
    <n v="4"/>
    <n v="120.4"/>
    <n v="6"/>
    <n v="180.6"/>
    <n v="10"/>
    <n v="2"/>
    <x v="2"/>
  </r>
  <r>
    <n v="8432"/>
    <n v="69"/>
    <x v="0"/>
    <x v="1"/>
    <n v="54450"/>
    <n v="0"/>
    <n v="31"/>
    <n v="684"/>
    <n v="10"/>
    <n v="9"/>
    <n v="6"/>
    <x v="0"/>
    <n v="9"/>
    <n v="362.11764705882354"/>
    <n v="8"/>
    <n v="321.88235294117646"/>
    <n v="25"/>
    <n v="9"/>
    <x v="3"/>
  </r>
  <r>
    <n v="6218"/>
    <n v="60"/>
    <x v="0"/>
    <x v="1"/>
    <n v="59594"/>
    <n v="74"/>
    <n v="17"/>
    <n v="499"/>
    <n v="3.0000000000000004"/>
    <n v="5"/>
    <n v="5"/>
    <x v="0"/>
    <n v="8"/>
    <n v="266.13333333333333"/>
    <n v="7"/>
    <n v="232.86666666666667"/>
    <n v="13"/>
    <n v="4"/>
    <x v="2"/>
  </r>
  <r>
    <n v="6905"/>
    <n v="31"/>
    <x v="0"/>
    <x v="1"/>
    <n v="80685"/>
    <n v="55"/>
    <n v="21"/>
    <n v="1004"/>
    <n v="5"/>
    <n v="7"/>
    <n v="7"/>
    <x v="0"/>
    <n v="6"/>
    <n v="376.5"/>
    <n v="10"/>
    <n v="627.5"/>
    <n v="19"/>
    <n v="7"/>
    <x v="0"/>
  </r>
  <r>
    <n v="5922"/>
    <n v="51"/>
    <x v="1"/>
    <x v="1"/>
    <n v="40344"/>
    <n v="48"/>
    <n v="12"/>
    <n v="218"/>
    <n v="6"/>
    <n v="3"/>
    <n v="4"/>
    <x v="0"/>
    <n v="4"/>
    <n v="96.888888888888886"/>
    <n v="5"/>
    <n v="121.11111111111111"/>
    <n v="13"/>
    <n v="4"/>
    <x v="2"/>
  </r>
  <r>
    <n v="3598"/>
    <n v="53"/>
    <x v="0"/>
    <x v="1"/>
    <n v="62710"/>
    <n v="53"/>
    <n v="22"/>
    <n v="606"/>
    <n v="5"/>
    <n v="7"/>
    <n v="5"/>
    <x v="0"/>
    <n v="4"/>
    <n v="151.5"/>
    <n v="12"/>
    <n v="454.5"/>
    <n v="17"/>
    <n v="5"/>
    <x v="4"/>
  </r>
  <r>
    <n v="6116"/>
    <n v="57"/>
    <x v="2"/>
    <x v="1"/>
    <n v="48985"/>
    <n v="13"/>
    <n v="6"/>
    <n v="75"/>
    <n v="9"/>
    <n v="1"/>
    <n v="2"/>
    <x v="0"/>
    <n v="1"/>
    <n v="18.75"/>
    <n v="3"/>
    <n v="56.25"/>
    <n v="12"/>
    <n v="3"/>
    <x v="2"/>
  </r>
  <r>
    <n v="6263"/>
    <n v="57"/>
    <x v="0"/>
    <x v="1"/>
    <n v="35322"/>
    <n v="34"/>
    <n v="9"/>
    <n v="106"/>
    <n v="7"/>
    <n v="2"/>
    <n v="3"/>
    <x v="0"/>
    <n v="2"/>
    <n v="35.333333333333329"/>
    <n v="4"/>
    <n v="70.666666666666657"/>
    <n v="12"/>
    <n v="3"/>
    <x v="2"/>
  </r>
  <r>
    <n v="10486"/>
    <n v="77"/>
    <x v="0"/>
    <x v="1"/>
    <n v="77142"/>
    <n v="54"/>
    <n v="17"/>
    <n v="990"/>
    <n v="5"/>
    <n v="5"/>
    <n v="7"/>
    <x v="0"/>
    <n v="4"/>
    <n v="330"/>
    <n v="8"/>
    <n v="660"/>
    <n v="17"/>
    <n v="5"/>
    <x v="4"/>
  </r>
  <r>
    <n v="2410"/>
    <n v="56"/>
    <x v="0"/>
    <x v="0"/>
    <n v="81657"/>
    <n v="69"/>
    <n v="16"/>
    <n v="1097"/>
    <n v="4"/>
    <n v="5"/>
    <n v="7"/>
    <x v="0"/>
    <n v="3"/>
    <n v="299.18181818181819"/>
    <n v="8"/>
    <n v="797.81818181818187"/>
    <n v="16"/>
    <n v="5"/>
    <x v="4"/>
  </r>
  <r>
    <n v="193"/>
    <n v="29"/>
    <x v="3"/>
    <x v="1"/>
    <n v="14421"/>
    <n v="81"/>
    <n v="4"/>
    <n v="16"/>
    <n v="1.9999999999999996"/>
    <n v="0"/>
    <n v="0"/>
    <x v="0"/>
    <n v="1"/>
    <n v="5.333333333333333"/>
    <n v="2"/>
    <n v="10.666666666666666"/>
    <n v="1.9999999999999996"/>
    <n v="0"/>
    <x v="1"/>
  </r>
  <r>
    <n v="3363"/>
    <n v="51"/>
    <x v="2"/>
    <x v="1"/>
    <n v="20130"/>
    <n v="99"/>
    <n v="5"/>
    <n v="34"/>
    <n v="0.99999999999999978"/>
    <n v="0"/>
    <n v="0"/>
    <x v="0"/>
    <n v="1"/>
    <n v="8.5"/>
    <n v="3"/>
    <n v="25.5"/>
    <n v="0.99999999999999978"/>
    <n v="0"/>
    <x v="1"/>
  </r>
  <r>
    <n v="8278"/>
    <n v="35"/>
    <x v="1"/>
    <x v="1"/>
    <n v="74214"/>
    <n v="3"/>
    <n v="16"/>
    <n v="1711"/>
    <n v="10"/>
    <n v="5"/>
    <n v="9"/>
    <x v="0"/>
    <n v="8"/>
    <n v="1052.9230769230769"/>
    <n v="5"/>
    <n v="658.07692307692309"/>
    <n v="24"/>
    <n v="9"/>
    <x v="3"/>
  </r>
  <r>
    <n v="10660"/>
    <n v="68"/>
    <x v="2"/>
    <x v="1"/>
    <n v="66726"/>
    <n v="61"/>
    <n v="17"/>
    <n v="438"/>
    <n v="4"/>
    <n v="5"/>
    <n v="5"/>
    <x v="0"/>
    <n v="8"/>
    <n v="292"/>
    <n v="4"/>
    <n v="146"/>
    <n v="14"/>
    <n v="4"/>
    <x v="2"/>
  </r>
  <r>
    <n v="8686"/>
    <n v="46"/>
    <x v="3"/>
    <x v="1"/>
    <n v="23724"/>
    <n v="65"/>
    <n v="7"/>
    <n v="75"/>
    <n v="4"/>
    <n v="1"/>
    <n v="2"/>
    <x v="0"/>
    <n v="2"/>
    <n v="30"/>
    <n v="3"/>
    <n v="45"/>
    <n v="7"/>
    <n v="1"/>
    <x v="1"/>
  </r>
  <r>
    <n v="1604"/>
    <n v="65"/>
    <x v="2"/>
    <x v="1"/>
    <n v="47353"/>
    <n v="93"/>
    <n v="13"/>
    <n v="225"/>
    <n v="0.99999999999999978"/>
    <n v="4"/>
    <n v="4"/>
    <x v="0"/>
    <n v="2"/>
    <n v="56.25"/>
    <n v="6"/>
    <n v="168.75"/>
    <n v="9"/>
    <n v="2"/>
    <x v="2"/>
  </r>
  <r>
    <n v="5907"/>
    <n v="73"/>
    <x v="2"/>
    <x v="1"/>
    <n v="33444"/>
    <n v="24"/>
    <n v="4"/>
    <n v="18"/>
    <n v="8"/>
    <n v="0"/>
    <n v="0"/>
    <x v="0"/>
    <n v="1"/>
    <n v="6"/>
    <n v="2"/>
    <n v="12"/>
    <n v="8"/>
    <n v="1"/>
    <x v="1"/>
  </r>
  <r>
    <n v="10669"/>
    <n v="44"/>
    <x v="0"/>
    <x v="1"/>
    <n v="54386"/>
    <n v="8"/>
    <n v="17"/>
    <n v="470"/>
    <n v="10"/>
    <n v="5"/>
    <n v="5"/>
    <x v="0"/>
    <n v="3"/>
    <n v="108.46153846153847"/>
    <n v="10"/>
    <n v="361.53846153846155"/>
    <n v="20"/>
    <n v="7"/>
    <x v="0"/>
  </r>
  <r>
    <n v="2918"/>
    <n v="44"/>
    <x v="0"/>
    <x v="2"/>
    <n v="28510"/>
    <n v="72"/>
    <n v="9"/>
    <n v="91"/>
    <n v="3.0000000000000004"/>
    <n v="2"/>
    <n v="2"/>
    <x v="0"/>
    <n v="2"/>
    <n v="30.333333333333332"/>
    <n v="4"/>
    <n v="60.666666666666664"/>
    <n v="7"/>
    <n v="1"/>
    <x v="1"/>
  </r>
  <r>
    <n v="5735"/>
    <n v="34"/>
    <x v="2"/>
    <x v="0"/>
    <n v="90638"/>
    <n v="29"/>
    <n v="18"/>
    <n v="2525"/>
    <n v="8"/>
    <n v="6"/>
    <n v="9"/>
    <x v="0"/>
    <n v="3"/>
    <n v="582.69230769230774"/>
    <n v="10"/>
    <n v="1942.3076923076924"/>
    <n v="23"/>
    <n v="8"/>
    <x v="0"/>
  </r>
  <r>
    <n v="359"/>
    <n v="75"/>
    <x v="0"/>
    <x v="1"/>
    <n v="48070"/>
    <n v="33"/>
    <n v="19"/>
    <n v="504"/>
    <n v="7"/>
    <n v="6"/>
    <n v="5"/>
    <x v="0"/>
    <n v="8"/>
    <n v="288"/>
    <n v="6"/>
    <n v="216"/>
    <n v="18"/>
    <n v="6"/>
    <x v="4"/>
  </r>
  <r>
    <n v="8387"/>
    <n v="68"/>
    <x v="0"/>
    <x v="1"/>
    <n v="43140"/>
    <n v="68"/>
    <n v="11"/>
    <n v="235"/>
    <n v="4"/>
    <n v="3"/>
    <n v="4"/>
    <x v="0"/>
    <n v="4"/>
    <n v="104.44444444444444"/>
    <n v="5"/>
    <n v="130.55555555555557"/>
    <n v="11"/>
    <n v="3"/>
    <x v="2"/>
  </r>
  <r>
    <n v="1829"/>
    <n v="64"/>
    <x v="1"/>
    <x v="2"/>
    <n v="54959"/>
    <n v="55"/>
    <n v="21"/>
    <n v="1232"/>
    <n v="5"/>
    <n v="7"/>
    <n v="8"/>
    <x v="0"/>
    <n v="9"/>
    <n v="852.92307692307691"/>
    <n v="4"/>
    <n v="379.07692307692309"/>
    <n v="20"/>
    <n v="7"/>
    <x v="0"/>
  </r>
  <r>
    <n v="3839"/>
    <n v="67"/>
    <x v="3"/>
    <x v="0"/>
    <n v="15056"/>
    <n v="76"/>
    <n v="12"/>
    <n v="88"/>
    <n v="3.0000000000000004"/>
    <n v="3"/>
    <n v="2"/>
    <x v="0"/>
    <n v="2"/>
    <n v="35.200000000000003"/>
    <n v="3"/>
    <n v="52.8"/>
    <n v="8"/>
    <n v="1"/>
    <x v="1"/>
  </r>
  <r>
    <n v="9392"/>
    <n v="54"/>
    <x v="0"/>
    <x v="0"/>
    <n v="26954"/>
    <n v="17"/>
    <n v="4"/>
    <n v="17"/>
    <n v="9"/>
    <n v="0"/>
    <n v="0"/>
    <x v="0"/>
    <n v="1"/>
    <n v="5.6666666666666661"/>
    <n v="2"/>
    <n v="11.333333333333332"/>
    <n v="9"/>
    <n v="2"/>
    <x v="2"/>
  </r>
  <r>
    <n v="2292"/>
    <n v="40"/>
    <x v="0"/>
    <x v="0"/>
    <n v="22327"/>
    <n v="94"/>
    <n v="5"/>
    <n v="24"/>
    <n v="0.99999999999999978"/>
    <n v="0"/>
    <n v="0"/>
    <x v="0"/>
    <n v="1"/>
    <n v="6"/>
    <n v="3"/>
    <n v="18"/>
    <n v="0.99999999999999978"/>
    <n v="0"/>
    <x v="1"/>
  </r>
  <r>
    <n v="10466"/>
    <n v="60"/>
    <x v="0"/>
    <x v="1"/>
    <n v="44393"/>
    <n v="86"/>
    <n v="7"/>
    <n v="60"/>
    <n v="1.9999999999999996"/>
    <n v="1"/>
    <n v="2"/>
    <x v="0"/>
    <n v="1"/>
    <n v="12"/>
    <n v="4"/>
    <n v="48"/>
    <n v="5"/>
    <n v="0"/>
    <x v="1"/>
  </r>
  <r>
    <n v="9855"/>
    <n v="73"/>
    <x v="1"/>
    <x v="0"/>
    <n v="62000"/>
    <n v="25"/>
    <n v="26"/>
    <n v="1020"/>
    <n v="8"/>
    <n v="9"/>
    <n v="7"/>
    <x v="0"/>
    <n v="6"/>
    <n v="322.10526315789474"/>
    <n v="13"/>
    <n v="697.89473684210532"/>
    <n v="24"/>
    <n v="9"/>
    <x v="3"/>
  </r>
  <r>
    <n v="4088"/>
    <n v="63"/>
    <x v="1"/>
    <x v="1"/>
    <n v="31497"/>
    <n v="22"/>
    <n v="10"/>
    <n v="155"/>
    <n v="8"/>
    <n v="3"/>
    <n v="3"/>
    <x v="0"/>
    <n v="3"/>
    <n v="66.428571428571431"/>
    <n v="4"/>
    <n v="88.571428571428569"/>
    <n v="14"/>
    <n v="4"/>
    <x v="2"/>
  </r>
  <r>
    <n v="5231"/>
    <n v="51"/>
    <x v="2"/>
    <x v="1"/>
    <n v="45894"/>
    <n v="15"/>
    <n v="5"/>
    <n v="51"/>
    <n v="9"/>
    <n v="0"/>
    <n v="1"/>
    <x v="0"/>
    <n v="1"/>
    <n v="12.75"/>
    <n v="3"/>
    <n v="38.25"/>
    <n v="10"/>
    <n v="2"/>
    <x v="2"/>
  </r>
  <r>
    <n v="590"/>
    <n v="55"/>
    <x v="2"/>
    <x v="2"/>
    <n v="78579"/>
    <n v="35"/>
    <n v="16"/>
    <n v="1812"/>
    <n v="7"/>
    <n v="5"/>
    <n v="9"/>
    <x v="0"/>
    <n v="5"/>
    <n v="1006.6666666666667"/>
    <n v="4"/>
    <n v="805.33333333333326"/>
    <n v="21"/>
    <n v="8"/>
    <x v="0"/>
  </r>
  <r>
    <n v="8732"/>
    <n v="56"/>
    <x v="2"/>
    <x v="3"/>
    <n v="67369"/>
    <n v="81"/>
    <n v="25"/>
    <n v="1461"/>
    <n v="1.9999999999999996"/>
    <n v="8"/>
    <n v="8"/>
    <x v="0"/>
    <n v="7"/>
    <n v="601.58823529411757"/>
    <n v="10"/>
    <n v="859.41176470588243"/>
    <n v="18"/>
    <n v="6"/>
    <x v="4"/>
  </r>
  <r>
    <n v="2315"/>
    <n v="65"/>
    <x v="0"/>
    <x v="2"/>
    <n v="58401"/>
    <n v="55"/>
    <n v="6"/>
    <n v="96"/>
    <n v="5"/>
    <n v="1"/>
    <n v="3"/>
    <x v="0"/>
    <n v="1"/>
    <n v="32"/>
    <n v="2"/>
    <n v="64"/>
    <n v="9"/>
    <n v="2"/>
    <x v="2"/>
  </r>
  <r>
    <n v="3515"/>
    <n v="73"/>
    <x v="0"/>
    <x v="0"/>
    <n v="62307"/>
    <n v="94"/>
    <n v="9"/>
    <n v="160"/>
    <n v="0.99999999999999978"/>
    <n v="2"/>
    <n v="3"/>
    <x v="0"/>
    <n v="4"/>
    <n v="80"/>
    <n v="4"/>
    <n v="80"/>
    <n v="6"/>
    <n v="0"/>
    <x v="1"/>
  </r>
  <r>
    <n v="2245"/>
    <n v="56"/>
    <x v="2"/>
    <x v="1"/>
    <n v="43641"/>
    <n v="50"/>
    <n v="10"/>
    <n v="139"/>
    <n v="5"/>
    <n v="3"/>
    <n v="3"/>
    <x v="0"/>
    <n v="2"/>
    <n v="46.333333333333329"/>
    <n v="4"/>
    <n v="92.666666666666657"/>
    <n v="11"/>
    <n v="3"/>
    <x v="2"/>
  </r>
  <r>
    <n v="6283"/>
    <n v="57"/>
    <x v="2"/>
    <x v="2"/>
    <n v="63841"/>
    <n v="64"/>
    <n v="22"/>
    <n v="908"/>
    <n v="4"/>
    <n v="7"/>
    <n v="6"/>
    <x v="0"/>
    <n v="9"/>
    <n v="454"/>
    <n v="9"/>
    <n v="454"/>
    <n v="17"/>
    <n v="5"/>
    <x v="4"/>
  </r>
  <r>
    <n v="2246"/>
    <n v="60"/>
    <x v="2"/>
    <x v="1"/>
    <n v="46891"/>
    <n v="91"/>
    <n v="8"/>
    <n v="183"/>
    <n v="0.99999999999999978"/>
    <n v="2"/>
    <n v="3"/>
    <x v="0"/>
    <n v="2"/>
    <n v="61"/>
    <n v="4"/>
    <n v="122"/>
    <n v="6"/>
    <n v="0"/>
    <x v="1"/>
  </r>
  <r>
    <n v="6606"/>
    <n v="56"/>
    <x v="2"/>
    <x v="1"/>
    <n v="70091"/>
    <n v="11"/>
    <n v="19"/>
    <n v="1161"/>
    <n v="9"/>
    <n v="6"/>
    <n v="7"/>
    <x v="0"/>
    <n v="5"/>
    <n v="387"/>
    <n v="10"/>
    <n v="774"/>
    <n v="22"/>
    <n v="8"/>
    <x v="0"/>
  </r>
  <r>
    <n v="5545"/>
    <n v="53"/>
    <x v="1"/>
    <x v="1"/>
    <n v="78075"/>
    <n v="72"/>
    <n v="14"/>
    <n v="988"/>
    <n v="3.0000000000000004"/>
    <n v="4"/>
    <n v="7"/>
    <x v="0"/>
    <n v="3"/>
    <n v="370.5"/>
    <n v="5"/>
    <n v="617.5"/>
    <n v="14"/>
    <n v="4"/>
    <x v="2"/>
  </r>
  <r>
    <n v="7342"/>
    <n v="64"/>
    <x v="2"/>
    <x v="3"/>
    <n v="59184"/>
    <n v="6"/>
    <n v="27"/>
    <n v="1072"/>
    <n v="10"/>
    <n v="9"/>
    <n v="7"/>
    <x v="0"/>
    <n v="6"/>
    <n v="357.33333333333331"/>
    <n v="12"/>
    <n v="714.66666666666663"/>
    <n v="26"/>
    <n v="9"/>
    <x v="3"/>
  </r>
  <r>
    <n v="837"/>
    <n v="48"/>
    <x v="0"/>
    <x v="1"/>
    <n v="54809"/>
    <n v="0"/>
    <n v="12"/>
    <n v="174"/>
    <n v="10"/>
    <n v="3"/>
    <n v="3"/>
    <x v="0"/>
    <n v="2"/>
    <n v="49.714285714285708"/>
    <n v="5"/>
    <n v="124.28571428571429"/>
    <n v="16"/>
    <n v="5"/>
    <x v="4"/>
  </r>
  <r>
    <n v="9500"/>
    <n v="66"/>
    <x v="0"/>
    <x v="1"/>
    <n v="58113"/>
    <n v="66"/>
    <n v="22"/>
    <n v="758"/>
    <n v="4"/>
    <n v="7"/>
    <n v="6"/>
    <x v="0"/>
    <n v="9"/>
    <n v="401.29411764705884"/>
    <n v="8"/>
    <n v="356.70588235294116"/>
    <n v="17"/>
    <n v="5"/>
    <x v="4"/>
  </r>
  <r>
    <n v="3602"/>
    <n v="67"/>
    <x v="2"/>
    <x v="1"/>
    <n v="51412"/>
    <n v="42"/>
    <n v="11"/>
    <n v="195"/>
    <n v="6"/>
    <n v="3"/>
    <n v="3"/>
    <x v="0"/>
    <n v="3"/>
    <n v="83.571428571428569"/>
    <n v="4"/>
    <n v="111.42857142857142"/>
    <n v="12"/>
    <n v="3"/>
    <x v="2"/>
  </r>
  <r>
    <n v="234"/>
    <n v="46"/>
    <x v="0"/>
    <x v="2"/>
    <n v="15287"/>
    <n v="60"/>
    <n v="6"/>
    <n v="31"/>
    <n v="4"/>
    <n v="1"/>
    <n v="0"/>
    <x v="0"/>
    <n v="1"/>
    <n v="10.333333333333332"/>
    <n v="2"/>
    <n v="20.666666666666664"/>
    <n v="5"/>
    <n v="0"/>
    <x v="1"/>
  </r>
  <r>
    <n v="2995"/>
    <n v="68"/>
    <x v="2"/>
    <x v="1"/>
    <n v="66636"/>
    <n v="64"/>
    <n v="17"/>
    <n v="1084"/>
    <n v="4"/>
    <n v="5"/>
    <n v="7"/>
    <x v="0"/>
    <n v="3"/>
    <n v="271"/>
    <n v="9"/>
    <n v="813"/>
    <n v="16"/>
    <n v="5"/>
    <x v="4"/>
  </r>
  <r>
    <n v="1118"/>
    <n v="69"/>
    <x v="2"/>
    <x v="1"/>
    <n v="50965"/>
    <n v="87"/>
    <n v="22"/>
    <n v="685"/>
    <n v="1.9999999999999996"/>
    <n v="7"/>
    <n v="6"/>
    <x v="0"/>
    <n v="10"/>
    <n v="456.66666666666663"/>
    <n v="5"/>
    <n v="228.33333333333331"/>
    <n v="15"/>
    <n v="4"/>
    <x v="2"/>
  </r>
  <r>
    <n v="7789"/>
    <n v="60"/>
    <x v="1"/>
    <x v="1"/>
    <n v="84618"/>
    <n v="96"/>
    <n v="26"/>
    <n v="1672"/>
    <n v="0.99999999999999978"/>
    <n v="9"/>
    <n v="9"/>
    <x v="0"/>
    <n v="6"/>
    <n v="627"/>
    <n v="10"/>
    <n v="1045"/>
    <n v="19"/>
    <n v="7"/>
    <x v="0"/>
  </r>
  <r>
    <n v="3068"/>
    <n v="35"/>
    <x v="0"/>
    <x v="1"/>
    <n v="18351"/>
    <n v="1"/>
    <n v="6"/>
    <n v="43"/>
    <n v="10"/>
    <n v="1"/>
    <n v="1"/>
    <x v="0"/>
    <n v="2"/>
    <n v="17.2"/>
    <n v="3"/>
    <n v="25.8"/>
    <n v="12"/>
    <n v="3"/>
    <x v="2"/>
  </r>
  <r>
    <n v="8955"/>
    <n v="68"/>
    <x v="1"/>
    <x v="1"/>
    <n v="40451"/>
    <n v="54"/>
    <n v="5"/>
    <n v="49"/>
    <n v="5"/>
    <n v="0"/>
    <n v="1"/>
    <x v="0"/>
    <n v="1"/>
    <n v="16.333333333333332"/>
    <n v="2"/>
    <n v="32.666666666666664"/>
    <n v="6"/>
    <n v="0"/>
    <x v="1"/>
  </r>
  <r>
    <n v="945"/>
    <n v="60"/>
    <x v="0"/>
    <x v="1"/>
    <n v="36317"/>
    <n v="53"/>
    <n v="9"/>
    <n v="133"/>
    <n v="5"/>
    <n v="2"/>
    <n v="3"/>
    <x v="0"/>
    <n v="3"/>
    <n v="57"/>
    <n v="4"/>
    <n v="76"/>
    <n v="10"/>
    <n v="2"/>
    <x v="2"/>
  </r>
  <r>
    <n v="5644"/>
    <n v="68"/>
    <x v="0"/>
    <x v="1"/>
    <n v="42213"/>
    <n v="96"/>
    <n v="15"/>
    <n v="363"/>
    <n v="0.99999999999999978"/>
    <n v="4"/>
    <n v="4"/>
    <x v="0"/>
    <n v="5"/>
    <n v="151.25"/>
    <n v="7"/>
    <n v="211.75"/>
    <n v="9"/>
    <n v="2"/>
    <x v="2"/>
  </r>
  <r>
    <n v="7192"/>
    <n v="70"/>
    <x v="0"/>
    <x v="1"/>
    <n v="65748"/>
    <n v="58"/>
    <n v="18"/>
    <n v="545"/>
    <n v="5"/>
    <n v="6"/>
    <n v="5"/>
    <x v="0"/>
    <n v="2"/>
    <n v="90.833333333333329"/>
    <n v="10"/>
    <n v="454.16666666666669"/>
    <n v="16"/>
    <n v="5"/>
    <x v="4"/>
  </r>
  <r>
    <n v="2324"/>
    <n v="53"/>
    <x v="0"/>
    <x v="1"/>
    <n v="77044"/>
    <n v="12"/>
    <n v="31"/>
    <n v="1065"/>
    <n v="9"/>
    <n v="9"/>
    <n v="7"/>
    <x v="0"/>
    <n v="7"/>
    <n v="414.16666666666669"/>
    <n v="11"/>
    <n v="650.83333333333337"/>
    <n v="25"/>
    <n v="9"/>
    <x v="3"/>
  </r>
  <r>
    <n v="697"/>
    <n v="56"/>
    <x v="0"/>
    <x v="1"/>
    <n v="74918"/>
    <n v="78"/>
    <n v="21"/>
    <n v="2047"/>
    <n v="3.0000000000000004"/>
    <n v="7"/>
    <n v="9"/>
    <x v="0"/>
    <n v="5"/>
    <n v="930.45454545454538"/>
    <n v="6"/>
    <n v="1116.5454545454545"/>
    <n v="19"/>
    <n v="7"/>
    <x v="0"/>
  </r>
  <r>
    <n v="3439"/>
    <n v="53"/>
    <x v="0"/>
    <x v="1"/>
    <n v="56721"/>
    <n v="64"/>
    <n v="15"/>
    <n v="296"/>
    <n v="4"/>
    <n v="4"/>
    <n v="4"/>
    <x v="0"/>
    <n v="4"/>
    <n v="131.55555555555554"/>
    <n v="5"/>
    <n v="164.44444444444446"/>
    <n v="12"/>
    <n v="3"/>
    <x v="2"/>
  </r>
  <r>
    <n v="1506"/>
    <n v="50"/>
    <x v="0"/>
    <x v="0"/>
    <n v="42160"/>
    <n v="26"/>
    <n v="11"/>
    <n v="140"/>
    <n v="8"/>
    <n v="3"/>
    <n v="3"/>
    <x v="0"/>
    <n v="2"/>
    <n v="46.666666666666664"/>
    <n v="4"/>
    <n v="93.333333333333329"/>
    <n v="14"/>
    <n v="4"/>
    <x v="2"/>
  </r>
  <r>
    <n v="232"/>
    <n v="60"/>
    <x v="0"/>
    <x v="0"/>
    <n v="61559"/>
    <n v="8"/>
    <n v="17"/>
    <n v="530"/>
    <n v="10"/>
    <n v="5"/>
    <n v="5"/>
    <x v="0"/>
    <n v="4"/>
    <n v="151.42857142857142"/>
    <n v="10"/>
    <n v="378.57142857142856"/>
    <n v="20"/>
    <n v="7"/>
    <x v="0"/>
  </r>
  <r>
    <n v="8876"/>
    <n v="62"/>
    <x v="1"/>
    <x v="1"/>
    <n v="33629"/>
    <n v="49"/>
    <n v="13"/>
    <n v="152"/>
    <n v="6"/>
    <n v="4"/>
    <n v="3"/>
    <x v="0"/>
    <n v="3"/>
    <n v="65.142857142857139"/>
    <n v="4"/>
    <n v="86.857142857142847"/>
    <n v="13"/>
    <n v="4"/>
    <x v="2"/>
  </r>
  <r>
    <n v="4500"/>
    <n v="34"/>
    <x v="1"/>
    <x v="1"/>
    <n v="68682"/>
    <n v="56"/>
    <n v="24"/>
    <n v="1598"/>
    <n v="5"/>
    <n v="8"/>
    <n v="9"/>
    <x v="0"/>
    <n v="4"/>
    <n v="456.57142857142856"/>
    <n v="10"/>
    <n v="1141.4285714285716"/>
    <n v="22"/>
    <n v="8"/>
    <x v="0"/>
  </r>
  <r>
    <n v="9739"/>
    <n v="62"/>
    <x v="0"/>
    <x v="0"/>
    <n v="34377"/>
    <n v="55"/>
    <n v="8"/>
    <n v="114"/>
    <n v="5"/>
    <n v="2"/>
    <n v="3"/>
    <x v="0"/>
    <n v="2"/>
    <n v="57"/>
    <n v="2"/>
    <n v="57"/>
    <n v="10"/>
    <n v="2"/>
    <x v="2"/>
  </r>
  <r>
    <n v="10395"/>
    <n v="39"/>
    <x v="3"/>
    <x v="0"/>
    <n v="8940"/>
    <n v="25"/>
    <n v="10"/>
    <n v="101"/>
    <n v="8"/>
    <n v="3"/>
    <n v="3"/>
    <x v="0"/>
    <n v="3"/>
    <n v="50.5"/>
    <n v="3"/>
    <n v="50.5"/>
    <n v="14"/>
    <n v="4"/>
    <x v="2"/>
  </r>
  <r>
    <n v="1176"/>
    <n v="52"/>
    <x v="0"/>
    <x v="1"/>
    <n v="26228"/>
    <n v="50"/>
    <n v="4"/>
    <n v="25"/>
    <n v="5"/>
    <n v="0"/>
    <n v="0"/>
    <x v="0"/>
    <n v="1"/>
    <n v="8.3333333333333321"/>
    <n v="2"/>
    <n v="16.666666666666664"/>
    <n v="5"/>
    <n v="0"/>
    <x v="1"/>
  </r>
  <r>
    <n v="1627"/>
    <n v="68"/>
    <x v="2"/>
    <x v="2"/>
    <n v="77297"/>
    <n v="84"/>
    <n v="22"/>
    <n v="789"/>
    <n v="1.9999999999999996"/>
    <n v="7"/>
    <n v="6"/>
    <x v="0"/>
    <n v="5"/>
    <n v="281.78571428571428"/>
    <n v="9"/>
    <n v="507.21428571428578"/>
    <n v="15"/>
    <n v="4"/>
    <x v="2"/>
  </r>
  <r>
    <n v="938"/>
    <n v="44"/>
    <x v="0"/>
    <x v="1"/>
    <n v="40211"/>
    <n v="30"/>
    <n v="7"/>
    <n v="87"/>
    <n v="7"/>
    <n v="1"/>
    <n v="2"/>
    <x v="0"/>
    <n v="2"/>
    <n v="43.5"/>
    <n v="2"/>
    <n v="43.5"/>
    <n v="10"/>
    <n v="2"/>
    <x v="2"/>
  </r>
  <r>
    <n v="2740"/>
    <n v="67"/>
    <x v="1"/>
    <x v="3"/>
    <n v="33438"/>
    <n v="81"/>
    <n v="11"/>
    <n v="90"/>
    <n v="1.9999999999999996"/>
    <n v="3"/>
    <n v="2"/>
    <x v="0"/>
    <n v="2"/>
    <n v="30"/>
    <n v="4"/>
    <n v="60"/>
    <n v="7"/>
    <n v="1"/>
    <x v="1"/>
  </r>
  <r>
    <n v="257"/>
    <n v="66"/>
    <x v="1"/>
    <x v="1"/>
    <n v="75032"/>
    <n v="74"/>
    <n v="20"/>
    <n v="1215"/>
    <n v="3.0000000000000004"/>
    <n v="6"/>
    <n v="8"/>
    <x v="0"/>
    <n v="5"/>
    <n v="433.92857142857144"/>
    <n v="9"/>
    <n v="781.07142857142867"/>
    <n v="17"/>
    <n v="5"/>
    <x v="4"/>
  </r>
  <r>
    <n v="4058"/>
    <n v="70"/>
    <x v="1"/>
    <x v="0"/>
    <n v="61284"/>
    <n v="76"/>
    <n v="22"/>
    <n v="811"/>
    <n v="3.0000000000000004"/>
    <n v="7"/>
    <n v="6"/>
    <x v="0"/>
    <n v="11"/>
    <n v="469.5263157894737"/>
    <n v="8"/>
    <n v="341.4736842105263"/>
    <n v="16"/>
    <n v="5"/>
    <x v="4"/>
  </r>
  <r>
    <n v="7736"/>
    <n v="39"/>
    <x v="0"/>
    <x v="1"/>
    <n v="22518"/>
    <n v="36"/>
    <n v="7"/>
    <n v="61"/>
    <n v="7"/>
    <n v="1"/>
    <n v="2"/>
    <x v="0"/>
    <n v="2"/>
    <n v="30.5"/>
    <n v="2"/>
    <n v="30.5"/>
    <n v="10"/>
    <n v="2"/>
    <x v="2"/>
  </r>
  <r>
    <n v="8210"/>
    <n v="50"/>
    <x v="2"/>
    <x v="1"/>
    <n v="54730"/>
    <n v="64"/>
    <n v="18"/>
    <n v="405"/>
    <n v="4"/>
    <n v="6"/>
    <n v="5"/>
    <x v="0"/>
    <n v="4"/>
    <n v="135"/>
    <n v="8"/>
    <n v="270"/>
    <n v="15"/>
    <n v="4"/>
    <x v="2"/>
  </r>
  <r>
    <n v="833"/>
    <n v="70"/>
    <x v="2"/>
    <x v="1"/>
    <n v="38452"/>
    <n v="62"/>
    <n v="9"/>
    <n v="72"/>
    <n v="4"/>
    <n v="2"/>
    <n v="2"/>
    <x v="0"/>
    <n v="3"/>
    <n v="36"/>
    <n v="3"/>
    <n v="36"/>
    <n v="8"/>
    <n v="1"/>
    <x v="1"/>
  </r>
  <r>
    <n v="6230"/>
    <n v="54"/>
    <x v="0"/>
    <x v="2"/>
    <n v="44421"/>
    <n v="53"/>
    <n v="14"/>
    <n v="189"/>
    <n v="5"/>
    <n v="4"/>
    <n v="3"/>
    <x v="0"/>
    <n v="5"/>
    <n v="105"/>
    <n v="4"/>
    <n v="84"/>
    <n v="12"/>
    <n v="3"/>
    <x v="2"/>
  </r>
  <r>
    <n v="7325"/>
    <n v="39"/>
    <x v="1"/>
    <x v="1"/>
    <n v="38197"/>
    <n v="86"/>
    <n v="5"/>
    <n v="40"/>
    <n v="1.9999999999999996"/>
    <n v="0"/>
    <n v="1"/>
    <x v="0"/>
    <n v="1"/>
    <n v="10"/>
    <n v="3"/>
    <n v="30"/>
    <n v="2.9999999999999996"/>
    <n v="0"/>
    <x v="1"/>
  </r>
  <r>
    <n v="1307"/>
    <n v="47"/>
    <x v="0"/>
    <x v="2"/>
    <n v="41986"/>
    <n v="15"/>
    <n v="10"/>
    <n v="63"/>
    <n v="9"/>
    <n v="3"/>
    <n v="2"/>
    <x v="0"/>
    <n v="3"/>
    <n v="27"/>
    <n v="4"/>
    <n v="36"/>
    <n v="14"/>
    <n v="4"/>
    <x v="2"/>
  </r>
  <r>
    <n v="1502"/>
    <n v="42"/>
    <x v="0"/>
    <x v="1"/>
    <n v="28427"/>
    <n v="67"/>
    <n v="7"/>
    <n v="52"/>
    <n v="4"/>
    <n v="1"/>
    <n v="1"/>
    <x v="0"/>
    <n v="2"/>
    <n v="20.8"/>
    <n v="3"/>
    <n v="31.2"/>
    <n v="6"/>
    <n v="0"/>
    <x v="1"/>
  </r>
  <r>
    <n v="6211"/>
    <n v="49"/>
    <x v="1"/>
    <x v="1"/>
    <n v="37395"/>
    <n v="47"/>
    <n v="5"/>
    <n v="39"/>
    <n v="6"/>
    <n v="0"/>
    <n v="1"/>
    <x v="0"/>
    <n v="1"/>
    <n v="9.75"/>
    <n v="3"/>
    <n v="29.25"/>
    <n v="7"/>
    <n v="1"/>
    <x v="1"/>
  </r>
  <r>
    <n v="843"/>
    <n v="54"/>
    <x v="0"/>
    <x v="1"/>
    <n v="64722"/>
    <n v="47"/>
    <n v="25"/>
    <n v="805"/>
    <n v="6"/>
    <n v="8"/>
    <n v="6"/>
    <x v="0"/>
    <n v="8"/>
    <n v="338.9473684210526"/>
    <n v="11"/>
    <n v="466.0526315789474"/>
    <n v="20"/>
    <n v="7"/>
    <x v="0"/>
  </r>
  <r>
    <n v="4174"/>
    <n v="69"/>
    <x v="2"/>
    <x v="1"/>
    <n v="55249"/>
    <n v="81"/>
    <n v="8"/>
    <n v="130"/>
    <n v="1.9999999999999996"/>
    <n v="2"/>
    <n v="3"/>
    <x v="0"/>
    <n v="2"/>
    <n v="43.333333333333329"/>
    <n v="4"/>
    <n v="86.666666666666657"/>
    <n v="7"/>
    <n v="1"/>
    <x v="1"/>
  </r>
  <r>
    <n v="9757"/>
    <n v="53"/>
    <x v="0"/>
    <x v="1"/>
    <n v="84906"/>
    <n v="98"/>
    <n v="24"/>
    <n v="1631"/>
    <n v="0.99999999999999978"/>
    <n v="8"/>
    <n v="9"/>
    <x v="0"/>
    <n v="5"/>
    <n v="479.70588235294122"/>
    <n v="12"/>
    <n v="1151.294117647059"/>
    <n v="18"/>
    <n v="6"/>
    <x v="4"/>
  </r>
  <r>
    <n v="6918"/>
    <n v="36"/>
    <x v="0"/>
    <x v="1"/>
    <n v="28691"/>
    <n v="56"/>
    <n v="5"/>
    <n v="34"/>
    <n v="5"/>
    <n v="0"/>
    <n v="0"/>
    <x v="0"/>
    <n v="1"/>
    <n v="8.5"/>
    <n v="3"/>
    <n v="25.5"/>
    <n v="5"/>
    <n v="0"/>
    <x v="1"/>
  </r>
  <r>
    <n v="286"/>
    <n v="73"/>
    <x v="0"/>
    <x v="0"/>
    <n v="44213"/>
    <n v="48"/>
    <n v="12"/>
    <n v="152"/>
    <n v="6"/>
    <n v="3"/>
    <n v="3"/>
    <x v="0"/>
    <n v="2"/>
    <n v="43.428571428571423"/>
    <n v="5"/>
    <n v="108.57142857142857"/>
    <n v="12"/>
    <n v="3"/>
    <x v="2"/>
  </r>
  <r>
    <n v="11086"/>
    <n v="41"/>
    <x v="3"/>
    <x v="0"/>
    <n v="25707"/>
    <n v="18"/>
    <n v="5"/>
    <n v="21"/>
    <n v="9"/>
    <n v="0"/>
    <n v="0"/>
    <x v="0"/>
    <n v="1"/>
    <n v="5.25"/>
    <n v="3"/>
    <n v="15.75"/>
    <n v="9"/>
    <n v="2"/>
    <x v="2"/>
  </r>
  <r>
    <n v="1921"/>
    <n v="58"/>
    <x v="1"/>
    <x v="1"/>
    <n v="59062"/>
    <n v="74"/>
    <n v="7"/>
    <n v="71"/>
    <n v="3.0000000000000004"/>
    <n v="1"/>
    <n v="2"/>
    <x v="0"/>
    <n v="2"/>
    <n v="28.400000000000002"/>
    <n v="3"/>
    <n v="42.6"/>
    <n v="6"/>
    <n v="0"/>
    <x v="1"/>
  </r>
  <r>
    <n v="4138"/>
    <n v="63"/>
    <x v="0"/>
    <x v="0"/>
    <n v="76624"/>
    <n v="68"/>
    <n v="23"/>
    <n v="899"/>
    <n v="4"/>
    <n v="8"/>
    <n v="6"/>
    <x v="0"/>
    <n v="5"/>
    <n v="374.58333333333337"/>
    <n v="7"/>
    <n v="524.41666666666674"/>
    <n v="18"/>
    <n v="6"/>
    <x v="4"/>
  </r>
  <r>
    <n v="7718"/>
    <n v="78"/>
    <x v="2"/>
    <x v="1"/>
    <n v="66000"/>
    <n v="36"/>
    <n v="10"/>
    <n v="711"/>
    <n v="7"/>
    <n v="3"/>
    <n v="6"/>
    <x v="0"/>
    <n v="1"/>
    <n v="118.5"/>
    <n v="5"/>
    <n v="592.5"/>
    <n v="16"/>
    <n v="5"/>
    <x v="4"/>
  </r>
  <r>
    <n v="1291"/>
    <n v="47"/>
    <x v="1"/>
    <x v="1"/>
    <n v="27683"/>
    <n v="90"/>
    <n v="16"/>
    <n v="351"/>
    <n v="0.99999999999999978"/>
    <n v="5"/>
    <n v="4"/>
    <x v="0"/>
    <n v="6"/>
    <n v="210.6"/>
    <n v="4"/>
    <n v="140.4"/>
    <n v="10"/>
    <n v="2"/>
    <x v="2"/>
  </r>
  <r>
    <n v="6862"/>
    <n v="54"/>
    <x v="0"/>
    <x v="2"/>
    <n v="1730"/>
    <n v="65"/>
    <n v="15"/>
    <n v="8"/>
    <n v="4"/>
    <n v="4"/>
    <n v="0"/>
    <x v="0"/>
    <n v="0"/>
    <n v="0"/>
    <n v="0"/>
    <n v="0"/>
    <n v="8"/>
    <n v="1"/>
    <x v="1"/>
  </r>
  <r>
    <n v="4136"/>
    <n v="33"/>
    <x v="3"/>
    <x v="0"/>
    <n v="7500"/>
    <n v="63"/>
    <n v="11"/>
    <n v="119"/>
    <n v="4"/>
    <n v="3"/>
    <n v="3"/>
    <x v="0"/>
    <n v="3"/>
    <n v="71.399999999999991"/>
    <n v="2"/>
    <n v="47.6"/>
    <n v="10"/>
    <n v="2"/>
    <x v="2"/>
  </r>
  <r>
    <n v="803"/>
    <n v="57"/>
    <x v="0"/>
    <x v="1"/>
    <n v="40521"/>
    <n v="82"/>
    <n v="4"/>
    <n v="21"/>
    <n v="1.9999999999999996"/>
    <n v="0"/>
    <n v="0"/>
    <x v="0"/>
    <n v="0"/>
    <n v="0"/>
    <n v="2"/>
    <n v="21"/>
    <n v="1.9999999999999996"/>
    <n v="0"/>
    <x v="1"/>
  </r>
  <r>
    <n v="4298"/>
    <n v="52"/>
    <x v="1"/>
    <x v="1"/>
    <n v="20427"/>
    <n v="63"/>
    <n v="4"/>
    <n v="10"/>
    <n v="4"/>
    <n v="0"/>
    <n v="0"/>
    <x v="0"/>
    <n v="1"/>
    <n v="3.333333333333333"/>
    <n v="2"/>
    <n v="6.6666666666666661"/>
    <n v="4"/>
    <n v="0"/>
    <x v="1"/>
  </r>
  <r>
    <n v="10833"/>
    <n v="50"/>
    <x v="0"/>
    <x v="1"/>
    <n v="65106"/>
    <n v="55"/>
    <n v="27"/>
    <n v="973"/>
    <n v="5"/>
    <n v="9"/>
    <n v="7"/>
    <x v="0"/>
    <n v="8"/>
    <n v="370.66666666666663"/>
    <n v="13"/>
    <n v="602.33333333333337"/>
    <n v="21"/>
    <n v="8"/>
    <x v="0"/>
  </r>
  <r>
    <n v="9606"/>
    <n v="60"/>
    <x v="1"/>
    <x v="1"/>
    <n v="69969"/>
    <n v="64"/>
    <n v="13"/>
    <n v="1536"/>
    <n v="4"/>
    <n v="4"/>
    <n v="9"/>
    <x v="0"/>
    <n v="4"/>
    <n v="614.40000000000009"/>
    <n v="6"/>
    <n v="921.59999999999991"/>
    <n v="17"/>
    <n v="5"/>
    <x v="4"/>
  </r>
  <r>
    <n v="8534"/>
    <n v="73"/>
    <x v="0"/>
    <x v="1"/>
    <n v="67433"/>
    <n v="51"/>
    <n v="28"/>
    <n v="992"/>
    <n v="5"/>
    <n v="9"/>
    <n v="7"/>
    <x v="0"/>
    <n v="6"/>
    <n v="313.26315789473682"/>
    <n v="13"/>
    <n v="678.73684210526312"/>
    <n v="21"/>
    <n v="8"/>
    <x v="0"/>
  </r>
  <r>
    <n v="5153"/>
    <n v="58"/>
    <x v="1"/>
    <x v="1"/>
    <n v="77766"/>
    <n v="97"/>
    <n v="34"/>
    <n v="1529"/>
    <n v="0.99999999999999978"/>
    <n v="9"/>
    <n v="8"/>
    <x v="0"/>
    <n v="11"/>
    <n v="764.5"/>
    <n v="11"/>
    <n v="764.5"/>
    <n v="18"/>
    <n v="6"/>
    <x v="4"/>
  </r>
  <r>
    <n v="961"/>
    <n v="53"/>
    <x v="0"/>
    <x v="1"/>
    <n v="74716"/>
    <n v="92"/>
    <n v="17"/>
    <n v="860"/>
    <n v="0.99999999999999978"/>
    <n v="5"/>
    <n v="6"/>
    <x v="0"/>
    <n v="7"/>
    <n v="501.66666666666669"/>
    <n v="5"/>
    <n v="358.33333333333337"/>
    <n v="12"/>
    <n v="3"/>
    <x v="2"/>
  </r>
  <r>
    <n v="5011"/>
    <n v="62"/>
    <x v="0"/>
    <x v="2"/>
    <n v="68118"/>
    <n v="51"/>
    <n v="23"/>
    <n v="928"/>
    <n v="5"/>
    <n v="8"/>
    <n v="6"/>
    <x v="0"/>
    <n v="8"/>
    <n v="618.66666666666663"/>
    <n v="4"/>
    <n v="309.33333333333331"/>
    <n v="19"/>
    <n v="7"/>
    <x v="0"/>
  </r>
  <r>
    <n v="6653"/>
    <n v="55"/>
    <x v="1"/>
    <x v="1"/>
    <n v="55158"/>
    <n v="72"/>
    <n v="18"/>
    <n v="418"/>
    <n v="3.0000000000000004"/>
    <n v="6"/>
    <n v="5"/>
    <x v="0"/>
    <n v="7"/>
    <n v="243.83333333333334"/>
    <n v="5"/>
    <n v="174.16666666666669"/>
    <n v="14"/>
    <n v="4"/>
    <x v="2"/>
  </r>
  <r>
    <n v="9094"/>
    <n v="70"/>
    <x v="2"/>
    <x v="1"/>
    <n v="62972"/>
    <n v="39"/>
    <n v="16"/>
    <n v="587"/>
    <n v="7"/>
    <n v="5"/>
    <n v="5"/>
    <x v="0"/>
    <n v="7"/>
    <n v="410.9"/>
    <n v="3"/>
    <n v="176.1"/>
    <n v="17"/>
    <n v="5"/>
    <x v="4"/>
  </r>
  <r>
    <n v="810"/>
    <n v="50"/>
    <x v="0"/>
    <x v="1"/>
    <n v="74190"/>
    <n v="49"/>
    <n v="19"/>
    <n v="641"/>
    <n v="6"/>
    <n v="6"/>
    <n v="6"/>
    <x v="0"/>
    <n v="4"/>
    <n v="170.93333333333334"/>
    <n v="11"/>
    <n v="470.06666666666661"/>
    <n v="18"/>
    <n v="6"/>
    <x v="4"/>
  </r>
  <r>
    <n v="5493"/>
    <n v="49"/>
    <x v="0"/>
    <x v="1"/>
    <n v="39356"/>
    <n v="21"/>
    <n v="4"/>
    <n v="23"/>
    <n v="8"/>
    <n v="0"/>
    <n v="0"/>
    <x v="0"/>
    <n v="1"/>
    <n v="7.6666666666666661"/>
    <n v="2"/>
    <n v="15.333333333333332"/>
    <n v="8"/>
    <n v="1"/>
    <x v="1"/>
  </r>
  <r>
    <n v="2147"/>
    <n v="56"/>
    <x v="0"/>
    <x v="1"/>
    <n v="76653"/>
    <n v="91"/>
    <n v="23"/>
    <n v="2279"/>
    <n v="0.99999999999999978"/>
    <n v="8"/>
    <n v="9"/>
    <x v="0"/>
    <n v="4"/>
    <n v="607.73333333333335"/>
    <n v="11"/>
    <n v="1671.2666666666667"/>
    <n v="18"/>
    <n v="6"/>
    <x v="4"/>
  </r>
  <r>
    <n v="5107"/>
    <n v="52"/>
    <x v="1"/>
    <x v="2"/>
    <n v="35860"/>
    <n v="37"/>
    <n v="6"/>
    <n v="49"/>
    <n v="7"/>
    <n v="1"/>
    <n v="1"/>
    <x v="0"/>
    <n v="1"/>
    <n v="16.333333333333332"/>
    <n v="2"/>
    <n v="32.666666666666664"/>
    <n v="9"/>
    <n v="2"/>
    <x v="2"/>
  </r>
  <r>
    <n v="3979"/>
    <n v="42"/>
    <x v="1"/>
    <x v="2"/>
    <n v="90687"/>
    <n v="98"/>
    <n v="17"/>
    <n v="1779"/>
    <n v="0.99999999999999978"/>
    <n v="5"/>
    <n v="9"/>
    <x v="0"/>
    <n v="6"/>
    <n v="762.42857142857133"/>
    <n v="8"/>
    <n v="1016.5714285714286"/>
    <n v="15"/>
    <n v="4"/>
    <x v="2"/>
  </r>
  <r>
    <n v="6049"/>
    <n v="43"/>
    <x v="2"/>
    <x v="1"/>
    <n v="73450"/>
    <n v="85"/>
    <n v="27"/>
    <n v="1804"/>
    <n v="1.9999999999999996"/>
    <n v="9"/>
    <n v="9"/>
    <x v="0"/>
    <n v="7"/>
    <n v="701.55555555555554"/>
    <n v="11"/>
    <n v="1102.4444444444446"/>
    <n v="20"/>
    <n v="7"/>
    <x v="0"/>
  </r>
  <r>
    <n v="8147"/>
    <n v="65"/>
    <x v="0"/>
    <x v="1"/>
    <n v="31454"/>
    <n v="40"/>
    <n v="8"/>
    <n v="48"/>
    <n v="6"/>
    <n v="2"/>
    <n v="1"/>
    <x v="0"/>
    <n v="2"/>
    <n v="19.200000000000003"/>
    <n v="3"/>
    <n v="28.799999999999997"/>
    <n v="9"/>
    <n v="2"/>
    <x v="2"/>
  </r>
  <r>
    <n v="1857"/>
    <n v="73"/>
    <x v="0"/>
    <x v="0"/>
    <n v="47139"/>
    <n v="2"/>
    <n v="7"/>
    <n v="83"/>
    <n v="10"/>
    <n v="1"/>
    <n v="2"/>
    <x v="0"/>
    <n v="2"/>
    <n v="41.5"/>
    <n v="2"/>
    <n v="41.5"/>
    <n v="13"/>
    <n v="4"/>
    <x v="2"/>
  </r>
  <r>
    <n v="3910"/>
    <n v="50"/>
    <x v="0"/>
    <x v="2"/>
    <n v="83829"/>
    <n v="78"/>
    <n v="17"/>
    <n v="1862"/>
    <n v="3.0000000000000004"/>
    <n v="5"/>
    <n v="9"/>
    <x v="1"/>
    <n v="4"/>
    <n v="744.80000000000007"/>
    <n v="6"/>
    <n v="1117.2"/>
    <n v="17"/>
    <n v="5"/>
    <x v="4"/>
  </r>
  <r>
    <n v="5207"/>
    <n v="62"/>
    <x v="1"/>
    <x v="1"/>
    <n v="53378"/>
    <n v="41"/>
    <n v="29"/>
    <n v="793"/>
    <n v="6"/>
    <n v="9"/>
    <n v="6"/>
    <x v="0"/>
    <n v="9"/>
    <n v="475.79999999999995"/>
    <n v="6"/>
    <n v="317.20000000000005"/>
    <n v="21"/>
    <n v="8"/>
    <x v="0"/>
  </r>
  <r>
    <n v="11114"/>
    <n v="55"/>
    <x v="0"/>
    <x v="1"/>
    <n v="19656"/>
    <n v="94"/>
    <n v="9"/>
    <n v="84"/>
    <n v="0.99999999999999978"/>
    <n v="2"/>
    <n v="2"/>
    <x v="0"/>
    <n v="2"/>
    <n v="33.6"/>
    <n v="3"/>
    <n v="50.4"/>
    <n v="5"/>
    <n v="0"/>
    <x v="1"/>
  </r>
  <r>
    <n v="5429"/>
    <n v="77"/>
    <x v="1"/>
    <x v="1"/>
    <n v="45579"/>
    <n v="10"/>
    <n v="10"/>
    <n v="183"/>
    <n v="9"/>
    <n v="3"/>
    <n v="3"/>
    <x v="0"/>
    <n v="4"/>
    <n v="91.5"/>
    <n v="4"/>
    <n v="91.5"/>
    <n v="15"/>
    <n v="4"/>
    <x v="2"/>
  </r>
  <r>
    <n v="9400"/>
    <n v="67"/>
    <x v="2"/>
    <x v="0"/>
    <n v="85485"/>
    <n v="73"/>
    <n v="19"/>
    <n v="1383"/>
    <n v="3.0000000000000004"/>
    <n v="6"/>
    <n v="8"/>
    <x v="0"/>
    <n v="6"/>
    <n v="691.5"/>
    <n v="6"/>
    <n v="691.5"/>
    <n v="17"/>
    <n v="5"/>
    <x v="4"/>
  </r>
  <r>
    <n v="1740"/>
    <n v="81"/>
    <x v="0"/>
    <x v="1"/>
    <n v="55956"/>
    <n v="22"/>
    <n v="16"/>
    <n v="999"/>
    <n v="8"/>
    <n v="5"/>
    <n v="7"/>
    <x v="0"/>
    <n v="7"/>
    <n v="635.72727272727275"/>
    <n v="4"/>
    <n v="363.27272727272731"/>
    <n v="20"/>
    <n v="7"/>
    <x v="0"/>
  </r>
  <r>
    <n v="7488"/>
    <n v="62"/>
    <x v="2"/>
    <x v="0"/>
    <n v="64191"/>
    <n v="30"/>
    <n v="24"/>
    <n v="825"/>
    <n v="7"/>
    <n v="8"/>
    <n v="6"/>
    <x v="0"/>
    <n v="5"/>
    <n v="229.16666666666669"/>
    <n v="13"/>
    <n v="595.83333333333337"/>
    <n v="21"/>
    <n v="8"/>
    <x v="0"/>
  </r>
  <r>
    <n v="195"/>
    <n v="53"/>
    <x v="0"/>
    <x v="0"/>
    <n v="38808"/>
    <n v="21"/>
    <n v="14"/>
    <n v="246"/>
    <n v="8"/>
    <n v="4"/>
    <n v="4"/>
    <x v="0"/>
    <n v="5"/>
    <n v="136.66666666666669"/>
    <n v="4"/>
    <n v="109.33333333333333"/>
    <n v="16"/>
    <n v="5"/>
    <x v="4"/>
  </r>
  <r>
    <n v="635"/>
    <n v="59"/>
    <x v="2"/>
    <x v="1"/>
    <n v="57183"/>
    <n v="51"/>
    <n v="25"/>
    <n v="610"/>
    <n v="5"/>
    <n v="8"/>
    <n v="5"/>
    <x v="0"/>
    <n v="9"/>
    <n v="343.125"/>
    <n v="7"/>
    <n v="266.875"/>
    <n v="18"/>
    <n v="6"/>
    <x v="4"/>
  </r>
  <r>
    <n v="7527"/>
    <n v="57"/>
    <x v="2"/>
    <x v="2"/>
    <n v="23748"/>
    <n v="97"/>
    <n v="9"/>
    <n v="76"/>
    <n v="0.99999999999999978"/>
    <n v="2"/>
    <n v="2"/>
    <x v="0"/>
    <n v="2"/>
    <n v="30.400000000000002"/>
    <n v="3"/>
    <n v="45.6"/>
    <n v="5"/>
    <n v="0"/>
    <x v="1"/>
  </r>
  <r>
    <n v="10319"/>
    <n v="54"/>
    <x v="0"/>
    <x v="1"/>
    <n v="66303"/>
    <n v="56"/>
    <n v="22"/>
    <n v="1286"/>
    <n v="5"/>
    <n v="7"/>
    <n v="8"/>
    <x v="0"/>
    <n v="3"/>
    <n v="275.57142857142856"/>
    <n v="11"/>
    <n v="1010.4285714285714"/>
    <n v="20"/>
    <n v="7"/>
    <x v="0"/>
  </r>
  <r>
    <n v="2296"/>
    <n v="50"/>
    <x v="2"/>
    <x v="1"/>
    <n v="37368"/>
    <n v="4"/>
    <n v="4"/>
    <n v="30"/>
    <n v="10"/>
    <n v="0"/>
    <n v="0"/>
    <x v="0"/>
    <n v="1"/>
    <n v="10"/>
    <n v="2"/>
    <n v="20"/>
    <n v="10"/>
    <n v="2"/>
    <x v="2"/>
  </r>
  <r>
    <n v="10637"/>
    <n v="61"/>
    <x v="0"/>
    <x v="1"/>
    <n v="40800"/>
    <n v="77"/>
    <n v="8"/>
    <n v="99"/>
    <n v="3.0000000000000004"/>
    <n v="2"/>
    <n v="3"/>
    <x v="0"/>
    <n v="3"/>
    <n v="49.5"/>
    <n v="3"/>
    <n v="49.5"/>
    <n v="8"/>
    <n v="1"/>
    <x v="1"/>
  </r>
  <r>
    <n v="2931"/>
    <n v="47"/>
    <x v="0"/>
    <x v="2"/>
    <n v="71847"/>
    <n v="95"/>
    <n v="22"/>
    <n v="1192"/>
    <n v="0.99999999999999978"/>
    <n v="7"/>
    <n v="8"/>
    <x v="1"/>
    <n v="6"/>
    <n v="476.8"/>
    <n v="9"/>
    <n v="715.19999999999993"/>
    <n v="16"/>
    <n v="5"/>
    <x v="4"/>
  </r>
  <r>
    <n v="907"/>
    <n v="50"/>
    <x v="0"/>
    <x v="1"/>
    <n v="46149"/>
    <n v="36"/>
    <n v="18"/>
    <n v="362"/>
    <n v="7"/>
    <n v="6"/>
    <n v="4"/>
    <x v="0"/>
    <n v="5"/>
    <n v="150.83333333333334"/>
    <n v="7"/>
    <n v="211.16666666666669"/>
    <n v="17"/>
    <n v="5"/>
    <x v="4"/>
  </r>
  <r>
    <n v="3698"/>
    <n v="42"/>
    <x v="0"/>
    <x v="1"/>
    <n v="78687"/>
    <n v="13"/>
    <n v="19"/>
    <n v="2130"/>
    <n v="9"/>
    <n v="6"/>
    <n v="9"/>
    <x v="0"/>
    <n v="4"/>
    <n v="710"/>
    <n v="8"/>
    <n v="1420"/>
    <n v="24"/>
    <n v="9"/>
    <x v="3"/>
  </r>
  <r>
    <n v="9516"/>
    <n v="54"/>
    <x v="2"/>
    <x v="2"/>
    <n v="49118"/>
    <n v="90"/>
    <n v="28"/>
    <n v="1229"/>
    <n v="0.99999999999999978"/>
    <n v="9"/>
    <n v="8"/>
    <x v="0"/>
    <n v="9"/>
    <n v="582.15789473684208"/>
    <n v="10"/>
    <n v="646.8421052631578"/>
    <n v="18"/>
    <n v="6"/>
    <x v="4"/>
  </r>
  <r>
    <n v="679"/>
    <n v="68"/>
    <x v="1"/>
    <x v="1"/>
    <n v="37633"/>
    <n v="49"/>
    <n v="6"/>
    <n v="38"/>
    <n v="6"/>
    <n v="1"/>
    <n v="1"/>
    <x v="0"/>
    <n v="1"/>
    <n v="9.5"/>
    <n v="3"/>
    <n v="28.5"/>
    <n v="8"/>
    <n v="1"/>
    <x v="1"/>
  </r>
  <r>
    <n v="7384"/>
    <n v="74"/>
    <x v="2"/>
    <x v="1"/>
    <n v="39767"/>
    <n v="18"/>
    <n v="17"/>
    <n v="485"/>
    <n v="9"/>
    <n v="5"/>
    <n v="5"/>
    <x v="0"/>
    <n v="7"/>
    <n v="242.5"/>
    <n v="7"/>
    <n v="242.5"/>
    <n v="19"/>
    <n v="7"/>
    <x v="0"/>
  </r>
  <r>
    <n v="5043"/>
    <n v="74"/>
    <x v="3"/>
    <x v="1"/>
    <n v="26997"/>
    <n v="89"/>
    <n v="13"/>
    <n v="434"/>
    <n v="1.9999999999999996"/>
    <n v="4"/>
    <n v="5"/>
    <x v="0"/>
    <n v="4"/>
    <n v="192.88888888888889"/>
    <n v="5"/>
    <n v="241.11111111111111"/>
    <n v="11"/>
    <n v="3"/>
    <x v="2"/>
  </r>
  <r>
    <n v="5267"/>
    <n v="55"/>
    <x v="0"/>
    <x v="2"/>
    <n v="33986"/>
    <n v="43"/>
    <n v="5"/>
    <n v="44"/>
    <n v="6"/>
    <n v="0"/>
    <n v="1"/>
    <x v="0"/>
    <n v="1"/>
    <n v="11"/>
    <n v="3"/>
    <n v="33"/>
    <n v="7"/>
    <n v="1"/>
    <x v="1"/>
  </r>
  <r>
    <n v="339"/>
    <n v="53"/>
    <x v="1"/>
    <x v="1"/>
    <n v="57091"/>
    <n v="82"/>
    <n v="18"/>
    <n v="496"/>
    <n v="1.9999999999999996"/>
    <n v="6"/>
    <n v="5"/>
    <x v="0"/>
    <n v="9"/>
    <n v="318.85714285714289"/>
    <n v="5"/>
    <n v="177.14285714285714"/>
    <n v="13"/>
    <n v="4"/>
    <x v="2"/>
  </r>
  <r>
    <n v="2516"/>
    <n v="56"/>
    <x v="2"/>
    <x v="1"/>
    <n v="46831"/>
    <n v="84"/>
    <n v="7"/>
    <n v="78"/>
    <n v="1.9999999999999996"/>
    <n v="1"/>
    <n v="2"/>
    <x v="0"/>
    <n v="1"/>
    <n v="26"/>
    <n v="2"/>
    <n v="52"/>
    <n v="5"/>
    <n v="0"/>
    <x v="1"/>
  </r>
  <r>
    <n v="9010"/>
    <n v="53"/>
    <x v="2"/>
    <x v="1"/>
    <n v="83151"/>
    <n v="80"/>
    <n v="23"/>
    <n v="2346"/>
    <n v="1.9999999999999996"/>
    <n v="8"/>
    <n v="9"/>
    <x v="0"/>
    <n v="5"/>
    <n v="782"/>
    <n v="10"/>
    <n v="1564"/>
    <n v="19"/>
    <n v="7"/>
    <x v="0"/>
  </r>
  <r>
    <n v="378"/>
    <n v="54"/>
    <x v="0"/>
    <x v="1"/>
    <n v="52531"/>
    <n v="68"/>
    <n v="21"/>
    <n v="794"/>
    <n v="4"/>
    <n v="7"/>
    <n v="6"/>
    <x v="0"/>
    <n v="7"/>
    <n v="326.94117647058823"/>
    <n v="10"/>
    <n v="467.05882352941177"/>
    <n v="17"/>
    <n v="5"/>
    <x v="4"/>
  </r>
  <r>
    <n v="4808"/>
    <n v="69"/>
    <x v="0"/>
    <x v="1"/>
    <n v="15759"/>
    <n v="12"/>
    <n v="4"/>
    <n v="17"/>
    <n v="9"/>
    <n v="0"/>
    <n v="0"/>
    <x v="0"/>
    <n v="1"/>
    <n v="5.6666666666666661"/>
    <n v="2"/>
    <n v="11.333333333333332"/>
    <n v="9"/>
    <n v="2"/>
    <x v="2"/>
  </r>
  <r>
    <n v="5068"/>
    <n v="54"/>
    <x v="0"/>
    <x v="0"/>
    <n v="22804"/>
    <n v="75"/>
    <n v="5"/>
    <n v="26"/>
    <n v="3.0000000000000004"/>
    <n v="0"/>
    <n v="0"/>
    <x v="0"/>
    <n v="2"/>
    <n v="13"/>
    <n v="2"/>
    <n v="13"/>
    <n v="3.0000000000000004"/>
    <n v="0"/>
    <x v="1"/>
  </r>
  <r>
    <n v="7628"/>
    <n v="52"/>
    <x v="2"/>
    <x v="1"/>
    <n v="43050"/>
    <n v="10"/>
    <n v="8"/>
    <n v="76"/>
    <n v="9"/>
    <n v="2"/>
    <n v="2"/>
    <x v="0"/>
    <n v="2"/>
    <n v="25.333333333333332"/>
    <n v="4"/>
    <n v="50.666666666666664"/>
    <n v="13"/>
    <n v="4"/>
    <x v="2"/>
  </r>
  <r>
    <n v="7128"/>
    <n v="48"/>
    <x v="1"/>
    <x v="0"/>
    <n v="42997"/>
    <n v="91"/>
    <n v="4"/>
    <n v="15"/>
    <n v="0.99999999999999978"/>
    <n v="0"/>
    <n v="0"/>
    <x v="0"/>
    <n v="1"/>
    <n v="5"/>
    <n v="2"/>
    <n v="10"/>
    <n v="0.99999999999999978"/>
    <n v="0"/>
    <x v="1"/>
  </r>
  <r>
    <n v="2811"/>
    <n v="62"/>
    <x v="1"/>
    <x v="0"/>
    <n v="48918"/>
    <n v="21"/>
    <n v="7"/>
    <n v="62"/>
    <n v="8"/>
    <n v="1"/>
    <n v="2"/>
    <x v="0"/>
    <n v="1"/>
    <n v="12.4"/>
    <n v="4"/>
    <n v="49.6"/>
    <n v="11"/>
    <n v="3"/>
    <x v="2"/>
  </r>
  <r>
    <n v="3551"/>
    <n v="71"/>
    <x v="2"/>
    <x v="1"/>
    <n v="60033"/>
    <n v="28"/>
    <n v="10"/>
    <n v="198"/>
    <n v="8"/>
    <n v="3"/>
    <n v="4"/>
    <x v="0"/>
    <n v="2"/>
    <n v="56.571428571428569"/>
    <n v="5"/>
    <n v="141.42857142857144"/>
    <n v="15"/>
    <n v="4"/>
    <x v="2"/>
  </r>
  <r>
    <n v="1663"/>
    <n v="47"/>
    <x v="1"/>
    <x v="1"/>
    <n v="34043"/>
    <n v="97"/>
    <n v="5"/>
    <n v="49"/>
    <n v="0.99999999999999978"/>
    <n v="0"/>
    <n v="1"/>
    <x v="0"/>
    <n v="2"/>
    <n v="24.5"/>
    <n v="2"/>
    <n v="24.5"/>
    <n v="1.9999999999999998"/>
    <n v="0"/>
    <x v="1"/>
  </r>
  <r>
    <n v="5543"/>
    <n v="59"/>
    <x v="0"/>
    <x v="1"/>
    <n v="57811"/>
    <n v="49"/>
    <n v="25"/>
    <n v="802"/>
    <n v="6"/>
    <n v="8"/>
    <n v="6"/>
    <x v="0"/>
    <n v="7"/>
    <n v="311.88888888888891"/>
    <n v="11"/>
    <n v="490.11111111111114"/>
    <n v="20"/>
    <n v="7"/>
    <x v="0"/>
  </r>
  <r>
    <n v="1577"/>
    <n v="79"/>
    <x v="0"/>
    <x v="1"/>
    <n v="78569"/>
    <n v="14"/>
    <n v="15"/>
    <n v="1736"/>
    <n v="9"/>
    <n v="4"/>
    <n v="9"/>
    <x v="0"/>
    <n v="4"/>
    <n v="868"/>
    <n v="4"/>
    <n v="868"/>
    <n v="22"/>
    <n v="8"/>
    <x v="0"/>
  </r>
  <r>
    <n v="10641"/>
    <n v="47"/>
    <x v="0"/>
    <x v="0"/>
    <n v="7500"/>
    <n v="5"/>
    <n v="10"/>
    <n v="57"/>
    <n v="10"/>
    <n v="3"/>
    <n v="2"/>
    <x v="0"/>
    <n v="2"/>
    <n v="22.8"/>
    <n v="3"/>
    <n v="34.199999999999996"/>
    <n v="15"/>
    <n v="4"/>
    <x v="2"/>
  </r>
  <r>
    <n v="5336"/>
    <n v="54"/>
    <x v="2"/>
    <x v="1"/>
    <n v="157733"/>
    <n v="37"/>
    <n v="2"/>
    <n v="59"/>
    <n v="7"/>
    <n v="0"/>
    <n v="2"/>
    <x v="1"/>
    <n v="1"/>
    <n v="29.5"/>
    <n v="1"/>
    <n v="29.5"/>
    <n v="9"/>
    <n v="2"/>
    <x v="2"/>
  </r>
  <r>
    <n v="6024"/>
    <n v="72"/>
    <x v="0"/>
    <x v="1"/>
    <n v="94384"/>
    <n v="62"/>
    <n v="18"/>
    <n v="2302"/>
    <n v="4"/>
    <n v="6"/>
    <n v="9"/>
    <x v="1"/>
    <n v="5"/>
    <n v="1151"/>
    <n v="5"/>
    <n v="1151"/>
    <n v="19"/>
    <n v="7"/>
    <x v="0"/>
  </r>
  <r>
    <n v="1878"/>
    <n v="40"/>
    <x v="2"/>
    <x v="1"/>
    <n v="23148"/>
    <n v="83"/>
    <n v="6"/>
    <n v="37"/>
    <n v="1.9999999999999996"/>
    <n v="1"/>
    <n v="1"/>
    <x v="0"/>
    <n v="2"/>
    <n v="14.8"/>
    <n v="3"/>
    <n v="22.2"/>
    <n v="3.9999999999999996"/>
    <n v="0"/>
    <x v="1"/>
  </r>
  <r>
    <n v="3099"/>
    <n v="55"/>
    <x v="0"/>
    <x v="2"/>
    <n v="44267"/>
    <n v="48"/>
    <n v="16"/>
    <n v="310"/>
    <n v="6"/>
    <n v="5"/>
    <n v="4"/>
    <x v="0"/>
    <n v="5"/>
    <n v="172.22222222222223"/>
    <n v="4"/>
    <n v="137.77777777777777"/>
    <n v="15"/>
    <n v="4"/>
    <x v="2"/>
  </r>
  <r>
    <n v="6055"/>
    <n v="46"/>
    <x v="0"/>
    <x v="1"/>
    <n v="71626"/>
    <n v="94"/>
    <n v="19"/>
    <n v="1305"/>
    <n v="0.99999999999999978"/>
    <n v="6"/>
    <n v="8"/>
    <x v="0"/>
    <n v="5"/>
    <n v="501.92307692307696"/>
    <n v="8"/>
    <n v="803.07692307692309"/>
    <n v="15"/>
    <n v="4"/>
    <x v="2"/>
  </r>
  <r>
    <n v="5841"/>
    <n v="59"/>
    <x v="0"/>
    <x v="1"/>
    <n v="60894"/>
    <n v="61"/>
    <n v="26"/>
    <n v="832"/>
    <n v="4"/>
    <n v="9"/>
    <n v="6"/>
    <x v="0"/>
    <n v="10"/>
    <n v="462.22222222222223"/>
    <n v="8"/>
    <n v="369.77777777777777"/>
    <n v="19"/>
    <n v="7"/>
    <x v="0"/>
  </r>
  <r>
    <n v="3972"/>
    <n v="49"/>
    <x v="0"/>
    <x v="1"/>
    <n v="50200"/>
    <n v="70"/>
    <n v="19"/>
    <n v="401"/>
    <n v="3.0000000000000004"/>
    <n v="6"/>
    <n v="5"/>
    <x v="0"/>
    <n v="7"/>
    <n v="233.91666666666669"/>
    <n v="5"/>
    <n v="167.08333333333334"/>
    <n v="14"/>
    <n v="4"/>
    <x v="2"/>
  </r>
  <r>
    <n v="4394"/>
    <n v="60"/>
    <x v="1"/>
    <x v="1"/>
    <n v="81051"/>
    <n v="43"/>
    <n v="23"/>
    <n v="1501"/>
    <n v="6"/>
    <n v="8"/>
    <n v="8"/>
    <x v="0"/>
    <n v="5"/>
    <n v="441.47058823529414"/>
    <n v="12"/>
    <n v="1059.5294117647059"/>
    <n v="22"/>
    <n v="8"/>
    <x v="0"/>
  </r>
  <r>
    <n v="5758"/>
    <n v="43"/>
    <x v="0"/>
    <x v="1"/>
    <n v="65169"/>
    <n v="23"/>
    <n v="28"/>
    <n v="1189"/>
    <n v="8"/>
    <n v="9"/>
    <n v="8"/>
    <x v="0"/>
    <n v="10"/>
    <n v="516.95652173913038"/>
    <n v="13"/>
    <n v="672.04347826086951"/>
    <n v="25"/>
    <n v="9"/>
    <x v="3"/>
  </r>
  <r>
    <n v="6658"/>
    <n v="53"/>
    <x v="0"/>
    <x v="1"/>
    <n v="59868"/>
    <n v="37"/>
    <n v="32"/>
    <n v="1194"/>
    <n v="7"/>
    <n v="9"/>
    <n v="8"/>
    <x v="0"/>
    <n v="11"/>
    <n v="571.04347826086962"/>
    <n v="12"/>
    <n v="622.95652173913038"/>
    <n v="24"/>
    <n v="9"/>
    <x v="3"/>
  </r>
  <r>
    <n v="4603"/>
    <n v="65"/>
    <x v="1"/>
    <x v="1"/>
    <n v="65695"/>
    <n v="50"/>
    <n v="21"/>
    <n v="656"/>
    <n v="5"/>
    <n v="7"/>
    <n v="6"/>
    <x v="0"/>
    <n v="5"/>
    <n v="218.66666666666666"/>
    <n v="10"/>
    <n v="437.33333333333331"/>
    <n v="18"/>
    <n v="6"/>
    <x v="4"/>
  </r>
  <r>
    <n v="8427"/>
    <n v="69"/>
    <x v="2"/>
    <x v="0"/>
    <n v="64857"/>
    <n v="78"/>
    <n v="23"/>
    <n v="1540"/>
    <n v="3.0000000000000004"/>
    <n v="8"/>
    <n v="9"/>
    <x v="0"/>
    <n v="7"/>
    <n v="634.11764705882354"/>
    <n v="10"/>
    <n v="905.88235294117646"/>
    <n v="20"/>
    <n v="7"/>
    <x v="0"/>
  </r>
  <r>
    <n v="10260"/>
    <n v="60"/>
    <x v="2"/>
    <x v="1"/>
    <n v="45143"/>
    <n v="74"/>
    <n v="15"/>
    <n v="311"/>
    <n v="3.0000000000000004"/>
    <n v="4"/>
    <n v="4"/>
    <x v="0"/>
    <n v="6"/>
    <n v="169.63636363636363"/>
    <n v="5"/>
    <n v="141.36363636363635"/>
    <n v="11"/>
    <n v="3"/>
    <x v="2"/>
  </r>
  <r>
    <n v="7143"/>
    <n v="70"/>
    <x v="2"/>
    <x v="1"/>
    <n v="74805"/>
    <n v="14"/>
    <n v="26"/>
    <n v="820"/>
    <n v="9"/>
    <n v="9"/>
    <n v="6"/>
    <x v="0"/>
    <n v="4"/>
    <n v="234.28571428571428"/>
    <n v="10"/>
    <n v="585.71428571428578"/>
    <n v="24"/>
    <n v="9"/>
    <x v="3"/>
  </r>
  <r>
    <n v="8789"/>
    <n v="36"/>
    <x v="2"/>
    <x v="1"/>
    <n v="59060"/>
    <n v="77"/>
    <n v="14"/>
    <n v="274"/>
    <n v="3.0000000000000004"/>
    <n v="4"/>
    <n v="4"/>
    <x v="0"/>
    <n v="3"/>
    <n v="82.2"/>
    <n v="7"/>
    <n v="191.79999999999998"/>
    <n v="11"/>
    <n v="3"/>
    <x v="2"/>
  </r>
  <r>
    <n v="6197"/>
    <n v="63"/>
    <x v="1"/>
    <x v="0"/>
    <n v="27238"/>
    <n v="39"/>
    <n v="9"/>
    <n v="57"/>
    <n v="7"/>
    <n v="2"/>
    <n v="2"/>
    <x v="0"/>
    <n v="3"/>
    <n v="28.5"/>
    <n v="3"/>
    <n v="28.5"/>
    <n v="11"/>
    <n v="3"/>
    <x v="2"/>
  </r>
  <r>
    <n v="4554"/>
    <n v="60"/>
    <x v="0"/>
    <x v="1"/>
    <n v="47009"/>
    <n v="89"/>
    <n v="17"/>
    <n v="448"/>
    <n v="1.9999999999999996"/>
    <n v="5"/>
    <n v="5"/>
    <x v="0"/>
    <n v="3"/>
    <n v="122.18181818181817"/>
    <n v="8"/>
    <n v="325.81818181818181"/>
    <n v="12"/>
    <n v="3"/>
    <x v="2"/>
  </r>
  <r>
    <n v="4937"/>
    <n v="52"/>
    <x v="2"/>
    <x v="1"/>
    <n v="46094"/>
    <n v="62"/>
    <n v="5"/>
    <n v="44"/>
    <n v="4"/>
    <n v="0"/>
    <n v="1"/>
    <x v="0"/>
    <n v="1"/>
    <n v="11"/>
    <n v="3"/>
    <n v="33"/>
    <n v="5"/>
    <n v="0"/>
    <x v="1"/>
  </r>
  <r>
    <n v="1920"/>
    <n v="53"/>
    <x v="0"/>
    <x v="1"/>
    <n v="40321"/>
    <n v="59"/>
    <n v="8"/>
    <n v="102"/>
    <n v="4"/>
    <n v="2"/>
    <n v="3"/>
    <x v="0"/>
    <n v="3"/>
    <n v="51"/>
    <n v="3"/>
    <n v="51"/>
    <n v="9"/>
    <n v="2"/>
    <x v="2"/>
  </r>
  <r>
    <n v="8749"/>
    <n v="41"/>
    <x v="0"/>
    <x v="1"/>
    <n v="37235"/>
    <n v="68"/>
    <n v="5"/>
    <n v="61"/>
    <n v="4"/>
    <n v="0"/>
    <n v="2"/>
    <x v="0"/>
    <n v="1"/>
    <n v="20.333333333333332"/>
    <n v="2"/>
    <n v="40.666666666666664"/>
    <n v="6"/>
    <n v="0"/>
    <x v="1"/>
  </r>
  <r>
    <n v="1650"/>
    <n v="65"/>
    <x v="2"/>
    <x v="1"/>
    <n v="81843"/>
    <n v="13"/>
    <n v="27"/>
    <n v="1643"/>
    <n v="9"/>
    <n v="9"/>
    <n v="9"/>
    <x v="0"/>
    <n v="5"/>
    <n v="483.23529411764707"/>
    <n v="12"/>
    <n v="1159.7647058823529"/>
    <n v="27"/>
    <n v="9"/>
    <x v="3"/>
  </r>
  <r>
    <n v="10377"/>
    <n v="67"/>
    <x v="2"/>
    <x v="1"/>
    <n v="46692"/>
    <n v="37"/>
    <n v="15"/>
    <n v="397"/>
    <n v="7"/>
    <n v="4"/>
    <n v="5"/>
    <x v="0"/>
    <n v="6"/>
    <n v="216.54545454545453"/>
    <n v="5"/>
    <n v="180.45454545454544"/>
    <n v="16"/>
    <n v="5"/>
    <x v="4"/>
  </r>
  <r>
    <n v="9206"/>
    <n v="57"/>
    <x v="0"/>
    <x v="1"/>
    <n v="77382"/>
    <n v="36"/>
    <n v="26"/>
    <n v="1121"/>
    <n v="7"/>
    <n v="9"/>
    <n v="7"/>
    <x v="0"/>
    <n v="5"/>
    <n v="329.70588235294116"/>
    <n v="12"/>
    <n v="791.2941176470589"/>
    <n v="23"/>
    <n v="8"/>
    <x v="0"/>
  </r>
  <r>
    <n v="10971"/>
    <n v="48"/>
    <x v="0"/>
    <x v="0"/>
    <n v="37774"/>
    <n v="28"/>
    <n v="16"/>
    <n v="473"/>
    <n v="8"/>
    <n v="5"/>
    <n v="5"/>
    <x v="0"/>
    <n v="7"/>
    <n v="331.09999999999997"/>
    <n v="3"/>
    <n v="141.9"/>
    <n v="18"/>
    <n v="6"/>
    <x v="4"/>
  </r>
  <r>
    <n v="6398"/>
    <n v="51"/>
    <x v="3"/>
    <x v="1"/>
    <n v="18393"/>
    <n v="2"/>
    <n v="8"/>
    <n v="50"/>
    <n v="10"/>
    <n v="2"/>
    <n v="1"/>
    <x v="0"/>
    <n v="3"/>
    <n v="25"/>
    <n v="3"/>
    <n v="25"/>
    <n v="13"/>
    <n v="4"/>
    <x v="2"/>
  </r>
  <r>
    <n v="9212"/>
    <n v="63"/>
    <x v="2"/>
    <x v="1"/>
    <n v="72828"/>
    <n v="17"/>
    <n v="28"/>
    <n v="1678"/>
    <n v="9"/>
    <n v="9"/>
    <n v="9"/>
    <x v="0"/>
    <n v="6"/>
    <n v="529.8947368421052"/>
    <n v="13"/>
    <n v="1148.1052631578948"/>
    <n v="27"/>
    <n v="9"/>
    <x v="3"/>
  </r>
  <r>
    <n v="7937"/>
    <n v="43"/>
    <x v="0"/>
    <x v="1"/>
    <n v="24711"/>
    <n v="86"/>
    <n v="7"/>
    <n v="58"/>
    <n v="1.9999999999999996"/>
    <n v="1"/>
    <n v="2"/>
    <x v="0"/>
    <n v="3"/>
    <n v="29"/>
    <n v="3"/>
    <n v="29"/>
    <n v="5"/>
    <n v="0"/>
    <x v="1"/>
  </r>
  <r>
    <n v="839"/>
    <n v="50"/>
    <x v="1"/>
    <x v="1"/>
    <n v="45503"/>
    <n v="54"/>
    <n v="9"/>
    <n v="170"/>
    <n v="5"/>
    <n v="2"/>
    <n v="3"/>
    <x v="0"/>
    <n v="3"/>
    <n v="72.857142857142847"/>
    <n v="4"/>
    <n v="97.142857142857139"/>
    <n v="10"/>
    <n v="2"/>
    <x v="2"/>
  </r>
  <r>
    <n v="4246"/>
    <n v="43"/>
    <x v="2"/>
    <x v="0"/>
    <n v="6560"/>
    <n v="2"/>
    <n v="2"/>
    <n v="373"/>
    <n v="10"/>
    <n v="0"/>
    <n v="4"/>
    <x v="1"/>
    <n v="1"/>
    <n v="186.5"/>
    <n v="1"/>
    <n v="186.5"/>
    <n v="14"/>
    <n v="4"/>
    <x v="2"/>
  </r>
  <r>
    <n v="158"/>
    <n v="80"/>
    <x v="1"/>
    <x v="1"/>
    <n v="71604"/>
    <n v="3"/>
    <n v="17"/>
    <n v="1196"/>
    <n v="10"/>
    <n v="5"/>
    <n v="8"/>
    <x v="0"/>
    <n v="8"/>
    <n v="736"/>
    <n v="5"/>
    <n v="460"/>
    <n v="23"/>
    <n v="8"/>
    <x v="0"/>
  </r>
  <r>
    <n v="4832"/>
    <n v="46"/>
    <x v="0"/>
    <x v="1"/>
    <n v="27244"/>
    <n v="84"/>
    <n v="8"/>
    <n v="101"/>
    <n v="1.9999999999999996"/>
    <n v="2"/>
    <n v="3"/>
    <x v="0"/>
    <n v="2"/>
    <n v="50.5"/>
    <n v="2"/>
    <n v="50.5"/>
    <n v="7"/>
    <n v="1"/>
    <x v="1"/>
  </r>
  <r>
    <n v="5621"/>
    <n v="56"/>
    <x v="0"/>
    <x v="1"/>
    <n v="48752"/>
    <n v="8"/>
    <n v="17"/>
    <n v="316"/>
    <n v="10"/>
    <n v="5"/>
    <n v="4"/>
    <x v="0"/>
    <n v="6"/>
    <n v="172.36363636363635"/>
    <n v="5"/>
    <n v="143.63636363636363"/>
    <n v="19"/>
    <n v="7"/>
    <x v="0"/>
  </r>
  <r>
    <n v="1945"/>
    <n v="63"/>
    <x v="0"/>
    <x v="1"/>
    <n v="71434"/>
    <n v="4"/>
    <n v="21"/>
    <n v="1400"/>
    <n v="10"/>
    <n v="7"/>
    <n v="8"/>
    <x v="0"/>
    <n v="7"/>
    <n v="700"/>
    <n v="7"/>
    <n v="700"/>
    <n v="25"/>
    <n v="9"/>
    <x v="3"/>
  </r>
  <r>
    <n v="5147"/>
    <n v="77"/>
    <x v="0"/>
    <x v="0"/>
    <n v="90842"/>
    <n v="57"/>
    <n v="27"/>
    <n v="1424"/>
    <n v="5"/>
    <n v="9"/>
    <n v="8"/>
    <x v="0"/>
    <n v="4"/>
    <n v="335.05882352941177"/>
    <n v="13"/>
    <n v="1088.9411764705881"/>
    <n v="22"/>
    <n v="8"/>
    <x v="0"/>
  </r>
  <r>
    <n v="2535"/>
    <n v="47"/>
    <x v="2"/>
    <x v="1"/>
    <n v="88097"/>
    <n v="24"/>
    <n v="20"/>
    <n v="844"/>
    <n v="8"/>
    <n v="6"/>
    <n v="6"/>
    <x v="0"/>
    <n v="6"/>
    <n v="361.71428571428572"/>
    <n v="8"/>
    <n v="482.28571428571428"/>
    <n v="20"/>
    <n v="7"/>
    <x v="0"/>
  </r>
  <r>
    <n v="11039"/>
    <n v="50"/>
    <x v="0"/>
    <x v="1"/>
    <n v="51948"/>
    <n v="51"/>
    <n v="13"/>
    <n v="311"/>
    <n v="5"/>
    <n v="4"/>
    <n v="4"/>
    <x v="0"/>
    <n v="5"/>
    <n v="172.77777777777777"/>
    <n v="4"/>
    <n v="138.22222222222223"/>
    <n v="13"/>
    <n v="4"/>
    <x v="2"/>
  </r>
  <r>
    <n v="9495"/>
    <n v="43"/>
    <x v="0"/>
    <x v="1"/>
    <n v="71853"/>
    <n v="29"/>
    <n v="17"/>
    <n v="1149"/>
    <n v="8"/>
    <n v="5"/>
    <n v="7"/>
    <x v="0"/>
    <n v="2"/>
    <n v="287.25"/>
    <n v="6"/>
    <n v="861.75"/>
    <n v="20"/>
    <n v="7"/>
    <x v="0"/>
  </r>
  <r>
    <n v="9635"/>
    <n v="42"/>
    <x v="2"/>
    <x v="1"/>
    <n v="35876"/>
    <n v="13"/>
    <n v="8"/>
    <n v="129"/>
    <n v="9"/>
    <n v="2"/>
    <n v="3"/>
    <x v="0"/>
    <n v="3"/>
    <n v="64.5"/>
    <n v="3"/>
    <n v="64.5"/>
    <n v="14"/>
    <n v="4"/>
    <x v="2"/>
  </r>
  <r>
    <n v="2173"/>
    <n v="73"/>
    <x v="0"/>
    <x v="3"/>
    <n v="40049"/>
    <n v="23"/>
    <n v="5"/>
    <n v="32"/>
    <n v="8"/>
    <n v="0"/>
    <n v="0"/>
    <x v="0"/>
    <n v="1"/>
    <n v="8"/>
    <n v="3"/>
    <n v="24"/>
    <n v="8"/>
    <n v="1"/>
    <x v="1"/>
  </r>
  <r>
    <n v="942"/>
    <n v="43"/>
    <x v="0"/>
    <x v="0"/>
    <n v="39660"/>
    <n v="36"/>
    <n v="14"/>
    <n v="299"/>
    <n v="7"/>
    <n v="4"/>
    <n v="4"/>
    <x v="0"/>
    <n v="7"/>
    <n v="209.29999999999998"/>
    <n v="3"/>
    <n v="89.7"/>
    <n v="15"/>
    <n v="4"/>
    <x v="2"/>
  </r>
  <r>
    <n v="9386"/>
    <n v="63"/>
    <x v="0"/>
    <x v="1"/>
    <n v="50127"/>
    <n v="88"/>
    <n v="13"/>
    <n v="320"/>
    <n v="1.9999999999999996"/>
    <n v="4"/>
    <n v="4"/>
    <x v="0"/>
    <n v="5"/>
    <n v="145.45454545454544"/>
    <n v="6"/>
    <n v="174.54545454545453"/>
    <n v="10"/>
    <n v="2"/>
    <x v="2"/>
  </r>
  <r>
    <n v="5510"/>
    <n v="48"/>
    <x v="2"/>
    <x v="1"/>
    <n v="43263"/>
    <n v="2"/>
    <n v="16"/>
    <n v="441"/>
    <n v="10"/>
    <n v="5"/>
    <n v="5"/>
    <x v="0"/>
    <n v="5"/>
    <n v="200.45454545454544"/>
    <n v="6"/>
    <n v="240.54545454545453"/>
    <n v="20"/>
    <n v="7"/>
    <x v="0"/>
  </r>
  <r>
    <n v="873"/>
    <n v="76"/>
    <x v="2"/>
    <x v="1"/>
    <n v="62845"/>
    <n v="3"/>
    <n v="28"/>
    <n v="1178"/>
    <n v="10"/>
    <n v="9"/>
    <n v="8"/>
    <x v="0"/>
    <n v="3"/>
    <n v="271.84615384615387"/>
    <n v="10"/>
    <n v="906.15384615384619"/>
    <n v="27"/>
    <n v="9"/>
    <x v="3"/>
  </r>
  <r>
    <n v="2253"/>
    <n v="35"/>
    <x v="0"/>
    <x v="1"/>
    <n v="18929"/>
    <n v="15"/>
    <n v="6"/>
    <n v="85"/>
    <n v="9"/>
    <n v="1"/>
    <n v="2"/>
    <x v="0"/>
    <n v="1"/>
    <n v="17"/>
    <n v="4"/>
    <n v="68"/>
    <n v="12"/>
    <n v="3"/>
    <x v="2"/>
  </r>
  <r>
    <n v="5181"/>
    <n v="43"/>
    <x v="3"/>
    <x v="0"/>
    <n v="24367"/>
    <n v="58"/>
    <n v="4"/>
    <n v="24"/>
    <n v="5"/>
    <n v="0"/>
    <n v="0"/>
    <x v="0"/>
    <n v="1"/>
    <n v="8"/>
    <n v="2"/>
    <n v="16"/>
    <n v="5"/>
    <n v="0"/>
    <x v="1"/>
  </r>
  <r>
    <n v="979"/>
    <n v="50"/>
    <x v="0"/>
    <x v="0"/>
    <n v="33249"/>
    <n v="11"/>
    <n v="8"/>
    <n v="112"/>
    <n v="9"/>
    <n v="2"/>
    <n v="3"/>
    <x v="0"/>
    <n v="2"/>
    <n v="44.800000000000004"/>
    <n v="3"/>
    <n v="67.2"/>
    <n v="14"/>
    <n v="4"/>
    <x v="2"/>
  </r>
  <r>
    <n v="10390"/>
    <n v="66"/>
    <x v="2"/>
    <x v="1"/>
    <n v="26887"/>
    <n v="27"/>
    <n v="5"/>
    <n v="30"/>
    <n v="8"/>
    <n v="0"/>
    <n v="0"/>
    <x v="0"/>
    <n v="1"/>
    <n v="7.5"/>
    <n v="3"/>
    <n v="22.5"/>
    <n v="8"/>
    <n v="1"/>
    <x v="1"/>
  </r>
  <r>
    <n v="4698"/>
    <n v="42"/>
    <x v="1"/>
    <x v="1"/>
    <n v="50150"/>
    <n v="32"/>
    <n v="16"/>
    <n v="410"/>
    <n v="7"/>
    <n v="5"/>
    <n v="5"/>
    <x v="0"/>
    <n v="5"/>
    <n v="170.83333333333334"/>
    <n v="7"/>
    <n v="239.16666666666669"/>
    <n v="17"/>
    <n v="5"/>
    <x v="4"/>
  </r>
  <r>
    <n v="7793"/>
    <n v="49"/>
    <x v="0"/>
    <x v="1"/>
    <n v="62061"/>
    <n v="12"/>
    <n v="24"/>
    <n v="800"/>
    <n v="9"/>
    <n v="8"/>
    <n v="6"/>
    <x v="0"/>
    <n v="10"/>
    <n v="470.58823529411768"/>
    <n v="7"/>
    <n v="329.41176470588232"/>
    <n v="23"/>
    <n v="8"/>
    <x v="0"/>
  </r>
  <r>
    <n v="1745"/>
    <n v="63"/>
    <x v="1"/>
    <x v="2"/>
    <n v="85696"/>
    <n v="88"/>
    <n v="20"/>
    <n v="1313"/>
    <n v="1.9999999999999996"/>
    <n v="6"/>
    <n v="8"/>
    <x v="0"/>
    <n v="4"/>
    <n v="404"/>
    <n v="9"/>
    <n v="909"/>
    <n v="16"/>
    <n v="5"/>
    <x v="4"/>
  </r>
  <r>
    <n v="10590"/>
    <n v="69"/>
    <x v="1"/>
    <x v="1"/>
    <n v="76542"/>
    <n v="91"/>
    <n v="23"/>
    <n v="1483"/>
    <n v="0.99999999999999978"/>
    <n v="8"/>
    <n v="8"/>
    <x v="0"/>
    <n v="4"/>
    <n v="423.71428571428567"/>
    <n v="10"/>
    <n v="1059.2857142857142"/>
    <n v="17"/>
    <n v="5"/>
    <x v="4"/>
  </r>
  <r>
    <n v="5080"/>
    <n v="32"/>
    <x v="0"/>
    <x v="0"/>
    <n v="70515"/>
    <n v="12"/>
    <n v="17"/>
    <n v="1258"/>
    <n v="9"/>
    <n v="5"/>
    <n v="8"/>
    <x v="0"/>
    <n v="6"/>
    <n v="754.8"/>
    <n v="4"/>
    <n v="503.20000000000005"/>
    <n v="22"/>
    <n v="8"/>
    <x v="0"/>
  </r>
  <r>
    <n v="8369"/>
    <n v="38"/>
    <x v="0"/>
    <x v="1"/>
    <n v="18227"/>
    <n v="21"/>
    <n v="4"/>
    <n v="28"/>
    <n v="8"/>
    <n v="0"/>
    <n v="0"/>
    <x v="0"/>
    <n v="0"/>
    <n v="0"/>
    <n v="2"/>
    <n v="28"/>
    <n v="8"/>
    <n v="1"/>
    <x v="1"/>
  </r>
  <r>
    <n v="5232"/>
    <n v="60"/>
    <x v="0"/>
    <x v="1"/>
    <n v="69139"/>
    <n v="23"/>
    <n v="11"/>
    <n v="227"/>
    <n v="8"/>
    <n v="3"/>
    <n v="4"/>
    <x v="0"/>
    <n v="4"/>
    <n v="100.88888888888889"/>
    <n v="5"/>
    <n v="126.11111111111111"/>
    <n v="15"/>
    <n v="4"/>
    <x v="2"/>
  </r>
  <r>
    <n v="2407"/>
    <n v="43"/>
    <x v="0"/>
    <x v="1"/>
    <n v="69109"/>
    <n v="10"/>
    <n v="20"/>
    <n v="1555"/>
    <n v="9"/>
    <n v="6"/>
    <n v="9"/>
    <x v="0"/>
    <n v="6"/>
    <n v="717.69230769230774"/>
    <n v="7"/>
    <n v="837.30769230769226"/>
    <n v="24"/>
    <n v="9"/>
    <x v="3"/>
  </r>
  <r>
    <n v="3834"/>
    <n v="63"/>
    <x v="0"/>
    <x v="0"/>
    <n v="69627"/>
    <n v="35"/>
    <n v="23"/>
    <n v="861"/>
    <n v="7"/>
    <n v="8"/>
    <n v="6"/>
    <x v="0"/>
    <n v="8"/>
    <n v="362.52631578947364"/>
    <n v="11"/>
    <n v="498.47368421052636"/>
    <n v="21"/>
    <n v="8"/>
    <x v="0"/>
  </r>
  <r>
    <n v="7912"/>
    <n v="47"/>
    <x v="0"/>
    <x v="1"/>
    <n v="38136"/>
    <n v="69"/>
    <n v="8"/>
    <n v="103"/>
    <n v="4"/>
    <n v="2"/>
    <n v="3"/>
    <x v="0"/>
    <n v="3"/>
    <n v="61.8"/>
    <n v="2"/>
    <n v="41.2"/>
    <n v="9"/>
    <n v="2"/>
    <x v="2"/>
  </r>
  <r>
    <n v="7712"/>
    <n v="79"/>
    <x v="1"/>
    <x v="0"/>
    <n v="62159"/>
    <n v="68"/>
    <n v="19"/>
    <n v="634"/>
    <n v="4"/>
    <n v="6"/>
    <n v="5"/>
    <x v="0"/>
    <n v="6"/>
    <n v="237.75"/>
    <n v="10"/>
    <n v="396.25"/>
    <n v="15"/>
    <n v="4"/>
    <x v="2"/>
  </r>
  <r>
    <n v="1065"/>
    <n v="62"/>
    <x v="0"/>
    <x v="0"/>
    <n v="80695"/>
    <n v="85"/>
    <n v="19"/>
    <n v="1918"/>
    <n v="1.9999999999999996"/>
    <n v="6"/>
    <n v="9"/>
    <x v="0"/>
    <n v="5"/>
    <n v="959"/>
    <n v="5"/>
    <n v="959"/>
    <n v="17"/>
    <n v="5"/>
    <x v="4"/>
  </r>
  <r>
    <n v="7275"/>
    <n v="54"/>
    <x v="2"/>
    <x v="0"/>
    <n v="33316"/>
    <n v="34"/>
    <n v="10"/>
    <n v="131"/>
    <n v="7"/>
    <n v="3"/>
    <n v="3"/>
    <x v="0"/>
    <n v="2"/>
    <n v="43.666666666666664"/>
    <n v="4"/>
    <n v="87.333333333333329"/>
    <n v="13"/>
    <n v="4"/>
    <x v="2"/>
  </r>
  <r>
    <n v="1343"/>
    <n v="57"/>
    <x v="0"/>
    <x v="1"/>
    <n v="58554"/>
    <n v="55"/>
    <n v="22"/>
    <n v="586"/>
    <n v="5"/>
    <n v="7"/>
    <n v="5"/>
    <x v="0"/>
    <n v="8"/>
    <n v="334.85714285714283"/>
    <n v="6"/>
    <n v="251.14285714285714"/>
    <n v="17"/>
    <n v="5"/>
    <x v="4"/>
  </r>
  <r>
    <n v="1384"/>
    <n v="33"/>
    <x v="3"/>
    <x v="1"/>
    <n v="17256"/>
    <n v="10"/>
    <n v="7"/>
    <n v="62"/>
    <n v="9"/>
    <n v="1"/>
    <n v="2"/>
    <x v="0"/>
    <n v="2"/>
    <n v="31"/>
    <n v="2"/>
    <n v="31"/>
    <n v="12"/>
    <n v="3"/>
    <x v="2"/>
  </r>
  <r>
    <n v="9967"/>
    <n v="51"/>
    <x v="0"/>
    <x v="2"/>
    <n v="53034"/>
    <n v="30"/>
    <n v="22"/>
    <n v="447"/>
    <n v="7"/>
    <n v="7"/>
    <n v="5"/>
    <x v="0"/>
    <n v="6"/>
    <n v="206.30769230769232"/>
    <n v="7"/>
    <n v="240.69230769230768"/>
    <n v="19"/>
    <n v="7"/>
    <x v="0"/>
  </r>
  <r>
    <n v="6181"/>
    <n v="75"/>
    <x v="2"/>
    <x v="1"/>
    <n v="52203"/>
    <n v="36"/>
    <n v="27"/>
    <n v="939"/>
    <n v="7"/>
    <n v="9"/>
    <n v="7"/>
    <x v="0"/>
    <n v="8"/>
    <n v="395.36842105263156"/>
    <n v="11"/>
    <n v="543.63157894736844"/>
    <n v="23"/>
    <n v="8"/>
    <x v="0"/>
  </r>
  <r>
    <n v="10507"/>
    <n v="48"/>
    <x v="2"/>
    <x v="2"/>
    <n v="59601"/>
    <n v="14"/>
    <n v="15"/>
    <n v="797"/>
    <n v="9"/>
    <n v="4"/>
    <n v="6"/>
    <x v="0"/>
    <n v="2"/>
    <n v="177.11111111111111"/>
    <n v="7"/>
    <n v="619.88888888888891"/>
    <n v="19"/>
    <n v="7"/>
    <x v="0"/>
  </r>
  <r>
    <n v="2674"/>
    <n v="67"/>
    <x v="2"/>
    <x v="0"/>
    <n v="75154"/>
    <n v="79"/>
    <n v="16"/>
    <n v="1143"/>
    <n v="3.0000000000000004"/>
    <n v="5"/>
    <n v="7"/>
    <x v="0"/>
    <n v="6"/>
    <n v="571.5"/>
    <n v="6"/>
    <n v="571.5"/>
    <n v="15"/>
    <n v="4"/>
    <x v="2"/>
  </r>
  <r>
    <n v="2698"/>
    <n v="49"/>
    <x v="0"/>
    <x v="0"/>
    <n v="47025"/>
    <n v="52"/>
    <n v="17"/>
    <n v="415"/>
    <n v="5"/>
    <n v="5"/>
    <n v="5"/>
    <x v="0"/>
    <n v="6"/>
    <n v="226.36363636363635"/>
    <n v="5"/>
    <n v="188.63636363636363"/>
    <n v="15"/>
    <n v="4"/>
    <x v="2"/>
  </r>
  <r>
    <n v="3231"/>
    <n v="52"/>
    <x v="0"/>
    <x v="1"/>
    <n v="37971"/>
    <n v="97"/>
    <n v="5"/>
    <n v="30"/>
    <n v="0.99999999999999978"/>
    <n v="0"/>
    <n v="0"/>
    <x v="0"/>
    <n v="1"/>
    <n v="7.5"/>
    <n v="3"/>
    <n v="22.5"/>
    <n v="0.99999999999999978"/>
    <n v="0"/>
    <x v="1"/>
  </r>
  <r>
    <n v="4096"/>
    <n v="57"/>
    <x v="2"/>
    <x v="2"/>
    <n v="41335"/>
    <n v="24"/>
    <n v="12"/>
    <n v="187"/>
    <n v="8"/>
    <n v="3"/>
    <n v="3"/>
    <x v="0"/>
    <n v="4"/>
    <n v="93.5"/>
    <n v="4"/>
    <n v="93.5"/>
    <n v="14"/>
    <n v="4"/>
    <x v="2"/>
  </r>
  <r>
    <n v="10476"/>
    <n v="67"/>
    <x v="0"/>
    <x v="1"/>
    <n v="67267"/>
    <n v="0"/>
    <n v="11"/>
    <n v="251"/>
    <n v="10"/>
    <n v="3"/>
    <n v="4"/>
    <x v="0"/>
    <n v="3"/>
    <n v="94.125"/>
    <n v="5"/>
    <n v="156.875"/>
    <n v="17"/>
    <n v="5"/>
    <x v="4"/>
  </r>
  <r>
    <n v="5948"/>
    <n v="50"/>
    <x v="0"/>
    <x v="0"/>
    <n v="57338"/>
    <n v="96"/>
    <n v="12"/>
    <n v="237"/>
    <n v="0.99999999999999978"/>
    <n v="3"/>
    <n v="4"/>
    <x v="0"/>
    <n v="4"/>
    <n v="105.33333333333333"/>
    <n v="5"/>
    <n v="131.66666666666669"/>
    <n v="8"/>
    <n v="1"/>
    <x v="1"/>
  </r>
  <r>
    <n v="9140"/>
    <n v="65"/>
    <x v="2"/>
    <x v="1"/>
    <n v="50523"/>
    <n v="89"/>
    <n v="8"/>
    <n v="91"/>
    <n v="1.9999999999999996"/>
    <n v="2"/>
    <n v="2"/>
    <x v="0"/>
    <n v="2"/>
    <n v="30.333333333333332"/>
    <n v="4"/>
    <n v="60.666666666666664"/>
    <n v="6"/>
    <n v="0"/>
    <x v="1"/>
  </r>
  <r>
    <n v="10258"/>
    <n v="60"/>
    <x v="2"/>
    <x v="0"/>
    <n v="35791"/>
    <n v="94"/>
    <n v="6"/>
    <n v="35"/>
    <n v="0.99999999999999978"/>
    <n v="1"/>
    <n v="0"/>
    <x v="0"/>
    <n v="1"/>
    <n v="8.75"/>
    <n v="3"/>
    <n v="26.25"/>
    <n v="1.9999999999999998"/>
    <n v="0"/>
    <x v="1"/>
  </r>
  <r>
    <n v="5675"/>
    <n v="65"/>
    <x v="1"/>
    <x v="2"/>
    <n v="50611"/>
    <n v="98"/>
    <n v="22"/>
    <n v="493"/>
    <n v="0.99999999999999978"/>
    <n v="7"/>
    <n v="5"/>
    <x v="0"/>
    <n v="4"/>
    <n v="179.27272727272728"/>
    <n v="7"/>
    <n v="313.72727272727275"/>
    <n v="13"/>
    <n v="4"/>
    <x v="2"/>
  </r>
  <r>
    <n v="4743"/>
    <n v="56"/>
    <x v="1"/>
    <x v="1"/>
    <n v="56242"/>
    <n v="72"/>
    <n v="28"/>
    <n v="971"/>
    <n v="3.0000000000000004"/>
    <n v="9"/>
    <n v="7"/>
    <x v="0"/>
    <n v="8"/>
    <n v="408.84210526315786"/>
    <n v="11"/>
    <n v="562.15789473684208"/>
    <n v="19"/>
    <n v="7"/>
    <x v="0"/>
  </r>
  <r>
    <n v="8805"/>
    <n v="65"/>
    <x v="0"/>
    <x v="0"/>
    <n v="48904"/>
    <n v="1"/>
    <n v="17"/>
    <n v="371"/>
    <n v="10"/>
    <n v="5"/>
    <n v="4"/>
    <x v="0"/>
    <n v="7"/>
    <n v="236.09090909090909"/>
    <n v="4"/>
    <n v="134.90909090909091"/>
    <n v="19"/>
    <n v="7"/>
    <x v="0"/>
  </r>
  <r>
    <n v="1542"/>
    <n v="50"/>
    <x v="0"/>
    <x v="0"/>
    <n v="56243"/>
    <n v="26"/>
    <n v="20"/>
    <n v="396"/>
    <n v="8"/>
    <n v="6"/>
    <n v="4"/>
    <x v="0"/>
    <n v="4"/>
    <n v="132"/>
    <n v="8"/>
    <n v="264"/>
    <n v="18"/>
    <n v="6"/>
    <x v="4"/>
  </r>
  <r>
    <n v="6770"/>
    <n v="40"/>
    <x v="0"/>
    <x v="1"/>
    <n v="21355"/>
    <n v="5"/>
    <n v="7"/>
    <n v="68"/>
    <n v="10"/>
    <n v="1"/>
    <n v="2"/>
    <x v="0"/>
    <n v="2"/>
    <n v="34"/>
    <n v="2"/>
    <n v="34"/>
    <n v="13"/>
    <n v="4"/>
    <x v="2"/>
  </r>
  <r>
    <n v="8773"/>
    <n v="54"/>
    <x v="2"/>
    <x v="1"/>
    <n v="57420"/>
    <n v="22"/>
    <n v="15"/>
    <n v="322"/>
    <n v="8"/>
    <n v="4"/>
    <n v="4"/>
    <x v="0"/>
    <n v="5"/>
    <n v="146.36363636363635"/>
    <n v="6"/>
    <n v="175.63636363636363"/>
    <n v="16"/>
    <n v="5"/>
    <x v="4"/>
  </r>
  <r>
    <n v="10420"/>
    <n v="70"/>
    <x v="2"/>
    <x v="2"/>
    <n v="46390"/>
    <n v="56"/>
    <n v="10"/>
    <n v="222"/>
    <n v="5"/>
    <n v="3"/>
    <n v="4"/>
    <x v="0"/>
    <n v="4"/>
    <n v="126.85714285714285"/>
    <n v="3"/>
    <n v="95.142857142857139"/>
    <n v="12"/>
    <n v="3"/>
    <x v="2"/>
  </r>
  <r>
    <n v="7514"/>
    <n v="69"/>
    <x v="2"/>
    <x v="1"/>
    <n v="54342"/>
    <n v="74"/>
    <n v="12"/>
    <n v="177"/>
    <n v="3.0000000000000004"/>
    <n v="3"/>
    <n v="3"/>
    <x v="0"/>
    <n v="3"/>
    <n v="75.857142857142847"/>
    <n v="4"/>
    <n v="101.14285714285714"/>
    <n v="9"/>
    <n v="2"/>
    <x v="2"/>
  </r>
  <r>
    <n v="793"/>
    <n v="52"/>
    <x v="0"/>
    <x v="1"/>
    <n v="20895"/>
    <n v="24"/>
    <n v="6"/>
    <n v="45"/>
    <n v="8"/>
    <n v="1"/>
    <n v="1"/>
    <x v="0"/>
    <n v="2"/>
    <n v="18"/>
    <n v="3"/>
    <n v="27"/>
    <n v="10"/>
    <n v="2"/>
    <x v="2"/>
  </r>
  <r>
    <n v="10909"/>
    <n v="77"/>
    <x v="0"/>
    <x v="1"/>
    <n v="92344"/>
    <n v="9"/>
    <n v="20"/>
    <n v="1899"/>
    <n v="10"/>
    <n v="6"/>
    <n v="9"/>
    <x v="1"/>
    <n v="5"/>
    <n v="949.5"/>
    <n v="5"/>
    <n v="949.5"/>
    <n v="25"/>
    <n v="9"/>
    <x v="3"/>
  </r>
  <r>
    <n v="8702"/>
    <n v="49"/>
    <x v="2"/>
    <x v="1"/>
    <n v="26907"/>
    <n v="10"/>
    <n v="6"/>
    <n v="22"/>
    <n v="9"/>
    <n v="1"/>
    <n v="0"/>
    <x v="0"/>
    <n v="1"/>
    <n v="5.5"/>
    <n v="3"/>
    <n v="16.5"/>
    <n v="10"/>
    <n v="2"/>
    <x v="2"/>
  </r>
  <r>
    <n v="4791"/>
    <n v="45"/>
    <x v="0"/>
    <x v="1"/>
    <n v="44964"/>
    <n v="35"/>
    <n v="5"/>
    <n v="41"/>
    <n v="7"/>
    <n v="0"/>
    <n v="1"/>
    <x v="0"/>
    <n v="1"/>
    <n v="10.25"/>
    <n v="3"/>
    <n v="30.75"/>
    <n v="8"/>
    <n v="1"/>
    <x v="1"/>
  </r>
  <r>
    <n v="2963"/>
    <n v="46"/>
    <x v="0"/>
    <x v="1"/>
    <n v="75507"/>
    <n v="56"/>
    <n v="21"/>
    <n v="1440"/>
    <n v="5"/>
    <n v="7"/>
    <n v="8"/>
    <x v="0"/>
    <n v="8"/>
    <n v="822.85714285714278"/>
    <n v="6"/>
    <n v="617.14285714285711"/>
    <n v="20"/>
    <n v="7"/>
    <x v="0"/>
  </r>
  <r>
    <n v="8216"/>
    <n v="53"/>
    <x v="2"/>
    <x v="1"/>
    <n v="53761"/>
    <n v="7"/>
    <n v="17"/>
    <n v="325"/>
    <n v="10"/>
    <n v="5"/>
    <n v="4"/>
    <x v="0"/>
    <n v="4"/>
    <n v="185.71428571428569"/>
    <n v="3"/>
    <n v="139.28571428571428"/>
    <n v="19"/>
    <n v="7"/>
    <x v="0"/>
  </r>
  <r>
    <n v="8140"/>
    <n v="52"/>
    <x v="0"/>
    <x v="1"/>
    <n v="22682"/>
    <n v="51"/>
    <n v="10"/>
    <n v="95"/>
    <n v="5"/>
    <n v="3"/>
    <n v="3"/>
    <x v="0"/>
    <n v="2"/>
    <n v="31.666666666666664"/>
    <n v="4"/>
    <n v="63.333333333333329"/>
    <n v="11"/>
    <n v="3"/>
    <x v="2"/>
  </r>
  <r>
    <n v="10146"/>
    <n v="53"/>
    <x v="1"/>
    <x v="1"/>
    <n v="38887"/>
    <n v="17"/>
    <n v="5"/>
    <n v="42"/>
    <n v="9"/>
    <n v="0"/>
    <n v="1"/>
    <x v="0"/>
    <n v="1"/>
    <n v="10.5"/>
    <n v="3"/>
    <n v="31.5"/>
    <n v="10"/>
    <n v="2"/>
    <x v="2"/>
  </r>
  <r>
    <n v="5289"/>
    <n v="50"/>
    <x v="2"/>
    <x v="0"/>
    <n v="41658"/>
    <n v="30"/>
    <n v="6"/>
    <n v="72"/>
    <n v="7"/>
    <n v="1"/>
    <n v="2"/>
    <x v="0"/>
    <n v="1"/>
    <n v="24"/>
    <n v="2"/>
    <n v="48"/>
    <n v="10"/>
    <n v="2"/>
    <x v="2"/>
  </r>
  <r>
    <n v="2587"/>
    <n v="53"/>
    <x v="1"/>
    <x v="1"/>
    <n v="29791"/>
    <n v="21"/>
    <n v="7"/>
    <n v="20"/>
    <n v="8"/>
    <n v="1"/>
    <n v="0"/>
    <x v="0"/>
    <n v="2"/>
    <n v="8"/>
    <n v="3"/>
    <n v="12"/>
    <n v="9"/>
    <n v="2"/>
    <x v="2"/>
  </r>
  <r>
    <n v="4405"/>
    <n v="69"/>
    <x v="2"/>
    <x v="1"/>
    <n v="63915"/>
    <n v="2"/>
    <n v="23"/>
    <n v="789"/>
    <n v="10"/>
    <n v="8"/>
    <n v="6"/>
    <x v="0"/>
    <n v="6"/>
    <n v="263"/>
    <n v="12"/>
    <n v="526"/>
    <n v="24"/>
    <n v="9"/>
    <x v="3"/>
  </r>
  <r>
    <n v="8663"/>
    <n v="51"/>
    <x v="0"/>
    <x v="2"/>
    <n v="39996"/>
    <n v="85"/>
    <n v="4"/>
    <n v="15"/>
    <n v="1.9999999999999996"/>
    <n v="0"/>
    <n v="0"/>
    <x v="0"/>
    <n v="1"/>
    <n v="5"/>
    <n v="2"/>
    <n v="10"/>
    <n v="1.9999999999999996"/>
    <n v="0"/>
    <x v="1"/>
  </r>
  <r>
    <n v="2589"/>
    <n v="53"/>
    <x v="0"/>
    <x v="2"/>
    <n v="26759"/>
    <n v="65"/>
    <n v="8"/>
    <n v="59"/>
    <n v="4"/>
    <n v="2"/>
    <n v="2"/>
    <x v="0"/>
    <n v="2"/>
    <n v="23.6"/>
    <n v="3"/>
    <n v="35.4"/>
    <n v="8"/>
    <n v="1"/>
    <x v="1"/>
  </r>
  <r>
    <n v="3421"/>
    <n v="57"/>
    <x v="2"/>
    <x v="2"/>
    <n v="63841"/>
    <n v="64"/>
    <n v="22"/>
    <n v="908"/>
    <n v="4"/>
    <n v="7"/>
    <n v="6"/>
    <x v="0"/>
    <n v="9"/>
    <n v="454"/>
    <n v="9"/>
    <n v="454"/>
    <n v="17"/>
    <n v="5"/>
    <x v="4"/>
  </r>
  <r>
    <n v="10490"/>
    <n v="56"/>
    <x v="1"/>
    <x v="1"/>
    <n v="51039"/>
    <n v="11"/>
    <n v="14"/>
    <n v="417"/>
    <n v="9"/>
    <n v="4"/>
    <n v="5"/>
    <x v="0"/>
    <n v="6"/>
    <n v="250.2"/>
    <n v="4"/>
    <n v="166.8"/>
    <n v="18"/>
    <n v="6"/>
    <x v="4"/>
  </r>
  <r>
    <n v="4094"/>
    <n v="64"/>
    <x v="0"/>
    <x v="1"/>
    <n v="60544"/>
    <n v="92"/>
    <n v="15"/>
    <n v="289"/>
    <n v="0.99999999999999978"/>
    <n v="4"/>
    <n v="4"/>
    <x v="0"/>
    <n v="5"/>
    <n v="144.5"/>
    <n v="5"/>
    <n v="144.5"/>
    <n v="9"/>
    <n v="2"/>
    <x v="2"/>
  </r>
  <r>
    <n v="9958"/>
    <n v="53"/>
    <x v="0"/>
    <x v="1"/>
    <n v="65685"/>
    <n v="54"/>
    <n v="21"/>
    <n v="769"/>
    <n v="5"/>
    <n v="7"/>
    <n v="6"/>
    <x v="0"/>
    <n v="9"/>
    <n v="384.5"/>
    <n v="9"/>
    <n v="384.5"/>
    <n v="18"/>
    <n v="6"/>
    <x v="4"/>
  </r>
  <r>
    <n v="2534"/>
    <n v="72"/>
    <x v="0"/>
    <x v="1"/>
    <n v="37716"/>
    <n v="4"/>
    <n v="10"/>
    <n v="188"/>
    <n v="10"/>
    <n v="3"/>
    <n v="3"/>
    <x v="0"/>
    <n v="4"/>
    <n v="107.42857142857142"/>
    <n v="3"/>
    <n v="80.571428571428569"/>
    <n v="16"/>
    <n v="5"/>
    <x v="4"/>
  </r>
  <r>
    <n v="4188"/>
    <n v="68"/>
    <x v="0"/>
    <x v="0"/>
    <n v="36864"/>
    <n v="53"/>
    <n v="14"/>
    <n v="354"/>
    <n v="5"/>
    <n v="4"/>
    <n v="4"/>
    <x v="0"/>
    <n v="5"/>
    <n v="196.66666666666669"/>
    <n v="4"/>
    <n v="157.33333333333331"/>
    <n v="13"/>
    <n v="4"/>
    <x v="2"/>
  </r>
  <r>
    <n v="6613"/>
    <n v="55"/>
    <x v="2"/>
    <x v="1"/>
    <n v="44511"/>
    <n v="39"/>
    <n v="26"/>
    <n v="727"/>
    <n v="7"/>
    <n v="9"/>
    <n v="6"/>
    <x v="0"/>
    <n v="8"/>
    <n v="363.5"/>
    <n v="8"/>
    <n v="363.5"/>
    <n v="22"/>
    <n v="8"/>
    <x v="0"/>
  </r>
  <r>
    <n v="10827"/>
    <n v="58"/>
    <x v="1"/>
    <x v="1"/>
    <n v="36947"/>
    <n v="49"/>
    <n v="11"/>
    <n v="146"/>
    <n v="6"/>
    <n v="3"/>
    <n v="3"/>
    <x v="0"/>
    <n v="3"/>
    <n v="62.571428571428569"/>
    <n v="4"/>
    <n v="83.428571428571431"/>
    <n v="12"/>
    <n v="3"/>
    <x v="2"/>
  </r>
  <r>
    <n v="5491"/>
    <n v="74"/>
    <x v="2"/>
    <x v="1"/>
    <n v="47352"/>
    <n v="70"/>
    <n v="16"/>
    <n v="319"/>
    <n v="3.0000000000000004"/>
    <n v="5"/>
    <n v="4"/>
    <x v="0"/>
    <n v="6"/>
    <n v="174"/>
    <n v="5"/>
    <n v="145"/>
    <n v="12"/>
    <n v="3"/>
    <x v="2"/>
  </r>
  <r>
    <n v="8402"/>
    <n v="72"/>
    <x v="2"/>
    <x v="1"/>
    <n v="67087"/>
    <n v="40"/>
    <n v="22"/>
    <n v="794"/>
    <n v="6"/>
    <n v="7"/>
    <n v="6"/>
    <x v="0"/>
    <n v="7"/>
    <n v="370.53333333333336"/>
    <n v="8"/>
    <n v="423.46666666666664"/>
    <n v="19"/>
    <n v="7"/>
    <x v="0"/>
  </r>
  <r>
    <n v="8783"/>
    <n v="75"/>
    <x v="0"/>
    <x v="1"/>
    <n v="57045"/>
    <n v="40"/>
    <n v="18"/>
    <n v="454"/>
    <n v="6"/>
    <n v="6"/>
    <n v="5"/>
    <x v="0"/>
    <n v="4"/>
    <n v="139.69230769230771"/>
    <n v="9"/>
    <n v="314.30769230769232"/>
    <n v="17"/>
    <n v="5"/>
    <x v="4"/>
  </r>
  <r>
    <n v="10010"/>
    <n v="72"/>
    <x v="1"/>
    <x v="2"/>
    <n v="36957"/>
    <n v="43"/>
    <n v="11"/>
    <n v="152"/>
    <n v="6"/>
    <n v="3"/>
    <n v="3"/>
    <x v="0"/>
    <n v="3"/>
    <n v="91.2"/>
    <n v="2"/>
    <n v="60.800000000000004"/>
    <n v="12"/>
    <n v="3"/>
    <x v="2"/>
  </r>
  <r>
    <n v="618"/>
    <n v="48"/>
    <x v="1"/>
    <x v="1"/>
    <n v="69389"/>
    <n v="17"/>
    <n v="22"/>
    <n v="797"/>
    <n v="9"/>
    <n v="7"/>
    <n v="6"/>
    <x v="0"/>
    <n v="7"/>
    <n v="293.63157894736838"/>
    <n v="12"/>
    <n v="503.36842105263156"/>
    <n v="22"/>
    <n v="8"/>
    <x v="0"/>
  </r>
  <r>
    <n v="9121"/>
    <n v="53"/>
    <x v="0"/>
    <x v="1"/>
    <n v="80134"/>
    <n v="40"/>
    <n v="16"/>
    <n v="1690"/>
    <n v="6"/>
    <n v="5"/>
    <n v="9"/>
    <x v="0"/>
    <n v="5"/>
    <n v="768.18181818181813"/>
    <n v="6"/>
    <n v="921.81818181818176"/>
    <n v="20"/>
    <n v="7"/>
    <x v="0"/>
  </r>
  <r>
    <n v="361"/>
    <n v="56"/>
    <x v="2"/>
    <x v="1"/>
    <n v="43142"/>
    <n v="84"/>
    <n v="4"/>
    <n v="20"/>
    <n v="1.9999999999999996"/>
    <n v="0"/>
    <n v="0"/>
    <x v="0"/>
    <n v="1"/>
    <n v="6.6666666666666661"/>
    <n v="2"/>
    <n v="13.333333333333332"/>
    <n v="1.9999999999999996"/>
    <n v="0"/>
    <x v="1"/>
  </r>
  <r>
    <n v="4310"/>
    <n v="81"/>
    <x v="0"/>
    <x v="1"/>
    <n v="80589"/>
    <n v="25"/>
    <n v="21"/>
    <n v="1428"/>
    <n v="8"/>
    <n v="7"/>
    <n v="8"/>
    <x v="0"/>
    <n v="5"/>
    <n v="714"/>
    <n v="5"/>
    <n v="714"/>
    <n v="23"/>
    <n v="8"/>
    <x v="0"/>
  </r>
  <r>
    <n v="2678"/>
    <n v="35"/>
    <x v="0"/>
    <x v="0"/>
    <n v="34412"/>
    <n v="62"/>
    <n v="11"/>
    <n v="209"/>
    <n v="4"/>
    <n v="3"/>
    <n v="4"/>
    <x v="0"/>
    <n v="5"/>
    <n v="130.625"/>
    <n v="3"/>
    <n v="78.375"/>
    <n v="11"/>
    <n v="3"/>
    <x v="2"/>
  </r>
  <r>
    <n v="6376"/>
    <n v="46"/>
    <x v="0"/>
    <x v="0"/>
    <n v="57537"/>
    <n v="83"/>
    <n v="19"/>
    <n v="545"/>
    <n v="1.9999999999999996"/>
    <n v="6"/>
    <n v="5"/>
    <x v="0"/>
    <n v="4"/>
    <n v="181.66666666666666"/>
    <n v="8"/>
    <n v="363.33333333333331"/>
    <n v="13"/>
    <n v="4"/>
    <x v="2"/>
  </r>
  <r>
    <n v="524"/>
    <n v="59"/>
    <x v="3"/>
    <x v="1"/>
    <n v="22634"/>
    <n v="47"/>
    <n v="6"/>
    <n v="96"/>
    <n v="6"/>
    <n v="1"/>
    <n v="3"/>
    <x v="0"/>
    <n v="2"/>
    <n v="48"/>
    <n v="2"/>
    <n v="48"/>
    <n v="10"/>
    <n v="2"/>
    <x v="2"/>
  </r>
  <r>
    <n v="10341"/>
    <n v="77"/>
    <x v="0"/>
    <x v="1"/>
    <n v="51315"/>
    <n v="45"/>
    <n v="10"/>
    <n v="222"/>
    <n v="6"/>
    <n v="3"/>
    <n v="4"/>
    <x v="0"/>
    <n v="2"/>
    <n v="63.428571428571423"/>
    <n v="5"/>
    <n v="158.57142857142858"/>
    <n v="13"/>
    <n v="4"/>
    <x v="2"/>
  </r>
  <r>
    <n v="5654"/>
    <n v="53"/>
    <x v="0"/>
    <x v="1"/>
    <n v="36026"/>
    <n v="34"/>
    <n v="7"/>
    <n v="61"/>
    <n v="7"/>
    <n v="1"/>
    <n v="2"/>
    <x v="0"/>
    <n v="2"/>
    <n v="24.400000000000002"/>
    <n v="3"/>
    <n v="36.6"/>
    <n v="10"/>
    <n v="2"/>
    <x v="2"/>
  </r>
  <r>
    <n v="4098"/>
    <n v="52"/>
    <x v="0"/>
    <x v="1"/>
    <n v="24639"/>
    <n v="3"/>
    <n v="9"/>
    <n v="44"/>
    <n v="10"/>
    <n v="2"/>
    <n v="1"/>
    <x v="0"/>
    <n v="2"/>
    <n v="14.666666666666666"/>
    <n v="4"/>
    <n v="29.333333333333332"/>
    <n v="13"/>
    <n v="4"/>
    <x v="2"/>
  </r>
  <r>
    <n v="5824"/>
    <n v="53"/>
    <x v="1"/>
    <x v="1"/>
    <n v="34578"/>
    <n v="1"/>
    <n v="4"/>
    <n v="8"/>
    <n v="10"/>
    <n v="0"/>
    <n v="0"/>
    <x v="0"/>
    <n v="1"/>
    <n v="2.6666666666666665"/>
    <n v="2"/>
    <n v="5.333333333333333"/>
    <n v="10"/>
    <n v="2"/>
    <x v="2"/>
  </r>
  <r>
    <n v="7000"/>
    <n v="53"/>
    <x v="2"/>
    <x v="0"/>
    <n v="65704"/>
    <n v="18"/>
    <n v="23"/>
    <n v="817"/>
    <n v="9"/>
    <n v="8"/>
    <n v="6"/>
    <x v="0"/>
    <n v="2"/>
    <n v="136.16666666666666"/>
    <n v="10"/>
    <n v="680.83333333333337"/>
    <n v="23"/>
    <n v="8"/>
    <x v="0"/>
  </r>
  <r>
    <n v="2561"/>
    <n v="59"/>
    <x v="0"/>
    <x v="0"/>
    <n v="63810"/>
    <n v="45"/>
    <n v="23"/>
    <n v="1371"/>
    <n v="6"/>
    <n v="8"/>
    <n v="8"/>
    <x v="0"/>
    <n v="4"/>
    <n v="342.75"/>
    <n v="12"/>
    <n v="1028.25"/>
    <n v="22"/>
    <n v="8"/>
    <x v="0"/>
  </r>
  <r>
    <n v="5229"/>
    <n v="56"/>
    <x v="1"/>
    <x v="1"/>
    <n v="54132"/>
    <n v="81"/>
    <n v="5"/>
    <n v="42"/>
    <n v="1.9999999999999996"/>
    <n v="0"/>
    <n v="1"/>
    <x v="0"/>
    <n v="1"/>
    <n v="10.5"/>
    <n v="3"/>
    <n v="31.5"/>
    <n v="2.9999999999999996"/>
    <n v="0"/>
    <x v="1"/>
  </r>
  <r>
    <n v="4086"/>
    <n v="66"/>
    <x v="0"/>
    <x v="1"/>
    <n v="18690"/>
    <n v="77"/>
    <n v="5"/>
    <n v="60"/>
    <n v="3.0000000000000004"/>
    <n v="0"/>
    <n v="2"/>
    <x v="0"/>
    <n v="1"/>
    <n v="20"/>
    <n v="2"/>
    <n v="40"/>
    <n v="5"/>
    <n v="0"/>
    <x v="1"/>
  </r>
  <r>
    <n v="2428"/>
    <n v="55"/>
    <x v="0"/>
    <x v="1"/>
    <n v="28164"/>
    <n v="23"/>
    <n v="9"/>
    <n v="78"/>
    <n v="8"/>
    <n v="2"/>
    <n v="2"/>
    <x v="0"/>
    <n v="2"/>
    <n v="26"/>
    <n v="4"/>
    <n v="52"/>
    <n v="12"/>
    <n v="3"/>
    <x v="2"/>
  </r>
  <r>
    <n v="8254"/>
    <n v="51"/>
    <x v="1"/>
    <x v="1"/>
    <n v="34596"/>
    <n v="48"/>
    <n v="4"/>
    <n v="23"/>
    <n v="6"/>
    <n v="0"/>
    <n v="0"/>
    <x v="0"/>
    <n v="1"/>
    <n v="7.6666666666666661"/>
    <n v="2"/>
    <n v="15.333333333333332"/>
    <n v="6"/>
    <n v="0"/>
    <x v="1"/>
  </r>
  <r>
    <n v="2836"/>
    <n v="53"/>
    <x v="1"/>
    <x v="1"/>
    <n v="43269"/>
    <n v="61"/>
    <n v="4"/>
    <n v="19"/>
    <n v="4"/>
    <n v="0"/>
    <n v="0"/>
    <x v="0"/>
    <n v="1"/>
    <n v="6.333333333333333"/>
    <n v="2"/>
    <n v="12.666666666666666"/>
    <n v="4"/>
    <n v="0"/>
    <x v="1"/>
  </r>
  <r>
    <n v="8418"/>
    <n v="67"/>
    <x v="2"/>
    <x v="0"/>
    <n v="38741"/>
    <n v="60"/>
    <n v="7"/>
    <n v="61"/>
    <n v="4"/>
    <n v="1"/>
    <n v="2"/>
    <x v="0"/>
    <n v="2"/>
    <n v="24.400000000000002"/>
    <n v="3"/>
    <n v="36.6"/>
    <n v="7"/>
    <n v="1"/>
    <x v="1"/>
  </r>
  <r>
    <n v="1362"/>
    <n v="53"/>
    <x v="0"/>
    <x v="0"/>
    <n v="31907"/>
    <n v="75"/>
    <n v="14"/>
    <n v="449"/>
    <n v="3.0000000000000004"/>
    <n v="4"/>
    <n v="5"/>
    <x v="0"/>
    <n v="6"/>
    <n v="224.5"/>
    <n v="6"/>
    <n v="224.5"/>
    <n v="12"/>
    <n v="3"/>
    <x v="2"/>
  </r>
  <r>
    <n v="7152"/>
    <n v="42"/>
    <x v="2"/>
    <x v="1"/>
    <n v="27100"/>
    <n v="64"/>
    <n v="5"/>
    <n v="37"/>
    <n v="4"/>
    <n v="0"/>
    <n v="1"/>
    <x v="0"/>
    <n v="1"/>
    <n v="9.25"/>
    <n v="3"/>
    <n v="27.75"/>
    <n v="5"/>
    <n v="0"/>
    <x v="1"/>
  </r>
  <r>
    <n v="10033"/>
    <n v="52"/>
    <x v="2"/>
    <x v="2"/>
    <n v="31163"/>
    <n v="54"/>
    <n v="5"/>
    <n v="38"/>
    <n v="5"/>
    <n v="0"/>
    <n v="1"/>
    <x v="0"/>
    <n v="1"/>
    <n v="9.5"/>
    <n v="3"/>
    <n v="28.5"/>
    <n v="6"/>
    <n v="0"/>
    <x v="1"/>
  </r>
  <r>
    <n v="9349"/>
    <n v="40"/>
    <x v="0"/>
    <x v="1"/>
    <n v="92533"/>
    <n v="84"/>
    <n v="23"/>
    <n v="1131"/>
    <n v="1.9999999999999996"/>
    <n v="8"/>
    <n v="7"/>
    <x v="0"/>
    <n v="6"/>
    <n v="399.1764705882353"/>
    <n v="11"/>
    <n v="731.82352941176475"/>
    <n v="17"/>
    <n v="5"/>
    <x v="4"/>
  </r>
  <r>
    <n v="274"/>
    <n v="52"/>
    <x v="0"/>
    <x v="0"/>
    <n v="34853"/>
    <n v="75"/>
    <n v="7"/>
    <n v="34"/>
    <n v="3.0000000000000004"/>
    <n v="1"/>
    <n v="0"/>
    <x v="0"/>
    <n v="2"/>
    <n v="13.600000000000001"/>
    <n v="3"/>
    <n v="20.399999999999999"/>
    <n v="4"/>
    <n v="0"/>
    <x v="1"/>
  </r>
  <r>
    <n v="3388"/>
    <n v="58"/>
    <x v="0"/>
    <x v="2"/>
    <n v="70844"/>
    <n v="16"/>
    <n v="17"/>
    <n v="294"/>
    <n v="9"/>
    <n v="5"/>
    <n v="4"/>
    <x v="0"/>
    <n v="6"/>
    <n v="160.36363636363635"/>
    <n v="5"/>
    <n v="133.63636363636363"/>
    <n v="18"/>
    <n v="6"/>
    <x v="4"/>
  </r>
  <r>
    <n v="922"/>
    <n v="46"/>
    <x v="2"/>
    <x v="1"/>
    <n v="31086"/>
    <n v="79"/>
    <n v="6"/>
    <n v="48"/>
    <n v="3.0000000000000004"/>
    <n v="1"/>
    <n v="1"/>
    <x v="0"/>
    <n v="1"/>
    <n v="16"/>
    <n v="2"/>
    <n v="32"/>
    <n v="5"/>
    <n v="0"/>
    <x v="1"/>
  </r>
  <r>
    <n v="8588"/>
    <n v="64"/>
    <x v="0"/>
    <x v="1"/>
    <n v="60544"/>
    <n v="92"/>
    <n v="15"/>
    <n v="289"/>
    <n v="0.99999999999999978"/>
    <n v="4"/>
    <n v="4"/>
    <x v="0"/>
    <n v="5"/>
    <n v="144.5"/>
    <n v="5"/>
    <n v="144.5"/>
    <n v="9"/>
    <n v="2"/>
    <x v="2"/>
  </r>
  <r>
    <n v="2518"/>
    <n v="39"/>
    <x v="2"/>
    <x v="1"/>
    <n v="20491"/>
    <n v="16"/>
    <n v="4"/>
    <n v="30"/>
    <n v="9"/>
    <n v="0"/>
    <n v="0"/>
    <x v="0"/>
    <n v="0"/>
    <n v="0"/>
    <n v="2"/>
    <n v="30"/>
    <n v="9"/>
    <n v="2"/>
    <x v="2"/>
  </r>
  <r>
    <n v="574"/>
    <n v="61"/>
    <x v="0"/>
    <x v="1"/>
    <n v="42523"/>
    <n v="96"/>
    <n v="7"/>
    <n v="125"/>
    <n v="0.99999999999999978"/>
    <n v="1"/>
    <n v="3"/>
    <x v="0"/>
    <n v="1"/>
    <n v="25"/>
    <n v="4"/>
    <n v="100"/>
    <n v="5"/>
    <n v="0"/>
    <x v="1"/>
  </r>
  <r>
    <n v="3220"/>
    <n v="42"/>
    <x v="0"/>
    <x v="1"/>
    <n v="39922"/>
    <n v="30"/>
    <n v="9"/>
    <n v="156"/>
    <n v="7"/>
    <n v="2"/>
    <n v="3"/>
    <x v="0"/>
    <n v="3"/>
    <n v="66.857142857142847"/>
    <n v="4"/>
    <n v="89.142857142857139"/>
    <n v="12"/>
    <n v="3"/>
    <x v="2"/>
  </r>
  <r>
    <n v="5967"/>
    <n v="73"/>
    <x v="0"/>
    <x v="1"/>
    <n v="33402"/>
    <n v="60"/>
    <n v="9"/>
    <n v="70"/>
    <n v="4"/>
    <n v="2"/>
    <n v="2"/>
    <x v="0"/>
    <n v="2"/>
    <n v="28"/>
    <n v="3"/>
    <n v="42"/>
    <n v="8"/>
    <n v="1"/>
    <x v="1"/>
  </r>
  <r>
    <n v="1183"/>
    <n v="76"/>
    <x v="2"/>
    <x v="1"/>
    <n v="36408"/>
    <n v="11"/>
    <n v="4"/>
    <n v="22"/>
    <n v="9"/>
    <n v="0"/>
    <n v="0"/>
    <x v="0"/>
    <n v="1"/>
    <n v="7.333333333333333"/>
    <n v="2"/>
    <n v="14.666666666666666"/>
    <n v="9"/>
    <n v="2"/>
    <x v="2"/>
  </r>
  <r>
    <n v="6856"/>
    <n v="46"/>
    <x v="0"/>
    <x v="1"/>
    <n v="21645"/>
    <n v="75"/>
    <n v="9"/>
    <n v="65"/>
    <n v="3.0000000000000004"/>
    <n v="2"/>
    <n v="2"/>
    <x v="0"/>
    <n v="3"/>
    <n v="32.5"/>
    <n v="3"/>
    <n v="32.5"/>
    <n v="7"/>
    <n v="1"/>
    <x v="1"/>
  </r>
  <r>
    <n v="4530"/>
    <n v="77"/>
    <x v="2"/>
    <x v="3"/>
    <n v="78427"/>
    <n v="36"/>
    <n v="23"/>
    <n v="1930"/>
    <n v="7"/>
    <n v="8"/>
    <n v="9"/>
    <x v="0"/>
    <n v="3"/>
    <n v="445.38461538461542"/>
    <n v="10"/>
    <n v="1484.6153846153848"/>
    <n v="24"/>
    <n v="9"/>
    <x v="3"/>
  </r>
  <r>
    <n v="1553"/>
    <n v="79"/>
    <x v="0"/>
    <x v="1"/>
    <n v="82657"/>
    <n v="71"/>
    <n v="23"/>
    <n v="2283"/>
    <n v="3.0000000000000004"/>
    <n v="8"/>
    <n v="9"/>
    <x v="0"/>
    <n v="7"/>
    <n v="940.05882352941171"/>
    <n v="10"/>
    <n v="1342.9411764705883"/>
    <n v="20"/>
    <n v="7"/>
    <x v="0"/>
  </r>
  <r>
    <n v="4682"/>
    <n v="67"/>
    <x v="0"/>
    <x v="1"/>
    <n v="51876"/>
    <n v="88"/>
    <n v="13"/>
    <n v="310"/>
    <n v="1.9999999999999996"/>
    <n v="4"/>
    <n v="4"/>
    <x v="0"/>
    <n v="2"/>
    <n v="62"/>
    <n v="8"/>
    <n v="248"/>
    <n v="10"/>
    <n v="2"/>
    <x v="2"/>
  </r>
  <r>
    <n v="8204"/>
    <n v="54"/>
    <x v="2"/>
    <x v="1"/>
    <n v="78041"/>
    <n v="93"/>
    <n v="18"/>
    <n v="1319"/>
    <n v="0.99999999999999978"/>
    <n v="6"/>
    <n v="8"/>
    <x v="0"/>
    <n v="4"/>
    <n v="405.84615384615387"/>
    <n v="9"/>
    <n v="913.15384615384608"/>
    <n v="15"/>
    <n v="4"/>
    <x v="2"/>
  </r>
  <r>
    <n v="5221"/>
    <n v="68"/>
    <x v="0"/>
    <x v="1"/>
    <n v="52852"/>
    <n v="93"/>
    <n v="26"/>
    <n v="879"/>
    <n v="0.99999999999999978"/>
    <n v="9"/>
    <n v="6"/>
    <x v="0"/>
    <n v="10"/>
    <n v="586"/>
    <n v="5"/>
    <n v="293"/>
    <n v="16"/>
    <n v="5"/>
    <x v="4"/>
  </r>
  <r>
    <n v="1232"/>
    <n v="43"/>
    <x v="1"/>
    <x v="1"/>
    <n v="70038"/>
    <n v="54"/>
    <n v="17"/>
    <n v="1244"/>
    <n v="5"/>
    <n v="5"/>
    <n v="8"/>
    <x v="0"/>
    <n v="4"/>
    <n v="414.66666666666663"/>
    <n v="8"/>
    <n v="829.33333333333326"/>
    <n v="18"/>
    <n v="6"/>
    <x v="4"/>
  </r>
  <r>
    <n v="1927"/>
    <n v="52"/>
    <x v="2"/>
    <x v="1"/>
    <n v="69401"/>
    <n v="41"/>
    <n v="17"/>
    <n v="690"/>
    <n v="6"/>
    <n v="5"/>
    <n v="6"/>
    <x v="0"/>
    <n v="4"/>
    <n v="306.66666666666663"/>
    <n v="5"/>
    <n v="383.33333333333337"/>
    <n v="17"/>
    <n v="5"/>
    <x v="4"/>
  </r>
  <r>
    <n v="5788"/>
    <n v="53"/>
    <x v="0"/>
    <x v="1"/>
    <n v="46053"/>
    <n v="46"/>
    <n v="12"/>
    <n v="209"/>
    <n v="6"/>
    <n v="3"/>
    <n v="4"/>
    <x v="0"/>
    <n v="3"/>
    <n v="89.571428571428569"/>
    <n v="4"/>
    <n v="119.42857142857142"/>
    <n v="13"/>
    <n v="4"/>
    <x v="2"/>
  </r>
  <r>
    <n v="6652"/>
    <n v="60"/>
    <x v="0"/>
    <x v="1"/>
    <n v="77343"/>
    <n v="28"/>
    <n v="17"/>
    <n v="1134"/>
    <n v="8"/>
    <n v="5"/>
    <n v="7"/>
    <x v="0"/>
    <n v="3"/>
    <n v="283.5"/>
    <n v="9"/>
    <n v="850.5"/>
    <n v="20"/>
    <n v="7"/>
    <x v="0"/>
  </r>
  <r>
    <n v="6246"/>
    <n v="72"/>
    <x v="0"/>
    <x v="0"/>
    <n v="73892"/>
    <n v="40"/>
    <n v="23"/>
    <n v="1507"/>
    <n v="6"/>
    <n v="8"/>
    <n v="8"/>
    <x v="0"/>
    <n v="3"/>
    <n v="410.99999999999994"/>
    <n v="8"/>
    <n v="1096"/>
    <n v="22"/>
    <n v="8"/>
    <x v="0"/>
  </r>
  <r>
    <n v="5975"/>
    <n v="58"/>
    <x v="1"/>
    <x v="0"/>
    <n v="40304"/>
    <n v="82"/>
    <n v="6"/>
    <n v="57"/>
    <n v="1.9999999999999996"/>
    <n v="1"/>
    <n v="2"/>
    <x v="0"/>
    <n v="2"/>
    <n v="22.8"/>
    <n v="3"/>
    <n v="34.199999999999996"/>
    <n v="5"/>
    <n v="0"/>
    <x v="1"/>
  </r>
  <r>
    <n v="6875"/>
    <n v="60"/>
    <x v="1"/>
    <x v="1"/>
    <n v="32727"/>
    <n v="38"/>
    <n v="17"/>
    <n v="529"/>
    <n v="7"/>
    <n v="5"/>
    <n v="5"/>
    <x v="0"/>
    <n v="7"/>
    <n v="308.58333333333337"/>
    <n v="5"/>
    <n v="220.41666666666669"/>
    <n v="17"/>
    <n v="5"/>
    <x v="4"/>
  </r>
  <r>
    <n v="4399"/>
    <n v="56"/>
    <x v="0"/>
    <x v="1"/>
    <n v="68695"/>
    <n v="3"/>
    <n v="16"/>
    <n v="1091"/>
    <n v="10"/>
    <n v="5"/>
    <n v="7"/>
    <x v="0"/>
    <n v="4"/>
    <n v="396.72727272727275"/>
    <n v="7"/>
    <n v="694.27272727272725"/>
    <n v="22"/>
    <n v="8"/>
    <x v="0"/>
  </r>
  <r>
    <n v="4042"/>
    <n v="54"/>
    <x v="0"/>
    <x v="2"/>
    <n v="43300"/>
    <n v="87"/>
    <n v="11"/>
    <n v="180"/>
    <n v="1.9999999999999996"/>
    <n v="3"/>
    <n v="3"/>
    <x v="0"/>
    <n v="4"/>
    <n v="90"/>
    <n v="4"/>
    <n v="90"/>
    <n v="8"/>
    <n v="1"/>
    <x v="1"/>
  </r>
  <r>
    <n v="2157"/>
    <n v="53"/>
    <x v="0"/>
    <x v="1"/>
    <n v="26290"/>
    <n v="49"/>
    <n v="10"/>
    <n v="77"/>
    <n v="6"/>
    <n v="3"/>
    <n v="2"/>
    <x v="0"/>
    <n v="2"/>
    <n v="25.666666666666664"/>
    <n v="4"/>
    <n v="51.333333333333329"/>
    <n v="11"/>
    <n v="3"/>
    <x v="2"/>
  </r>
  <r>
    <n v="10133"/>
    <n v="55"/>
    <x v="0"/>
    <x v="0"/>
    <n v="93790"/>
    <n v="16"/>
    <n v="25"/>
    <n v="2349"/>
    <n v="9"/>
    <n v="8"/>
    <n v="9"/>
    <x v="1"/>
    <n v="6"/>
    <n v="783"/>
    <n v="12"/>
    <n v="1566"/>
    <n v="26"/>
    <n v="9"/>
    <x v="3"/>
  </r>
  <r>
    <n v="2525"/>
    <n v="51"/>
    <x v="1"/>
    <x v="1"/>
    <n v="38410"/>
    <n v="65"/>
    <n v="18"/>
    <n v="534"/>
    <n v="4"/>
    <n v="6"/>
    <n v="5"/>
    <x v="0"/>
    <n v="5"/>
    <n v="190.71428571428572"/>
    <n v="9"/>
    <n v="343.28571428571433"/>
    <n v="15"/>
    <n v="4"/>
    <x v="2"/>
  </r>
  <r>
    <n v="8233"/>
    <n v="75"/>
    <x v="2"/>
    <x v="3"/>
    <n v="64866"/>
    <n v="9"/>
    <n v="21"/>
    <n v="556"/>
    <n v="10"/>
    <n v="7"/>
    <n v="5"/>
    <x v="0"/>
    <n v="7"/>
    <n v="278"/>
    <n v="7"/>
    <n v="278"/>
    <n v="22"/>
    <n v="8"/>
    <x v="0"/>
  </r>
  <r>
    <n v="9483"/>
    <n v="66"/>
    <x v="0"/>
    <x v="1"/>
    <n v="57957"/>
    <n v="24"/>
    <n v="25"/>
    <n v="637"/>
    <n v="8"/>
    <n v="8"/>
    <n v="6"/>
    <x v="0"/>
    <n v="4"/>
    <n v="212.33333333333331"/>
    <n v="8"/>
    <n v="424.66666666666663"/>
    <n v="22"/>
    <n v="8"/>
    <x v="0"/>
  </r>
  <r>
    <n v="2945"/>
    <n v="70"/>
    <x v="1"/>
    <x v="1"/>
    <n v="46015"/>
    <n v="25"/>
    <n v="5"/>
    <n v="46"/>
    <n v="8"/>
    <n v="0"/>
    <n v="1"/>
    <x v="0"/>
    <n v="1"/>
    <n v="11.5"/>
    <n v="3"/>
    <n v="34.5"/>
    <n v="9"/>
    <n v="2"/>
    <x v="2"/>
  </r>
  <r>
    <n v="10403"/>
    <n v="47"/>
    <x v="0"/>
    <x v="1"/>
    <n v="16531"/>
    <n v="43"/>
    <n v="9"/>
    <n v="44"/>
    <n v="6"/>
    <n v="2"/>
    <n v="1"/>
    <x v="0"/>
    <n v="3"/>
    <n v="22"/>
    <n v="3"/>
    <n v="22"/>
    <n v="9"/>
    <n v="2"/>
    <x v="2"/>
  </r>
  <r>
    <n v="5074"/>
    <n v="39"/>
    <x v="2"/>
    <x v="1"/>
    <n v="28072"/>
    <n v="10"/>
    <n v="5"/>
    <n v="47"/>
    <n v="9"/>
    <n v="0"/>
    <n v="1"/>
    <x v="0"/>
    <n v="1"/>
    <n v="11.75"/>
    <n v="3"/>
    <n v="35.25"/>
    <n v="10"/>
    <n v="2"/>
    <x v="2"/>
  </r>
  <r>
    <n v="10524"/>
    <n v="62"/>
    <x v="2"/>
    <x v="2"/>
    <n v="49476"/>
    <n v="29"/>
    <n v="22"/>
    <n v="795"/>
    <n v="8"/>
    <n v="7"/>
    <n v="6"/>
    <x v="0"/>
    <n v="2"/>
    <n v="227.14285714285714"/>
    <n v="5"/>
    <n v="567.85714285714289"/>
    <n v="21"/>
    <n v="8"/>
    <x v="0"/>
  </r>
  <r>
    <n v="4690"/>
    <n v="72"/>
    <x v="0"/>
    <x v="1"/>
    <n v="50725"/>
    <n v="45"/>
    <n v="21"/>
    <n v="586"/>
    <n v="6"/>
    <n v="7"/>
    <n v="5"/>
    <x v="0"/>
    <n v="8"/>
    <n v="293"/>
    <n v="8"/>
    <n v="293"/>
    <n v="18"/>
    <n v="6"/>
    <x v="4"/>
  </r>
  <r>
    <n v="7521"/>
    <n v="73"/>
    <x v="0"/>
    <x v="1"/>
    <n v="83844"/>
    <n v="57"/>
    <n v="20"/>
    <n v="1574"/>
    <n v="5"/>
    <n v="6"/>
    <n v="9"/>
    <x v="0"/>
    <n v="4"/>
    <n v="419.73333333333335"/>
    <n v="11"/>
    <n v="1154.2666666666667"/>
    <n v="20"/>
    <n v="7"/>
    <x v="0"/>
  </r>
  <r>
    <n v="7196"/>
    <n v="75"/>
    <x v="1"/>
    <x v="1"/>
    <n v="41145"/>
    <n v="20"/>
    <n v="4"/>
    <n v="13"/>
    <n v="8"/>
    <n v="0"/>
    <n v="0"/>
    <x v="0"/>
    <n v="0"/>
    <n v="0"/>
    <n v="3"/>
    <n v="13"/>
    <n v="8"/>
    <n v="1"/>
    <x v="1"/>
  </r>
  <r>
    <n v="4406"/>
    <n v="55"/>
    <x v="0"/>
    <x v="1"/>
    <n v="67419"/>
    <n v="29"/>
    <n v="25"/>
    <n v="1471"/>
    <n v="8"/>
    <n v="8"/>
    <n v="8"/>
    <x v="0"/>
    <n v="9"/>
    <n v="778.76470588235293"/>
    <n v="8"/>
    <n v="692.23529411764707"/>
    <n v="24"/>
    <n v="9"/>
    <x v="3"/>
  </r>
  <r>
    <n v="9672"/>
    <n v="55"/>
    <x v="2"/>
    <x v="1"/>
    <n v="23162"/>
    <n v="82"/>
    <n v="8"/>
    <n v="65"/>
    <n v="1.9999999999999996"/>
    <n v="2"/>
    <n v="2"/>
    <x v="0"/>
    <n v="1"/>
    <n v="16.25"/>
    <n v="3"/>
    <n v="48.75"/>
    <n v="6"/>
    <n v="0"/>
    <x v="1"/>
  </r>
  <r>
    <n v="4864"/>
    <n v="48"/>
    <x v="0"/>
    <x v="1"/>
    <n v="34380"/>
    <n v="68"/>
    <n v="12"/>
    <n v="175"/>
    <n v="4"/>
    <n v="3"/>
    <n v="3"/>
    <x v="0"/>
    <n v="4"/>
    <n v="100"/>
    <n v="3"/>
    <n v="75"/>
    <n v="10"/>
    <n v="2"/>
    <x v="2"/>
  </r>
  <r>
    <n v="4706"/>
    <n v="59"/>
    <x v="0"/>
    <x v="0"/>
    <n v="34704"/>
    <n v="65"/>
    <n v="5"/>
    <n v="40"/>
    <n v="4"/>
    <n v="0"/>
    <n v="1"/>
    <x v="0"/>
    <n v="1"/>
    <n v="10"/>
    <n v="3"/>
    <n v="30"/>
    <n v="5"/>
    <n v="0"/>
    <x v="1"/>
  </r>
  <r>
    <n v="4070"/>
    <n v="56"/>
    <x v="1"/>
    <x v="1"/>
    <n v="94871"/>
    <n v="99"/>
    <n v="18"/>
    <n v="1078"/>
    <n v="0.99999999999999978"/>
    <n v="6"/>
    <n v="7"/>
    <x v="0"/>
    <n v="8"/>
    <n v="718.66666666666663"/>
    <n v="4"/>
    <n v="359.33333333333331"/>
    <n v="14"/>
    <n v="4"/>
    <x v="2"/>
  </r>
  <r>
    <n v="25"/>
    <n v="67"/>
    <x v="0"/>
    <x v="1"/>
    <n v="65148"/>
    <n v="9"/>
    <n v="21"/>
    <n v="1115"/>
    <n v="10"/>
    <n v="7"/>
    <n v="7"/>
    <x v="0"/>
    <n v="6"/>
    <n v="514.61538461538464"/>
    <n v="7"/>
    <n v="600.38461538461536"/>
    <n v="24"/>
    <n v="9"/>
    <x v="3"/>
  </r>
  <r>
    <n v="3697"/>
    <n v="71"/>
    <x v="0"/>
    <x v="1"/>
    <n v="39898"/>
    <n v="20"/>
    <n v="9"/>
    <n v="134"/>
    <n v="8"/>
    <n v="2"/>
    <n v="3"/>
    <x v="0"/>
    <n v="3"/>
    <n v="57.428571428571423"/>
    <n v="4"/>
    <n v="76.571428571428569"/>
    <n v="13"/>
    <n v="4"/>
    <x v="2"/>
  </r>
  <r>
    <n v="217"/>
    <n v="69"/>
    <x v="2"/>
    <x v="0"/>
    <n v="64857"/>
    <n v="78"/>
    <n v="23"/>
    <n v="1540"/>
    <n v="3.0000000000000004"/>
    <n v="8"/>
    <n v="9"/>
    <x v="0"/>
    <n v="7"/>
    <n v="634.11764705882354"/>
    <n v="10"/>
    <n v="905.88235294117646"/>
    <n v="20"/>
    <n v="7"/>
    <x v="0"/>
  </r>
  <r>
    <n v="4220"/>
    <n v="55"/>
    <x v="1"/>
    <x v="1"/>
    <n v="59892"/>
    <n v="26"/>
    <n v="7"/>
    <n v="87"/>
    <n v="8"/>
    <n v="1"/>
    <n v="2"/>
    <x v="0"/>
    <n v="2"/>
    <n v="34.800000000000004"/>
    <n v="3"/>
    <n v="52.199999999999996"/>
    <n v="11"/>
    <n v="3"/>
    <x v="2"/>
  </r>
  <r>
    <n v="5286"/>
    <n v="38"/>
    <x v="2"/>
    <x v="0"/>
    <n v="41020"/>
    <n v="68"/>
    <n v="10"/>
    <n v="217"/>
    <n v="4"/>
    <n v="3"/>
    <n v="4"/>
    <x v="0"/>
    <n v="3"/>
    <n v="93"/>
    <n v="4"/>
    <n v="124"/>
    <n v="11"/>
    <n v="3"/>
    <x v="2"/>
  </r>
  <r>
    <n v="9559"/>
    <n v="64"/>
    <x v="1"/>
    <x v="1"/>
    <n v="57072"/>
    <n v="79"/>
    <n v="27"/>
    <n v="1034"/>
    <n v="3.0000000000000004"/>
    <n v="9"/>
    <n v="7"/>
    <x v="0"/>
    <n v="7"/>
    <n v="361.9"/>
    <n v="13"/>
    <n v="672.1"/>
    <n v="19"/>
    <n v="7"/>
    <x v="0"/>
  </r>
  <r>
    <n v="2849"/>
    <n v="46"/>
    <x v="0"/>
    <x v="0"/>
    <n v="60474"/>
    <n v="25"/>
    <n v="31"/>
    <n v="1180"/>
    <n v="8"/>
    <n v="9"/>
    <n v="8"/>
    <x v="0"/>
    <n v="10"/>
    <n v="536.36363636363637"/>
    <n v="12"/>
    <n v="643.63636363636363"/>
    <n v="25"/>
    <n v="9"/>
    <x v="3"/>
  </r>
  <r>
    <n v="7787"/>
    <n v="65"/>
    <x v="0"/>
    <x v="1"/>
    <n v="62807"/>
    <n v="83"/>
    <n v="23"/>
    <n v="819"/>
    <n v="1.9999999999999996"/>
    <n v="8"/>
    <n v="6"/>
    <x v="0"/>
    <n v="5"/>
    <n v="240.88235294117649"/>
    <n v="12"/>
    <n v="578.11764705882354"/>
    <n v="16"/>
    <n v="5"/>
    <x v="4"/>
  </r>
  <r>
    <n v="3102"/>
    <n v="44"/>
    <x v="2"/>
    <x v="1"/>
    <n v="19414"/>
    <n v="32"/>
    <n v="5"/>
    <n v="32"/>
    <n v="7"/>
    <n v="0"/>
    <n v="0"/>
    <x v="0"/>
    <n v="1"/>
    <n v="8"/>
    <n v="3"/>
    <n v="24"/>
    <n v="7"/>
    <n v="1"/>
    <x v="1"/>
  </r>
  <r>
    <n v="5868"/>
    <n v="45"/>
    <x v="0"/>
    <x v="1"/>
    <n v="19107"/>
    <n v="49"/>
    <n v="6"/>
    <n v="46"/>
    <n v="6"/>
    <n v="1"/>
    <n v="1"/>
    <x v="0"/>
    <n v="1"/>
    <n v="11.5"/>
    <n v="3"/>
    <n v="34.5"/>
    <n v="8"/>
    <n v="1"/>
    <x v="1"/>
  </r>
  <r>
    <n v="8370"/>
    <n v="49"/>
    <x v="2"/>
    <x v="1"/>
    <n v="75484"/>
    <n v="50"/>
    <n v="18"/>
    <n v="1159"/>
    <n v="5"/>
    <n v="6"/>
    <n v="7"/>
    <x v="0"/>
    <n v="7"/>
    <n v="624.07692307692309"/>
    <n v="6"/>
    <n v="534.92307692307691"/>
    <n v="18"/>
    <n v="6"/>
    <x v="4"/>
  </r>
  <r>
    <n v="9988"/>
    <n v="49"/>
    <x v="2"/>
    <x v="0"/>
    <n v="70379"/>
    <n v="84"/>
    <n v="25"/>
    <n v="860"/>
    <n v="1.9999999999999996"/>
    <n v="8"/>
    <n v="6"/>
    <x v="0"/>
    <n v="6"/>
    <n v="271.57894736842104"/>
    <n v="13"/>
    <n v="588.42105263157896"/>
    <n v="16"/>
    <n v="5"/>
    <x v="4"/>
  </r>
  <r>
    <n v="2939"/>
    <n v="55"/>
    <x v="2"/>
    <x v="1"/>
    <n v="79419"/>
    <n v="96"/>
    <n v="15"/>
    <n v="1631"/>
    <n v="0.99999999999999978"/>
    <n v="4"/>
    <n v="9"/>
    <x v="0"/>
    <n v="4"/>
    <n v="815.5"/>
    <n v="4"/>
    <n v="815.5"/>
    <n v="14"/>
    <n v="4"/>
    <x v="2"/>
  </r>
  <r>
    <n v="5529"/>
    <n v="79"/>
    <x v="1"/>
    <x v="1"/>
    <n v="64014"/>
    <n v="56"/>
    <n v="22"/>
    <n v="444"/>
    <n v="5"/>
    <n v="7"/>
    <n v="5"/>
    <x v="0"/>
    <n v="8"/>
    <n v="273.23076923076923"/>
    <n v="5"/>
    <n v="170.76923076923077"/>
    <n v="17"/>
    <n v="5"/>
    <x v="4"/>
  </r>
  <r>
    <n v="9743"/>
    <n v="70"/>
    <x v="0"/>
    <x v="1"/>
    <n v="76998"/>
    <n v="85"/>
    <n v="29"/>
    <n v="1910"/>
    <n v="1.9999999999999996"/>
    <n v="9"/>
    <n v="9"/>
    <x v="0"/>
    <n v="11"/>
    <n v="1105.7894736842106"/>
    <n v="8"/>
    <n v="804.21052631578948"/>
    <n v="20"/>
    <n v="7"/>
    <x v="0"/>
  </r>
  <r>
    <n v="5763"/>
    <n v="53"/>
    <x v="2"/>
    <x v="1"/>
    <n v="49854"/>
    <n v="63"/>
    <n v="18"/>
    <n v="380"/>
    <n v="4"/>
    <n v="6"/>
    <n v="4"/>
    <x v="0"/>
    <n v="6"/>
    <n v="207.27272727272725"/>
    <n v="5"/>
    <n v="172.72727272727272"/>
    <n v="14"/>
    <n v="4"/>
    <x v="2"/>
  </r>
  <r>
    <n v="3478"/>
    <n v="54"/>
    <x v="1"/>
    <x v="1"/>
    <n v="60585"/>
    <n v="17"/>
    <n v="30"/>
    <n v="736"/>
    <n v="9"/>
    <n v="9"/>
    <n v="6"/>
    <x v="0"/>
    <n v="7"/>
    <n v="322"/>
    <n v="9"/>
    <n v="414"/>
    <n v="24"/>
    <n v="9"/>
    <x v="3"/>
  </r>
  <r>
    <n v="7494"/>
    <n v="75"/>
    <x v="1"/>
    <x v="2"/>
    <n v="42873"/>
    <n v="11"/>
    <n v="15"/>
    <n v="269"/>
    <n v="9"/>
    <n v="4"/>
    <n v="4"/>
    <x v="0"/>
    <n v="6"/>
    <n v="161.4"/>
    <n v="4"/>
    <n v="107.60000000000001"/>
    <n v="17"/>
    <n v="5"/>
    <x v="4"/>
  </r>
  <r>
    <n v="1763"/>
    <n v="37"/>
    <x v="0"/>
    <x v="1"/>
    <n v="87679"/>
    <n v="62"/>
    <n v="29"/>
    <n v="2524"/>
    <n v="4"/>
    <n v="9"/>
    <n v="9"/>
    <x v="0"/>
    <n v="7"/>
    <n v="1039.2941176470588"/>
    <n v="10"/>
    <n v="1484.7058823529412"/>
    <n v="22"/>
    <n v="8"/>
    <x v="0"/>
  </r>
  <r>
    <n v="7250"/>
    <n v="47"/>
    <x v="0"/>
    <x v="1"/>
    <n v="57867"/>
    <n v="48"/>
    <n v="25"/>
    <n v="612"/>
    <n v="6"/>
    <n v="8"/>
    <n v="5"/>
    <x v="0"/>
    <n v="7"/>
    <n v="267.75"/>
    <n v="9"/>
    <n v="344.25"/>
    <n v="19"/>
    <n v="7"/>
    <x v="0"/>
  </r>
  <r>
    <n v="2005"/>
    <n v="35"/>
    <x v="0"/>
    <x v="1"/>
    <n v="35765"/>
    <n v="86"/>
    <n v="8"/>
    <n v="75"/>
    <n v="1.9999999999999996"/>
    <n v="2"/>
    <n v="2"/>
    <x v="0"/>
    <n v="2"/>
    <n v="25"/>
    <n v="4"/>
    <n v="50"/>
    <n v="6"/>
    <n v="0"/>
    <x v="1"/>
  </r>
  <r>
    <n v="10770"/>
    <n v="66"/>
    <x v="0"/>
    <x v="1"/>
    <n v="65492"/>
    <n v="73"/>
    <n v="26"/>
    <n v="1045"/>
    <n v="3.0000000000000004"/>
    <n v="9"/>
    <n v="7"/>
    <x v="0"/>
    <n v="4"/>
    <n v="245.88235294117646"/>
    <n v="13"/>
    <n v="799.11764705882342"/>
    <n v="19"/>
    <n v="7"/>
    <x v="0"/>
  </r>
  <r>
    <n v="6885"/>
    <n v="48"/>
    <x v="0"/>
    <x v="2"/>
    <n v="32952"/>
    <n v="36"/>
    <n v="6"/>
    <n v="55"/>
    <n v="7"/>
    <n v="1"/>
    <n v="1"/>
    <x v="0"/>
    <n v="2"/>
    <n v="22"/>
    <n v="3"/>
    <n v="33"/>
    <n v="9"/>
    <n v="2"/>
    <x v="2"/>
  </r>
  <r>
    <n v="2072"/>
    <n v="56"/>
    <x v="1"/>
    <x v="1"/>
    <n v="53374"/>
    <n v="34"/>
    <n v="21"/>
    <n v="1064"/>
    <n v="7"/>
    <n v="7"/>
    <n v="7"/>
    <x v="0"/>
    <n v="4"/>
    <n v="327.38461538461542"/>
    <n v="9"/>
    <n v="736.61538461538464"/>
    <n v="21"/>
    <n v="8"/>
    <x v="0"/>
  </r>
  <r>
    <n v="9463"/>
    <n v="66"/>
    <x v="0"/>
    <x v="1"/>
    <n v="71706"/>
    <n v="16"/>
    <n v="25"/>
    <n v="1443"/>
    <n v="9"/>
    <n v="8"/>
    <n v="8"/>
    <x v="0"/>
    <n v="9"/>
    <n v="811.6875"/>
    <n v="7"/>
    <n v="631.3125"/>
    <n v="25"/>
    <n v="9"/>
    <x v="3"/>
  </r>
  <r>
    <n v="6318"/>
    <n v="37"/>
    <x v="0"/>
    <x v="1"/>
    <n v="68487"/>
    <n v="48"/>
    <n v="30"/>
    <n v="1366"/>
    <n v="6"/>
    <n v="9"/>
    <n v="8"/>
    <x v="0"/>
    <n v="9"/>
    <n v="558.81818181818187"/>
    <n v="13"/>
    <n v="807.18181818181824"/>
    <n v="23"/>
    <n v="8"/>
    <x v="0"/>
  </r>
  <r>
    <n v="4093"/>
    <n v="50"/>
    <x v="2"/>
    <x v="1"/>
    <n v="53253"/>
    <n v="61"/>
    <n v="19"/>
    <n v="436"/>
    <n v="4"/>
    <n v="6"/>
    <n v="5"/>
    <x v="0"/>
    <n v="4"/>
    <n v="193.77777777777777"/>
    <n v="5"/>
    <n v="242.22222222222223"/>
    <n v="15"/>
    <n v="4"/>
    <x v="2"/>
  </r>
  <r>
    <n v="5751"/>
    <n v="52"/>
    <x v="2"/>
    <x v="2"/>
    <n v="31163"/>
    <n v="54"/>
    <n v="5"/>
    <n v="38"/>
    <n v="5"/>
    <n v="0"/>
    <n v="1"/>
    <x v="0"/>
    <n v="1"/>
    <n v="9.5"/>
    <n v="3"/>
    <n v="28.5"/>
    <n v="6"/>
    <n v="0"/>
    <x v="1"/>
  </r>
  <r>
    <n v="3340"/>
    <n v="48"/>
    <x v="0"/>
    <x v="1"/>
    <n v="42014"/>
    <n v="56"/>
    <n v="20"/>
    <n v="436"/>
    <n v="5"/>
    <n v="6"/>
    <n v="5"/>
    <x v="0"/>
    <n v="7"/>
    <n v="234.76923076923075"/>
    <n v="6"/>
    <n v="201.23076923076925"/>
    <n v="16"/>
    <n v="5"/>
    <x v="4"/>
  </r>
  <r>
    <n v="3594"/>
    <n v="52"/>
    <x v="2"/>
    <x v="1"/>
    <n v="54108"/>
    <n v="74"/>
    <n v="32"/>
    <n v="747"/>
    <n v="3.0000000000000004"/>
    <n v="9"/>
    <n v="6"/>
    <x v="0"/>
    <n v="8"/>
    <n v="351.52941176470586"/>
    <n v="9"/>
    <n v="395.47058823529414"/>
    <n v="18"/>
    <n v="6"/>
    <x v="4"/>
  </r>
  <r>
    <n v="3584"/>
    <n v="70"/>
    <x v="1"/>
    <x v="0"/>
    <n v="49667"/>
    <n v="35"/>
    <n v="22"/>
    <n v="1396"/>
    <n v="7"/>
    <n v="7"/>
    <n v="8"/>
    <x v="0"/>
    <n v="5"/>
    <n v="698"/>
    <n v="5"/>
    <n v="698"/>
    <n v="22"/>
    <n v="8"/>
    <x v="0"/>
  </r>
  <r>
    <n v="3643"/>
    <n v="51"/>
    <x v="2"/>
    <x v="1"/>
    <n v="63206"/>
    <n v="65"/>
    <n v="14"/>
    <n v="928"/>
    <n v="4"/>
    <n v="4"/>
    <n v="6"/>
    <x v="0"/>
    <n v="4"/>
    <n v="371.20000000000005"/>
    <n v="6"/>
    <n v="556.79999999999995"/>
    <n v="14"/>
    <n v="4"/>
    <x v="2"/>
  </r>
  <r>
    <n v="851"/>
    <n v="53"/>
    <x v="2"/>
    <x v="1"/>
    <n v="57136"/>
    <n v="48"/>
    <n v="26"/>
    <n v="642"/>
    <n v="6"/>
    <n v="9"/>
    <n v="6"/>
    <x v="0"/>
    <n v="5"/>
    <n v="214"/>
    <n v="10"/>
    <n v="428"/>
    <n v="21"/>
    <n v="8"/>
    <x v="0"/>
  </r>
  <r>
    <n v="7706"/>
    <n v="50"/>
    <x v="2"/>
    <x v="1"/>
    <n v="46772"/>
    <n v="88"/>
    <n v="30"/>
    <n v="1048"/>
    <n v="1.9999999999999996"/>
    <n v="9"/>
    <n v="7"/>
    <x v="0"/>
    <n v="11"/>
    <n v="720.5"/>
    <n v="5"/>
    <n v="327.5"/>
    <n v="18"/>
    <n v="6"/>
    <x v="4"/>
  </r>
  <r>
    <n v="3967"/>
    <n v="54"/>
    <x v="1"/>
    <x v="1"/>
    <n v="78931"/>
    <n v="19"/>
    <n v="24"/>
    <n v="943"/>
    <n v="9"/>
    <n v="8"/>
    <n v="7"/>
    <x v="0"/>
    <n v="2"/>
    <n v="125.73333333333333"/>
    <n v="13"/>
    <n v="817.26666666666665"/>
    <n v="24"/>
    <n v="9"/>
    <x v="3"/>
  </r>
  <r>
    <n v="10128"/>
    <n v="67"/>
    <x v="0"/>
    <x v="1"/>
    <n v="53977"/>
    <n v="21"/>
    <n v="27"/>
    <n v="907"/>
    <n v="8"/>
    <n v="9"/>
    <n v="6"/>
    <x v="0"/>
    <n v="5"/>
    <n v="266.76470588235293"/>
    <n v="12"/>
    <n v="640.23529411764707"/>
    <n v="23"/>
    <n v="8"/>
    <x v="0"/>
  </r>
  <r>
    <n v="486"/>
    <n v="37"/>
    <x v="0"/>
    <x v="1"/>
    <n v="84219"/>
    <n v="27"/>
    <n v="18"/>
    <n v="1198"/>
    <n v="8"/>
    <n v="6"/>
    <n v="8"/>
    <x v="0"/>
    <n v="3"/>
    <n v="276.46153846153845"/>
    <n v="10"/>
    <n v="921.53846153846155"/>
    <n v="22"/>
    <n v="8"/>
    <x v="0"/>
  </r>
  <r>
    <n v="9"/>
    <n v="50"/>
    <x v="2"/>
    <x v="0"/>
    <n v="46098"/>
    <n v="86"/>
    <n v="11"/>
    <n v="120"/>
    <n v="1.9999999999999996"/>
    <n v="3"/>
    <n v="3"/>
    <x v="0"/>
    <n v="3"/>
    <n v="72"/>
    <n v="2"/>
    <n v="48"/>
    <n v="8"/>
    <n v="1"/>
    <x v="1"/>
  </r>
  <r>
    <n v="9451"/>
    <n v="60"/>
    <x v="0"/>
    <x v="1"/>
    <n v="73538"/>
    <n v="92"/>
    <n v="26"/>
    <n v="1658"/>
    <n v="0.99999999999999978"/>
    <n v="9"/>
    <n v="9"/>
    <x v="0"/>
    <n v="10"/>
    <n v="872.63157894736833"/>
    <n v="9"/>
    <n v="785.36842105263156"/>
    <n v="19"/>
    <n v="7"/>
    <x v="0"/>
  </r>
  <r>
    <n v="9264"/>
    <n v="39"/>
    <x v="0"/>
    <x v="1"/>
    <n v="79529"/>
    <n v="1"/>
    <n v="22"/>
    <n v="1638"/>
    <n v="10"/>
    <n v="7"/>
    <n v="9"/>
    <x v="0"/>
    <n v="4"/>
    <n v="504"/>
    <n v="9"/>
    <n v="1134"/>
    <n v="26"/>
    <n v="9"/>
    <x v="3"/>
  </r>
  <r>
    <n v="3865"/>
    <n v="48"/>
    <x v="2"/>
    <x v="1"/>
    <n v="20981"/>
    <n v="14"/>
    <n v="7"/>
    <n v="73"/>
    <n v="9"/>
    <n v="1"/>
    <n v="2"/>
    <x v="0"/>
    <n v="3"/>
    <n v="43.8"/>
    <n v="2"/>
    <n v="29.200000000000003"/>
    <n v="12"/>
    <n v="3"/>
    <x v="2"/>
  </r>
  <r>
    <n v="2853"/>
    <n v="45"/>
    <x v="0"/>
    <x v="0"/>
    <n v="51766"/>
    <n v="74"/>
    <n v="12"/>
    <n v="275"/>
    <n v="3.0000000000000004"/>
    <n v="3"/>
    <n v="4"/>
    <x v="0"/>
    <n v="4"/>
    <n v="137.5"/>
    <n v="4"/>
    <n v="137.5"/>
    <n v="10"/>
    <n v="2"/>
    <x v="2"/>
  </r>
  <r>
    <n v="1490"/>
    <n v="63"/>
    <x v="0"/>
    <x v="1"/>
    <n v="55759"/>
    <n v="84"/>
    <n v="26"/>
    <n v="854"/>
    <n v="1.9999999999999996"/>
    <n v="9"/>
    <n v="6"/>
    <x v="0"/>
    <n v="10"/>
    <n v="474.44444444444446"/>
    <n v="8"/>
    <n v="379.55555555555554"/>
    <n v="17"/>
    <n v="5"/>
    <x v="4"/>
  </r>
  <r>
    <n v="6310"/>
    <n v="47"/>
    <x v="0"/>
    <x v="1"/>
    <n v="33039"/>
    <n v="4"/>
    <n v="7"/>
    <n v="78"/>
    <n v="10"/>
    <n v="1"/>
    <n v="2"/>
    <x v="0"/>
    <n v="2"/>
    <n v="26"/>
    <n v="4"/>
    <n v="52"/>
    <n v="13"/>
    <n v="4"/>
    <x v="2"/>
  </r>
  <r>
    <n v="10380"/>
    <n v="53"/>
    <x v="2"/>
    <x v="1"/>
    <n v="37787"/>
    <n v="50"/>
    <n v="7"/>
    <n v="106"/>
    <n v="5"/>
    <n v="1"/>
    <n v="3"/>
    <x v="0"/>
    <n v="3"/>
    <n v="53"/>
    <n v="3"/>
    <n v="53"/>
    <n v="9"/>
    <n v="2"/>
    <x v="2"/>
  </r>
  <r>
    <n v="3887"/>
    <n v="55"/>
    <x v="0"/>
    <x v="0"/>
    <n v="27242"/>
    <n v="2"/>
    <n v="7"/>
    <n v="106"/>
    <n v="10"/>
    <n v="1"/>
    <n v="3"/>
    <x v="0"/>
    <n v="2"/>
    <n v="42.400000000000006"/>
    <n v="3"/>
    <n v="63.599999999999994"/>
    <n v="14"/>
    <n v="4"/>
    <x v="2"/>
  </r>
  <r>
    <n v="4278"/>
    <n v="42"/>
    <x v="1"/>
    <x v="0"/>
    <n v="87188"/>
    <n v="73"/>
    <n v="19"/>
    <n v="1923"/>
    <n v="3.0000000000000004"/>
    <n v="6"/>
    <n v="9"/>
    <x v="0"/>
    <n v="10"/>
    <n v="1201.875"/>
    <n v="6"/>
    <n v="721.125"/>
    <n v="18"/>
    <n v="6"/>
    <x v="4"/>
  </r>
  <r>
    <n v="8643"/>
    <n v="54"/>
    <x v="0"/>
    <x v="1"/>
    <n v="69930"/>
    <n v="21"/>
    <n v="22"/>
    <n v="1662"/>
    <n v="8"/>
    <n v="7"/>
    <n v="9"/>
    <x v="0"/>
    <n v="4"/>
    <n v="415.5"/>
    <n v="12"/>
    <n v="1246.5"/>
    <n v="24"/>
    <n v="9"/>
    <x v="3"/>
  </r>
  <r>
    <n v="1998"/>
    <n v="49"/>
    <x v="0"/>
    <x v="0"/>
    <n v="37697"/>
    <n v="82"/>
    <n v="7"/>
    <n v="84"/>
    <n v="1.9999999999999996"/>
    <n v="1"/>
    <n v="2"/>
    <x v="0"/>
    <n v="2"/>
    <n v="33.6"/>
    <n v="3"/>
    <n v="50.4"/>
    <n v="5"/>
    <n v="0"/>
    <x v="1"/>
  </r>
  <r>
    <n v="10795"/>
    <n v="52"/>
    <x v="1"/>
    <x v="1"/>
    <n v="37401"/>
    <n v="14"/>
    <n v="7"/>
    <n v="48"/>
    <n v="9"/>
    <n v="1"/>
    <n v="1"/>
    <x v="0"/>
    <n v="2"/>
    <n v="19.200000000000003"/>
    <n v="3"/>
    <n v="28.799999999999997"/>
    <n v="11"/>
    <n v="3"/>
    <x v="2"/>
  </r>
  <r>
    <n v="11110"/>
    <n v="52"/>
    <x v="0"/>
    <x v="0"/>
    <n v="3502"/>
    <n v="56"/>
    <n v="0"/>
    <n v="5"/>
    <n v="5"/>
    <n v="0"/>
    <n v="0"/>
    <x v="1"/>
    <n v="0"/>
    <n v="0"/>
    <n v="0"/>
    <n v="0"/>
    <n v="5"/>
    <n v="0"/>
    <x v="1"/>
  </r>
  <r>
    <n v="2408"/>
    <n v="49"/>
    <x v="0"/>
    <x v="1"/>
    <n v="58597"/>
    <n v="20"/>
    <n v="32"/>
    <n v="733"/>
    <n v="8"/>
    <n v="9"/>
    <n v="6"/>
    <x v="0"/>
    <n v="7"/>
    <n v="320.6875"/>
    <n v="9"/>
    <n v="412.3125"/>
    <n v="23"/>
    <n v="8"/>
    <x v="0"/>
  </r>
  <r>
    <n v="202"/>
    <n v="77"/>
    <x v="1"/>
    <x v="3"/>
    <n v="82032"/>
    <n v="54"/>
    <n v="17"/>
    <n v="1234"/>
    <n v="5"/>
    <n v="5"/>
    <n v="8"/>
    <x v="1"/>
    <n v="4"/>
    <n v="448.72727272727275"/>
    <n v="7"/>
    <n v="785.27272727272725"/>
    <n v="18"/>
    <n v="6"/>
    <x v="4"/>
  </r>
  <r>
    <n v="7998"/>
    <n v="67"/>
    <x v="0"/>
    <x v="1"/>
    <n v="28087"/>
    <n v="77"/>
    <n v="9"/>
    <n v="112"/>
    <n v="3.0000000000000004"/>
    <n v="2"/>
    <n v="3"/>
    <x v="0"/>
    <n v="2"/>
    <n v="56"/>
    <n v="2"/>
    <n v="56"/>
    <n v="8"/>
    <n v="1"/>
    <x v="1"/>
  </r>
  <r>
    <n v="830"/>
    <n v="38"/>
    <x v="1"/>
    <x v="0"/>
    <n v="74004"/>
    <n v="5"/>
    <n v="15"/>
    <n v="1658"/>
    <n v="10"/>
    <n v="4"/>
    <n v="9"/>
    <x v="0"/>
    <n v="4"/>
    <n v="829"/>
    <n v="4"/>
    <n v="829"/>
    <n v="23"/>
    <n v="8"/>
    <x v="0"/>
  </r>
  <r>
    <n v="3536"/>
    <n v="65"/>
    <x v="0"/>
    <x v="1"/>
    <n v="19740"/>
    <n v="65"/>
    <n v="7"/>
    <n v="55"/>
    <n v="4"/>
    <n v="1"/>
    <n v="1"/>
    <x v="0"/>
    <n v="1"/>
    <n v="13.75"/>
    <n v="3"/>
    <n v="41.25"/>
    <n v="6"/>
    <n v="0"/>
    <x v="1"/>
  </r>
  <r>
    <n v="6050"/>
    <n v="50"/>
    <x v="2"/>
    <x v="1"/>
    <n v="57036"/>
    <n v="33"/>
    <n v="26"/>
    <n v="1513"/>
    <n v="7"/>
    <n v="9"/>
    <n v="8"/>
    <x v="0"/>
    <n v="6"/>
    <n v="477.78947368421052"/>
    <n v="13"/>
    <n v="1035.2105263157896"/>
    <n v="24"/>
    <n v="9"/>
    <x v="3"/>
  </r>
  <r>
    <n v="125"/>
    <n v="67"/>
    <x v="2"/>
    <x v="1"/>
    <n v="53083"/>
    <n v="65"/>
    <n v="17"/>
    <n v="271"/>
    <n v="4"/>
    <n v="5"/>
    <n v="4"/>
    <x v="0"/>
    <n v="5"/>
    <n v="135.5"/>
    <n v="5"/>
    <n v="135.5"/>
    <n v="13"/>
    <n v="4"/>
    <x v="2"/>
  </r>
  <r>
    <n v="3463"/>
    <n v="50"/>
    <x v="1"/>
    <x v="1"/>
    <n v="69283"/>
    <n v="41"/>
    <n v="27"/>
    <n v="904"/>
    <n v="6"/>
    <n v="9"/>
    <n v="6"/>
    <x v="0"/>
    <n v="7"/>
    <n v="316.39999999999998"/>
    <n v="13"/>
    <n v="587.6"/>
    <n v="21"/>
    <n v="8"/>
    <x v="0"/>
  </r>
  <r>
    <n v="2804"/>
    <n v="50"/>
    <x v="2"/>
    <x v="0"/>
    <n v="46098"/>
    <n v="86"/>
    <n v="11"/>
    <n v="120"/>
    <n v="1.9999999999999996"/>
    <n v="3"/>
    <n v="3"/>
    <x v="0"/>
    <n v="3"/>
    <n v="72"/>
    <n v="2"/>
    <n v="48"/>
    <n v="8"/>
    <n v="1"/>
    <x v="1"/>
  </r>
  <r>
    <n v="3745"/>
    <n v="37"/>
    <x v="2"/>
    <x v="1"/>
    <n v="23331"/>
    <n v="92"/>
    <n v="8"/>
    <n v="103"/>
    <n v="0.99999999999999978"/>
    <n v="2"/>
    <n v="3"/>
    <x v="0"/>
    <n v="3"/>
    <n v="51.5"/>
    <n v="3"/>
    <n v="51.5"/>
    <n v="6"/>
    <n v="0"/>
    <x v="1"/>
  </r>
  <r>
    <n v="9771"/>
    <n v="37"/>
    <x v="2"/>
    <x v="0"/>
    <n v="23331"/>
    <n v="97"/>
    <n v="17"/>
    <n v="269"/>
    <n v="0.99999999999999978"/>
    <n v="5"/>
    <n v="4"/>
    <x v="0"/>
    <n v="5"/>
    <n v="134.5"/>
    <n v="5"/>
    <n v="134.5"/>
    <n v="10"/>
    <n v="2"/>
    <x v="2"/>
  </r>
  <r>
    <n v="451"/>
    <n v="36"/>
    <x v="0"/>
    <x v="0"/>
    <n v="9255"/>
    <n v="91"/>
    <n v="5"/>
    <n v="22"/>
    <n v="0.99999999999999978"/>
    <n v="0"/>
    <n v="0"/>
    <x v="0"/>
    <n v="1"/>
    <n v="7.333333333333333"/>
    <n v="2"/>
    <n v="14.666666666666666"/>
    <n v="0.99999999999999978"/>
    <n v="0"/>
    <x v="1"/>
  </r>
  <r>
    <n v="10530"/>
    <n v="66"/>
    <x v="1"/>
    <x v="3"/>
    <n v="67786"/>
    <n v="0"/>
    <n v="16"/>
    <n v="1156"/>
    <n v="10"/>
    <n v="5"/>
    <n v="7"/>
    <x v="0"/>
    <n v="3"/>
    <n v="385.33333333333331"/>
    <n v="6"/>
    <n v="770.66666666666663"/>
    <n v="22"/>
    <n v="8"/>
    <x v="0"/>
  </r>
  <r>
    <n v="1079"/>
    <n v="54"/>
    <x v="1"/>
    <x v="1"/>
    <n v="71969"/>
    <n v="59"/>
    <n v="19"/>
    <n v="1086"/>
    <n v="4"/>
    <n v="6"/>
    <n v="7"/>
    <x v="0"/>
    <n v="3"/>
    <n v="271.5"/>
    <n v="9"/>
    <n v="814.5"/>
    <n v="17"/>
    <n v="5"/>
    <x v="4"/>
  </r>
  <r>
    <n v="8920"/>
    <n v="58"/>
    <x v="2"/>
    <x v="0"/>
    <n v="59235"/>
    <n v="4"/>
    <n v="28"/>
    <n v="1128"/>
    <n v="10"/>
    <n v="9"/>
    <n v="7"/>
    <x v="0"/>
    <n v="11"/>
    <n v="539.47826086956525"/>
    <n v="12"/>
    <n v="588.52173913043475"/>
    <n v="26"/>
    <n v="9"/>
    <x v="3"/>
  </r>
  <r>
    <n v="6678"/>
    <n v="36"/>
    <x v="0"/>
    <x v="1"/>
    <n v="31928"/>
    <n v="5"/>
    <n v="9"/>
    <n v="72"/>
    <n v="10"/>
    <n v="2"/>
    <n v="2"/>
    <x v="0"/>
    <n v="3"/>
    <n v="30.857142857142854"/>
    <n v="4"/>
    <n v="41.142857142857139"/>
    <n v="14"/>
    <n v="4"/>
    <x v="2"/>
  </r>
  <r>
    <n v="3852"/>
    <n v="64"/>
    <x v="2"/>
    <x v="1"/>
    <n v="74881"/>
    <n v="48"/>
    <n v="27"/>
    <n v="964"/>
    <n v="6"/>
    <n v="9"/>
    <n v="7"/>
    <x v="0"/>
    <n v="9"/>
    <n v="413.14285714285711"/>
    <n v="12"/>
    <n v="550.85714285714278"/>
    <n v="22"/>
    <n v="8"/>
    <x v="0"/>
  </r>
  <r>
    <n v="528"/>
    <n v="47"/>
    <x v="0"/>
    <x v="1"/>
    <n v="65819"/>
    <n v="99"/>
    <n v="20"/>
    <n v="1383"/>
    <n v="0.99999999999999978"/>
    <n v="6"/>
    <n v="8"/>
    <x v="0"/>
    <n v="5"/>
    <n v="461"/>
    <n v="10"/>
    <n v="922"/>
    <n v="15"/>
    <n v="4"/>
    <x v="2"/>
  </r>
  <r>
    <n v="73"/>
    <n v="72"/>
    <x v="1"/>
    <x v="0"/>
    <n v="51411"/>
    <n v="81"/>
    <n v="4"/>
    <n v="18"/>
    <n v="1.9999999999999996"/>
    <n v="0"/>
    <n v="0"/>
    <x v="0"/>
    <n v="0"/>
    <n v="0"/>
    <n v="3"/>
    <n v="18"/>
    <n v="1.9999999999999996"/>
    <n v="0"/>
    <x v="1"/>
  </r>
  <r>
    <n v="5589"/>
    <n v="61"/>
    <x v="0"/>
    <x v="2"/>
    <n v="51983"/>
    <n v="95"/>
    <n v="24"/>
    <n v="793"/>
    <n v="0.99999999999999978"/>
    <n v="8"/>
    <n v="6"/>
    <x v="0"/>
    <n v="9"/>
    <n v="375.63157894736838"/>
    <n v="10"/>
    <n v="417.36842105263156"/>
    <n v="15"/>
    <n v="4"/>
    <x v="2"/>
  </r>
  <r>
    <n v="10212"/>
    <n v="39"/>
    <x v="2"/>
    <x v="1"/>
    <n v="42386"/>
    <n v="43"/>
    <n v="7"/>
    <n v="100"/>
    <n v="6"/>
    <n v="1"/>
    <n v="3"/>
    <x v="0"/>
    <n v="3"/>
    <n v="50"/>
    <n v="3"/>
    <n v="50"/>
    <n v="10"/>
    <n v="2"/>
    <x v="2"/>
  </r>
  <r>
    <n v="6365"/>
    <n v="38"/>
    <x v="2"/>
    <x v="1"/>
    <n v="30390"/>
    <n v="5"/>
    <n v="6"/>
    <n v="80"/>
    <n v="10"/>
    <n v="1"/>
    <n v="2"/>
    <x v="0"/>
    <n v="2"/>
    <n v="32"/>
    <n v="3"/>
    <n v="48"/>
    <n v="13"/>
    <n v="4"/>
    <x v="2"/>
  </r>
  <r>
    <n v="5636"/>
    <n v="62"/>
    <x v="0"/>
    <x v="0"/>
    <n v="30983"/>
    <n v="50"/>
    <n v="8"/>
    <n v="167"/>
    <n v="5"/>
    <n v="2"/>
    <n v="3"/>
    <x v="0"/>
    <n v="4"/>
    <n v="95.428571428571416"/>
    <n v="3"/>
    <n v="71.571428571428569"/>
    <n v="10"/>
    <n v="2"/>
    <x v="2"/>
  </r>
  <r>
    <n v="591"/>
    <n v="68"/>
    <x v="0"/>
    <x v="3"/>
    <n v="66033"/>
    <n v="76"/>
    <n v="20"/>
    <n v="677"/>
    <n v="3.0000000000000004"/>
    <n v="6"/>
    <n v="6"/>
    <x v="0"/>
    <n v="8"/>
    <n v="361.06666666666666"/>
    <n v="7"/>
    <n v="315.93333333333334"/>
    <n v="15"/>
    <n v="4"/>
    <x v="2"/>
  </r>
  <r>
    <n v="2217"/>
    <n v="50"/>
    <x v="2"/>
    <x v="1"/>
    <n v="37284"/>
    <n v="46"/>
    <n v="4"/>
    <n v="23"/>
    <n v="6"/>
    <n v="0"/>
    <n v="0"/>
    <x v="0"/>
    <n v="0"/>
    <n v="0"/>
    <n v="3"/>
    <n v="23"/>
    <n v="6"/>
    <n v="0"/>
    <x v="1"/>
  </r>
  <r>
    <n v="2544"/>
    <n v="74"/>
    <x v="2"/>
    <x v="2"/>
    <n v="57530"/>
    <n v="68"/>
    <n v="7"/>
    <n v="92"/>
    <n v="4"/>
    <n v="1"/>
    <n v="3"/>
    <x v="0"/>
    <n v="1"/>
    <n v="18.400000000000002"/>
    <n v="4"/>
    <n v="73.600000000000009"/>
    <n v="8"/>
    <n v="1"/>
    <x v="1"/>
  </r>
  <r>
    <n v="7725"/>
    <n v="60"/>
    <x v="2"/>
    <x v="1"/>
    <n v="76800"/>
    <n v="33"/>
    <n v="16"/>
    <n v="641"/>
    <n v="7"/>
    <n v="5"/>
    <n v="6"/>
    <x v="0"/>
    <n v="4"/>
    <n v="233.09090909090909"/>
    <n v="7"/>
    <n v="407.90909090909088"/>
    <n v="18"/>
    <n v="6"/>
    <x v="4"/>
  </r>
  <r>
    <n v="8091"/>
    <n v="69"/>
    <x v="0"/>
    <x v="1"/>
    <n v="63943"/>
    <n v="50"/>
    <n v="17"/>
    <n v="1106"/>
    <n v="5"/>
    <n v="5"/>
    <n v="7"/>
    <x v="0"/>
    <n v="6"/>
    <n v="553"/>
    <n v="6"/>
    <n v="553"/>
    <n v="17"/>
    <n v="5"/>
    <x v="4"/>
  </r>
  <r>
    <n v="7321"/>
    <n v="63"/>
    <x v="0"/>
    <x v="1"/>
    <n v="76081"/>
    <n v="85"/>
    <n v="14"/>
    <n v="1033"/>
    <n v="1.9999999999999996"/>
    <n v="4"/>
    <n v="7"/>
    <x v="0"/>
    <n v="4"/>
    <n v="516.5"/>
    <n v="4"/>
    <n v="516.5"/>
    <n v="13"/>
    <n v="4"/>
    <x v="2"/>
  </r>
  <r>
    <n v="5462"/>
    <n v="51"/>
    <x v="0"/>
    <x v="1"/>
    <n v="67445"/>
    <n v="63"/>
    <n v="32"/>
    <n v="1174"/>
    <n v="4"/>
    <n v="9"/>
    <n v="7"/>
    <x v="0"/>
    <n v="9"/>
    <n v="503.14285714285711"/>
    <n v="12"/>
    <n v="670.85714285714278"/>
    <n v="20"/>
    <n v="7"/>
    <x v="0"/>
  </r>
  <r>
    <n v="7791"/>
    <n v="58"/>
    <x v="2"/>
    <x v="1"/>
    <n v="37054"/>
    <n v="89"/>
    <n v="6"/>
    <n v="25"/>
    <n v="1.9999999999999996"/>
    <n v="1"/>
    <n v="0"/>
    <x v="0"/>
    <n v="1"/>
    <n v="6.25"/>
    <n v="3"/>
    <n v="18.75"/>
    <n v="2.9999999999999996"/>
    <n v="0"/>
    <x v="1"/>
  </r>
  <r>
    <n v="955"/>
    <n v="63"/>
    <x v="2"/>
    <x v="1"/>
    <n v="47175"/>
    <n v="81"/>
    <n v="17"/>
    <n v="240"/>
    <n v="1.9999999999999996"/>
    <n v="5"/>
    <n v="4"/>
    <x v="0"/>
    <n v="4"/>
    <n v="120"/>
    <n v="4"/>
    <n v="120"/>
    <n v="11"/>
    <n v="3"/>
    <x v="2"/>
  </r>
  <r>
    <n v="4037"/>
    <n v="49"/>
    <x v="0"/>
    <x v="2"/>
    <n v="31859"/>
    <n v="77"/>
    <n v="4"/>
    <n v="20"/>
    <n v="3.0000000000000004"/>
    <n v="0"/>
    <n v="0"/>
    <x v="0"/>
    <n v="1"/>
    <n v="6.6666666666666661"/>
    <n v="2"/>
    <n v="13.333333333333332"/>
    <n v="3.0000000000000004"/>
    <n v="0"/>
    <x v="1"/>
  </r>
  <r>
    <n v="6642"/>
    <n v="64"/>
    <x v="0"/>
    <x v="2"/>
    <n v="27215"/>
    <n v="50"/>
    <n v="11"/>
    <n v="102"/>
    <n v="5"/>
    <n v="3"/>
    <n v="3"/>
    <x v="0"/>
    <n v="2"/>
    <n v="34"/>
    <n v="4"/>
    <n v="68"/>
    <n v="11"/>
    <n v="3"/>
    <x v="2"/>
  </r>
  <r>
    <n v="2793"/>
    <n v="49"/>
    <x v="1"/>
    <x v="2"/>
    <n v="70179"/>
    <n v="10"/>
    <n v="26"/>
    <n v="1034"/>
    <n v="9"/>
    <n v="9"/>
    <n v="7"/>
    <x v="0"/>
    <n v="7"/>
    <n v="361.9"/>
    <n v="13"/>
    <n v="672.1"/>
    <n v="25"/>
    <n v="9"/>
    <x v="3"/>
  </r>
  <r>
    <n v="5424"/>
    <n v="42"/>
    <x v="0"/>
    <x v="1"/>
    <n v="39922"/>
    <n v="30"/>
    <n v="9"/>
    <n v="156"/>
    <n v="7"/>
    <n v="2"/>
    <n v="3"/>
    <x v="0"/>
    <n v="3"/>
    <n v="66.857142857142847"/>
    <n v="4"/>
    <n v="89.142857142857139"/>
    <n v="12"/>
    <n v="3"/>
    <x v="2"/>
  </r>
  <r>
    <n v="879"/>
    <n v="49"/>
    <x v="2"/>
    <x v="1"/>
    <n v="49681"/>
    <n v="66"/>
    <n v="21"/>
    <n v="458"/>
    <n v="4"/>
    <n v="7"/>
    <n v="5"/>
    <x v="0"/>
    <n v="7"/>
    <n v="229"/>
    <n v="7"/>
    <n v="229"/>
    <n v="16"/>
    <n v="5"/>
    <x v="4"/>
  </r>
  <r>
    <n v="9530"/>
    <n v="37"/>
    <x v="0"/>
    <x v="1"/>
    <n v="24645"/>
    <n v="16"/>
    <n v="4"/>
    <n v="17"/>
    <n v="9"/>
    <n v="0"/>
    <n v="0"/>
    <x v="0"/>
    <n v="1"/>
    <n v="5.6666666666666661"/>
    <n v="2"/>
    <n v="11.333333333333332"/>
    <n v="9"/>
    <n v="2"/>
    <x v="2"/>
  </r>
  <r>
    <n v="4828"/>
    <n v="71"/>
    <x v="0"/>
    <x v="2"/>
    <n v="79865"/>
    <n v="12"/>
    <n v="21"/>
    <n v="792"/>
    <n v="9"/>
    <n v="7"/>
    <n v="6"/>
    <x v="0"/>
    <n v="5"/>
    <n v="396"/>
    <n v="5"/>
    <n v="396"/>
    <n v="22"/>
    <n v="8"/>
    <x v="0"/>
  </r>
  <r>
    <n v="10699"/>
    <n v="40"/>
    <x v="0"/>
    <x v="1"/>
    <n v="44322"/>
    <n v="30"/>
    <n v="8"/>
    <n v="92"/>
    <n v="7"/>
    <n v="2"/>
    <n v="3"/>
    <x v="0"/>
    <n v="3"/>
    <n v="46"/>
    <n v="3"/>
    <n v="46"/>
    <n v="12"/>
    <n v="3"/>
    <x v="2"/>
  </r>
  <r>
    <n v="1497"/>
    <n v="73"/>
    <x v="0"/>
    <x v="0"/>
    <n v="47958"/>
    <n v="8"/>
    <n v="16"/>
    <n v="407"/>
    <n v="10"/>
    <n v="5"/>
    <n v="5"/>
    <x v="0"/>
    <n v="6"/>
    <n v="221.99999999999997"/>
    <n v="5"/>
    <n v="185"/>
    <n v="20"/>
    <n v="7"/>
    <x v="0"/>
  </r>
  <r>
    <n v="7476"/>
    <n v="61"/>
    <x v="2"/>
    <x v="0"/>
    <n v="63972"/>
    <n v="93"/>
    <n v="23"/>
    <n v="1269"/>
    <n v="0.99999999999999978"/>
    <n v="8"/>
    <n v="8"/>
    <x v="0"/>
    <n v="5"/>
    <n v="423"/>
    <n v="10"/>
    <n v="846"/>
    <n v="17"/>
    <n v="5"/>
    <x v="4"/>
  </r>
  <r>
    <n v="4390"/>
    <n v="71"/>
    <x v="0"/>
    <x v="1"/>
    <n v="75315"/>
    <n v="14"/>
    <n v="23"/>
    <n v="841"/>
    <n v="9"/>
    <n v="8"/>
    <n v="6"/>
    <x v="0"/>
    <n v="5"/>
    <n v="247.35294117647061"/>
    <n v="12"/>
    <n v="593.64705882352951"/>
    <n v="23"/>
    <n v="8"/>
    <x v="0"/>
  </r>
  <r>
    <n v="10478"/>
    <n v="75"/>
    <x v="1"/>
    <x v="1"/>
    <n v="55517"/>
    <n v="53"/>
    <n v="23"/>
    <n v="633"/>
    <n v="5"/>
    <n v="8"/>
    <n v="5"/>
    <x v="0"/>
    <n v="11"/>
    <n v="409.58823529411768"/>
    <n v="6"/>
    <n v="223.41176470588238"/>
    <n v="18"/>
    <n v="6"/>
    <x v="4"/>
  </r>
  <r>
    <n v="1081"/>
    <n v="68"/>
    <x v="1"/>
    <x v="1"/>
    <n v="75283"/>
    <n v="26"/>
    <n v="25"/>
    <n v="1019"/>
    <n v="8"/>
    <n v="8"/>
    <n v="7"/>
    <x v="0"/>
    <n v="6"/>
    <n v="555.81818181818176"/>
    <n v="5"/>
    <n v="463.18181818181819"/>
    <n v="23"/>
    <n v="8"/>
    <x v="0"/>
  </r>
  <r>
    <n v="4261"/>
    <n v="79"/>
    <x v="1"/>
    <x v="0"/>
    <n v="82800"/>
    <n v="23"/>
    <n v="26"/>
    <n v="1315"/>
    <n v="8"/>
    <n v="9"/>
    <n v="8"/>
    <x v="0"/>
    <n v="7"/>
    <n v="484.4736842105263"/>
    <n v="12"/>
    <n v="830.52631578947364"/>
    <n v="25"/>
    <n v="9"/>
    <x v="3"/>
  </r>
  <r>
    <n v="9916"/>
    <n v="71"/>
    <x v="0"/>
    <x v="1"/>
    <n v="38998"/>
    <n v="92"/>
    <n v="8"/>
    <n v="54"/>
    <n v="0.99999999999999978"/>
    <n v="2"/>
    <n v="1"/>
    <x v="0"/>
    <n v="2"/>
    <n v="21.6"/>
    <n v="3"/>
    <n v="32.4"/>
    <n v="4"/>
    <n v="0"/>
    <x v="1"/>
  </r>
  <r>
    <n v="5350"/>
    <n v="34"/>
    <x v="2"/>
    <x v="0"/>
    <n v="90638"/>
    <n v="29"/>
    <n v="18"/>
    <n v="2525"/>
    <n v="8"/>
    <n v="6"/>
    <n v="9"/>
    <x v="0"/>
    <n v="3"/>
    <n v="582.69230769230774"/>
    <n v="10"/>
    <n v="1942.3076923076924"/>
    <n v="23"/>
    <n v="8"/>
    <x v="0"/>
  </r>
  <r>
    <n v="8135"/>
    <n v="39"/>
    <x v="2"/>
    <x v="1"/>
    <n v="27161"/>
    <n v="41"/>
    <n v="5"/>
    <n v="52"/>
    <n v="6"/>
    <n v="0"/>
    <n v="1"/>
    <x v="0"/>
    <n v="1"/>
    <n v="13"/>
    <n v="3"/>
    <n v="39"/>
    <n v="7"/>
    <n v="1"/>
    <x v="1"/>
  </r>
  <r>
    <n v="8685"/>
    <n v="48"/>
    <x v="0"/>
    <x v="1"/>
    <n v="42014"/>
    <n v="56"/>
    <n v="20"/>
    <n v="436"/>
    <n v="5"/>
    <n v="6"/>
    <n v="5"/>
    <x v="0"/>
    <n v="7"/>
    <n v="234.76923076923075"/>
    <n v="6"/>
    <n v="201.23076923076925"/>
    <n v="16"/>
    <n v="5"/>
    <x v="4"/>
  </r>
  <r>
    <n v="4967"/>
    <n v="65"/>
    <x v="1"/>
    <x v="1"/>
    <n v="38201"/>
    <n v="19"/>
    <n v="15"/>
    <n v="268"/>
    <n v="9"/>
    <n v="4"/>
    <n v="4"/>
    <x v="0"/>
    <n v="5"/>
    <n v="134"/>
    <n v="5"/>
    <n v="134"/>
    <n v="17"/>
    <n v="5"/>
    <x v="4"/>
  </r>
  <r>
    <n v="2130"/>
    <n v="43"/>
    <x v="0"/>
    <x v="1"/>
    <n v="45203"/>
    <n v="4"/>
    <n v="8"/>
    <n v="147"/>
    <n v="10"/>
    <n v="2"/>
    <n v="3"/>
    <x v="0"/>
    <n v="3"/>
    <n v="73.5"/>
    <n v="3"/>
    <n v="73.5"/>
    <n v="15"/>
    <n v="4"/>
    <x v="2"/>
  </r>
  <r>
    <n v="9298"/>
    <n v="78"/>
    <x v="1"/>
    <x v="1"/>
    <n v="81574"/>
    <n v="89"/>
    <n v="18"/>
    <n v="1798"/>
    <n v="1.9999999999999996"/>
    <n v="6"/>
    <n v="9"/>
    <x v="0"/>
    <n v="4"/>
    <n v="599.33333333333326"/>
    <n v="8"/>
    <n v="1198.6666666666665"/>
    <n v="17"/>
    <n v="5"/>
    <x v="4"/>
  </r>
  <r>
    <n v="8175"/>
    <n v="33"/>
    <x v="0"/>
    <x v="1"/>
    <n v="34935"/>
    <n v="71"/>
    <n v="8"/>
    <n v="137"/>
    <n v="3.0000000000000004"/>
    <n v="2"/>
    <n v="3"/>
    <x v="0"/>
    <n v="2"/>
    <n v="45.666666666666664"/>
    <n v="4"/>
    <n v="91.333333333333329"/>
    <n v="8"/>
    <n v="1"/>
    <x v="1"/>
  </r>
  <r>
    <n v="6257"/>
    <n v="49"/>
    <x v="2"/>
    <x v="0"/>
    <n v="60482"/>
    <n v="81"/>
    <n v="17"/>
    <n v="507"/>
    <n v="1.9999999999999996"/>
    <n v="5"/>
    <n v="5"/>
    <x v="0"/>
    <n v="7"/>
    <n v="253.5"/>
    <n v="7"/>
    <n v="253.5"/>
    <n v="12"/>
    <n v="3"/>
    <x v="2"/>
  </r>
  <r>
    <n v="3790"/>
    <n v="69"/>
    <x v="0"/>
    <x v="1"/>
    <n v="34633"/>
    <n v="31"/>
    <n v="4"/>
    <n v="15"/>
    <n v="7"/>
    <n v="0"/>
    <n v="0"/>
    <x v="0"/>
    <n v="1"/>
    <n v="5"/>
    <n v="2"/>
    <n v="10"/>
    <n v="7"/>
    <n v="1"/>
    <x v="1"/>
  </r>
  <r>
    <n v="9952"/>
    <n v="78"/>
    <x v="2"/>
    <x v="1"/>
    <n v="78093"/>
    <n v="53"/>
    <n v="17"/>
    <n v="1105"/>
    <n v="5"/>
    <n v="5"/>
    <n v="7"/>
    <x v="0"/>
    <n v="4"/>
    <n v="491.11111111111109"/>
    <n v="5"/>
    <n v="613.88888888888891"/>
    <n v="17"/>
    <n v="5"/>
    <x v="4"/>
  </r>
  <r>
    <n v="3503"/>
    <n v="75"/>
    <x v="0"/>
    <x v="2"/>
    <n v="82460"/>
    <n v="78"/>
    <n v="15"/>
    <n v="974"/>
    <n v="3.0000000000000004"/>
    <n v="4"/>
    <n v="7"/>
    <x v="0"/>
    <n v="5"/>
    <n v="442.72727272727269"/>
    <n v="6"/>
    <n v="531.27272727272725"/>
    <n v="14"/>
    <n v="4"/>
    <x v="2"/>
  </r>
  <r>
    <n v="5223"/>
    <n v="59"/>
    <x v="2"/>
    <x v="1"/>
    <n v="45903"/>
    <n v="80"/>
    <n v="8"/>
    <n v="66"/>
    <n v="1.9999999999999996"/>
    <n v="2"/>
    <n v="2"/>
    <x v="0"/>
    <n v="2"/>
    <n v="26.400000000000002"/>
    <n v="3"/>
    <n v="39.6"/>
    <n v="6"/>
    <n v="0"/>
    <x v="1"/>
  </r>
  <r>
    <n v="4608"/>
    <n v="38"/>
    <x v="0"/>
    <x v="2"/>
    <n v="81361"/>
    <n v="18"/>
    <n v="27"/>
    <n v="778"/>
    <n v="9"/>
    <n v="9"/>
    <n v="6"/>
    <x v="0"/>
    <n v="3"/>
    <n v="145.875"/>
    <n v="13"/>
    <n v="632.125"/>
    <n v="24"/>
    <n v="9"/>
    <x v="3"/>
  </r>
  <r>
    <n v="1626"/>
    <n v="52"/>
    <x v="1"/>
    <x v="2"/>
    <n v="35860"/>
    <n v="37"/>
    <n v="6"/>
    <n v="49"/>
    <n v="7"/>
    <n v="1"/>
    <n v="1"/>
    <x v="0"/>
    <n v="1"/>
    <n v="16.333333333333332"/>
    <n v="2"/>
    <n v="32.666666666666664"/>
    <n v="9"/>
    <n v="2"/>
    <x v="2"/>
  </r>
  <r>
    <n v="4764"/>
    <n v="73"/>
    <x v="2"/>
    <x v="1"/>
    <n v="40442"/>
    <n v="52"/>
    <n v="12"/>
    <n v="169"/>
    <n v="5"/>
    <n v="3"/>
    <n v="3"/>
    <x v="0"/>
    <n v="3"/>
    <n v="72.428571428571431"/>
    <n v="4"/>
    <n v="96.571428571428569"/>
    <n v="11"/>
    <n v="3"/>
    <x v="2"/>
  </r>
  <r>
    <n v="2471"/>
    <n v="60"/>
    <x v="0"/>
    <x v="1"/>
    <n v="61482"/>
    <n v="39"/>
    <n v="12"/>
    <n v="299"/>
    <n v="7"/>
    <n v="3"/>
    <n v="4"/>
    <x v="0"/>
    <n v="3"/>
    <n v="99.666666666666657"/>
    <n v="6"/>
    <n v="199.33333333333331"/>
    <n v="14"/>
    <n v="4"/>
    <x v="2"/>
  </r>
  <r>
    <n v="5892"/>
    <n v="45"/>
    <x v="0"/>
    <x v="1"/>
    <n v="34968"/>
    <n v="11"/>
    <n v="17"/>
    <n v="221"/>
    <n v="9"/>
    <n v="5"/>
    <n v="4"/>
    <x v="0"/>
    <n v="3"/>
    <n v="82.875"/>
    <n v="5"/>
    <n v="138.125"/>
    <n v="18"/>
    <n v="6"/>
    <x v="4"/>
  </r>
  <r>
    <n v="2612"/>
    <n v="38"/>
    <x v="0"/>
    <x v="1"/>
    <n v="75794"/>
    <n v="33"/>
    <n v="25"/>
    <n v="1682"/>
    <n v="7"/>
    <n v="8"/>
    <n v="9"/>
    <x v="0"/>
    <n v="7"/>
    <n v="619.68421052631572"/>
    <n v="12"/>
    <n v="1062.3157894736842"/>
    <n v="24"/>
    <n v="9"/>
    <x v="3"/>
  </r>
  <r>
    <n v="4971"/>
    <n v="63"/>
    <x v="1"/>
    <x v="1"/>
    <n v="31497"/>
    <n v="22"/>
    <n v="10"/>
    <n v="155"/>
    <n v="8"/>
    <n v="3"/>
    <n v="3"/>
    <x v="0"/>
    <n v="3"/>
    <n v="66.428571428571431"/>
    <n v="4"/>
    <n v="88.571428571428569"/>
    <n v="14"/>
    <n v="4"/>
    <x v="2"/>
  </r>
  <r>
    <n v="5185"/>
    <n v="70"/>
    <x v="0"/>
    <x v="1"/>
    <n v="74268"/>
    <n v="83"/>
    <n v="13"/>
    <n v="892"/>
    <n v="1.9999999999999996"/>
    <n v="4"/>
    <n v="6"/>
    <x v="0"/>
    <n v="4"/>
    <n v="396.4444444444444"/>
    <n v="5"/>
    <n v="495.5555555555556"/>
    <n v="12"/>
    <n v="3"/>
    <x v="2"/>
  </r>
  <r>
    <n v="10069"/>
    <n v="37"/>
    <x v="3"/>
    <x v="1"/>
    <n v="13724"/>
    <n v="43"/>
    <n v="5"/>
    <n v="58"/>
    <n v="6"/>
    <n v="0"/>
    <n v="2"/>
    <x v="0"/>
    <n v="2"/>
    <n v="29"/>
    <n v="2"/>
    <n v="29"/>
    <n v="8"/>
    <n v="1"/>
    <x v="1"/>
  </r>
  <r>
    <n v="2262"/>
    <n v="60"/>
    <x v="2"/>
    <x v="1"/>
    <n v="45143"/>
    <n v="74"/>
    <n v="15"/>
    <n v="311"/>
    <n v="3.0000000000000004"/>
    <n v="4"/>
    <n v="4"/>
    <x v="0"/>
    <n v="6"/>
    <n v="169.63636363636363"/>
    <n v="5"/>
    <n v="141.36363636363635"/>
    <n v="11"/>
    <n v="3"/>
    <x v="2"/>
  </r>
  <r>
    <n v="1131"/>
    <n v="58"/>
    <x v="1"/>
    <x v="0"/>
    <n v="52569"/>
    <n v="54"/>
    <n v="7"/>
    <n v="95"/>
    <n v="5"/>
    <n v="1"/>
    <n v="3"/>
    <x v="0"/>
    <n v="2"/>
    <n v="31.666666666666664"/>
    <n v="4"/>
    <n v="63.333333333333329"/>
    <n v="9"/>
    <n v="2"/>
    <x v="2"/>
  </r>
  <r>
    <n v="1041"/>
    <n v="52"/>
    <x v="1"/>
    <x v="0"/>
    <n v="48432"/>
    <n v="3"/>
    <n v="19"/>
    <n v="424"/>
    <n v="10"/>
    <n v="6"/>
    <n v="5"/>
    <x v="0"/>
    <n v="7"/>
    <n v="228.30769230769229"/>
    <n v="6"/>
    <n v="195.69230769230771"/>
    <n v="21"/>
    <n v="8"/>
    <x v="0"/>
  </r>
  <r>
    <n v="24"/>
    <n v="65"/>
    <x v="2"/>
    <x v="1"/>
    <n v="17144"/>
    <n v="96"/>
    <n v="12"/>
    <n v="47"/>
    <n v="0.99999999999999978"/>
    <n v="3"/>
    <n v="1"/>
    <x v="0"/>
    <n v="3"/>
    <n v="20.142857142857142"/>
    <n v="4"/>
    <n v="26.857142857142854"/>
    <n v="5"/>
    <n v="0"/>
    <x v="1"/>
  </r>
  <r>
    <n v="3409"/>
    <n v="41"/>
    <x v="0"/>
    <x v="0"/>
    <n v="36108"/>
    <n v="68"/>
    <n v="15"/>
    <n v="339"/>
    <n v="4"/>
    <n v="4"/>
    <n v="4"/>
    <x v="0"/>
    <n v="7"/>
    <n v="215.72727272727272"/>
    <n v="4"/>
    <n v="123.27272727272728"/>
    <n v="12"/>
    <n v="3"/>
    <x v="2"/>
  </r>
  <r>
    <n v="7022"/>
    <n v="54"/>
    <x v="0"/>
    <x v="1"/>
    <n v="76445"/>
    <n v="2"/>
    <n v="21"/>
    <n v="1410"/>
    <n v="10"/>
    <n v="7"/>
    <n v="8"/>
    <x v="0"/>
    <n v="2"/>
    <n v="188"/>
    <n v="13"/>
    <n v="1222"/>
    <n v="25"/>
    <n v="9"/>
    <x v="3"/>
  </r>
  <r>
    <n v="7943"/>
    <n v="50"/>
    <x v="1"/>
    <x v="1"/>
    <n v="36663"/>
    <n v="40"/>
    <n v="6"/>
    <n v="35"/>
    <n v="6"/>
    <n v="1"/>
    <n v="0"/>
    <x v="0"/>
    <n v="1"/>
    <n v="8.75"/>
    <n v="3"/>
    <n v="26.25"/>
    <n v="7"/>
    <n v="1"/>
    <x v="1"/>
  </r>
  <r>
    <n v="5272"/>
    <n v="60"/>
    <x v="2"/>
    <x v="1"/>
    <n v="53843"/>
    <n v="64"/>
    <n v="20"/>
    <n v="562"/>
    <n v="4"/>
    <n v="6"/>
    <n v="5"/>
    <x v="0"/>
    <n v="8"/>
    <n v="408.72727272727275"/>
    <n v="3"/>
    <n v="153.27272727272725"/>
    <n v="15"/>
    <n v="4"/>
    <x v="2"/>
  </r>
  <r>
    <n v="5453"/>
    <n v="69"/>
    <x v="2"/>
    <x v="1"/>
    <n v="90226"/>
    <n v="26"/>
    <n v="24"/>
    <n v="2352"/>
    <n v="8"/>
    <n v="8"/>
    <n v="9"/>
    <x v="0"/>
    <n v="4"/>
    <n v="588"/>
    <n v="12"/>
    <n v="1764"/>
    <n v="25"/>
    <n v="9"/>
    <x v="3"/>
  </r>
  <r>
    <n v="2565"/>
    <n v="70"/>
    <x v="2"/>
    <x v="2"/>
    <n v="70638"/>
    <n v="69"/>
    <n v="20"/>
    <n v="1334"/>
    <n v="4"/>
    <n v="6"/>
    <n v="8"/>
    <x v="0"/>
    <n v="4"/>
    <n v="381.14285714285711"/>
    <n v="10"/>
    <n v="952.85714285714289"/>
    <n v="18"/>
    <n v="6"/>
    <x v="4"/>
  </r>
  <r>
    <n v="800"/>
    <n v="65"/>
    <x v="0"/>
    <x v="1"/>
    <n v="44512"/>
    <n v="57"/>
    <n v="6"/>
    <n v="32"/>
    <n v="5"/>
    <n v="1"/>
    <n v="0"/>
    <x v="0"/>
    <n v="1"/>
    <n v="8"/>
    <n v="3"/>
    <n v="24"/>
    <n v="6"/>
    <n v="0"/>
    <x v="1"/>
  </r>
  <r>
    <n v="11092"/>
    <n v="64"/>
    <x v="0"/>
    <x v="1"/>
    <n v="27116"/>
    <n v="78"/>
    <n v="7"/>
    <n v="41"/>
    <n v="3.0000000000000004"/>
    <n v="1"/>
    <n v="1"/>
    <x v="0"/>
    <n v="2"/>
    <n v="16.400000000000002"/>
    <n v="3"/>
    <n v="24.599999999999998"/>
    <n v="5"/>
    <n v="0"/>
    <x v="1"/>
  </r>
  <r>
    <n v="5062"/>
    <n v="62"/>
    <x v="1"/>
    <x v="1"/>
    <n v="54072"/>
    <n v="71"/>
    <n v="5"/>
    <n v="39"/>
    <n v="3.0000000000000004"/>
    <n v="0"/>
    <n v="1"/>
    <x v="0"/>
    <n v="2"/>
    <n v="19.5"/>
    <n v="2"/>
    <n v="19.5"/>
    <n v="4"/>
    <n v="0"/>
    <x v="1"/>
  </r>
  <r>
    <n v="8969"/>
    <n v="48"/>
    <x v="0"/>
    <x v="1"/>
    <n v="71855"/>
    <n v="59"/>
    <n v="25"/>
    <n v="1141"/>
    <n v="4"/>
    <n v="8"/>
    <n v="7"/>
    <x v="0"/>
    <n v="5"/>
    <n v="356.5625"/>
    <n v="11"/>
    <n v="784.4375"/>
    <n v="19"/>
    <n v="7"/>
    <x v="0"/>
  </r>
  <r>
    <n v="4656"/>
    <n v="35"/>
    <x v="2"/>
    <x v="0"/>
    <n v="51250"/>
    <n v="28"/>
    <n v="24"/>
    <n v="710"/>
    <n v="8"/>
    <n v="8"/>
    <n v="6"/>
    <x v="0"/>
    <n v="10"/>
    <n v="507.14285714285717"/>
    <n v="4"/>
    <n v="202.85714285714283"/>
    <n v="22"/>
    <n v="8"/>
    <x v="0"/>
  </r>
  <r>
    <n v="4480"/>
    <n v="52"/>
    <x v="2"/>
    <x v="1"/>
    <n v="60432"/>
    <n v="61"/>
    <n v="19"/>
    <n v="401"/>
    <n v="4"/>
    <n v="6"/>
    <n v="5"/>
    <x v="0"/>
    <n v="7"/>
    <n v="233.91666666666669"/>
    <n v="5"/>
    <n v="167.08333333333334"/>
    <n v="15"/>
    <n v="4"/>
    <x v="2"/>
  </r>
  <r>
    <n v="9971"/>
    <n v="61"/>
    <x v="1"/>
    <x v="1"/>
    <n v="65526"/>
    <n v="22"/>
    <n v="17"/>
    <n v="506"/>
    <n v="8"/>
    <n v="5"/>
    <n v="5"/>
    <x v="0"/>
    <n v="4"/>
    <n v="168.66666666666666"/>
    <n v="8"/>
    <n v="337.33333333333331"/>
    <n v="18"/>
    <n v="6"/>
    <x v="4"/>
  </r>
  <r>
    <n v="6729"/>
    <n v="37"/>
    <x v="0"/>
    <x v="0"/>
    <n v="68655"/>
    <n v="95"/>
    <n v="21"/>
    <n v="1538"/>
    <n v="0.99999999999999978"/>
    <n v="7"/>
    <n v="9"/>
    <x v="0"/>
    <n v="4"/>
    <n v="410.13333333333333"/>
    <n v="11"/>
    <n v="1127.8666666666666"/>
    <n v="17"/>
    <n v="5"/>
    <x v="4"/>
  </r>
  <r>
    <n v="1773"/>
    <n v="47"/>
    <x v="2"/>
    <x v="1"/>
    <n v="12393"/>
    <n v="38"/>
    <n v="6"/>
    <n v="57"/>
    <n v="7"/>
    <n v="1"/>
    <n v="2"/>
    <x v="0"/>
    <n v="2"/>
    <n v="22.8"/>
    <n v="3"/>
    <n v="34.199999999999996"/>
    <n v="10"/>
    <n v="2"/>
    <x v="2"/>
  </r>
  <r>
    <n v="9242"/>
    <n v="35"/>
    <x v="0"/>
    <x v="0"/>
    <n v="64509"/>
    <n v="19"/>
    <n v="19"/>
    <n v="1722"/>
    <n v="9"/>
    <n v="6"/>
    <n v="9"/>
    <x v="0"/>
    <n v="6"/>
    <n v="688.80000000000007"/>
    <n v="9"/>
    <n v="1033.2"/>
    <n v="24"/>
    <n v="9"/>
    <x v="3"/>
  </r>
  <r>
    <n v="1764"/>
    <n v="50"/>
    <x v="0"/>
    <x v="0"/>
    <n v="33955"/>
    <n v="92"/>
    <n v="15"/>
    <n v="270"/>
    <n v="0.99999999999999978"/>
    <n v="4"/>
    <n v="4"/>
    <x v="0"/>
    <n v="5"/>
    <n v="135"/>
    <n v="5"/>
    <n v="135"/>
    <n v="9"/>
    <n v="2"/>
    <x v="2"/>
  </r>
  <r>
    <n v="6215"/>
    <n v="48"/>
    <x v="0"/>
    <x v="1"/>
    <n v="31353"/>
    <n v="24"/>
    <n v="6"/>
    <n v="31"/>
    <n v="8"/>
    <n v="1"/>
    <n v="0"/>
    <x v="0"/>
    <n v="1"/>
    <n v="10.333333333333332"/>
    <n v="2"/>
    <n v="20.666666666666664"/>
    <n v="9"/>
    <n v="2"/>
    <x v="2"/>
  </r>
  <r>
    <n v="10099"/>
    <n v="41"/>
    <x v="0"/>
    <x v="1"/>
    <n v="55434"/>
    <n v="21"/>
    <n v="24"/>
    <n v="882"/>
    <n v="8"/>
    <n v="8"/>
    <n v="6"/>
    <x v="0"/>
    <n v="5"/>
    <n v="245"/>
    <n v="13"/>
    <n v="637"/>
    <n v="22"/>
    <n v="8"/>
    <x v="0"/>
  </r>
  <r>
    <n v="5423"/>
    <n v="42"/>
    <x v="0"/>
    <x v="1"/>
    <n v="28359"/>
    <n v="35"/>
    <n v="4"/>
    <n v="16"/>
    <n v="7"/>
    <n v="0"/>
    <n v="0"/>
    <x v="0"/>
    <n v="1"/>
    <n v="5.333333333333333"/>
    <n v="2"/>
    <n v="10.666666666666666"/>
    <n v="7"/>
    <n v="1"/>
    <x v="1"/>
  </r>
  <r>
    <n v="940"/>
    <n v="38"/>
    <x v="0"/>
    <x v="0"/>
    <n v="57100"/>
    <n v="9"/>
    <n v="14"/>
    <n v="311"/>
    <n v="10"/>
    <n v="4"/>
    <n v="4"/>
    <x v="0"/>
    <n v="3"/>
    <n v="93.3"/>
    <n v="7"/>
    <n v="217.7"/>
    <n v="18"/>
    <n v="6"/>
    <x v="4"/>
  </r>
  <r>
    <n v="3011"/>
    <n v="60"/>
    <x v="0"/>
    <x v="1"/>
    <n v="69139"/>
    <n v="23"/>
    <n v="11"/>
    <n v="227"/>
    <n v="8"/>
    <n v="3"/>
    <n v="4"/>
    <x v="0"/>
    <n v="4"/>
    <n v="100.88888888888889"/>
    <n v="5"/>
    <n v="126.11111111111111"/>
    <n v="15"/>
    <n v="4"/>
    <x v="2"/>
  </r>
  <r>
    <n v="3298"/>
    <n v="69"/>
    <x v="2"/>
    <x v="1"/>
    <n v="52973"/>
    <n v="92"/>
    <n v="31"/>
    <n v="1152"/>
    <n v="0.99999999999999978"/>
    <n v="9"/>
    <n v="7"/>
    <x v="0"/>
    <n v="9"/>
    <n v="576"/>
    <n v="9"/>
    <n v="576"/>
    <n v="17"/>
    <n v="5"/>
    <x v="4"/>
  </r>
  <r>
    <n v="8286"/>
    <n v="60"/>
    <x v="1"/>
    <x v="1"/>
    <n v="51717"/>
    <n v="55"/>
    <n v="8"/>
    <n v="122"/>
    <n v="5"/>
    <n v="2"/>
    <n v="3"/>
    <x v="0"/>
    <n v="3"/>
    <n v="52.285714285714285"/>
    <n v="4"/>
    <n v="69.714285714285708"/>
    <n v="10"/>
    <n v="2"/>
    <x v="2"/>
  </r>
  <r>
    <n v="9668"/>
    <n v="54"/>
    <x v="0"/>
    <x v="1"/>
    <n v="18793"/>
    <n v="14"/>
    <n v="9"/>
    <n v="77"/>
    <n v="9"/>
    <n v="2"/>
    <n v="2"/>
    <x v="0"/>
    <n v="2"/>
    <n v="25.666666666666664"/>
    <n v="4"/>
    <n v="51.333333333333329"/>
    <n v="13"/>
    <n v="4"/>
    <x v="2"/>
  </r>
  <r>
    <n v="5120"/>
    <n v="43"/>
    <x v="2"/>
    <x v="1"/>
    <n v="66664"/>
    <n v="78"/>
    <n v="19"/>
    <n v="1289"/>
    <n v="3.0000000000000004"/>
    <n v="6"/>
    <n v="8"/>
    <x v="0"/>
    <n v="5"/>
    <n v="585.90909090909088"/>
    <n v="6"/>
    <n v="703.09090909090901"/>
    <n v="17"/>
    <n v="5"/>
    <x v="4"/>
  </r>
  <r>
    <n v="6097"/>
    <n v="66"/>
    <x v="0"/>
    <x v="0"/>
    <n v="50664"/>
    <n v="64"/>
    <n v="24"/>
    <n v="561"/>
    <n v="4"/>
    <n v="8"/>
    <n v="5"/>
    <x v="0"/>
    <n v="8"/>
    <n v="320.57142857142856"/>
    <n v="6"/>
    <n v="240.42857142857142"/>
    <n v="17"/>
    <n v="5"/>
    <x v="4"/>
  </r>
  <r>
    <n v="7019"/>
    <n v="62"/>
    <x v="0"/>
    <x v="1"/>
    <n v="54414"/>
    <n v="49"/>
    <n v="13"/>
    <n v="211"/>
    <n v="6"/>
    <n v="4"/>
    <n v="4"/>
    <x v="0"/>
    <n v="3"/>
    <n v="79.125"/>
    <n v="5"/>
    <n v="131.875"/>
    <n v="14"/>
    <n v="4"/>
    <x v="2"/>
  </r>
  <r>
    <n v="7408"/>
    <n v="73"/>
    <x v="1"/>
    <x v="1"/>
    <n v="54549"/>
    <n v="8"/>
    <n v="12"/>
    <n v="233"/>
    <n v="10"/>
    <n v="3"/>
    <n v="4"/>
    <x v="0"/>
    <n v="5"/>
    <n v="129.44444444444446"/>
    <n v="4"/>
    <n v="103.55555555555554"/>
    <n v="17"/>
    <n v="5"/>
    <x v="4"/>
  </r>
  <r>
    <n v="8041"/>
    <n v="54"/>
    <x v="1"/>
    <x v="3"/>
    <n v="47111"/>
    <n v="35"/>
    <n v="21"/>
    <n v="1092"/>
    <n v="7"/>
    <n v="7"/>
    <n v="7"/>
    <x v="0"/>
    <n v="3"/>
    <n v="252"/>
    <n v="10"/>
    <n v="840"/>
    <n v="21"/>
    <n v="8"/>
    <x v="0"/>
  </r>
  <r>
    <n v="252"/>
    <n v="62"/>
    <x v="1"/>
    <x v="2"/>
    <n v="41003"/>
    <n v="11"/>
    <n v="17"/>
    <n v="601"/>
    <n v="9"/>
    <n v="5"/>
    <n v="5"/>
    <x v="0"/>
    <n v="6"/>
    <n v="257.57142857142856"/>
    <n v="8"/>
    <n v="343.42857142857139"/>
    <n v="19"/>
    <n v="7"/>
    <x v="0"/>
  </r>
  <r>
    <n v="9986"/>
    <n v="43"/>
    <x v="0"/>
    <x v="1"/>
    <n v="19444"/>
    <n v="8"/>
    <n v="10"/>
    <n v="54"/>
    <n v="10"/>
    <n v="3"/>
    <n v="1"/>
    <x v="0"/>
    <n v="4"/>
    <n v="36"/>
    <n v="2"/>
    <n v="18"/>
    <n v="14"/>
    <n v="4"/>
    <x v="2"/>
  </r>
  <r>
    <n v="3276"/>
    <n v="49"/>
    <x v="2"/>
    <x v="1"/>
    <n v="36301"/>
    <n v="53"/>
    <n v="7"/>
    <n v="78"/>
    <n v="5"/>
    <n v="1"/>
    <n v="2"/>
    <x v="0"/>
    <n v="3"/>
    <n v="39"/>
    <n v="3"/>
    <n v="39"/>
    <n v="8"/>
    <n v="1"/>
    <x v="1"/>
  </r>
  <r>
    <n v="3859"/>
    <n v="78"/>
    <x v="1"/>
    <x v="1"/>
    <n v="73059"/>
    <n v="36"/>
    <n v="26"/>
    <n v="1095"/>
    <n v="7"/>
    <n v="9"/>
    <n v="7"/>
    <x v="0"/>
    <n v="9"/>
    <n v="447.9545454545455"/>
    <n v="13"/>
    <n v="647.04545454545462"/>
    <n v="23"/>
    <n v="8"/>
    <x v="0"/>
  </r>
  <r>
    <n v="3570"/>
    <n v="56"/>
    <x v="1"/>
    <x v="1"/>
    <n v="42731"/>
    <n v="64"/>
    <n v="13"/>
    <n v="244"/>
    <n v="4"/>
    <n v="4"/>
    <n v="4"/>
    <x v="0"/>
    <n v="4"/>
    <n v="108.44444444444444"/>
    <n v="5"/>
    <n v="135.55555555555557"/>
    <n v="12"/>
    <n v="3"/>
    <x v="2"/>
  </r>
  <r>
    <n v="3783"/>
    <n v="66"/>
    <x v="1"/>
    <x v="1"/>
    <n v="52854"/>
    <n v="43"/>
    <n v="9"/>
    <n v="116"/>
    <n v="6"/>
    <n v="2"/>
    <n v="3"/>
    <x v="0"/>
    <n v="2"/>
    <n v="38.666666666666664"/>
    <n v="4"/>
    <n v="77.333333333333329"/>
    <n v="11"/>
    <n v="3"/>
    <x v="2"/>
  </r>
  <r>
    <n v="10207"/>
    <n v="47"/>
    <x v="0"/>
    <x v="1"/>
    <n v="22775"/>
    <n v="40"/>
    <n v="4"/>
    <n v="15"/>
    <n v="6"/>
    <n v="0"/>
    <n v="0"/>
    <x v="0"/>
    <n v="1"/>
    <n v="5"/>
    <n v="2"/>
    <n v="10"/>
    <n v="6"/>
    <n v="0"/>
    <x v="1"/>
  </r>
  <r>
    <n v="10906"/>
    <n v="77"/>
    <x v="1"/>
    <x v="1"/>
    <n v="46681"/>
    <n v="52"/>
    <n v="16"/>
    <n v="425"/>
    <n v="5"/>
    <n v="5"/>
    <n v="5"/>
    <x v="0"/>
    <n v="4"/>
    <n v="212.5"/>
    <n v="4"/>
    <n v="212.5"/>
    <n v="15"/>
    <n v="4"/>
    <x v="2"/>
  </r>
  <r>
    <n v="3427"/>
    <n v="70"/>
    <x v="1"/>
    <x v="1"/>
    <n v="59821"/>
    <n v="11"/>
    <n v="26"/>
    <n v="734"/>
    <n v="9"/>
    <n v="9"/>
    <n v="6"/>
    <x v="0"/>
    <n v="11"/>
    <n v="448.5555555555556"/>
    <n v="7"/>
    <n v="285.44444444444446"/>
    <n v="24"/>
    <n v="9"/>
    <x v="3"/>
  </r>
  <r>
    <n v="5209"/>
    <n v="71"/>
    <x v="0"/>
    <x v="2"/>
    <n v="50002"/>
    <n v="21"/>
    <n v="19"/>
    <n v="638"/>
    <n v="8"/>
    <n v="6"/>
    <n v="6"/>
    <x v="0"/>
    <n v="8"/>
    <n v="340.26666666666665"/>
    <n v="7"/>
    <n v="297.73333333333335"/>
    <n v="20"/>
    <n v="7"/>
    <x v="0"/>
  </r>
  <r>
    <n v="10711"/>
    <n v="80"/>
    <x v="0"/>
    <x v="1"/>
    <n v="69755"/>
    <n v="23"/>
    <n v="22"/>
    <n v="894"/>
    <n v="8"/>
    <n v="7"/>
    <n v="6"/>
    <x v="0"/>
    <n v="3"/>
    <n v="178.8"/>
    <n v="12"/>
    <n v="715.2"/>
    <n v="21"/>
    <n v="8"/>
    <x v="0"/>
  </r>
  <r>
    <n v="10785"/>
    <n v="56"/>
    <x v="0"/>
    <x v="1"/>
    <n v="44078"/>
    <n v="17"/>
    <n v="7"/>
    <n v="41"/>
    <n v="9"/>
    <n v="1"/>
    <n v="1"/>
    <x v="0"/>
    <n v="2"/>
    <n v="16.400000000000002"/>
    <n v="3"/>
    <n v="24.599999999999998"/>
    <n v="11"/>
    <n v="3"/>
    <x v="2"/>
  </r>
  <r>
    <n v="2814"/>
    <n v="49"/>
    <x v="2"/>
    <x v="1"/>
    <n v="30560"/>
    <n v="6"/>
    <n v="5"/>
    <n v="31"/>
    <n v="10"/>
    <n v="0"/>
    <n v="0"/>
    <x v="0"/>
    <n v="1"/>
    <n v="7.75"/>
    <n v="3"/>
    <n v="23.25"/>
    <n v="10"/>
    <n v="2"/>
    <x v="2"/>
  </r>
  <r>
    <n v="6866"/>
    <n v="56"/>
    <x v="2"/>
    <x v="1"/>
    <n v="35924"/>
    <n v="56"/>
    <n v="5"/>
    <n v="34"/>
    <n v="5"/>
    <n v="0"/>
    <n v="0"/>
    <x v="0"/>
    <n v="1"/>
    <n v="8.5"/>
    <n v="3"/>
    <n v="25.5"/>
    <n v="5"/>
    <n v="0"/>
    <x v="1"/>
  </r>
  <r>
    <n v="1665"/>
    <n v="61"/>
    <x v="1"/>
    <x v="2"/>
    <n v="64140"/>
    <n v="71"/>
    <n v="18"/>
    <n v="1750"/>
    <n v="3.0000000000000004"/>
    <n v="6"/>
    <n v="9"/>
    <x v="0"/>
    <n v="2"/>
    <n v="437.5"/>
    <n v="6"/>
    <n v="1312.5"/>
    <n v="18"/>
    <n v="6"/>
    <x v="4"/>
  </r>
  <r>
    <n v="6575"/>
    <n v="44"/>
    <x v="0"/>
    <x v="1"/>
    <n v="56386"/>
    <n v="51"/>
    <n v="25"/>
    <n v="612"/>
    <n v="5"/>
    <n v="8"/>
    <n v="5"/>
    <x v="0"/>
    <n v="9"/>
    <n v="344.25"/>
    <n v="7"/>
    <n v="267.75"/>
    <n v="18"/>
    <n v="6"/>
    <x v="4"/>
  </r>
  <r>
    <n v="3829"/>
    <n v="46"/>
    <x v="3"/>
    <x v="1"/>
    <n v="24594"/>
    <n v="94"/>
    <n v="5"/>
    <n v="29"/>
    <n v="0.99999999999999978"/>
    <n v="0"/>
    <n v="0"/>
    <x v="0"/>
    <n v="1"/>
    <n v="7.25"/>
    <n v="3"/>
    <n v="21.75"/>
    <n v="0.99999999999999978"/>
    <n v="0"/>
    <x v="1"/>
  </r>
  <r>
    <n v="3091"/>
    <n v="44"/>
    <x v="2"/>
    <x v="1"/>
    <n v="75774"/>
    <n v="27"/>
    <n v="21"/>
    <n v="823"/>
    <n v="8"/>
    <n v="7"/>
    <n v="6"/>
    <x v="0"/>
    <n v="7"/>
    <n v="384.06666666666666"/>
    <n v="8"/>
    <n v="438.93333333333334"/>
    <n v="21"/>
    <n v="8"/>
    <x v="0"/>
  </r>
  <r>
    <n v="10141"/>
    <n v="65"/>
    <x v="2"/>
    <x v="2"/>
    <n v="39228"/>
    <n v="1"/>
    <n v="4"/>
    <n v="20"/>
    <n v="10"/>
    <n v="0"/>
    <n v="0"/>
    <x v="0"/>
    <n v="0"/>
    <n v="0"/>
    <n v="3"/>
    <n v="20"/>
    <n v="10"/>
    <n v="2"/>
    <x v="2"/>
  </r>
  <r>
    <n v="5177"/>
    <n v="51"/>
    <x v="2"/>
    <x v="1"/>
    <n v="58494"/>
    <n v="56"/>
    <n v="16"/>
    <n v="396"/>
    <n v="5"/>
    <n v="5"/>
    <n v="4"/>
    <x v="0"/>
    <n v="6"/>
    <n v="198"/>
    <n v="6"/>
    <n v="198"/>
    <n v="14"/>
    <n v="4"/>
    <x v="2"/>
  </r>
  <r>
    <n v="7005"/>
    <n v="44"/>
    <x v="0"/>
    <x v="0"/>
    <n v="58684"/>
    <n v="71"/>
    <n v="21"/>
    <n v="813"/>
    <n v="3.0000000000000004"/>
    <n v="7"/>
    <n v="6"/>
    <x v="0"/>
    <n v="5"/>
    <n v="239.11764705882354"/>
    <n v="12"/>
    <n v="573.88235294117646"/>
    <n v="16"/>
    <n v="5"/>
    <x v="4"/>
  </r>
  <r>
    <n v="6409"/>
    <n v="58"/>
    <x v="0"/>
    <x v="2"/>
    <n v="57136"/>
    <n v="18"/>
    <n v="20"/>
    <n v="1179"/>
    <n v="9"/>
    <n v="6"/>
    <n v="8"/>
    <x v="0"/>
    <n v="7"/>
    <n v="589.5"/>
    <n v="7"/>
    <n v="589.5"/>
    <n v="23"/>
    <n v="8"/>
    <x v="0"/>
  </r>
  <r>
    <n v="7485"/>
    <n v="75"/>
    <x v="1"/>
    <x v="3"/>
    <n v="56551"/>
    <n v="48"/>
    <n v="10"/>
    <n v="138"/>
    <n v="6"/>
    <n v="3"/>
    <n v="3"/>
    <x v="0"/>
    <n v="2"/>
    <n v="46"/>
    <n v="4"/>
    <n v="92"/>
    <n v="12"/>
    <n v="3"/>
    <x v="2"/>
  </r>
  <r>
    <n v="8079"/>
    <n v="43"/>
    <x v="0"/>
    <x v="1"/>
    <n v="22448"/>
    <n v="86"/>
    <n v="9"/>
    <n v="55"/>
    <n v="1.9999999999999996"/>
    <n v="2"/>
    <n v="1"/>
    <x v="0"/>
    <n v="2"/>
    <n v="22"/>
    <n v="3"/>
    <n v="33"/>
    <n v="5"/>
    <n v="0"/>
    <x v="1"/>
  </r>
  <r>
    <n v="8395"/>
    <n v="64"/>
    <x v="0"/>
    <x v="0"/>
    <n v="82014"/>
    <n v="48"/>
    <n v="22"/>
    <n v="1511"/>
    <n v="6"/>
    <n v="7"/>
    <n v="8"/>
    <x v="0"/>
    <n v="3"/>
    <n v="302.2"/>
    <n v="12"/>
    <n v="1208.8"/>
    <n v="21"/>
    <n v="8"/>
    <x v="0"/>
  </r>
  <r>
    <n v="10352"/>
    <n v="62"/>
    <x v="0"/>
    <x v="3"/>
    <n v="34213"/>
    <n v="2"/>
    <n v="9"/>
    <n v="117"/>
    <n v="10"/>
    <n v="2"/>
    <n v="3"/>
    <x v="0"/>
    <n v="3"/>
    <n v="70.2"/>
    <n v="2"/>
    <n v="46.800000000000004"/>
    <n v="15"/>
    <n v="4"/>
    <x v="2"/>
  </r>
  <r>
    <n v="4931"/>
    <n v="48"/>
    <x v="0"/>
    <x v="1"/>
    <n v="157146"/>
    <n v="13"/>
    <n v="28"/>
    <n v="1730"/>
    <n v="9"/>
    <n v="9"/>
    <n v="9"/>
    <x v="1"/>
    <n v="0"/>
    <n v="0"/>
    <n v="0"/>
    <n v="0"/>
    <n v="27"/>
    <n v="9"/>
    <x v="3"/>
  </r>
  <r>
    <n v="13"/>
    <n v="78"/>
    <x v="1"/>
    <x v="3"/>
    <n v="25358"/>
    <n v="57"/>
    <n v="6"/>
    <n v="32"/>
    <n v="5"/>
    <n v="1"/>
    <n v="0"/>
    <x v="0"/>
    <n v="1"/>
    <n v="8"/>
    <n v="3"/>
    <n v="24"/>
    <n v="6"/>
    <n v="0"/>
    <x v="1"/>
  </r>
  <r>
    <n v="1834"/>
    <n v="47"/>
    <x v="2"/>
    <x v="0"/>
    <n v="35544"/>
    <n v="77"/>
    <n v="6"/>
    <n v="67"/>
    <n v="3.0000000000000004"/>
    <n v="1"/>
    <n v="2"/>
    <x v="0"/>
    <n v="2"/>
    <n v="26.8"/>
    <n v="3"/>
    <n v="40.199999999999996"/>
    <n v="6"/>
    <n v="0"/>
    <x v="1"/>
  </r>
  <r>
    <n v="2285"/>
    <n v="71"/>
    <x v="2"/>
    <x v="1"/>
    <n v="36634"/>
    <n v="0"/>
    <n v="15"/>
    <n v="335"/>
    <n v="10"/>
    <n v="4"/>
    <n v="4"/>
    <x v="0"/>
    <n v="5"/>
    <n v="167.5"/>
    <n v="5"/>
    <n v="167.5"/>
    <n v="18"/>
    <n v="6"/>
    <x v="4"/>
  </r>
  <r>
    <n v="2295"/>
    <n v="71"/>
    <x v="1"/>
    <x v="1"/>
    <n v="62670"/>
    <n v="57"/>
    <n v="22"/>
    <n v="825"/>
    <n v="5"/>
    <n v="7"/>
    <n v="6"/>
    <x v="0"/>
    <n v="5"/>
    <n v="229.16666666666669"/>
    <n v="13"/>
    <n v="595.83333333333337"/>
    <n v="18"/>
    <n v="6"/>
    <x v="4"/>
  </r>
  <r>
    <n v="1378"/>
    <n v="53"/>
    <x v="2"/>
    <x v="1"/>
    <n v="50334"/>
    <n v="24"/>
    <n v="23"/>
    <n v="694"/>
    <n v="8"/>
    <n v="8"/>
    <n v="6"/>
    <x v="0"/>
    <n v="7"/>
    <n v="373.69230769230768"/>
    <n v="6"/>
    <n v="320.30769230769232"/>
    <n v="22"/>
    <n v="8"/>
    <x v="0"/>
  </r>
  <r>
    <n v="2781"/>
    <n v="44"/>
    <x v="0"/>
    <x v="0"/>
    <n v="72066"/>
    <n v="55"/>
    <n v="17"/>
    <n v="1792"/>
    <n v="5"/>
    <n v="5"/>
    <n v="9"/>
    <x v="0"/>
    <n v="4"/>
    <n v="716.80000000000007"/>
    <n v="6"/>
    <n v="1075.2"/>
    <n v="19"/>
    <n v="7"/>
    <x v="0"/>
  </r>
  <r>
    <n v="1165"/>
    <n v="67"/>
    <x v="1"/>
    <x v="0"/>
    <n v="50729"/>
    <n v="62"/>
    <n v="24"/>
    <n v="496"/>
    <n v="4"/>
    <n v="8"/>
    <n v="5"/>
    <x v="0"/>
    <n v="6"/>
    <n v="228.92307692307693"/>
    <n v="7"/>
    <n v="267.07692307692304"/>
    <n v="17"/>
    <n v="5"/>
    <x v="4"/>
  </r>
  <r>
    <n v="1404"/>
    <n v="57"/>
    <x v="0"/>
    <x v="1"/>
    <n v="34916"/>
    <n v="89"/>
    <n v="13"/>
    <n v="231"/>
    <n v="1.9999999999999996"/>
    <n v="4"/>
    <n v="4"/>
    <x v="0"/>
    <n v="5"/>
    <n v="144.375"/>
    <n v="3"/>
    <n v="86.625"/>
    <n v="10"/>
    <n v="2"/>
    <x v="2"/>
  </r>
  <r>
    <n v="6457"/>
    <n v="49"/>
    <x v="0"/>
    <x v="2"/>
    <n v="64892"/>
    <n v="77"/>
    <n v="24"/>
    <n v="902"/>
    <n v="3.0000000000000004"/>
    <n v="8"/>
    <n v="6"/>
    <x v="0"/>
    <n v="6"/>
    <n v="300.66666666666663"/>
    <n v="12"/>
    <n v="601.33333333333326"/>
    <n v="17"/>
    <n v="5"/>
    <x v="4"/>
  </r>
  <r>
    <n v="2639"/>
    <n v="59"/>
    <x v="0"/>
    <x v="0"/>
    <n v="43602"/>
    <n v="45"/>
    <n v="9"/>
    <n v="68"/>
    <n v="6"/>
    <n v="2"/>
    <n v="2"/>
    <x v="0"/>
    <n v="3"/>
    <n v="40.799999999999997"/>
    <n v="2"/>
    <n v="27.200000000000003"/>
    <n v="10"/>
    <n v="2"/>
    <x v="2"/>
  </r>
  <r>
    <n v="8299"/>
    <n v="36"/>
    <x v="1"/>
    <x v="0"/>
    <n v="33996"/>
    <n v="46"/>
    <n v="6"/>
    <n v="71"/>
    <n v="6"/>
    <n v="1"/>
    <n v="2"/>
    <x v="0"/>
    <n v="1"/>
    <n v="17.75"/>
    <n v="3"/>
    <n v="53.25"/>
    <n v="9"/>
    <n v="2"/>
    <x v="2"/>
  </r>
  <r>
    <n v="6437"/>
    <n v="40"/>
    <x v="2"/>
    <x v="0"/>
    <n v="41473"/>
    <n v="80"/>
    <n v="6"/>
    <n v="76"/>
    <n v="1.9999999999999996"/>
    <n v="1"/>
    <n v="2"/>
    <x v="0"/>
    <n v="2"/>
    <n v="30.400000000000002"/>
    <n v="3"/>
    <n v="45.6"/>
    <n v="5"/>
    <n v="0"/>
    <x v="1"/>
  </r>
  <r>
    <n v="6912"/>
    <n v="58"/>
    <x v="1"/>
    <x v="1"/>
    <n v="63246"/>
    <n v="60"/>
    <n v="22"/>
    <n v="772"/>
    <n v="4"/>
    <n v="7"/>
    <n v="6"/>
    <x v="0"/>
    <n v="6"/>
    <n v="257.33333333333331"/>
    <n v="12"/>
    <n v="514.66666666666663"/>
    <n v="17"/>
    <n v="5"/>
    <x v="4"/>
  </r>
  <r>
    <n v="7327"/>
    <n v="66"/>
    <x v="1"/>
    <x v="1"/>
    <n v="36732"/>
    <n v="71"/>
    <n v="9"/>
    <n v="47"/>
    <n v="3.0000000000000004"/>
    <n v="2"/>
    <n v="1"/>
    <x v="0"/>
    <n v="1"/>
    <n v="9.4"/>
    <n v="4"/>
    <n v="37.6"/>
    <n v="6"/>
    <n v="0"/>
    <x v="1"/>
  </r>
  <r>
    <n v="5299"/>
    <n v="55"/>
    <x v="1"/>
    <x v="1"/>
    <n v="69084"/>
    <n v="43"/>
    <n v="25"/>
    <n v="1586"/>
    <n v="6"/>
    <n v="8"/>
    <n v="9"/>
    <x v="0"/>
    <n v="7"/>
    <n v="555.09999999999991"/>
    <n v="13"/>
    <n v="1030.9000000000001"/>
    <n v="23"/>
    <n v="8"/>
    <x v="0"/>
  </r>
  <r>
    <n v="4127"/>
    <n v="58"/>
    <x v="1"/>
    <x v="1"/>
    <n v="77766"/>
    <n v="97"/>
    <n v="34"/>
    <n v="1529"/>
    <n v="0.99999999999999978"/>
    <n v="9"/>
    <n v="8"/>
    <x v="0"/>
    <n v="11"/>
    <n v="764.5"/>
    <n v="11"/>
    <n v="764.5"/>
    <n v="18"/>
    <n v="6"/>
    <x v="4"/>
  </r>
  <r>
    <n v="8143"/>
    <n v="40"/>
    <x v="1"/>
    <x v="0"/>
    <n v="37929"/>
    <n v="49"/>
    <n v="13"/>
    <n v="265"/>
    <n v="6"/>
    <n v="4"/>
    <n v="4"/>
    <x v="0"/>
    <n v="4"/>
    <n v="117.77777777777777"/>
    <n v="5"/>
    <n v="147.22222222222223"/>
    <n v="14"/>
    <n v="4"/>
    <x v="2"/>
  </r>
  <r>
    <n v="1964"/>
    <n v="74"/>
    <x v="0"/>
    <x v="1"/>
    <n v="86610"/>
    <n v="66"/>
    <n v="18"/>
    <n v="1603"/>
    <n v="4"/>
    <n v="6"/>
    <n v="9"/>
    <x v="0"/>
    <n v="5"/>
    <n v="728.63636363636363"/>
    <n v="6"/>
    <n v="874.36363636363626"/>
    <n v="19"/>
    <n v="7"/>
    <x v="0"/>
  </r>
  <r>
    <n v="3690"/>
    <n v="39"/>
    <x v="2"/>
    <x v="1"/>
    <n v="80141"/>
    <n v="20"/>
    <n v="22"/>
    <n v="2091"/>
    <n v="8"/>
    <n v="7"/>
    <n v="9"/>
    <x v="0"/>
    <n v="7"/>
    <n v="861"/>
    <n v="10"/>
    <n v="1230"/>
    <n v="24"/>
    <n v="9"/>
    <x v="3"/>
  </r>
  <r>
    <n v="3433"/>
    <n v="70"/>
    <x v="2"/>
    <x v="1"/>
    <n v="72635"/>
    <n v="54"/>
    <n v="21"/>
    <n v="981"/>
    <n v="5"/>
    <n v="7"/>
    <n v="7"/>
    <x v="0"/>
    <n v="6"/>
    <n v="490.5"/>
    <n v="6"/>
    <n v="490.5"/>
    <n v="19"/>
    <n v="7"/>
    <x v="0"/>
  </r>
  <r>
    <n v="3389"/>
    <n v="55"/>
    <x v="0"/>
    <x v="1"/>
    <n v="69016"/>
    <n v="61"/>
    <n v="34"/>
    <n v="1533"/>
    <n v="4"/>
    <n v="9"/>
    <n v="8"/>
    <x v="0"/>
    <n v="8"/>
    <n v="584"/>
    <n v="13"/>
    <n v="949"/>
    <n v="21"/>
    <n v="8"/>
    <x v="0"/>
  </r>
  <r>
    <n v="4712"/>
    <n v="34"/>
    <x v="2"/>
    <x v="1"/>
    <n v="20193"/>
    <n v="18"/>
    <n v="7"/>
    <n v="82"/>
    <n v="9"/>
    <n v="1"/>
    <n v="2"/>
    <x v="0"/>
    <n v="1"/>
    <n v="16.400000000000002"/>
    <n v="4"/>
    <n v="65.600000000000009"/>
    <n v="12"/>
    <n v="3"/>
    <x v="2"/>
  </r>
  <r>
    <n v="1170"/>
    <n v="50"/>
    <x v="0"/>
    <x v="1"/>
    <n v="27573"/>
    <n v="45"/>
    <n v="14"/>
    <n v="244"/>
    <n v="6"/>
    <n v="4"/>
    <n v="4"/>
    <x v="0"/>
    <n v="5"/>
    <n v="135.55555555555557"/>
    <n v="4"/>
    <n v="108.44444444444444"/>
    <n v="14"/>
    <n v="4"/>
    <x v="2"/>
  </r>
  <r>
    <n v="6347"/>
    <n v="46"/>
    <x v="3"/>
    <x v="0"/>
    <n v="15862"/>
    <n v="26"/>
    <n v="5"/>
    <n v="36"/>
    <n v="8"/>
    <n v="0"/>
    <n v="1"/>
    <x v="0"/>
    <n v="1"/>
    <n v="9"/>
    <n v="3"/>
    <n v="27"/>
    <n v="9"/>
    <n v="2"/>
    <x v="2"/>
  </r>
  <r>
    <n v="4065"/>
    <n v="49"/>
    <x v="1"/>
    <x v="1"/>
    <n v="49544"/>
    <n v="0"/>
    <n v="16"/>
    <n v="404"/>
    <n v="10"/>
    <n v="5"/>
    <n v="5"/>
    <x v="0"/>
    <n v="5"/>
    <n v="155.38461538461539"/>
    <n v="8"/>
    <n v="248.61538461538464"/>
    <n v="20"/>
    <n v="7"/>
    <x v="0"/>
  </r>
  <r>
    <n v="8230"/>
    <n v="45"/>
    <x v="0"/>
    <x v="1"/>
    <n v="33228"/>
    <n v="28"/>
    <n v="6"/>
    <n v="71"/>
    <n v="8"/>
    <n v="1"/>
    <n v="2"/>
    <x v="0"/>
    <n v="2"/>
    <n v="28.400000000000002"/>
    <n v="3"/>
    <n v="42.6"/>
    <n v="11"/>
    <n v="3"/>
    <x v="2"/>
  </r>
  <r>
    <n v="1215"/>
    <n v="47"/>
    <x v="0"/>
    <x v="1"/>
    <n v="70440"/>
    <n v="49"/>
    <n v="23"/>
    <n v="1572"/>
    <n v="6"/>
    <n v="8"/>
    <n v="9"/>
    <x v="0"/>
    <n v="5"/>
    <n v="655"/>
    <n v="7"/>
    <n v="917.00000000000011"/>
    <n v="23"/>
    <n v="8"/>
    <x v="0"/>
  </r>
  <r>
    <n v="5939"/>
    <n v="54"/>
    <x v="0"/>
    <x v="1"/>
    <n v="38232"/>
    <n v="84"/>
    <n v="11"/>
    <n v="122"/>
    <n v="1.9999999999999996"/>
    <n v="3"/>
    <n v="3"/>
    <x v="0"/>
    <n v="3"/>
    <n v="61"/>
    <n v="3"/>
    <n v="61"/>
    <n v="8"/>
    <n v="1"/>
    <x v="1"/>
  </r>
  <r>
    <n v="2156"/>
    <n v="70"/>
    <x v="1"/>
    <x v="1"/>
    <n v="22554"/>
    <n v="38"/>
    <n v="10"/>
    <n v="41"/>
    <n v="7"/>
    <n v="3"/>
    <n v="1"/>
    <x v="0"/>
    <n v="2"/>
    <n v="13.666666666666666"/>
    <n v="4"/>
    <n v="27.333333333333332"/>
    <n v="11"/>
    <n v="3"/>
    <x v="2"/>
  </r>
  <r>
    <n v="7788"/>
    <n v="42"/>
    <x v="1"/>
    <x v="1"/>
    <n v="23536"/>
    <n v="53"/>
    <n v="4"/>
    <n v="10"/>
    <n v="5"/>
    <n v="0"/>
    <n v="0"/>
    <x v="0"/>
    <n v="0"/>
    <n v="0"/>
    <n v="3"/>
    <n v="10"/>
    <n v="5"/>
    <n v="0"/>
    <x v="1"/>
  </r>
  <r>
    <n v="10323"/>
    <n v="73"/>
    <x v="0"/>
    <x v="1"/>
    <n v="49413"/>
    <n v="88"/>
    <n v="13"/>
    <n v="304"/>
    <n v="1.9999999999999996"/>
    <n v="4"/>
    <n v="4"/>
    <x v="0"/>
    <n v="4"/>
    <n v="135.11111111111111"/>
    <n v="5"/>
    <n v="168.88888888888889"/>
    <n v="10"/>
    <n v="2"/>
    <x v="2"/>
  </r>
  <r>
    <n v="7947"/>
    <n v="56"/>
    <x v="0"/>
    <x v="1"/>
    <n v="42231"/>
    <n v="99"/>
    <n v="5"/>
    <n v="37"/>
    <n v="0.99999999999999978"/>
    <n v="0"/>
    <n v="1"/>
    <x v="0"/>
    <n v="1"/>
    <n v="9.25"/>
    <n v="3"/>
    <n v="27.75"/>
    <n v="1.9999999999999998"/>
    <n v="0"/>
    <x v="1"/>
  </r>
  <r>
    <n v="1891"/>
    <n v="45"/>
    <x v="2"/>
    <x v="2"/>
    <n v="78789"/>
    <n v="12"/>
    <n v="16"/>
    <n v="1754"/>
    <n v="9"/>
    <n v="5"/>
    <n v="9"/>
    <x v="0"/>
    <n v="4"/>
    <n v="779.55555555555554"/>
    <n v="5"/>
    <n v="974.44444444444446"/>
    <n v="23"/>
    <n v="8"/>
    <x v="0"/>
  </r>
  <r>
    <n v="2570"/>
    <n v="57"/>
    <x v="0"/>
    <x v="1"/>
    <n v="56534"/>
    <n v="35"/>
    <n v="25"/>
    <n v="815"/>
    <n v="7"/>
    <n v="8"/>
    <n v="6"/>
    <x v="0"/>
    <n v="10"/>
    <n v="479.41176470588238"/>
    <n v="7"/>
    <n v="335.58823529411762"/>
    <n v="21"/>
    <n v="8"/>
    <x v="0"/>
  </r>
  <r>
    <n v="9256"/>
    <n v="54"/>
    <x v="0"/>
    <x v="0"/>
    <n v="58350"/>
    <n v="5"/>
    <n v="27"/>
    <n v="1001"/>
    <n v="10"/>
    <n v="9"/>
    <n v="7"/>
    <x v="0"/>
    <n v="8"/>
    <n v="400.40000000000003"/>
    <n v="12"/>
    <n v="600.6"/>
    <n v="26"/>
    <n v="9"/>
    <x v="3"/>
  </r>
  <r>
    <n v="295"/>
    <n v="36"/>
    <x v="0"/>
    <x v="0"/>
    <n v="81217"/>
    <n v="77"/>
    <n v="22"/>
    <n v="1157"/>
    <n v="3.0000000000000004"/>
    <n v="7"/>
    <n v="7"/>
    <x v="0"/>
    <n v="3"/>
    <n v="247.92857142857142"/>
    <n v="11"/>
    <n v="909.07142857142856"/>
    <n v="17"/>
    <n v="5"/>
    <x v="4"/>
  </r>
  <r>
    <n v="7397"/>
    <n v="74"/>
    <x v="0"/>
    <x v="0"/>
    <n v="49090"/>
    <n v="45"/>
    <n v="21"/>
    <n v="688"/>
    <n v="6"/>
    <n v="7"/>
    <n v="6"/>
    <x v="0"/>
    <n v="7"/>
    <n v="301"/>
    <n v="9"/>
    <n v="387"/>
    <n v="19"/>
    <n v="7"/>
    <x v="0"/>
  </r>
  <r>
    <n v="6349"/>
    <n v="38"/>
    <x v="2"/>
    <x v="2"/>
    <n v="61787"/>
    <n v="71"/>
    <n v="19"/>
    <n v="1319"/>
    <n v="3.0000000000000004"/>
    <n v="6"/>
    <n v="8"/>
    <x v="0"/>
    <n v="8"/>
    <n v="753.71428571428567"/>
    <n v="6"/>
    <n v="565.28571428571422"/>
    <n v="17"/>
    <n v="5"/>
    <x v="4"/>
  </r>
  <r>
    <n v="10790"/>
    <n v="40"/>
    <x v="1"/>
    <x v="1"/>
    <n v="18169"/>
    <n v="40"/>
    <n v="4"/>
    <n v="21"/>
    <n v="6"/>
    <n v="0"/>
    <n v="0"/>
    <x v="0"/>
    <n v="1"/>
    <n v="7"/>
    <n v="2"/>
    <n v="14"/>
    <n v="6"/>
    <n v="0"/>
    <x v="1"/>
  </r>
  <r>
    <n v="10398"/>
    <n v="44"/>
    <x v="2"/>
    <x v="0"/>
    <n v="24336"/>
    <n v="82"/>
    <n v="4"/>
    <n v="31"/>
    <n v="1.9999999999999996"/>
    <n v="0"/>
    <n v="0"/>
    <x v="0"/>
    <n v="1"/>
    <n v="10.333333333333332"/>
    <n v="2"/>
    <n v="20.666666666666664"/>
    <n v="1.9999999999999996"/>
    <n v="0"/>
    <x v="1"/>
  </r>
  <r>
    <n v="2431"/>
    <n v="35"/>
    <x v="0"/>
    <x v="1"/>
    <n v="18222"/>
    <n v="70"/>
    <n v="6"/>
    <n v="67"/>
    <n v="3.0000000000000004"/>
    <n v="1"/>
    <n v="2"/>
    <x v="0"/>
    <n v="2"/>
    <n v="26.8"/>
    <n v="3"/>
    <n v="40.199999999999996"/>
    <n v="6"/>
    <n v="0"/>
    <x v="1"/>
  </r>
  <r>
    <n v="550"/>
    <n v="73"/>
    <x v="0"/>
    <x v="2"/>
    <n v="62335"/>
    <n v="87"/>
    <n v="21"/>
    <n v="708"/>
    <n v="1.9999999999999996"/>
    <n v="7"/>
    <n v="6"/>
    <x v="0"/>
    <n v="3"/>
    <n v="132.75"/>
    <n v="13"/>
    <n v="575.25"/>
    <n v="15"/>
    <n v="4"/>
    <x v="2"/>
  </r>
  <r>
    <n v="1890"/>
    <n v="54"/>
    <x v="2"/>
    <x v="1"/>
    <n v="42033"/>
    <n v="95"/>
    <n v="4"/>
    <n v="25"/>
    <n v="0.99999999999999978"/>
    <n v="0"/>
    <n v="0"/>
    <x v="0"/>
    <n v="1"/>
    <n v="8.3333333333333321"/>
    <n v="2"/>
    <n v="16.666666666666664"/>
    <n v="0.99999999999999978"/>
    <n v="0"/>
    <x v="1"/>
  </r>
  <r>
    <n v="10742"/>
    <n v="42"/>
    <x v="1"/>
    <x v="1"/>
    <n v="86580"/>
    <n v="72"/>
    <n v="11"/>
    <n v="746"/>
    <n v="3.0000000000000004"/>
    <n v="3"/>
    <n v="6"/>
    <x v="1"/>
    <n v="4"/>
    <n v="331.55555555555554"/>
    <n v="5"/>
    <n v="414.44444444444446"/>
    <n v="12"/>
    <n v="3"/>
    <x v="2"/>
  </r>
  <r>
    <n v="10356"/>
    <n v="68"/>
    <x v="1"/>
    <x v="2"/>
    <n v="41437"/>
    <n v="5"/>
    <n v="5"/>
    <n v="32"/>
    <n v="10"/>
    <n v="0"/>
    <n v="0"/>
    <x v="0"/>
    <n v="1"/>
    <n v="8"/>
    <n v="3"/>
    <n v="24"/>
    <n v="10"/>
    <n v="2"/>
    <x v="2"/>
  </r>
  <r>
    <n v="4676"/>
    <n v="74"/>
    <x v="2"/>
    <x v="3"/>
    <n v="73705"/>
    <n v="86"/>
    <n v="25"/>
    <n v="1695"/>
    <n v="1.9999999999999996"/>
    <n v="8"/>
    <n v="9"/>
    <x v="0"/>
    <n v="9"/>
    <n v="897.35294117647061"/>
    <n v="8"/>
    <n v="797.64705882352939"/>
    <n v="19"/>
    <n v="7"/>
    <x v="0"/>
  </r>
  <r>
    <n v="8852"/>
    <n v="49"/>
    <x v="0"/>
    <x v="1"/>
    <n v="61064"/>
    <n v="80"/>
    <n v="28"/>
    <n v="1080"/>
    <n v="1.9999999999999996"/>
    <n v="9"/>
    <n v="7"/>
    <x v="0"/>
    <n v="8"/>
    <n v="454.73684210526312"/>
    <n v="11"/>
    <n v="625.26315789473688"/>
    <n v="18"/>
    <n v="6"/>
    <x v="4"/>
  </r>
  <r>
    <n v="3565"/>
    <n v="70"/>
    <x v="2"/>
    <x v="1"/>
    <n v="38452"/>
    <n v="62"/>
    <n v="9"/>
    <n v="72"/>
    <n v="4"/>
    <n v="2"/>
    <n v="2"/>
    <x v="0"/>
    <n v="3"/>
    <n v="36"/>
    <n v="3"/>
    <n v="36"/>
    <n v="8"/>
    <n v="1"/>
    <x v="1"/>
  </r>
  <r>
    <n v="5294"/>
    <n v="36"/>
    <x v="0"/>
    <x v="0"/>
    <n v="18358"/>
    <n v="49"/>
    <n v="10"/>
    <n v="57"/>
    <n v="6"/>
    <n v="3"/>
    <n v="2"/>
    <x v="0"/>
    <n v="3"/>
    <n v="24.428571428571427"/>
    <n v="4"/>
    <n v="32.571428571428569"/>
    <n v="11"/>
    <n v="3"/>
    <x v="2"/>
  </r>
  <r>
    <n v="1958"/>
    <n v="52"/>
    <x v="1"/>
    <x v="1"/>
    <n v="55012"/>
    <n v="85"/>
    <n v="25"/>
    <n v="660"/>
    <n v="1.9999999999999996"/>
    <n v="8"/>
    <n v="6"/>
    <x v="0"/>
    <n v="8"/>
    <n v="310.58823529411762"/>
    <n v="9"/>
    <n v="349.41176470588238"/>
    <n v="16"/>
    <n v="5"/>
    <x v="4"/>
  </r>
  <r>
    <n v="7349"/>
    <n v="52"/>
    <x v="3"/>
    <x v="1"/>
    <n v="9722"/>
    <n v="7"/>
    <n v="11"/>
    <n v="103"/>
    <n v="10"/>
    <n v="3"/>
    <n v="3"/>
    <x v="0"/>
    <n v="3"/>
    <n v="51.5"/>
    <n v="3"/>
    <n v="51.5"/>
    <n v="16"/>
    <n v="5"/>
    <x v="4"/>
  </r>
  <r>
    <n v="8799"/>
    <n v="41"/>
    <x v="1"/>
    <x v="1"/>
    <n v="38175"/>
    <n v="6"/>
    <n v="11"/>
    <n v="153"/>
    <n v="10"/>
    <n v="3"/>
    <n v="3"/>
    <x v="0"/>
    <n v="3"/>
    <n v="65.571428571428569"/>
    <n v="4"/>
    <n v="87.428571428571431"/>
    <n v="16"/>
    <n v="5"/>
    <x v="4"/>
  </r>
  <r>
    <n v="1351"/>
    <n v="69"/>
    <x v="2"/>
    <x v="1"/>
    <n v="58656"/>
    <n v="25"/>
    <n v="32"/>
    <n v="1220"/>
    <n v="8"/>
    <n v="9"/>
    <n v="8"/>
    <x v="0"/>
    <n v="7"/>
    <n v="427"/>
    <n v="13"/>
    <n v="793"/>
    <n v="25"/>
    <n v="9"/>
    <x v="3"/>
  </r>
  <r>
    <n v="1045"/>
    <n v="60"/>
    <x v="0"/>
    <x v="1"/>
    <n v="52117"/>
    <n v="55"/>
    <n v="13"/>
    <n v="279"/>
    <n v="5"/>
    <n v="4"/>
    <n v="4"/>
    <x v="0"/>
    <n v="5"/>
    <n v="155"/>
    <n v="4"/>
    <n v="124"/>
    <n v="13"/>
    <n v="4"/>
    <x v="2"/>
  </r>
  <r>
    <n v="7732"/>
    <n v="47"/>
    <x v="0"/>
    <x v="1"/>
    <n v="64813"/>
    <n v="81"/>
    <n v="20"/>
    <n v="745"/>
    <n v="1.9999999999999996"/>
    <n v="6"/>
    <n v="6"/>
    <x v="0"/>
    <n v="7"/>
    <n v="306.76470588235293"/>
    <n v="10"/>
    <n v="438.23529411764707"/>
    <n v="14"/>
    <n v="4"/>
    <x v="2"/>
  </r>
  <r>
    <n v="8070"/>
    <n v="52"/>
    <x v="1"/>
    <x v="1"/>
    <n v="54222"/>
    <n v="98"/>
    <n v="12"/>
    <n v="264"/>
    <n v="0.99999999999999978"/>
    <n v="3"/>
    <n v="4"/>
    <x v="0"/>
    <n v="3"/>
    <n v="99"/>
    <n v="5"/>
    <n v="165"/>
    <n v="8"/>
    <n v="1"/>
    <x v="1"/>
  </r>
  <r>
    <n v="477"/>
    <n v="39"/>
    <x v="0"/>
    <x v="1"/>
    <n v="83512"/>
    <n v="31"/>
    <n v="22"/>
    <n v="2157"/>
    <n v="7"/>
    <n v="7"/>
    <n v="9"/>
    <x v="0"/>
    <n v="4"/>
    <n v="616.28571428571422"/>
    <n v="10"/>
    <n v="1540.7142857142858"/>
    <n v="23"/>
    <n v="8"/>
    <x v="0"/>
  </r>
  <r>
    <n v="7832"/>
    <n v="66"/>
    <x v="2"/>
    <x v="1"/>
    <n v="77520"/>
    <n v="30"/>
    <n v="23"/>
    <n v="1526"/>
    <n v="7"/>
    <n v="8"/>
    <n v="8"/>
    <x v="0"/>
    <n v="8"/>
    <n v="813.86666666666667"/>
    <n v="7"/>
    <n v="712.13333333333333"/>
    <n v="23"/>
    <n v="8"/>
    <x v="0"/>
  </r>
  <r>
    <n v="2202"/>
    <n v="47"/>
    <x v="0"/>
    <x v="1"/>
    <n v="41154"/>
    <n v="98"/>
    <n v="6"/>
    <n v="69"/>
    <n v="0.99999999999999978"/>
    <n v="1"/>
    <n v="2"/>
    <x v="0"/>
    <n v="1"/>
    <n v="13.8"/>
    <n v="4"/>
    <n v="55.2"/>
    <n v="4"/>
    <n v="0"/>
    <x v="1"/>
  </r>
  <r>
    <n v="7396"/>
    <n v="59"/>
    <x v="0"/>
    <x v="1"/>
    <n v="80398"/>
    <n v="92"/>
    <n v="26"/>
    <n v="1597"/>
    <n v="0.99999999999999978"/>
    <n v="9"/>
    <n v="9"/>
    <x v="0"/>
    <n v="5"/>
    <n v="469.70588235294122"/>
    <n v="12"/>
    <n v="1127.2941176470588"/>
    <n v="19"/>
    <n v="7"/>
    <x v="0"/>
  </r>
  <r>
    <n v="4055"/>
    <n v="33"/>
    <x v="3"/>
    <x v="0"/>
    <n v="18746"/>
    <n v="41"/>
    <n v="8"/>
    <n v="64"/>
    <n v="6"/>
    <n v="2"/>
    <n v="2"/>
    <x v="0"/>
    <n v="3"/>
    <n v="32"/>
    <n v="3"/>
    <n v="32"/>
    <n v="10"/>
    <n v="2"/>
    <x v="2"/>
  </r>
  <r>
    <n v="10340"/>
    <n v="41"/>
    <x v="0"/>
    <x v="1"/>
    <n v="35196"/>
    <n v="68"/>
    <n v="18"/>
    <n v="497"/>
    <n v="4"/>
    <n v="6"/>
    <n v="5"/>
    <x v="0"/>
    <n v="6"/>
    <n v="271.09090909090907"/>
    <n v="5"/>
    <n v="225.90909090909091"/>
    <n v="15"/>
    <n v="4"/>
    <x v="2"/>
  </r>
  <r>
    <n v="10091"/>
    <n v="69"/>
    <x v="0"/>
    <x v="0"/>
    <n v="60230"/>
    <n v="78"/>
    <n v="17"/>
    <n v="1067"/>
    <n v="3.0000000000000004"/>
    <n v="5"/>
    <n v="7"/>
    <x v="0"/>
    <n v="6"/>
    <n v="533.5"/>
    <n v="6"/>
    <n v="533.5"/>
    <n v="15"/>
    <n v="4"/>
    <x v="2"/>
  </r>
  <r>
    <n v="7629"/>
    <n v="48"/>
    <x v="0"/>
    <x v="1"/>
    <n v="22108"/>
    <n v="46"/>
    <n v="7"/>
    <n v="31"/>
    <n v="6"/>
    <n v="1"/>
    <n v="0"/>
    <x v="0"/>
    <n v="2"/>
    <n v="12.4"/>
    <n v="3"/>
    <n v="18.599999999999998"/>
    <n v="7"/>
    <n v="1"/>
    <x v="1"/>
  </r>
  <r>
    <n v="10640"/>
    <n v="51"/>
    <x v="0"/>
    <x v="1"/>
    <n v="44392"/>
    <n v="71"/>
    <n v="14"/>
    <n v="211"/>
    <n v="3.0000000000000004"/>
    <n v="4"/>
    <n v="4"/>
    <x v="0"/>
    <n v="4"/>
    <n v="105.5"/>
    <n v="4"/>
    <n v="105.5"/>
    <n v="11"/>
    <n v="3"/>
    <x v="2"/>
  </r>
  <r>
    <n v="3498"/>
    <n v="49"/>
    <x v="1"/>
    <x v="1"/>
    <n v="55424"/>
    <n v="6"/>
    <n v="25"/>
    <n v="877"/>
    <n v="10"/>
    <n v="8"/>
    <n v="6"/>
    <x v="0"/>
    <n v="7"/>
    <n v="383.6875"/>
    <n v="9"/>
    <n v="493.3125"/>
    <n v="24"/>
    <n v="9"/>
    <x v="3"/>
  </r>
  <r>
    <n v="6742"/>
    <n v="46"/>
    <x v="0"/>
    <x v="1"/>
    <n v="17688"/>
    <n v="82"/>
    <n v="4"/>
    <n v="11"/>
    <n v="1.9999999999999996"/>
    <n v="0"/>
    <n v="0"/>
    <x v="0"/>
    <n v="1"/>
    <n v="3.6666666666666665"/>
    <n v="2"/>
    <n v="7.333333333333333"/>
    <n v="1.9999999999999996"/>
    <n v="0"/>
    <x v="1"/>
  </r>
  <r>
    <n v="1172"/>
    <n v="42"/>
    <x v="1"/>
    <x v="1"/>
    <n v="92491"/>
    <n v="71"/>
    <n v="25"/>
    <n v="2034"/>
    <n v="3.0000000000000004"/>
    <n v="8"/>
    <n v="9"/>
    <x v="0"/>
    <n v="7"/>
    <n v="749.36842105263156"/>
    <n v="12"/>
    <n v="1284.6315789473683"/>
    <n v="20"/>
    <n v="7"/>
    <x v="0"/>
  </r>
  <r>
    <n v="569"/>
    <n v="34"/>
    <x v="0"/>
    <x v="0"/>
    <n v="90273"/>
    <n v="32"/>
    <n v="19"/>
    <n v="1991"/>
    <n v="7"/>
    <n v="6"/>
    <n v="9"/>
    <x v="0"/>
    <n v="5"/>
    <n v="829.58333333333337"/>
    <n v="7"/>
    <n v="1161.4166666666667"/>
    <n v="22"/>
    <n v="8"/>
    <x v="0"/>
  </r>
  <r>
    <n v="4686"/>
    <n v="63"/>
    <x v="1"/>
    <x v="3"/>
    <n v="82571"/>
    <n v="28"/>
    <n v="24"/>
    <n v="1686"/>
    <n v="8"/>
    <n v="8"/>
    <n v="9"/>
    <x v="1"/>
    <n v="6"/>
    <n v="532.42105263157896"/>
    <n v="13"/>
    <n v="1153.578947368421"/>
    <n v="25"/>
    <n v="9"/>
    <x v="3"/>
  </r>
  <r>
    <n v="1381"/>
    <n v="43"/>
    <x v="1"/>
    <x v="0"/>
    <n v="38513"/>
    <n v="20"/>
    <n v="17"/>
    <n v="324"/>
    <n v="8"/>
    <n v="5"/>
    <n v="4"/>
    <x v="0"/>
    <n v="6"/>
    <n v="176.72727272727272"/>
    <n v="5"/>
    <n v="147.27272727272728"/>
    <n v="17"/>
    <n v="5"/>
    <x v="4"/>
  </r>
  <r>
    <n v="2634"/>
    <n v="46"/>
    <x v="2"/>
    <x v="0"/>
    <n v="16653"/>
    <n v="10"/>
    <n v="9"/>
    <n v="69"/>
    <n v="9"/>
    <n v="2"/>
    <n v="2"/>
    <x v="0"/>
    <n v="2"/>
    <n v="27.6"/>
    <n v="3"/>
    <n v="41.4"/>
    <n v="13"/>
    <n v="4"/>
    <x v="2"/>
  </r>
  <r>
    <n v="10905"/>
    <n v="70"/>
    <x v="0"/>
    <x v="1"/>
    <n v="42586"/>
    <n v="7"/>
    <n v="16"/>
    <n v="252"/>
    <n v="10"/>
    <n v="5"/>
    <n v="4"/>
    <x v="0"/>
    <n v="4"/>
    <n v="100.80000000000001"/>
    <n v="6"/>
    <n v="151.19999999999999"/>
    <n v="19"/>
    <n v="7"/>
    <x v="0"/>
  </r>
  <r>
    <n v="1744"/>
    <n v="60"/>
    <x v="3"/>
    <x v="0"/>
    <n v="23529"/>
    <n v="67"/>
    <n v="5"/>
    <n v="54"/>
    <n v="4"/>
    <n v="0"/>
    <n v="1"/>
    <x v="0"/>
    <n v="1"/>
    <n v="18"/>
    <n v="2"/>
    <n v="36"/>
    <n v="5"/>
    <n v="0"/>
    <x v="1"/>
  </r>
  <r>
    <n v="1000"/>
    <n v="64"/>
    <x v="2"/>
    <x v="1"/>
    <n v="74881"/>
    <n v="48"/>
    <n v="27"/>
    <n v="964"/>
    <n v="6"/>
    <n v="9"/>
    <n v="7"/>
    <x v="0"/>
    <n v="9"/>
    <n v="413.14285714285711"/>
    <n v="12"/>
    <n v="550.85714285714278"/>
    <n v="22"/>
    <n v="8"/>
    <x v="0"/>
  </r>
  <r>
    <n v="3828"/>
    <n v="74"/>
    <x v="0"/>
    <x v="1"/>
    <n v="71107"/>
    <n v="61"/>
    <n v="28"/>
    <n v="1327"/>
    <n v="4"/>
    <n v="9"/>
    <n v="8"/>
    <x v="0"/>
    <n v="7"/>
    <n v="464.45"/>
    <n v="13"/>
    <n v="862.55000000000007"/>
    <n v="21"/>
    <n v="8"/>
    <x v="0"/>
  </r>
  <r>
    <n v="8605"/>
    <n v="61"/>
    <x v="1"/>
    <x v="1"/>
    <n v="46910"/>
    <n v="36"/>
    <n v="7"/>
    <n v="68"/>
    <n v="7"/>
    <n v="1"/>
    <n v="2"/>
    <x v="0"/>
    <n v="2"/>
    <n v="27.200000000000003"/>
    <n v="3"/>
    <n v="40.799999999999997"/>
    <n v="10"/>
    <n v="2"/>
    <x v="2"/>
  </r>
  <r>
    <n v="10304"/>
    <n v="66"/>
    <x v="0"/>
    <x v="1"/>
    <n v="18690"/>
    <n v="77"/>
    <n v="5"/>
    <n v="60"/>
    <n v="3.0000000000000004"/>
    <n v="0"/>
    <n v="2"/>
    <x v="0"/>
    <n v="1"/>
    <n v="20"/>
    <n v="2"/>
    <n v="40"/>
    <n v="5"/>
    <n v="0"/>
    <x v="1"/>
  </r>
  <r>
    <n v="4351"/>
    <n v="70"/>
    <x v="0"/>
    <x v="2"/>
    <n v="37244"/>
    <n v="90"/>
    <n v="5"/>
    <n v="55"/>
    <n v="0.99999999999999978"/>
    <n v="0"/>
    <n v="1"/>
    <x v="0"/>
    <n v="1"/>
    <n v="18.333333333333332"/>
    <n v="2"/>
    <n v="36.666666666666664"/>
    <n v="1.9999999999999998"/>
    <n v="0"/>
    <x v="1"/>
  </r>
  <r>
    <n v="10129"/>
    <n v="59"/>
    <x v="0"/>
    <x v="1"/>
    <n v="82427"/>
    <n v="35"/>
    <n v="21"/>
    <n v="1456"/>
    <n v="7"/>
    <n v="7"/>
    <n v="8"/>
    <x v="0"/>
    <n v="3"/>
    <n v="291.2"/>
    <n v="12"/>
    <n v="1164.8"/>
    <n v="22"/>
    <n v="8"/>
    <x v="0"/>
  </r>
  <r>
    <n v="2499"/>
    <n v="67"/>
    <x v="2"/>
    <x v="0"/>
    <n v="75342"/>
    <n v="38"/>
    <n v="18"/>
    <n v="563"/>
    <n v="7"/>
    <n v="6"/>
    <n v="5"/>
    <x v="0"/>
    <n v="5"/>
    <n v="187.66666666666666"/>
    <n v="10"/>
    <n v="375.33333333333331"/>
    <n v="18"/>
    <n v="6"/>
    <x v="4"/>
  </r>
  <r>
    <n v="10092"/>
    <n v="71"/>
    <x v="0"/>
    <x v="2"/>
    <n v="70044"/>
    <n v="46"/>
    <n v="26"/>
    <n v="1504"/>
    <n v="6"/>
    <n v="9"/>
    <n v="8"/>
    <x v="0"/>
    <n v="7"/>
    <n v="877.33333333333337"/>
    <n v="5"/>
    <n v="626.66666666666674"/>
    <n v="23"/>
    <n v="8"/>
    <x v="0"/>
  </r>
  <r>
    <n v="7500"/>
    <n v="58"/>
    <x v="0"/>
    <x v="0"/>
    <n v="79146"/>
    <n v="33"/>
    <n v="19"/>
    <n v="564"/>
    <n v="7"/>
    <n v="6"/>
    <n v="5"/>
    <x v="0"/>
    <n v="8"/>
    <n v="282"/>
    <n v="8"/>
    <n v="282"/>
    <n v="18"/>
    <n v="6"/>
    <x v="4"/>
  </r>
  <r>
    <n v="5796"/>
    <n v="62"/>
    <x v="0"/>
    <x v="1"/>
    <n v="77437"/>
    <n v="70"/>
    <n v="23"/>
    <n v="1125"/>
    <n v="3.0000000000000004"/>
    <n v="8"/>
    <n v="7"/>
    <x v="0"/>
    <n v="4"/>
    <n v="264.70588235294116"/>
    <n v="13"/>
    <n v="860.29411764705878"/>
    <n v="18"/>
    <n v="6"/>
    <x v="4"/>
  </r>
  <r>
    <n v="10556"/>
    <n v="66"/>
    <x v="0"/>
    <x v="1"/>
    <n v="54984"/>
    <n v="51"/>
    <n v="17"/>
    <n v="358"/>
    <n v="5"/>
    <n v="5"/>
    <n v="4"/>
    <x v="0"/>
    <n v="6"/>
    <n v="179"/>
    <n v="6"/>
    <n v="179"/>
    <n v="14"/>
    <n v="4"/>
    <x v="2"/>
  </r>
  <r>
    <n v="1064"/>
    <n v="54"/>
    <x v="1"/>
    <x v="1"/>
    <n v="42403"/>
    <n v="18"/>
    <n v="5"/>
    <n v="42"/>
    <n v="9"/>
    <n v="0"/>
    <n v="1"/>
    <x v="0"/>
    <n v="1"/>
    <n v="10.5"/>
    <n v="3"/>
    <n v="31.5"/>
    <n v="10"/>
    <n v="2"/>
    <x v="2"/>
  </r>
  <r>
    <n v="48"/>
    <n v="61"/>
    <x v="0"/>
    <x v="1"/>
    <n v="55761"/>
    <n v="97"/>
    <n v="10"/>
    <n v="184"/>
    <n v="0.99999999999999978"/>
    <n v="3"/>
    <n v="3"/>
    <x v="0"/>
    <n v="4"/>
    <n v="105.14285714285714"/>
    <n v="3"/>
    <n v="78.857142857142847"/>
    <n v="7"/>
    <n v="1"/>
    <x v="1"/>
  </r>
  <r>
    <n v="7610"/>
    <n v="42"/>
    <x v="0"/>
    <x v="1"/>
    <n v="37292"/>
    <n v="32"/>
    <n v="19"/>
    <n v="460"/>
    <n v="7"/>
    <n v="6"/>
    <n v="5"/>
    <x v="0"/>
    <n v="6"/>
    <n v="250.90909090909088"/>
    <n v="5"/>
    <n v="209.09090909090909"/>
    <n v="18"/>
    <n v="6"/>
    <x v="4"/>
  </r>
  <r>
    <n v="263"/>
    <n v="80"/>
    <x v="1"/>
    <x v="0"/>
    <n v="45576"/>
    <n v="9"/>
    <n v="8"/>
    <n v="145"/>
    <n v="10"/>
    <n v="2"/>
    <n v="3"/>
    <x v="0"/>
    <n v="3"/>
    <n v="72.5"/>
    <n v="3"/>
    <n v="72.5"/>
    <n v="15"/>
    <n v="4"/>
    <x v="2"/>
  </r>
  <r>
    <n v="10814"/>
    <n v="78"/>
    <x v="0"/>
    <x v="1"/>
    <n v="70321"/>
    <n v="6"/>
    <n v="25"/>
    <n v="1376"/>
    <n v="10"/>
    <n v="8"/>
    <n v="8"/>
    <x v="0"/>
    <n v="6"/>
    <n v="434.52631578947364"/>
    <n v="13"/>
    <n v="941.47368421052636"/>
    <n v="26"/>
    <n v="9"/>
    <x v="3"/>
  </r>
  <r>
    <n v="9710"/>
    <n v="56"/>
    <x v="1"/>
    <x v="2"/>
    <n v="58086"/>
    <n v="80"/>
    <n v="23"/>
    <n v="792"/>
    <n v="1.9999999999999996"/>
    <n v="8"/>
    <n v="6"/>
    <x v="0"/>
    <n v="11"/>
    <n v="484.00000000000006"/>
    <n v="7"/>
    <n v="308"/>
    <n v="16"/>
    <n v="5"/>
    <x v="4"/>
  </r>
  <r>
    <n v="9292"/>
    <n v="73"/>
    <x v="0"/>
    <x v="1"/>
    <n v="81795"/>
    <n v="74"/>
    <n v="23"/>
    <n v="1382"/>
    <n v="3.0000000000000004"/>
    <n v="8"/>
    <n v="8"/>
    <x v="0"/>
    <n v="4"/>
    <n v="502.54545454545456"/>
    <n v="7"/>
    <n v="879.4545454545455"/>
    <n v="19"/>
    <n v="7"/>
    <x v="0"/>
  </r>
  <r>
    <n v="10250"/>
    <n v="78"/>
    <x v="3"/>
    <x v="1"/>
    <n v="28389"/>
    <n v="49"/>
    <n v="4"/>
    <n v="28"/>
    <n v="6"/>
    <n v="0"/>
    <n v="0"/>
    <x v="0"/>
    <n v="1"/>
    <n v="9.3333333333333321"/>
    <n v="2"/>
    <n v="18.666666666666664"/>
    <n v="6"/>
    <n v="0"/>
    <x v="1"/>
  </r>
  <r>
    <n v="7881"/>
    <n v="79"/>
    <x v="2"/>
    <x v="1"/>
    <n v="66835"/>
    <n v="21"/>
    <n v="24"/>
    <n v="1033"/>
    <n v="8"/>
    <n v="8"/>
    <n v="7"/>
    <x v="0"/>
    <n v="6"/>
    <n v="326.21052631578948"/>
    <n v="13"/>
    <n v="706.78947368421052"/>
    <n v="23"/>
    <n v="8"/>
    <x v="0"/>
  </r>
  <r>
    <n v="5847"/>
    <n v="56"/>
    <x v="0"/>
    <x v="2"/>
    <n v="69901"/>
    <n v="95"/>
    <n v="23"/>
    <n v="882"/>
    <n v="0.99999999999999978"/>
    <n v="8"/>
    <n v="6"/>
    <x v="0"/>
    <n v="7"/>
    <n v="363.1764705882353"/>
    <n v="10"/>
    <n v="518.82352941176475"/>
    <n v="15"/>
    <n v="4"/>
    <x v="2"/>
  </r>
  <r>
    <n v="737"/>
    <n v="76"/>
    <x v="1"/>
    <x v="1"/>
    <n v="80360"/>
    <n v="56"/>
    <n v="15"/>
    <n v="2231"/>
    <n v="5"/>
    <n v="4"/>
    <n v="9"/>
    <x v="0"/>
    <n v="4"/>
    <n v="991.55555555555554"/>
    <n v="5"/>
    <n v="1239.4444444444446"/>
    <n v="18"/>
    <n v="6"/>
    <x v="4"/>
  </r>
  <r>
    <n v="3571"/>
    <n v="64"/>
    <x v="1"/>
    <x v="1"/>
    <n v="63342"/>
    <n v="48"/>
    <n v="19"/>
    <n v="1101"/>
    <n v="6"/>
    <n v="6"/>
    <n v="7"/>
    <x v="0"/>
    <n v="8"/>
    <n v="677.53846153846155"/>
    <n v="5"/>
    <n v="423.46153846153851"/>
    <n v="19"/>
    <n v="7"/>
    <x v="0"/>
  </r>
  <r>
    <n v="7807"/>
    <n v="51"/>
    <x v="0"/>
    <x v="1"/>
    <n v="44989"/>
    <n v="26"/>
    <n v="16"/>
    <n v="369"/>
    <n v="8"/>
    <n v="5"/>
    <n v="4"/>
    <x v="0"/>
    <n v="5"/>
    <n v="184.5"/>
    <n v="5"/>
    <n v="184.5"/>
    <n v="17"/>
    <n v="5"/>
    <x v="4"/>
  </r>
  <r>
    <n v="3878"/>
    <n v="45"/>
    <x v="2"/>
    <x v="0"/>
    <n v="31859"/>
    <n v="3"/>
    <n v="5"/>
    <n v="48"/>
    <n v="10"/>
    <n v="0"/>
    <n v="1"/>
    <x v="0"/>
    <n v="1"/>
    <n v="12"/>
    <n v="3"/>
    <n v="36"/>
    <n v="11"/>
    <n v="3"/>
    <x v="2"/>
  </r>
  <r>
    <n v="5092"/>
    <n v="76"/>
    <x v="1"/>
    <x v="3"/>
    <n v="51569"/>
    <n v="39"/>
    <n v="19"/>
    <n v="467"/>
    <n v="7"/>
    <n v="6"/>
    <n v="5"/>
    <x v="0"/>
    <n v="7"/>
    <n v="233.5"/>
    <n v="7"/>
    <n v="233.5"/>
    <n v="18"/>
    <n v="6"/>
    <x v="4"/>
  </r>
  <r>
    <n v="2154"/>
    <n v="54"/>
    <x v="0"/>
    <x v="3"/>
    <n v="30372"/>
    <n v="33"/>
    <n v="8"/>
    <n v="44"/>
    <n v="7"/>
    <n v="2"/>
    <n v="1"/>
    <x v="0"/>
    <n v="2"/>
    <n v="17.600000000000001"/>
    <n v="3"/>
    <n v="26.4"/>
    <n v="10"/>
    <n v="2"/>
    <x v="2"/>
  </r>
  <r>
    <n v="5394"/>
    <n v="46"/>
    <x v="3"/>
    <x v="0"/>
    <n v="16014"/>
    <n v="42"/>
    <n v="10"/>
    <n v="38"/>
    <n v="6"/>
    <n v="3"/>
    <n v="1"/>
    <x v="0"/>
    <n v="1"/>
    <n v="7.6000000000000005"/>
    <n v="4"/>
    <n v="30.400000000000002"/>
    <n v="10"/>
    <n v="2"/>
    <x v="2"/>
  </r>
  <r>
    <n v="3798"/>
    <n v="57"/>
    <x v="0"/>
    <x v="1"/>
    <n v="41120"/>
    <n v="80"/>
    <n v="9"/>
    <n v="81"/>
    <n v="1.9999999999999996"/>
    <n v="2"/>
    <n v="2"/>
    <x v="0"/>
    <n v="2"/>
    <n v="32.4"/>
    <n v="3"/>
    <n v="48.6"/>
    <n v="6"/>
    <n v="0"/>
    <x v="1"/>
  </r>
  <r>
    <n v="3524"/>
    <n v="54"/>
    <x v="2"/>
    <x v="0"/>
    <n v="39763"/>
    <n v="9"/>
    <n v="10"/>
    <n v="167"/>
    <n v="10"/>
    <n v="3"/>
    <n v="3"/>
    <x v="0"/>
    <n v="5"/>
    <n v="119.28571428571429"/>
    <n v="2"/>
    <n v="47.714285714285708"/>
    <n v="16"/>
    <n v="5"/>
    <x v="4"/>
  </r>
  <r>
    <n v="5247"/>
    <n v="70"/>
    <x v="1"/>
    <x v="1"/>
    <n v="38725"/>
    <n v="52"/>
    <n v="7"/>
    <n v="45"/>
    <n v="5"/>
    <n v="1"/>
    <n v="1"/>
    <x v="0"/>
    <n v="1"/>
    <n v="9"/>
    <n v="4"/>
    <n v="36"/>
    <n v="7"/>
    <n v="1"/>
    <x v="1"/>
  </r>
  <r>
    <n v="5883"/>
    <n v="53"/>
    <x v="0"/>
    <x v="1"/>
    <n v="77981"/>
    <n v="78"/>
    <n v="21"/>
    <n v="664"/>
    <n v="3.0000000000000004"/>
    <n v="7"/>
    <n v="6"/>
    <x v="0"/>
    <n v="7"/>
    <n v="332"/>
    <n v="7"/>
    <n v="332"/>
    <n v="16"/>
    <n v="5"/>
    <x v="4"/>
  </r>
  <r>
    <n v="2118"/>
    <n v="61"/>
    <x v="2"/>
    <x v="1"/>
    <n v="62905"/>
    <n v="68"/>
    <n v="20"/>
    <n v="622"/>
    <n v="4"/>
    <n v="6"/>
    <n v="5"/>
    <x v="0"/>
    <n v="7"/>
    <n v="290.26666666666665"/>
    <n v="8"/>
    <n v="331.73333333333335"/>
    <n v="15"/>
    <n v="4"/>
    <x v="2"/>
  </r>
  <r>
    <n v="8812"/>
    <n v="46"/>
    <x v="2"/>
    <x v="2"/>
    <n v="13533"/>
    <n v="45"/>
    <n v="7"/>
    <n v="48"/>
    <n v="6"/>
    <n v="1"/>
    <n v="1"/>
    <x v="0"/>
    <n v="2"/>
    <n v="19.200000000000003"/>
    <n v="3"/>
    <n v="28.799999999999997"/>
    <n v="8"/>
    <n v="1"/>
    <x v="1"/>
  </r>
  <r>
    <n v="6616"/>
    <n v="50"/>
    <x v="0"/>
    <x v="1"/>
    <n v="59481"/>
    <n v="47"/>
    <n v="16"/>
    <n v="461"/>
    <n v="6"/>
    <n v="5"/>
    <n v="5"/>
    <x v="0"/>
    <n v="3"/>
    <n v="125.72727272727272"/>
    <n v="8"/>
    <n v="335.27272727272731"/>
    <n v="16"/>
    <n v="5"/>
    <x v="4"/>
  </r>
  <r>
    <n v="2797"/>
    <n v="48"/>
    <x v="0"/>
    <x v="1"/>
    <n v="72117"/>
    <n v="34"/>
    <n v="26"/>
    <n v="1073"/>
    <n v="7"/>
    <n v="9"/>
    <n v="7"/>
    <x v="0"/>
    <n v="9"/>
    <n v="536.5"/>
    <n v="9"/>
    <n v="536.5"/>
    <n v="23"/>
    <n v="8"/>
    <x v="0"/>
  </r>
  <r>
    <n v="4328"/>
    <n v="39"/>
    <x v="2"/>
    <x v="1"/>
    <n v="21955"/>
    <n v="81"/>
    <n v="8"/>
    <n v="55"/>
    <n v="1.9999999999999996"/>
    <n v="2"/>
    <n v="1"/>
    <x v="0"/>
    <n v="2"/>
    <n v="22"/>
    <n v="3"/>
    <n v="33"/>
    <n v="5"/>
    <n v="0"/>
    <x v="1"/>
  </r>
  <r>
    <n v="9167"/>
    <n v="69"/>
    <x v="0"/>
    <x v="1"/>
    <n v="67131"/>
    <n v="72"/>
    <n v="26"/>
    <n v="976"/>
    <n v="3.0000000000000004"/>
    <n v="9"/>
    <n v="7"/>
    <x v="0"/>
    <n v="9"/>
    <n v="418.28571428571428"/>
    <n v="12"/>
    <n v="557.71428571428567"/>
    <n v="19"/>
    <n v="7"/>
    <x v="0"/>
  </r>
  <r>
    <n v="10560"/>
    <n v="45"/>
    <x v="1"/>
    <x v="0"/>
    <n v="36802"/>
    <n v="23"/>
    <n v="5"/>
    <n v="20"/>
    <n v="8"/>
    <n v="0"/>
    <n v="0"/>
    <x v="0"/>
    <n v="1"/>
    <n v="5"/>
    <n v="3"/>
    <n v="15"/>
    <n v="8"/>
    <n v="1"/>
    <x v="1"/>
  </r>
  <r>
    <n v="2631"/>
    <n v="43"/>
    <x v="0"/>
    <x v="1"/>
    <n v="71853"/>
    <n v="29"/>
    <n v="17"/>
    <n v="1149"/>
    <n v="8"/>
    <n v="5"/>
    <n v="7"/>
    <x v="0"/>
    <n v="2"/>
    <n v="287.25"/>
    <n v="6"/>
    <n v="861.75"/>
    <n v="20"/>
    <n v="7"/>
    <x v="0"/>
  </r>
  <r>
    <n v="8312"/>
    <n v="64"/>
    <x v="3"/>
    <x v="1"/>
    <n v="28249"/>
    <n v="80"/>
    <n v="6"/>
    <n v="43"/>
    <n v="1.9999999999999996"/>
    <n v="1"/>
    <n v="1"/>
    <x v="0"/>
    <n v="2"/>
    <n v="17.2"/>
    <n v="3"/>
    <n v="25.8"/>
    <n v="3.9999999999999996"/>
    <n v="0"/>
    <x v="1"/>
  </r>
  <r>
    <n v="5534"/>
    <n v="50"/>
    <x v="2"/>
    <x v="1"/>
    <n v="47808"/>
    <n v="30"/>
    <n v="10"/>
    <n v="224"/>
    <n v="7"/>
    <n v="3"/>
    <n v="4"/>
    <x v="0"/>
    <n v="3"/>
    <n v="112"/>
    <n v="3"/>
    <n v="112"/>
    <n v="14"/>
    <n v="4"/>
    <x v="2"/>
  </r>
  <r>
    <n v="5093"/>
    <n v="51"/>
    <x v="1"/>
    <x v="2"/>
    <n v="25509"/>
    <n v="15"/>
    <n v="9"/>
    <n v="101"/>
    <n v="9"/>
    <n v="2"/>
    <n v="3"/>
    <x v="0"/>
    <n v="3"/>
    <n v="50.5"/>
    <n v="3"/>
    <n v="50.5"/>
    <n v="14"/>
    <n v="4"/>
    <x v="2"/>
  </r>
  <r>
    <n v="7592"/>
    <n v="79"/>
    <x v="1"/>
    <x v="1"/>
    <n v="51012"/>
    <n v="86"/>
    <n v="10"/>
    <n v="209"/>
    <n v="1.9999999999999996"/>
    <n v="3"/>
    <n v="4"/>
    <x v="0"/>
    <n v="4"/>
    <n v="104.5"/>
    <n v="4"/>
    <n v="104.5"/>
    <n v="9"/>
    <n v="2"/>
    <x v="2"/>
  </r>
  <r>
    <n v="8895"/>
    <n v="40"/>
    <x v="0"/>
    <x v="0"/>
    <n v="70596"/>
    <n v="68"/>
    <n v="21"/>
    <n v="968"/>
    <n v="4"/>
    <n v="7"/>
    <n v="7"/>
    <x v="0"/>
    <n v="3"/>
    <n v="193.60000000000002"/>
    <n v="12"/>
    <n v="774.40000000000009"/>
    <n v="18"/>
    <n v="6"/>
    <x v="4"/>
  </r>
  <r>
    <n v="8584"/>
    <n v="73"/>
    <x v="1"/>
    <x v="1"/>
    <n v="85431"/>
    <n v="54"/>
    <n v="17"/>
    <n v="1165"/>
    <n v="5"/>
    <n v="5"/>
    <n v="7"/>
    <x v="0"/>
    <n v="2"/>
    <n v="258.88888888888886"/>
    <n v="7"/>
    <n v="906.11111111111109"/>
    <n v="17"/>
    <n v="5"/>
    <x v="4"/>
  </r>
  <r>
    <n v="2694"/>
    <n v="58"/>
    <x v="0"/>
    <x v="1"/>
    <n v="42664"/>
    <n v="44"/>
    <n v="5"/>
    <n v="24"/>
    <n v="6"/>
    <n v="0"/>
    <n v="0"/>
    <x v="0"/>
    <n v="1"/>
    <n v="6"/>
    <n v="3"/>
    <n v="18"/>
    <n v="6"/>
    <n v="0"/>
    <x v="1"/>
  </r>
  <r>
    <n v="8910"/>
    <n v="70"/>
    <x v="0"/>
    <x v="1"/>
    <n v="42586"/>
    <n v="7"/>
    <n v="16"/>
    <n v="252"/>
    <n v="10"/>
    <n v="5"/>
    <n v="4"/>
    <x v="0"/>
    <n v="4"/>
    <n v="100.80000000000001"/>
    <n v="6"/>
    <n v="151.19999999999999"/>
    <n v="19"/>
    <n v="7"/>
    <x v="0"/>
  </r>
  <r>
    <n v="7433"/>
    <n v="40"/>
    <x v="0"/>
    <x v="0"/>
    <n v="29760"/>
    <n v="87"/>
    <n v="12"/>
    <n v="165"/>
    <n v="1.9999999999999996"/>
    <n v="3"/>
    <n v="3"/>
    <x v="0"/>
    <n v="3"/>
    <n v="70.714285714285708"/>
    <n v="4"/>
    <n v="94.285714285714278"/>
    <n v="8"/>
    <n v="1"/>
    <x v="1"/>
  </r>
  <r>
    <n v="164"/>
    <n v="48"/>
    <x v="1"/>
    <x v="1"/>
    <n v="28973"/>
    <n v="59"/>
    <n v="13"/>
    <n v="269"/>
    <n v="4"/>
    <n v="4"/>
    <n v="4"/>
    <x v="0"/>
    <n v="5"/>
    <n v="134.5"/>
    <n v="5"/>
    <n v="134.5"/>
    <n v="12"/>
    <n v="3"/>
    <x v="2"/>
  </r>
  <r>
    <n v="10477"/>
    <n v="52"/>
    <x v="1"/>
    <x v="1"/>
    <n v="39435"/>
    <n v="16"/>
    <n v="7"/>
    <n v="102"/>
    <n v="9"/>
    <n v="1"/>
    <n v="3"/>
    <x v="0"/>
    <n v="3"/>
    <n v="61.199999999999996"/>
    <n v="2"/>
    <n v="40.800000000000004"/>
    <n v="13"/>
    <n v="4"/>
    <x v="2"/>
  </r>
  <r>
    <n v="2681"/>
    <n v="41"/>
    <x v="2"/>
    <x v="1"/>
    <n v="65370"/>
    <n v="1"/>
    <n v="19"/>
    <n v="461"/>
    <n v="10"/>
    <n v="6"/>
    <n v="5"/>
    <x v="0"/>
    <n v="2"/>
    <n v="61.466666666666669"/>
    <n v="13"/>
    <n v="399.53333333333336"/>
    <n v="21"/>
    <n v="8"/>
    <x v="0"/>
  </r>
  <r>
    <n v="5150"/>
    <n v="46"/>
    <x v="3"/>
    <x v="0"/>
    <n v="20194"/>
    <n v="64"/>
    <n v="7"/>
    <n v="47"/>
    <n v="4"/>
    <n v="1"/>
    <n v="1"/>
    <x v="0"/>
    <n v="2"/>
    <n v="18.8"/>
    <n v="3"/>
    <n v="28.2"/>
    <n v="6"/>
    <n v="0"/>
    <x v="1"/>
  </r>
  <r>
    <n v="5283"/>
    <n v="49"/>
    <x v="1"/>
    <x v="0"/>
    <n v="42473"/>
    <n v="72"/>
    <n v="10"/>
    <n v="144"/>
    <n v="3.0000000000000004"/>
    <n v="3"/>
    <n v="3"/>
    <x v="0"/>
    <n v="2"/>
    <n v="48"/>
    <n v="4"/>
    <n v="96"/>
    <n v="9"/>
    <n v="2"/>
    <x v="2"/>
  </r>
  <r>
    <n v="9645"/>
    <n v="57"/>
    <x v="0"/>
    <x v="1"/>
    <n v="64590"/>
    <n v="98"/>
    <n v="24"/>
    <n v="1338"/>
    <n v="0.99999999999999978"/>
    <n v="8"/>
    <n v="8"/>
    <x v="0"/>
    <n v="9"/>
    <n v="633.78947368421052"/>
    <n v="10"/>
    <n v="704.21052631578948"/>
    <n v="17"/>
    <n v="5"/>
    <x v="4"/>
  </r>
  <r>
    <n v="10678"/>
    <n v="66"/>
    <x v="0"/>
    <x v="1"/>
    <n v="71232"/>
    <n v="91"/>
    <n v="25"/>
    <n v="917"/>
    <n v="0.99999999999999978"/>
    <n v="8"/>
    <n v="6"/>
    <x v="0"/>
    <n v="11"/>
    <n v="480.33333333333337"/>
    <n v="10"/>
    <n v="436.66666666666663"/>
    <n v="15"/>
    <n v="4"/>
    <x v="2"/>
  </r>
  <r>
    <n v="7261"/>
    <n v="54"/>
    <x v="0"/>
    <x v="1"/>
    <n v="34600"/>
    <n v="8"/>
    <n v="17"/>
    <n v="318"/>
    <n v="10"/>
    <n v="5"/>
    <n v="4"/>
    <x v="0"/>
    <n v="5"/>
    <n v="159"/>
    <n v="5"/>
    <n v="159"/>
    <n v="19"/>
    <n v="7"/>
    <x v="0"/>
  </r>
  <r>
    <n v="9648"/>
    <n v="58"/>
    <x v="0"/>
    <x v="0"/>
    <n v="46904"/>
    <n v="20"/>
    <n v="14"/>
    <n v="253"/>
    <n v="8"/>
    <n v="4"/>
    <n v="4"/>
    <x v="0"/>
    <n v="5"/>
    <n v="140.55555555555557"/>
    <n v="4"/>
    <n v="112.44444444444444"/>
    <n v="16"/>
    <n v="5"/>
    <x v="4"/>
  </r>
  <r>
    <n v="2870"/>
    <n v="52"/>
    <x v="0"/>
    <x v="1"/>
    <n v="49094"/>
    <n v="6"/>
    <n v="20"/>
    <n v="502"/>
    <n v="10"/>
    <n v="6"/>
    <n v="5"/>
    <x v="0"/>
    <n v="6"/>
    <n v="251"/>
    <n v="6"/>
    <n v="251"/>
    <n v="21"/>
    <n v="8"/>
    <x v="0"/>
  </r>
  <r>
    <n v="8008"/>
    <n v="42"/>
    <x v="0"/>
    <x v="1"/>
    <n v="36075"/>
    <n v="54"/>
    <n v="7"/>
    <n v="119"/>
    <n v="5"/>
    <n v="1"/>
    <n v="3"/>
    <x v="0"/>
    <n v="2"/>
    <n v="39.666666666666664"/>
    <n v="4"/>
    <n v="79.333333333333329"/>
    <n v="9"/>
    <n v="2"/>
    <x v="2"/>
  </r>
  <r>
    <n v="1513"/>
    <n v="46"/>
    <x v="2"/>
    <x v="1"/>
    <n v="60839"/>
    <n v="72"/>
    <n v="29"/>
    <n v="1250"/>
    <n v="3.0000000000000004"/>
    <n v="9"/>
    <n v="8"/>
    <x v="0"/>
    <n v="2"/>
    <n v="178.57142857142856"/>
    <n v="12"/>
    <n v="1071.4285714285713"/>
    <n v="20"/>
    <n v="7"/>
    <x v="0"/>
  </r>
  <r>
    <n v="6173"/>
    <n v="46"/>
    <x v="0"/>
    <x v="1"/>
    <n v="77298"/>
    <n v="46"/>
    <n v="24"/>
    <n v="969"/>
    <n v="6"/>
    <n v="8"/>
    <n v="7"/>
    <x v="0"/>
    <n v="6"/>
    <n v="342"/>
    <n v="11"/>
    <n v="627"/>
    <n v="21"/>
    <n v="8"/>
    <x v="0"/>
  </r>
  <r>
    <n v="1419"/>
    <n v="75"/>
    <x v="0"/>
    <x v="1"/>
    <n v="34026"/>
    <n v="11"/>
    <n v="9"/>
    <n v="76"/>
    <n v="9"/>
    <n v="2"/>
    <n v="2"/>
    <x v="0"/>
    <n v="2"/>
    <n v="30.400000000000002"/>
    <n v="3"/>
    <n v="45.6"/>
    <n v="13"/>
    <n v="4"/>
    <x v="2"/>
  </r>
  <r>
    <n v="9150"/>
    <n v="62"/>
    <x v="1"/>
    <x v="0"/>
    <n v="48918"/>
    <n v="21"/>
    <n v="7"/>
    <n v="62"/>
    <n v="8"/>
    <n v="1"/>
    <n v="2"/>
    <x v="0"/>
    <n v="1"/>
    <n v="12.4"/>
    <n v="4"/>
    <n v="49.6"/>
    <n v="11"/>
    <n v="3"/>
    <x v="2"/>
  </r>
  <r>
    <n v="7960"/>
    <n v="63"/>
    <x v="2"/>
    <x v="1"/>
    <n v="82122"/>
    <n v="89"/>
    <n v="26"/>
    <n v="1382"/>
    <n v="1.9999999999999996"/>
    <n v="9"/>
    <n v="8"/>
    <x v="0"/>
    <n v="3"/>
    <n v="259.125"/>
    <n v="13"/>
    <n v="1122.875"/>
    <n v="19"/>
    <n v="7"/>
    <x v="0"/>
  </r>
  <r>
    <n v="1250"/>
    <n v="49"/>
    <x v="0"/>
    <x v="0"/>
    <n v="37697"/>
    <n v="82"/>
    <n v="7"/>
    <n v="84"/>
    <n v="1.9999999999999996"/>
    <n v="1"/>
    <n v="2"/>
    <x v="0"/>
    <n v="2"/>
    <n v="33.6"/>
    <n v="3"/>
    <n v="50.4"/>
    <n v="5"/>
    <n v="0"/>
    <x v="1"/>
  </r>
  <r>
    <n v="9905"/>
    <n v="73"/>
    <x v="0"/>
    <x v="1"/>
    <n v="34074"/>
    <n v="69"/>
    <n v="14"/>
    <n v="255"/>
    <n v="4"/>
    <n v="4"/>
    <n v="4"/>
    <x v="0"/>
    <n v="3"/>
    <n v="127.5"/>
    <n v="3"/>
    <n v="127.5"/>
    <n v="12"/>
    <n v="3"/>
    <x v="2"/>
  </r>
  <r>
    <n v="10691"/>
    <n v="65"/>
    <x v="2"/>
    <x v="1"/>
    <n v="28520"/>
    <n v="55"/>
    <n v="5"/>
    <n v="43"/>
    <n v="5"/>
    <n v="0"/>
    <n v="1"/>
    <x v="0"/>
    <n v="1"/>
    <n v="14.333333333333332"/>
    <n v="2"/>
    <n v="28.666666666666664"/>
    <n v="6"/>
    <n v="0"/>
    <x v="1"/>
  </r>
  <r>
    <n v="7002"/>
    <n v="70"/>
    <x v="0"/>
    <x v="0"/>
    <n v="62535"/>
    <n v="13"/>
    <n v="14"/>
    <n v="398"/>
    <n v="9"/>
    <n v="4"/>
    <n v="5"/>
    <x v="0"/>
    <n v="3"/>
    <n v="108.54545454545453"/>
    <n v="8"/>
    <n v="289.45454545454544"/>
    <n v="18"/>
    <n v="6"/>
    <x v="4"/>
  </r>
  <r>
    <n v="2952"/>
    <n v="48"/>
    <x v="2"/>
    <x v="0"/>
    <n v="36273"/>
    <n v="80"/>
    <n v="8"/>
    <n v="76"/>
    <n v="1.9999999999999996"/>
    <n v="2"/>
    <n v="2"/>
    <x v="0"/>
    <n v="3"/>
    <n v="38"/>
    <n v="3"/>
    <n v="38"/>
    <n v="6"/>
    <n v="0"/>
    <x v="1"/>
  </r>
  <r>
    <n v="8439"/>
    <n v="61"/>
    <x v="0"/>
    <x v="1"/>
    <n v="63404"/>
    <n v="97"/>
    <n v="15"/>
    <n v="902"/>
    <n v="0.99999999999999978"/>
    <n v="4"/>
    <n v="6"/>
    <x v="0"/>
    <n v="6"/>
    <n v="541.19999999999993"/>
    <n v="4"/>
    <n v="360.8"/>
    <n v="11"/>
    <n v="3"/>
    <x v="2"/>
  </r>
  <r>
    <n v="762"/>
    <n v="44"/>
    <x v="2"/>
    <x v="1"/>
    <n v="75774"/>
    <n v="27"/>
    <n v="21"/>
    <n v="823"/>
    <n v="8"/>
    <n v="7"/>
    <n v="6"/>
    <x v="0"/>
    <n v="7"/>
    <n v="384.06666666666666"/>
    <n v="8"/>
    <n v="438.93333333333334"/>
    <n v="21"/>
    <n v="8"/>
    <x v="0"/>
  </r>
  <r>
    <n v="2831"/>
    <n v="49"/>
    <x v="0"/>
    <x v="1"/>
    <n v="78416"/>
    <n v="99"/>
    <n v="26"/>
    <n v="1179"/>
    <n v="0.99999999999999978"/>
    <n v="9"/>
    <n v="8"/>
    <x v="0"/>
    <n v="7"/>
    <n v="485.47058823529409"/>
    <n v="10"/>
    <n v="693.52941176470586"/>
    <n v="18"/>
    <n v="6"/>
    <x v="4"/>
  </r>
  <r>
    <n v="6977"/>
    <n v="51"/>
    <x v="0"/>
    <x v="1"/>
    <n v="75702"/>
    <n v="87"/>
    <n v="29"/>
    <n v="1921"/>
    <n v="1.9999999999999996"/>
    <n v="9"/>
    <n v="9"/>
    <x v="0"/>
    <n v="10"/>
    <n v="835.21739130434776"/>
    <n v="13"/>
    <n v="1085.782608695652"/>
    <n v="20"/>
    <n v="7"/>
    <x v="0"/>
  </r>
  <r>
    <n v="6289"/>
    <n v="74"/>
    <x v="2"/>
    <x v="1"/>
    <n v="59385"/>
    <n v="85"/>
    <n v="10"/>
    <n v="185"/>
    <n v="1.9999999999999996"/>
    <n v="3"/>
    <n v="3"/>
    <x v="0"/>
    <n v="3"/>
    <n v="79.285714285714278"/>
    <n v="4"/>
    <n v="105.71428571428571"/>
    <n v="8"/>
    <n v="1"/>
    <x v="1"/>
  </r>
  <r>
    <n v="4168"/>
    <n v="59"/>
    <x v="0"/>
    <x v="0"/>
    <n v="37070"/>
    <n v="30"/>
    <n v="23"/>
    <n v="433"/>
    <n v="7"/>
    <n v="8"/>
    <n v="5"/>
    <x v="0"/>
    <n v="5"/>
    <n v="166.53846153846155"/>
    <n v="8"/>
    <n v="266.46153846153845"/>
    <n v="20"/>
    <n v="7"/>
    <x v="0"/>
  </r>
  <r>
    <n v="8397"/>
    <n v="74"/>
    <x v="0"/>
    <x v="1"/>
    <n v="44689"/>
    <n v="82"/>
    <n v="6"/>
    <n v="34"/>
    <n v="1.9999999999999996"/>
    <n v="1"/>
    <n v="0"/>
    <x v="0"/>
    <n v="1"/>
    <n v="11.333333333333332"/>
    <n v="2"/>
    <n v="22.666666666666664"/>
    <n v="2.9999999999999996"/>
    <n v="0"/>
    <x v="1"/>
  </r>
  <r>
    <n v="9284"/>
    <n v="67"/>
    <x v="0"/>
    <x v="1"/>
    <n v="53977"/>
    <n v="21"/>
    <n v="27"/>
    <n v="907"/>
    <n v="8"/>
    <n v="9"/>
    <n v="6"/>
    <x v="0"/>
    <n v="5"/>
    <n v="266.76470588235293"/>
    <n v="12"/>
    <n v="640.23529411764707"/>
    <n v="23"/>
    <n v="8"/>
    <x v="0"/>
  </r>
  <r>
    <n v="6237"/>
    <n v="59"/>
    <x v="1"/>
    <x v="0"/>
    <n v="7144"/>
    <n v="92"/>
    <n v="25"/>
    <n v="416"/>
    <n v="0.99999999999999978"/>
    <n v="8"/>
    <n v="5"/>
    <x v="1"/>
    <n v="23"/>
    <n v="398.66666666666669"/>
    <n v="1"/>
    <n v="17.333333333333332"/>
    <n v="14"/>
    <n v="4"/>
    <x v="2"/>
  </r>
  <r>
    <n v="3130"/>
    <n v="61"/>
    <x v="0"/>
    <x v="0"/>
    <n v="18701"/>
    <n v="95"/>
    <n v="10"/>
    <n v="44"/>
    <n v="0.99999999999999978"/>
    <n v="3"/>
    <n v="1"/>
    <x v="0"/>
    <n v="2"/>
    <n v="14.666666666666666"/>
    <n v="4"/>
    <n v="29.333333333333332"/>
    <n v="5"/>
    <n v="0"/>
    <x v="1"/>
  </r>
  <r>
    <n v="1619"/>
    <n v="69"/>
    <x v="0"/>
    <x v="1"/>
    <n v="90369"/>
    <n v="2"/>
    <n v="17"/>
    <n v="1588"/>
    <n v="10"/>
    <n v="5"/>
    <n v="9"/>
    <x v="0"/>
    <n v="4"/>
    <n v="635.20000000000005"/>
    <n v="6"/>
    <n v="952.8"/>
    <n v="24"/>
    <n v="9"/>
    <x v="3"/>
  </r>
  <r>
    <n v="1990"/>
    <n v="51"/>
    <x v="1"/>
    <x v="0"/>
    <n v="63159"/>
    <n v="74"/>
    <n v="17"/>
    <n v="1797"/>
    <n v="3.0000000000000004"/>
    <n v="5"/>
    <n v="9"/>
    <x v="0"/>
    <n v="3"/>
    <n v="490.09090909090907"/>
    <n v="8"/>
    <n v="1306.909090909091"/>
    <n v="17"/>
    <n v="5"/>
    <x v="4"/>
  </r>
  <r>
    <n v="5513"/>
    <n v="59"/>
    <x v="0"/>
    <x v="1"/>
    <n v="37758"/>
    <n v="49"/>
    <n v="6"/>
    <n v="40"/>
    <n v="6"/>
    <n v="1"/>
    <n v="1"/>
    <x v="0"/>
    <n v="1"/>
    <n v="10"/>
    <n v="3"/>
    <n v="30"/>
    <n v="8"/>
    <n v="1"/>
    <x v="1"/>
  </r>
  <r>
    <n v="269"/>
    <n v="62"/>
    <x v="1"/>
    <x v="0"/>
    <n v="46757"/>
    <n v="71"/>
    <n v="21"/>
    <n v="1143"/>
    <n v="3.0000000000000004"/>
    <n v="7"/>
    <n v="7"/>
    <x v="0"/>
    <n v="4"/>
    <n v="415.63636363636363"/>
    <n v="7"/>
    <n v="727.36363636363637"/>
    <n v="17"/>
    <n v="5"/>
    <x v="4"/>
  </r>
  <r>
    <n v="8093"/>
    <n v="56"/>
    <x v="2"/>
    <x v="1"/>
    <n v="79734"/>
    <n v="72"/>
    <n v="14"/>
    <n v="914"/>
    <n v="3.0000000000000004"/>
    <n v="4"/>
    <n v="6"/>
    <x v="0"/>
    <n v="4"/>
    <n v="365.6"/>
    <n v="6"/>
    <n v="548.4"/>
    <n v="13"/>
    <n v="4"/>
    <x v="2"/>
  </r>
  <r>
    <n v="10513"/>
    <n v="33"/>
    <x v="0"/>
    <x v="1"/>
    <n v="63207"/>
    <n v="68"/>
    <n v="12"/>
    <n v="1502"/>
    <n v="4"/>
    <n v="3"/>
    <n v="8"/>
    <x v="0"/>
    <n v="2"/>
    <n v="375.5"/>
    <n v="6"/>
    <n v="1126.5"/>
    <n v="15"/>
    <n v="4"/>
    <x v="2"/>
  </r>
  <r>
    <n v="10177"/>
    <n v="71"/>
    <x v="0"/>
    <x v="2"/>
    <n v="72071"/>
    <n v="4"/>
    <n v="20"/>
    <n v="1338"/>
    <n v="10"/>
    <n v="6"/>
    <n v="8"/>
    <x v="0"/>
    <n v="5"/>
    <n v="514.61538461538464"/>
    <n v="8"/>
    <n v="823.38461538461547"/>
    <n v="24"/>
    <n v="9"/>
    <x v="3"/>
  </r>
  <r>
    <n v="2549"/>
    <n v="42"/>
    <x v="1"/>
    <x v="1"/>
    <n v="21840"/>
    <n v="80"/>
    <n v="5"/>
    <n v="27"/>
    <n v="1.9999999999999996"/>
    <n v="0"/>
    <n v="0"/>
    <x v="0"/>
    <n v="1"/>
    <n v="6.75"/>
    <n v="3"/>
    <n v="20.25"/>
    <n v="1.9999999999999996"/>
    <n v="0"/>
    <x v="1"/>
  </r>
  <r>
    <n v="5782"/>
    <n v="43"/>
    <x v="2"/>
    <x v="1"/>
    <n v="58582"/>
    <n v="15"/>
    <n v="22"/>
    <n v="763"/>
    <n v="9"/>
    <n v="7"/>
    <n v="6"/>
    <x v="0"/>
    <n v="9"/>
    <n v="381.5"/>
    <n v="9"/>
    <n v="381.5"/>
    <n v="22"/>
    <n v="8"/>
    <x v="0"/>
  </r>
  <r>
    <n v="10057"/>
    <n v="74"/>
    <x v="0"/>
    <x v="0"/>
    <n v="72282"/>
    <n v="70"/>
    <n v="22"/>
    <n v="1331"/>
    <n v="3.0000000000000004"/>
    <n v="7"/>
    <n v="8"/>
    <x v="0"/>
    <n v="5"/>
    <n v="475.35714285714289"/>
    <n v="9"/>
    <n v="855.64285714285722"/>
    <n v="18"/>
    <n v="6"/>
    <x v="4"/>
  </r>
  <r>
    <n v="10307"/>
    <n v="69"/>
    <x v="0"/>
    <x v="1"/>
    <n v="50387"/>
    <n v="91"/>
    <n v="19"/>
    <n v="525"/>
    <n v="0.99999999999999978"/>
    <n v="6"/>
    <n v="5"/>
    <x v="0"/>
    <n v="6"/>
    <n v="225"/>
    <n v="8"/>
    <n v="300"/>
    <n v="12"/>
    <n v="3"/>
    <x v="2"/>
  </r>
  <r>
    <n v="8566"/>
    <n v="64"/>
    <x v="1"/>
    <x v="1"/>
    <n v="32583"/>
    <n v="10"/>
    <n v="4"/>
    <n v="9"/>
    <n v="9"/>
    <n v="0"/>
    <n v="0"/>
    <x v="0"/>
    <n v="1"/>
    <n v="3"/>
    <n v="2"/>
    <n v="6"/>
    <n v="9"/>
    <n v="2"/>
    <x v="2"/>
  </r>
  <r>
    <n v="2415"/>
    <n v="63"/>
    <x v="0"/>
    <x v="1"/>
    <n v="62568"/>
    <n v="99"/>
    <n v="16"/>
    <n v="953"/>
    <n v="0.99999999999999978"/>
    <n v="5"/>
    <n v="7"/>
    <x v="0"/>
    <n v="5"/>
    <n v="476.5"/>
    <n v="5"/>
    <n v="476.5"/>
    <n v="13"/>
    <n v="4"/>
    <x v="2"/>
  </r>
  <r>
    <n v="5684"/>
    <n v="54"/>
    <x v="2"/>
    <x v="2"/>
    <n v="44635"/>
    <n v="25"/>
    <n v="7"/>
    <n v="68"/>
    <n v="8"/>
    <n v="1"/>
    <n v="2"/>
    <x v="0"/>
    <n v="2"/>
    <n v="27.200000000000003"/>
    <n v="3"/>
    <n v="40.799999999999997"/>
    <n v="11"/>
    <n v="3"/>
    <x v="2"/>
  </r>
  <r>
    <n v="8334"/>
    <n v="54"/>
    <x v="2"/>
    <x v="0"/>
    <n v="33316"/>
    <n v="34"/>
    <n v="10"/>
    <n v="131"/>
    <n v="7"/>
    <n v="3"/>
    <n v="3"/>
    <x v="0"/>
    <n v="2"/>
    <n v="43.666666666666664"/>
    <n v="4"/>
    <n v="87.333333333333329"/>
    <n v="13"/>
    <n v="4"/>
    <x v="2"/>
  </r>
  <r>
    <n v="9166"/>
    <n v="57"/>
    <x v="0"/>
    <x v="1"/>
    <n v="63967"/>
    <n v="57"/>
    <n v="23"/>
    <n v="882"/>
    <n v="5"/>
    <n v="8"/>
    <n v="6"/>
    <x v="0"/>
    <n v="4"/>
    <n v="220.5"/>
    <n v="12"/>
    <n v="661.5"/>
    <n v="19"/>
    <n v="7"/>
    <x v="0"/>
  </r>
  <r>
    <n v="1440"/>
    <n v="47"/>
    <x v="2"/>
    <x v="1"/>
    <n v="52513"/>
    <n v="84"/>
    <n v="25"/>
    <n v="1149"/>
    <n v="1.9999999999999996"/>
    <n v="8"/>
    <n v="7"/>
    <x v="0"/>
    <n v="9"/>
    <n v="574.5"/>
    <n v="9"/>
    <n v="574.5"/>
    <n v="17"/>
    <n v="5"/>
    <x v="4"/>
  </r>
  <r>
    <n v="78"/>
    <n v="56"/>
    <x v="0"/>
    <x v="1"/>
    <n v="25293"/>
    <n v="51"/>
    <n v="5"/>
    <n v="37"/>
    <n v="5"/>
    <n v="0"/>
    <n v="1"/>
    <x v="0"/>
    <n v="1"/>
    <n v="12.333333333333332"/>
    <n v="2"/>
    <n v="24.666666666666664"/>
    <n v="6"/>
    <n v="0"/>
    <x v="1"/>
  </r>
  <r>
    <n v="5441"/>
    <n v="60"/>
    <x v="1"/>
    <x v="3"/>
    <n v="54111"/>
    <n v="97"/>
    <n v="15"/>
    <n v="388"/>
    <n v="0.99999999999999978"/>
    <n v="4"/>
    <n v="4"/>
    <x v="0"/>
    <n v="5"/>
    <n v="176.36363636363635"/>
    <n v="6"/>
    <n v="211.63636363636363"/>
    <n v="9"/>
    <n v="2"/>
    <x v="2"/>
  </r>
  <r>
    <n v="5302"/>
    <n v="39"/>
    <x v="0"/>
    <x v="1"/>
    <n v="78394"/>
    <n v="13"/>
    <n v="16"/>
    <n v="1428"/>
    <n v="9"/>
    <n v="5"/>
    <n v="8"/>
    <x v="0"/>
    <n v="4"/>
    <n v="634.66666666666663"/>
    <n v="5"/>
    <n v="793.33333333333337"/>
    <n v="22"/>
    <n v="8"/>
    <x v="0"/>
  </r>
  <r>
    <n v="4687"/>
    <n v="67"/>
    <x v="2"/>
    <x v="1"/>
    <n v="80739"/>
    <n v="92"/>
    <n v="24"/>
    <n v="1633"/>
    <n v="0.99999999999999978"/>
    <n v="8"/>
    <n v="9"/>
    <x v="0"/>
    <n v="3"/>
    <n v="408.25"/>
    <n v="9"/>
    <n v="1224.75"/>
    <n v="18"/>
    <n v="6"/>
    <x v="4"/>
  </r>
  <r>
    <n v="1087"/>
    <n v="50"/>
    <x v="2"/>
    <x v="1"/>
    <n v="22669"/>
    <n v="30"/>
    <n v="10"/>
    <n v="173"/>
    <n v="7"/>
    <n v="3"/>
    <n v="3"/>
    <x v="0"/>
    <n v="4"/>
    <n v="115.33333333333333"/>
    <n v="2"/>
    <n v="57.666666666666664"/>
    <n v="13"/>
    <n v="4"/>
    <x v="2"/>
  </r>
  <r>
    <n v="6859"/>
    <n v="38"/>
    <x v="0"/>
    <x v="0"/>
    <n v="29236"/>
    <n v="30"/>
    <n v="9"/>
    <n v="99"/>
    <n v="7"/>
    <n v="2"/>
    <n v="3"/>
    <x v="0"/>
    <n v="4"/>
    <n v="56.571428571428569"/>
    <n v="3"/>
    <n v="42.428571428571423"/>
    <n v="12"/>
    <n v="3"/>
    <x v="2"/>
  </r>
  <r>
    <n v="9860"/>
    <n v="66"/>
    <x v="0"/>
    <x v="1"/>
    <n v="44911"/>
    <n v="11"/>
    <n v="12"/>
    <n v="215"/>
    <n v="9"/>
    <n v="3"/>
    <n v="4"/>
    <x v="0"/>
    <n v="4"/>
    <n v="107.5"/>
    <n v="4"/>
    <n v="107.5"/>
    <n v="16"/>
    <n v="5"/>
    <x v="4"/>
  </r>
  <r>
    <n v="7129"/>
    <n v="63"/>
    <x v="1"/>
    <x v="1"/>
    <n v="54693"/>
    <n v="72"/>
    <n v="31"/>
    <n v="929"/>
    <n v="3.0000000000000004"/>
    <n v="9"/>
    <n v="7"/>
    <x v="0"/>
    <n v="6"/>
    <n v="293.36842105263156"/>
    <n v="13"/>
    <n v="635.63157894736844"/>
    <n v="19"/>
    <n v="7"/>
    <x v="0"/>
  </r>
  <r>
    <n v="5866"/>
    <n v="51"/>
    <x v="0"/>
    <x v="1"/>
    <n v="48186"/>
    <n v="39"/>
    <n v="12"/>
    <n v="219"/>
    <n v="7"/>
    <n v="3"/>
    <n v="4"/>
    <x v="0"/>
    <n v="4"/>
    <n v="109.5"/>
    <n v="4"/>
    <n v="109.5"/>
    <n v="14"/>
    <n v="4"/>
    <x v="2"/>
  </r>
  <r>
    <n v="10521"/>
    <n v="48"/>
    <x v="0"/>
    <x v="1"/>
    <n v="54809"/>
    <n v="0"/>
    <n v="12"/>
    <n v="174"/>
    <n v="10"/>
    <n v="3"/>
    <n v="3"/>
    <x v="0"/>
    <n v="2"/>
    <n v="49.714285714285708"/>
    <n v="5"/>
    <n v="124.28571428571429"/>
    <n v="16"/>
    <n v="5"/>
    <x v="4"/>
  </r>
  <r>
    <n v="7393"/>
    <n v="47"/>
    <x v="0"/>
    <x v="1"/>
    <n v="41580"/>
    <n v="15"/>
    <n v="9"/>
    <n v="92"/>
    <n v="9"/>
    <n v="2"/>
    <n v="3"/>
    <x v="0"/>
    <n v="2"/>
    <n v="36.800000000000004"/>
    <n v="3"/>
    <n v="55.199999999999996"/>
    <n v="14"/>
    <n v="4"/>
    <x v="2"/>
  </r>
  <r>
    <n v="7849"/>
    <n v="55"/>
    <x v="1"/>
    <x v="1"/>
    <n v="80336"/>
    <n v="12"/>
    <n v="25"/>
    <n v="1052"/>
    <n v="9"/>
    <n v="8"/>
    <n v="7"/>
    <x v="0"/>
    <n v="2"/>
    <n v="140.26666666666665"/>
    <n v="13"/>
    <n v="911.73333333333335"/>
    <n v="24"/>
    <n v="9"/>
    <x v="3"/>
  </r>
  <r>
    <n v="332"/>
    <n v="68"/>
    <x v="0"/>
    <x v="1"/>
    <n v="47743"/>
    <n v="56"/>
    <n v="14"/>
    <n v="275"/>
    <n v="5"/>
    <n v="4"/>
    <n v="4"/>
    <x v="0"/>
    <n v="4"/>
    <n v="110"/>
    <n v="6"/>
    <n v="165"/>
    <n v="13"/>
    <n v="4"/>
    <x v="2"/>
  </r>
  <r>
    <n v="9847"/>
    <n v="70"/>
    <x v="2"/>
    <x v="1"/>
    <n v="62972"/>
    <n v="39"/>
    <n v="16"/>
    <n v="587"/>
    <n v="7"/>
    <n v="5"/>
    <n v="5"/>
    <x v="0"/>
    <n v="7"/>
    <n v="410.9"/>
    <n v="3"/>
    <n v="176.1"/>
    <n v="17"/>
    <n v="5"/>
    <x v="4"/>
  </r>
  <r>
    <n v="531"/>
    <n v="71"/>
    <x v="1"/>
    <x v="2"/>
    <n v="57333"/>
    <n v="55"/>
    <n v="33"/>
    <n v="1662"/>
    <n v="5"/>
    <n v="9"/>
    <n v="9"/>
    <x v="0"/>
    <n v="8"/>
    <n v="782.11764705882354"/>
    <n v="9"/>
    <n v="879.88235294117646"/>
    <n v="23"/>
    <n v="8"/>
    <x v="0"/>
  </r>
  <r>
    <n v="9576"/>
    <n v="43"/>
    <x v="1"/>
    <x v="1"/>
    <n v="32313"/>
    <n v="60"/>
    <n v="11"/>
    <n v="159"/>
    <n v="4"/>
    <n v="3"/>
    <n v="3"/>
    <x v="0"/>
    <n v="4"/>
    <n v="79.5"/>
    <n v="4"/>
    <n v="79.5"/>
    <n v="10"/>
    <n v="2"/>
    <x v="2"/>
  </r>
  <r>
    <n v="6906"/>
    <n v="72"/>
    <x v="2"/>
    <x v="3"/>
    <n v="84953"/>
    <n v="73"/>
    <n v="18"/>
    <n v="1024"/>
    <n v="3.0000000000000004"/>
    <n v="6"/>
    <n v="7"/>
    <x v="0"/>
    <n v="3"/>
    <n v="438.85714285714283"/>
    <n v="4"/>
    <n v="585.14285714285711"/>
    <n v="16"/>
    <n v="5"/>
    <x v="4"/>
  </r>
  <r>
    <n v="7419"/>
    <n v="57"/>
    <x v="2"/>
    <x v="2"/>
    <n v="27071"/>
    <n v="90"/>
    <n v="7"/>
    <n v="35"/>
    <n v="0.99999999999999978"/>
    <n v="1"/>
    <n v="0"/>
    <x v="0"/>
    <n v="2"/>
    <n v="14"/>
    <n v="3"/>
    <n v="21"/>
    <n v="1.9999999999999998"/>
    <n v="0"/>
    <x v="1"/>
  </r>
  <r>
    <n v="3170"/>
    <n v="68"/>
    <x v="2"/>
    <x v="1"/>
    <n v="68148"/>
    <n v="86"/>
    <n v="15"/>
    <n v="1042"/>
    <n v="1.9999999999999996"/>
    <n v="4"/>
    <n v="7"/>
    <x v="0"/>
    <n v="4"/>
    <n v="416.8"/>
    <n v="6"/>
    <n v="625.19999999999993"/>
    <n v="13"/>
    <n v="4"/>
    <x v="2"/>
  </r>
  <r>
    <n v="8527"/>
    <n v="60"/>
    <x v="2"/>
    <x v="1"/>
    <n v="65735"/>
    <n v="37"/>
    <n v="19"/>
    <n v="395"/>
    <n v="7"/>
    <n v="6"/>
    <n v="4"/>
    <x v="0"/>
    <n v="6"/>
    <n v="197.5"/>
    <n v="6"/>
    <n v="197.5"/>
    <n v="17"/>
    <n v="5"/>
    <x v="4"/>
  </r>
  <r>
    <n v="7872"/>
    <n v="50"/>
    <x v="1"/>
    <x v="1"/>
    <n v="86836"/>
    <n v="7"/>
    <n v="23"/>
    <n v="557"/>
    <n v="10"/>
    <n v="8"/>
    <n v="5"/>
    <x v="0"/>
    <n v="6"/>
    <n v="278.5"/>
    <n v="6"/>
    <n v="278.5"/>
    <n v="23"/>
    <n v="8"/>
    <x v="0"/>
  </r>
  <r>
    <n v="9931"/>
    <n v="62"/>
    <x v="1"/>
    <x v="1"/>
    <n v="4023"/>
    <n v="29"/>
    <n v="15"/>
    <n v="9"/>
    <n v="8"/>
    <n v="4"/>
    <n v="0"/>
    <x v="0"/>
    <n v="0"/>
    <n v="0"/>
    <n v="0"/>
    <n v="0"/>
    <n v="12"/>
    <n v="3"/>
    <x v="2"/>
  </r>
  <r>
    <n v="10595"/>
    <n v="35"/>
    <x v="0"/>
    <x v="1"/>
    <n v="30093"/>
    <n v="19"/>
    <n v="6"/>
    <n v="69"/>
    <n v="9"/>
    <n v="1"/>
    <n v="2"/>
    <x v="0"/>
    <n v="2"/>
    <n v="27.6"/>
    <n v="3"/>
    <n v="41.4"/>
    <n v="12"/>
    <n v="3"/>
    <x v="2"/>
  </r>
  <r>
    <n v="4609"/>
    <n v="59"/>
    <x v="1"/>
    <x v="1"/>
    <n v="57705"/>
    <n v="14"/>
    <n v="18"/>
    <n v="486"/>
    <n v="9"/>
    <n v="6"/>
    <n v="5"/>
    <x v="0"/>
    <n v="8"/>
    <n v="277.71428571428572"/>
    <n v="6"/>
    <n v="208.28571428571428"/>
    <n v="20"/>
    <n v="7"/>
    <x v="0"/>
  </r>
  <r>
    <n v="5010"/>
    <n v="37"/>
    <x v="0"/>
    <x v="0"/>
    <n v="25008"/>
    <n v="72"/>
    <n v="6"/>
    <n v="34"/>
    <n v="3.0000000000000004"/>
    <n v="1"/>
    <n v="0"/>
    <x v="0"/>
    <n v="1"/>
    <n v="8.5"/>
    <n v="3"/>
    <n v="25.5"/>
    <n v="4"/>
    <n v="0"/>
    <x v="1"/>
  </r>
  <r>
    <n v="4427"/>
    <n v="30"/>
    <x v="2"/>
    <x v="0"/>
    <n v="83257"/>
    <n v="56"/>
    <n v="28"/>
    <n v="1365"/>
    <n v="5"/>
    <n v="9"/>
    <n v="8"/>
    <x v="0"/>
    <n v="5"/>
    <n v="401.47058823529414"/>
    <n v="12"/>
    <n v="963.52941176470597"/>
    <n v="22"/>
    <n v="8"/>
    <x v="0"/>
  </r>
  <r>
    <n v="11148"/>
    <n v="50"/>
    <x v="0"/>
    <x v="1"/>
    <n v="22280"/>
    <n v="85"/>
    <n v="4"/>
    <n v="13"/>
    <n v="1.9999999999999996"/>
    <n v="0"/>
    <n v="0"/>
    <x v="0"/>
    <n v="1"/>
    <n v="4.333333333333333"/>
    <n v="2"/>
    <n v="8.6666666666666661"/>
    <n v="1.9999999999999996"/>
    <n v="0"/>
    <x v="1"/>
  </r>
  <r>
    <n v="1168"/>
    <n v="47"/>
    <x v="1"/>
    <x v="1"/>
    <n v="72159"/>
    <n v="62"/>
    <n v="21"/>
    <n v="1401"/>
    <n v="4"/>
    <n v="7"/>
    <n v="8"/>
    <x v="0"/>
    <n v="4"/>
    <n v="400.28571428571428"/>
    <n v="10"/>
    <n v="1000.7142857142858"/>
    <n v="19"/>
    <n v="7"/>
    <x v="0"/>
  </r>
  <r>
    <n v="9595"/>
    <n v="64"/>
    <x v="0"/>
    <x v="1"/>
    <n v="64260"/>
    <n v="1"/>
    <n v="14"/>
    <n v="1574"/>
    <n v="10"/>
    <n v="4"/>
    <n v="9"/>
    <x v="0"/>
    <n v="4"/>
    <n v="787"/>
    <n v="4"/>
    <n v="787"/>
    <n v="23"/>
    <n v="8"/>
    <x v="0"/>
  </r>
  <r>
    <n v="10163"/>
    <n v="41"/>
    <x v="1"/>
    <x v="0"/>
    <n v="82733"/>
    <n v="28"/>
    <n v="20"/>
    <n v="1323"/>
    <n v="8"/>
    <n v="6"/>
    <n v="8"/>
    <x v="0"/>
    <n v="8"/>
    <n v="705.6"/>
    <n v="7"/>
    <n v="617.4"/>
    <n v="22"/>
    <n v="8"/>
    <x v="0"/>
  </r>
  <r>
    <n v="2886"/>
    <n v="54"/>
    <x v="2"/>
    <x v="2"/>
    <n v="74290"/>
    <n v="70"/>
    <n v="32"/>
    <n v="1217"/>
    <n v="3.0000000000000004"/>
    <n v="9"/>
    <n v="8"/>
    <x v="0"/>
    <n v="10"/>
    <n v="608.5"/>
    <n v="10"/>
    <n v="608.5"/>
    <n v="20"/>
    <n v="7"/>
    <x v="0"/>
  </r>
  <r>
    <n v="6710"/>
    <n v="74"/>
    <x v="2"/>
    <x v="0"/>
    <n v="58217"/>
    <n v="84"/>
    <n v="7"/>
    <n v="103"/>
    <n v="1.9999999999999996"/>
    <n v="1"/>
    <n v="3"/>
    <x v="0"/>
    <n v="2"/>
    <n v="34.333333333333329"/>
    <n v="4"/>
    <n v="68.666666666666657"/>
    <n v="6"/>
    <n v="0"/>
    <x v="1"/>
  </r>
  <r>
    <n v="5316"/>
    <n v="49"/>
    <x v="2"/>
    <x v="1"/>
    <n v="21024"/>
    <n v="89"/>
    <n v="7"/>
    <n v="84"/>
    <n v="1.9999999999999996"/>
    <n v="1"/>
    <n v="2"/>
    <x v="0"/>
    <n v="2"/>
    <n v="28"/>
    <n v="4"/>
    <n v="56"/>
    <n v="5"/>
    <n v="0"/>
    <x v="1"/>
  </r>
  <r>
    <n v="9029"/>
    <n v="53"/>
    <x v="1"/>
    <x v="1"/>
    <n v="70116"/>
    <n v="73"/>
    <n v="23"/>
    <n v="1536"/>
    <n v="3.0000000000000004"/>
    <n v="8"/>
    <n v="9"/>
    <x v="0"/>
    <n v="2"/>
    <n v="219.42857142857142"/>
    <n v="12"/>
    <n v="1316.5714285714284"/>
    <n v="20"/>
    <n v="7"/>
    <x v="0"/>
  </r>
  <r>
    <n v="521"/>
    <n v="40"/>
    <x v="0"/>
    <x v="1"/>
    <n v="54006"/>
    <n v="42"/>
    <n v="18"/>
    <n v="581"/>
    <n v="6"/>
    <n v="6"/>
    <n v="5"/>
    <x v="0"/>
    <n v="8"/>
    <n v="309.86666666666667"/>
    <n v="7"/>
    <n v="271.13333333333333"/>
    <n v="17"/>
    <n v="5"/>
    <x v="4"/>
  </r>
  <r>
    <n v="1459"/>
    <n v="59"/>
    <x v="1"/>
    <x v="1"/>
    <n v="69063"/>
    <n v="16"/>
    <n v="14"/>
    <n v="928"/>
    <n v="9"/>
    <n v="4"/>
    <n v="6"/>
    <x v="0"/>
    <n v="5"/>
    <n v="464"/>
    <n v="5"/>
    <n v="464"/>
    <n v="19"/>
    <n v="7"/>
    <x v="0"/>
  </r>
  <r>
    <n v="10241"/>
    <n v="50"/>
    <x v="2"/>
    <x v="2"/>
    <n v="11448"/>
    <n v="16"/>
    <n v="4"/>
    <n v="14"/>
    <n v="9"/>
    <n v="0"/>
    <n v="0"/>
    <x v="0"/>
    <n v="1"/>
    <n v="4.6666666666666661"/>
    <n v="2"/>
    <n v="9.3333333333333321"/>
    <n v="9"/>
    <n v="2"/>
    <x v="2"/>
  </r>
  <r>
    <n v="1630"/>
    <n v="46"/>
    <x v="0"/>
    <x v="0"/>
    <n v="61825"/>
    <n v="56"/>
    <n v="15"/>
    <n v="424"/>
    <n v="5"/>
    <n v="4"/>
    <n v="5"/>
    <x v="0"/>
    <n v="4"/>
    <n v="141.33333333333331"/>
    <n v="8"/>
    <n v="282.66666666666663"/>
    <n v="14"/>
    <n v="4"/>
    <x v="2"/>
  </r>
  <r>
    <n v="3254"/>
    <n v="54"/>
    <x v="0"/>
    <x v="1"/>
    <n v="70886"/>
    <n v="65"/>
    <n v="14"/>
    <n v="960"/>
    <n v="4"/>
    <n v="4"/>
    <n v="7"/>
    <x v="0"/>
    <n v="5"/>
    <n v="533.33333333333337"/>
    <n v="4"/>
    <n v="426.66666666666663"/>
    <n v="15"/>
    <n v="4"/>
    <x v="2"/>
  </r>
  <r>
    <n v="9064"/>
    <n v="43"/>
    <x v="0"/>
    <x v="1"/>
    <n v="69109"/>
    <n v="10"/>
    <n v="20"/>
    <n v="1555"/>
    <n v="9"/>
    <n v="6"/>
    <n v="9"/>
    <x v="0"/>
    <n v="6"/>
    <n v="717.69230769230774"/>
    <n v="7"/>
    <n v="837.30769230769226"/>
    <n v="24"/>
    <n v="9"/>
    <x v="3"/>
  </r>
  <r>
    <n v="3678"/>
    <n v="52"/>
    <x v="0"/>
    <x v="3"/>
    <n v="60208"/>
    <n v="13"/>
    <n v="29"/>
    <n v="656"/>
    <n v="9"/>
    <n v="9"/>
    <n v="6"/>
    <x v="0"/>
    <n v="8"/>
    <n v="349.86666666666667"/>
    <n v="7"/>
    <n v="306.13333333333333"/>
    <n v="24"/>
    <n v="9"/>
    <x v="3"/>
  </r>
  <r>
    <n v="4227"/>
    <n v="57"/>
    <x v="2"/>
    <x v="1"/>
    <n v="32889"/>
    <n v="78"/>
    <n v="9"/>
    <n v="55"/>
    <n v="3.0000000000000004"/>
    <n v="2"/>
    <n v="1"/>
    <x v="0"/>
    <n v="2"/>
    <n v="22"/>
    <n v="3"/>
    <n v="33"/>
    <n v="6"/>
    <n v="0"/>
    <x v="1"/>
  </r>
  <r>
    <n v="9467"/>
    <n v="41"/>
    <x v="0"/>
    <x v="0"/>
    <n v="34738"/>
    <n v="51"/>
    <n v="5"/>
    <n v="20"/>
    <n v="5"/>
    <n v="0"/>
    <n v="0"/>
    <x v="0"/>
    <n v="1"/>
    <n v="5"/>
    <n v="3"/>
    <n v="15"/>
    <n v="5"/>
    <n v="0"/>
    <x v="1"/>
  </r>
  <r>
    <n v="8486"/>
    <n v="54"/>
    <x v="2"/>
    <x v="1"/>
    <n v="30538"/>
    <n v="27"/>
    <n v="17"/>
    <n v="367"/>
    <n v="8"/>
    <n v="5"/>
    <n v="4"/>
    <x v="0"/>
    <n v="9"/>
    <n v="254.07692307692307"/>
    <n v="4"/>
    <n v="112.92307692307693"/>
    <n v="17"/>
    <n v="5"/>
    <x v="4"/>
  </r>
  <r>
    <n v="2186"/>
    <n v="48"/>
    <x v="2"/>
    <x v="1"/>
    <n v="82326"/>
    <n v="30"/>
    <n v="22"/>
    <n v="2257"/>
    <n v="7"/>
    <n v="7"/>
    <n v="9"/>
    <x v="0"/>
    <n v="5"/>
    <n v="1025.9090909090908"/>
    <n v="6"/>
    <n v="1231.090909090909"/>
    <n v="23"/>
    <n v="8"/>
    <x v="0"/>
  </r>
  <r>
    <n v="3286"/>
    <n v="58"/>
    <x v="1"/>
    <x v="2"/>
    <n v="26642"/>
    <n v="71"/>
    <n v="7"/>
    <n v="42"/>
    <n v="3.0000000000000004"/>
    <n v="1"/>
    <n v="1"/>
    <x v="0"/>
    <n v="2"/>
    <n v="16.8"/>
    <n v="3"/>
    <n v="25.2"/>
    <n v="5"/>
    <n v="0"/>
    <x v="1"/>
  </r>
  <r>
    <n v="8602"/>
    <n v="61"/>
    <x v="0"/>
    <x v="2"/>
    <n v="69932"/>
    <n v="97"/>
    <n v="26"/>
    <n v="1049"/>
    <n v="0.99999999999999978"/>
    <n v="9"/>
    <n v="7"/>
    <x v="0"/>
    <n v="7"/>
    <n v="407.94444444444446"/>
    <n v="11"/>
    <n v="641.05555555555566"/>
    <n v="17"/>
    <n v="5"/>
    <x v="4"/>
  </r>
  <r>
    <n v="3722"/>
    <n v="53"/>
    <x v="0"/>
    <x v="0"/>
    <n v="44503"/>
    <n v="83"/>
    <n v="7"/>
    <n v="48"/>
    <n v="1.9999999999999996"/>
    <n v="1"/>
    <n v="1"/>
    <x v="0"/>
    <n v="2"/>
    <n v="19.200000000000003"/>
    <n v="3"/>
    <n v="28.799999999999997"/>
    <n v="3.9999999999999996"/>
    <n v="0"/>
    <x v="1"/>
  </r>
  <r>
    <n v="6715"/>
    <n v="77"/>
    <x v="1"/>
    <x v="0"/>
    <n v="60200"/>
    <n v="3"/>
    <n v="25"/>
    <n v="685"/>
    <n v="10"/>
    <n v="8"/>
    <n v="6"/>
    <x v="0"/>
    <n v="6"/>
    <n v="241.76470588235296"/>
    <n v="11"/>
    <n v="443.23529411764707"/>
    <n v="24"/>
    <n v="9"/>
    <x v="3"/>
  </r>
  <r>
    <n v="4796"/>
    <n v="73"/>
    <x v="0"/>
    <x v="2"/>
    <n v="49638"/>
    <n v="71"/>
    <n v="5"/>
    <n v="39"/>
    <n v="3.0000000000000004"/>
    <n v="0"/>
    <n v="1"/>
    <x v="0"/>
    <n v="1"/>
    <n v="9.75"/>
    <n v="3"/>
    <n v="29.25"/>
    <n v="4"/>
    <n v="0"/>
    <x v="1"/>
  </r>
  <r>
    <n v="9612"/>
    <n v="38"/>
    <x v="2"/>
    <x v="0"/>
    <n v="23830"/>
    <n v="3"/>
    <n v="5"/>
    <n v="43"/>
    <n v="10"/>
    <n v="0"/>
    <n v="1"/>
    <x v="0"/>
    <n v="1"/>
    <n v="10.75"/>
    <n v="3"/>
    <n v="32.25"/>
    <n v="11"/>
    <n v="3"/>
    <x v="2"/>
  </r>
  <r>
    <n v="3766"/>
    <n v="66"/>
    <x v="2"/>
    <x v="3"/>
    <n v="33051"/>
    <n v="15"/>
    <n v="21"/>
    <n v="835"/>
    <n v="9"/>
    <n v="7"/>
    <n v="6"/>
    <x v="0"/>
    <n v="9"/>
    <n v="442.05882352941177"/>
    <n v="8"/>
    <n v="392.94117647058823"/>
    <n v="22"/>
    <n v="8"/>
    <x v="0"/>
  </r>
  <r>
    <n v="1399"/>
    <n v="67"/>
    <x v="0"/>
    <x v="1"/>
    <n v="72905"/>
    <n v="52"/>
    <n v="20"/>
    <n v="1515"/>
    <n v="5"/>
    <n v="6"/>
    <n v="8"/>
    <x v="0"/>
    <n v="3"/>
    <n v="378.75"/>
    <n v="9"/>
    <n v="1136.25"/>
    <n v="19"/>
    <n v="7"/>
    <x v="0"/>
  </r>
  <r>
    <n v="1570"/>
    <n v="74"/>
    <x v="1"/>
    <x v="1"/>
    <n v="69702"/>
    <n v="8"/>
    <n v="26"/>
    <n v="1039"/>
    <n v="10"/>
    <n v="9"/>
    <n v="7"/>
    <x v="0"/>
    <n v="7"/>
    <n v="427.8235294117647"/>
    <n v="10"/>
    <n v="611.17647058823536"/>
    <n v="26"/>
    <n v="9"/>
    <x v="3"/>
  </r>
  <r>
    <n v="3426"/>
    <n v="50"/>
    <x v="0"/>
    <x v="2"/>
    <n v="70300"/>
    <n v="89"/>
    <n v="26"/>
    <n v="1596"/>
    <n v="1.9999999999999996"/>
    <n v="9"/>
    <n v="9"/>
    <x v="0"/>
    <n v="5"/>
    <n v="443.33333333333337"/>
    <n v="13"/>
    <n v="1152.6666666666667"/>
    <n v="20"/>
    <n v="7"/>
    <x v="0"/>
  </r>
  <r>
    <n v="3074"/>
    <n v="41"/>
    <x v="1"/>
    <x v="1"/>
    <n v="70643"/>
    <n v="66"/>
    <n v="18"/>
    <n v="1828"/>
    <n v="4"/>
    <n v="6"/>
    <n v="9"/>
    <x v="0"/>
    <n v="5"/>
    <n v="1015.5555555555557"/>
    <n v="4"/>
    <n v="812.44444444444434"/>
    <n v="19"/>
    <n v="7"/>
    <x v="0"/>
  </r>
  <r>
    <n v="8341"/>
    <n v="56"/>
    <x v="1"/>
    <x v="1"/>
    <n v="30396"/>
    <n v="22"/>
    <n v="6"/>
    <n v="34"/>
    <n v="8"/>
    <n v="1"/>
    <n v="0"/>
    <x v="0"/>
    <n v="1"/>
    <n v="11.333333333333332"/>
    <n v="2"/>
    <n v="22.666666666666664"/>
    <n v="9"/>
    <n v="2"/>
    <x v="2"/>
  </r>
  <r>
    <n v="5180"/>
    <n v="57"/>
    <x v="1"/>
    <x v="2"/>
    <n v="50616"/>
    <n v="56"/>
    <n v="10"/>
    <n v="149"/>
    <n v="5"/>
    <n v="3"/>
    <n v="3"/>
    <x v="0"/>
    <n v="4"/>
    <n v="74.5"/>
    <n v="4"/>
    <n v="74.5"/>
    <n v="11"/>
    <n v="3"/>
    <x v="2"/>
  </r>
  <r>
    <n v="6461"/>
    <n v="56"/>
    <x v="2"/>
    <x v="0"/>
    <n v="62772"/>
    <n v="74"/>
    <n v="23"/>
    <n v="946"/>
    <n v="3.0000000000000004"/>
    <n v="8"/>
    <n v="7"/>
    <x v="0"/>
    <n v="5"/>
    <n v="295.625"/>
    <n v="11"/>
    <n v="650.375"/>
    <n v="18"/>
    <n v="6"/>
    <x v="4"/>
  </r>
  <r>
    <n v="7679"/>
    <n v="40"/>
    <x v="1"/>
    <x v="0"/>
    <n v="30298"/>
    <n v="48"/>
    <n v="6"/>
    <n v="28"/>
    <n v="6"/>
    <n v="1"/>
    <n v="0"/>
    <x v="0"/>
    <n v="1"/>
    <n v="7"/>
    <n v="3"/>
    <n v="21"/>
    <n v="7"/>
    <n v="1"/>
    <x v="1"/>
  </r>
  <r>
    <n v="10702"/>
    <n v="41"/>
    <x v="0"/>
    <x v="0"/>
    <n v="52413"/>
    <n v="67"/>
    <n v="17"/>
    <n v="450"/>
    <n v="4"/>
    <n v="5"/>
    <n v="5"/>
    <x v="0"/>
    <n v="7"/>
    <n v="225"/>
    <n v="7"/>
    <n v="225"/>
    <n v="14"/>
    <n v="4"/>
    <x v="2"/>
  </r>
  <r>
    <n v="7505"/>
    <n v="68"/>
    <x v="1"/>
    <x v="1"/>
    <n v="44155"/>
    <n v="24"/>
    <n v="5"/>
    <n v="46"/>
    <n v="8"/>
    <n v="0"/>
    <n v="1"/>
    <x v="0"/>
    <n v="1"/>
    <n v="15.333333333333332"/>
    <n v="2"/>
    <n v="30.666666666666664"/>
    <n v="9"/>
    <n v="2"/>
    <x v="2"/>
  </r>
  <r>
    <n v="5113"/>
    <n v="54"/>
    <x v="1"/>
    <x v="2"/>
    <n v="86979"/>
    <n v="67"/>
    <n v="16"/>
    <n v="1702"/>
    <n v="4"/>
    <n v="5"/>
    <n v="9"/>
    <x v="0"/>
    <n v="5"/>
    <n v="851"/>
    <n v="5"/>
    <n v="851"/>
    <n v="18"/>
    <n v="6"/>
    <x v="4"/>
  </r>
  <r>
    <n v="10858"/>
    <n v="50"/>
    <x v="0"/>
    <x v="1"/>
    <n v="76532"/>
    <n v="38"/>
    <n v="25"/>
    <n v="820"/>
    <n v="7"/>
    <n v="8"/>
    <n v="6"/>
    <x v="0"/>
    <n v="9"/>
    <n v="461.25"/>
    <n v="7"/>
    <n v="358.75"/>
    <n v="21"/>
    <n v="8"/>
    <x v="0"/>
  </r>
  <r>
    <n v="2961"/>
    <n v="43"/>
    <x v="0"/>
    <x v="1"/>
    <n v="42081"/>
    <n v="86"/>
    <n v="15"/>
    <n v="382"/>
    <n v="1.9999999999999996"/>
    <n v="4"/>
    <n v="4"/>
    <x v="0"/>
    <n v="6"/>
    <n v="229.2"/>
    <n v="4"/>
    <n v="152.80000000000001"/>
    <n v="10"/>
    <n v="2"/>
    <x v="2"/>
  </r>
  <r>
    <n v="2747"/>
    <n v="37"/>
    <x v="1"/>
    <x v="1"/>
    <n v="67546"/>
    <n v="90"/>
    <n v="20"/>
    <n v="2126"/>
    <n v="0.99999999999999978"/>
    <n v="6"/>
    <n v="9"/>
    <x v="0"/>
    <n v="4"/>
    <n v="944.8888888888888"/>
    <n v="5"/>
    <n v="1181.1111111111111"/>
    <n v="16"/>
    <n v="5"/>
    <x v="4"/>
  </r>
  <r>
    <n v="3010"/>
    <n v="36"/>
    <x v="2"/>
    <x v="1"/>
    <n v="88420"/>
    <n v="87"/>
    <n v="20"/>
    <n v="2069"/>
    <n v="1.9999999999999996"/>
    <n v="6"/>
    <n v="9"/>
    <x v="0"/>
    <n v="4"/>
    <n v="689.66666666666663"/>
    <n v="8"/>
    <n v="1379.3333333333333"/>
    <n v="17"/>
    <n v="5"/>
    <x v="4"/>
  </r>
  <r>
    <n v="5790"/>
    <n v="40"/>
    <x v="0"/>
    <x v="1"/>
    <n v="31158"/>
    <n v="62"/>
    <n v="7"/>
    <n v="72"/>
    <n v="4"/>
    <n v="1"/>
    <n v="2"/>
    <x v="0"/>
    <n v="2"/>
    <n v="28.8"/>
    <n v="3"/>
    <n v="43.199999999999996"/>
    <n v="7"/>
    <n v="1"/>
    <x v="1"/>
  </r>
  <r>
    <n v="6892"/>
    <n v="57"/>
    <x v="0"/>
    <x v="2"/>
    <n v="61671"/>
    <n v="23"/>
    <n v="28"/>
    <n v="732"/>
    <n v="8"/>
    <n v="9"/>
    <n v="6"/>
    <x v="0"/>
    <n v="10"/>
    <n v="457.5"/>
    <n v="6"/>
    <n v="274.5"/>
    <n v="23"/>
    <n v="8"/>
    <x v="0"/>
  </r>
  <r>
    <n v="1743"/>
    <n v="51"/>
    <x v="0"/>
    <x v="0"/>
    <n v="69719"/>
    <n v="99"/>
    <n v="11"/>
    <n v="801"/>
    <n v="0.99999999999999978"/>
    <n v="3"/>
    <n v="6"/>
    <x v="0"/>
    <n v="2"/>
    <n v="228.85714285714283"/>
    <n v="5"/>
    <n v="572.14285714285711"/>
    <n v="10"/>
    <n v="2"/>
    <x v="2"/>
  </r>
  <r>
    <n v="3578"/>
    <n v="76"/>
    <x v="0"/>
    <x v="2"/>
    <n v="49160"/>
    <n v="29"/>
    <n v="12"/>
    <n v="236"/>
    <n v="8"/>
    <n v="3"/>
    <n v="4"/>
    <x v="0"/>
    <n v="3"/>
    <n v="78.666666666666657"/>
    <n v="6"/>
    <n v="157.33333333333331"/>
    <n v="15"/>
    <n v="4"/>
    <x v="2"/>
  </r>
  <r>
    <n v="8462"/>
    <n v="47"/>
    <x v="3"/>
    <x v="1"/>
    <n v="24882"/>
    <n v="52"/>
    <n v="5"/>
    <n v="80"/>
    <n v="5"/>
    <n v="0"/>
    <n v="2"/>
    <x v="0"/>
    <n v="1"/>
    <n v="26.666666666666664"/>
    <n v="2"/>
    <n v="53.333333333333329"/>
    <n v="7"/>
    <n v="1"/>
    <x v="1"/>
  </r>
  <r>
    <n v="5558"/>
    <n v="71"/>
    <x v="1"/>
    <x v="0"/>
    <n v="90933"/>
    <n v="90"/>
    <n v="15"/>
    <n v="1685"/>
    <n v="0.99999999999999978"/>
    <n v="4"/>
    <n v="9"/>
    <x v="0"/>
    <n v="4"/>
    <n v="842.5"/>
    <n v="4"/>
    <n v="842.5"/>
    <n v="14"/>
    <n v="4"/>
    <x v="2"/>
  </r>
  <r>
    <n v="4619"/>
    <n v="80"/>
    <x v="1"/>
    <x v="0"/>
    <n v="113734"/>
    <n v="9"/>
    <n v="27"/>
    <n v="277"/>
    <n v="10"/>
    <n v="9"/>
    <n v="4"/>
    <x v="1"/>
    <n v="27"/>
    <n v="277"/>
    <n v="0"/>
    <n v="0"/>
    <n v="23"/>
    <n v="8"/>
    <x v="0"/>
  </r>
  <r>
    <n v="8780"/>
    <n v="75"/>
    <x v="1"/>
    <x v="1"/>
    <n v="59292"/>
    <n v="71"/>
    <n v="18"/>
    <n v="507"/>
    <n v="3.0000000000000004"/>
    <n v="6"/>
    <n v="5"/>
    <x v="0"/>
    <n v="3"/>
    <n v="138.27272727272725"/>
    <n v="8"/>
    <n v="368.72727272727275"/>
    <n v="14"/>
    <n v="4"/>
    <x v="2"/>
  </r>
  <r>
    <n v="10789"/>
    <n v="61"/>
    <x v="1"/>
    <x v="1"/>
    <n v="45759"/>
    <n v="13"/>
    <n v="7"/>
    <n v="68"/>
    <n v="9"/>
    <n v="1"/>
    <n v="2"/>
    <x v="0"/>
    <n v="2"/>
    <n v="27.200000000000003"/>
    <n v="3"/>
    <n v="40.799999999999997"/>
    <n v="12"/>
    <n v="3"/>
    <x v="2"/>
  </r>
  <r>
    <n v="10779"/>
    <n v="42"/>
    <x v="0"/>
    <x v="0"/>
    <n v="22148"/>
    <n v="16"/>
    <n v="5"/>
    <n v="49"/>
    <n v="9"/>
    <n v="0"/>
    <n v="1"/>
    <x v="0"/>
    <n v="1"/>
    <n v="12.25"/>
    <n v="3"/>
    <n v="36.75"/>
    <n v="10"/>
    <n v="2"/>
    <x v="2"/>
  </r>
  <r>
    <n v="5896"/>
    <n v="38"/>
    <x v="2"/>
    <x v="1"/>
    <n v="73395"/>
    <n v="94"/>
    <n v="15"/>
    <n v="397"/>
    <n v="0.99999999999999978"/>
    <n v="4"/>
    <n v="5"/>
    <x v="0"/>
    <n v="4"/>
    <n v="158.80000000000001"/>
    <n v="6"/>
    <n v="238.2"/>
    <n v="10"/>
    <n v="2"/>
    <x v="2"/>
  </r>
  <r>
    <n v="2337"/>
    <n v="54"/>
    <x v="0"/>
    <x v="2"/>
    <n v="29819"/>
    <n v="77"/>
    <n v="9"/>
    <n v="39"/>
    <n v="3.0000000000000004"/>
    <n v="2"/>
    <n v="1"/>
    <x v="0"/>
    <n v="3"/>
    <n v="19.5"/>
    <n v="3"/>
    <n v="19.5"/>
    <n v="6"/>
    <n v="0"/>
    <x v="1"/>
  </r>
  <r>
    <n v="10951"/>
    <n v="57"/>
    <x v="0"/>
    <x v="1"/>
    <n v="45688"/>
    <n v="20"/>
    <n v="14"/>
    <n v="306"/>
    <n v="8"/>
    <n v="4"/>
    <n v="4"/>
    <x v="0"/>
    <n v="3"/>
    <n v="83.454545454545453"/>
    <n v="8"/>
    <n v="222.54545454545456"/>
    <n v="16"/>
    <n v="5"/>
    <x v="4"/>
  </r>
  <r>
    <n v="544"/>
    <n v="71"/>
    <x v="0"/>
    <x v="1"/>
    <n v="62820"/>
    <n v="51"/>
    <n v="14"/>
    <n v="976"/>
    <n v="5"/>
    <n v="4"/>
    <n v="7"/>
    <x v="0"/>
    <n v="3"/>
    <n v="325.33333333333331"/>
    <n v="6"/>
    <n v="650.66666666666663"/>
    <n v="16"/>
    <n v="5"/>
    <x v="4"/>
  </r>
  <r>
    <n v="17"/>
    <n v="54"/>
    <x v="1"/>
    <x v="1"/>
    <n v="60491"/>
    <n v="81"/>
    <n v="28"/>
    <n v="1028"/>
    <n v="1.9999999999999996"/>
    <n v="9"/>
    <n v="7"/>
    <x v="0"/>
    <n v="6"/>
    <n v="474.46153846153851"/>
    <n v="7"/>
    <n v="553.53846153846155"/>
    <n v="18"/>
    <n v="6"/>
    <x v="4"/>
  </r>
  <r>
    <n v="10680"/>
    <n v="39"/>
    <x v="0"/>
    <x v="1"/>
    <n v="33235"/>
    <n v="71"/>
    <n v="7"/>
    <n v="70"/>
    <n v="3.0000000000000004"/>
    <n v="1"/>
    <n v="2"/>
    <x v="0"/>
    <n v="3"/>
    <n v="35"/>
    <n v="3"/>
    <n v="35"/>
    <n v="6"/>
    <n v="0"/>
    <x v="1"/>
  </r>
  <r>
    <n v="3265"/>
    <n v="66"/>
    <x v="0"/>
    <x v="1"/>
    <n v="35701"/>
    <n v="36"/>
    <n v="5"/>
    <n v="46"/>
    <n v="7"/>
    <n v="0"/>
    <n v="1"/>
    <x v="0"/>
    <n v="1"/>
    <n v="11.5"/>
    <n v="3"/>
    <n v="34.5"/>
    <n v="8"/>
    <n v="1"/>
    <x v="1"/>
  </r>
  <r>
    <n v="5623"/>
    <n v="45"/>
    <x v="2"/>
    <x v="1"/>
    <n v="31535"/>
    <n v="95"/>
    <n v="5"/>
    <n v="51"/>
    <n v="0.99999999999999978"/>
    <n v="0"/>
    <n v="1"/>
    <x v="0"/>
    <n v="1"/>
    <n v="17"/>
    <n v="2"/>
    <n v="34"/>
    <n v="1.9999999999999998"/>
    <n v="0"/>
    <x v="1"/>
  </r>
  <r>
    <n v="5832"/>
    <n v="65"/>
    <x v="2"/>
    <x v="1"/>
    <n v="92556"/>
    <n v="32"/>
    <n v="21"/>
    <n v="1263"/>
    <n v="7"/>
    <n v="7"/>
    <n v="8"/>
    <x v="1"/>
    <n v="3"/>
    <n v="236.8125"/>
    <n v="13"/>
    <n v="1026.1875"/>
    <n v="22"/>
    <n v="8"/>
    <x v="0"/>
  </r>
  <r>
    <n v="5544"/>
    <n v="55"/>
    <x v="0"/>
    <x v="0"/>
    <n v="67384"/>
    <n v="32"/>
    <n v="22"/>
    <n v="1490"/>
    <n v="7"/>
    <n v="7"/>
    <n v="8"/>
    <x v="0"/>
    <n v="7"/>
    <n v="869.16666666666674"/>
    <n v="5"/>
    <n v="620.83333333333337"/>
    <n v="22"/>
    <n v="8"/>
    <x v="0"/>
  </r>
  <r>
    <n v="6417"/>
    <n v="54"/>
    <x v="2"/>
    <x v="1"/>
    <n v="80573"/>
    <n v="85"/>
    <n v="24"/>
    <n v="1564"/>
    <n v="1.9999999999999996"/>
    <n v="8"/>
    <n v="9"/>
    <x v="0"/>
    <n v="4"/>
    <n v="368"/>
    <n v="13"/>
    <n v="1196"/>
    <n v="19"/>
    <n v="7"/>
    <x v="0"/>
  </r>
  <r>
    <n v="5831"/>
    <n v="58"/>
    <x v="0"/>
    <x v="1"/>
    <n v="77870"/>
    <n v="93"/>
    <n v="18"/>
    <n v="1815"/>
    <n v="0.99999999999999978"/>
    <n v="6"/>
    <n v="9"/>
    <x v="0"/>
    <n v="5"/>
    <n v="907.5"/>
    <n v="5"/>
    <n v="907.5"/>
    <n v="16"/>
    <n v="5"/>
    <x v="4"/>
  </r>
  <r>
    <n v="7101"/>
    <n v="62"/>
    <x v="1"/>
    <x v="3"/>
    <n v="52278"/>
    <n v="24"/>
    <n v="31"/>
    <n v="1198"/>
    <n v="8"/>
    <n v="9"/>
    <n v="8"/>
    <x v="0"/>
    <n v="10"/>
    <n v="599"/>
    <n v="10"/>
    <n v="599"/>
    <n v="25"/>
    <n v="9"/>
    <x v="3"/>
  </r>
  <r>
    <n v="10176"/>
    <n v="57"/>
    <x v="0"/>
    <x v="0"/>
    <n v="57107"/>
    <n v="44"/>
    <n v="23"/>
    <n v="416"/>
    <n v="6"/>
    <n v="8"/>
    <n v="5"/>
    <x v="0"/>
    <n v="4"/>
    <n v="138.66666666666666"/>
    <n v="8"/>
    <n v="277.33333333333331"/>
    <n v="19"/>
    <n v="7"/>
    <x v="0"/>
  </r>
  <r>
    <n v="2326"/>
    <n v="35"/>
    <x v="0"/>
    <x v="1"/>
    <n v="18929"/>
    <n v="15"/>
    <n v="6"/>
    <n v="85"/>
    <n v="9"/>
    <n v="1"/>
    <n v="2"/>
    <x v="0"/>
    <n v="1"/>
    <n v="17"/>
    <n v="4"/>
    <n v="68"/>
    <n v="12"/>
    <n v="3"/>
    <x v="2"/>
  </r>
  <r>
    <n v="4385"/>
    <n v="44"/>
    <x v="1"/>
    <x v="0"/>
    <n v="36038"/>
    <n v="82"/>
    <n v="8"/>
    <n v="47"/>
    <n v="1.9999999999999996"/>
    <n v="2"/>
    <n v="1"/>
    <x v="0"/>
    <n v="3"/>
    <n v="23.5"/>
    <n v="3"/>
    <n v="23.5"/>
    <n v="5"/>
    <n v="0"/>
    <x v="1"/>
  </r>
  <r>
    <n v="2929"/>
    <n v="49"/>
    <x v="0"/>
    <x v="0"/>
    <n v="20180"/>
    <n v="27"/>
    <n v="8"/>
    <n v="137"/>
    <n v="8"/>
    <n v="2"/>
    <n v="3"/>
    <x v="0"/>
    <n v="2"/>
    <n v="45.666666666666664"/>
    <n v="4"/>
    <n v="91.333333333333329"/>
    <n v="13"/>
    <n v="4"/>
    <x v="2"/>
  </r>
  <r>
    <n v="10686"/>
    <n v="60"/>
    <x v="1"/>
    <x v="1"/>
    <n v="34230"/>
    <n v="72"/>
    <n v="4"/>
    <n v="21"/>
    <n v="3.0000000000000004"/>
    <n v="0"/>
    <n v="0"/>
    <x v="0"/>
    <n v="1"/>
    <n v="7"/>
    <n v="2"/>
    <n v="14"/>
    <n v="3.0000000000000004"/>
    <n v="0"/>
    <x v="1"/>
  </r>
  <r>
    <n v="2546"/>
    <n v="48"/>
    <x v="2"/>
    <x v="0"/>
    <n v="31878"/>
    <n v="7"/>
    <n v="6"/>
    <n v="70"/>
    <n v="10"/>
    <n v="1"/>
    <n v="2"/>
    <x v="0"/>
    <n v="1"/>
    <n v="14"/>
    <n v="4"/>
    <n v="56"/>
    <n v="13"/>
    <n v="4"/>
    <x v="2"/>
  </r>
  <r>
    <n v="3283"/>
    <n v="53"/>
    <x v="2"/>
    <x v="1"/>
    <n v="70932"/>
    <n v="57"/>
    <n v="22"/>
    <n v="909"/>
    <n v="5"/>
    <n v="7"/>
    <n v="6"/>
    <x v="0"/>
    <n v="6"/>
    <n v="303"/>
    <n v="12"/>
    <n v="606"/>
    <n v="18"/>
    <n v="6"/>
    <x v="4"/>
  </r>
  <r>
    <n v="3138"/>
    <n v="69"/>
    <x v="0"/>
    <x v="0"/>
    <n v="91249"/>
    <n v="84"/>
    <n v="22"/>
    <n v="1676"/>
    <n v="1.9999999999999996"/>
    <n v="7"/>
    <n v="9"/>
    <x v="1"/>
    <n v="7"/>
    <n v="902.46153846153845"/>
    <n v="6"/>
    <n v="773.53846153846155"/>
    <n v="18"/>
    <n v="6"/>
    <x v="4"/>
  </r>
  <r>
    <n v="4994"/>
    <n v="82"/>
    <x v="2"/>
    <x v="0"/>
    <n v="77598"/>
    <n v="53"/>
    <n v="26"/>
    <n v="1735"/>
    <n v="5"/>
    <n v="9"/>
    <n v="9"/>
    <x v="0"/>
    <n v="7"/>
    <n v="607.25"/>
    <n v="13"/>
    <n v="1127.75"/>
    <n v="23"/>
    <n v="8"/>
    <x v="0"/>
  </r>
  <r>
    <n v="7966"/>
    <n v="66"/>
    <x v="0"/>
    <x v="0"/>
    <n v="80982"/>
    <n v="48"/>
    <n v="30"/>
    <n v="1191"/>
    <n v="6"/>
    <n v="9"/>
    <n v="8"/>
    <x v="0"/>
    <n v="11"/>
    <n v="595.5"/>
    <n v="11"/>
    <n v="595.5"/>
    <n v="23"/>
    <n v="8"/>
    <x v="0"/>
  </r>
  <r>
    <n v="3112"/>
    <n v="48"/>
    <x v="2"/>
    <x v="1"/>
    <n v="22701"/>
    <n v="2"/>
    <n v="5"/>
    <n v="24"/>
    <n v="10"/>
    <n v="0"/>
    <n v="0"/>
    <x v="0"/>
    <n v="1"/>
    <n v="6"/>
    <n v="3"/>
    <n v="18"/>
    <n v="10"/>
    <n v="2"/>
    <x v="2"/>
  </r>
  <r>
    <n v="10872"/>
    <n v="56"/>
    <x v="1"/>
    <x v="1"/>
    <n v="55212"/>
    <n v="65"/>
    <n v="20"/>
    <n v="1182"/>
    <n v="4"/>
    <n v="6"/>
    <n v="8"/>
    <x v="0"/>
    <n v="4"/>
    <n v="315.2"/>
    <n v="11"/>
    <n v="866.8"/>
    <n v="18"/>
    <n v="6"/>
    <x v="4"/>
  </r>
  <r>
    <n v="2181"/>
    <n v="55"/>
    <x v="0"/>
    <x v="1"/>
    <n v="70617"/>
    <n v="45"/>
    <n v="14"/>
    <n v="1280"/>
    <n v="6"/>
    <n v="4"/>
    <n v="8"/>
    <x v="0"/>
    <n v="3"/>
    <n v="384"/>
    <n v="7"/>
    <n v="896"/>
    <n v="18"/>
    <n v="6"/>
    <x v="4"/>
  </r>
  <r>
    <n v="1867"/>
    <n v="68"/>
    <x v="0"/>
    <x v="0"/>
    <n v="64849"/>
    <n v="42"/>
    <n v="19"/>
    <n v="1336"/>
    <n v="6"/>
    <n v="6"/>
    <n v="8"/>
    <x v="0"/>
    <n v="9"/>
    <n v="801.6"/>
    <n v="6"/>
    <n v="534.4"/>
    <n v="20"/>
    <n v="7"/>
    <x v="0"/>
  </r>
  <r>
    <n v="1518"/>
    <n v="60"/>
    <x v="2"/>
    <x v="1"/>
    <n v="62694"/>
    <n v="29"/>
    <n v="24"/>
    <n v="749"/>
    <n v="8"/>
    <n v="8"/>
    <n v="6"/>
    <x v="0"/>
    <n v="9"/>
    <n v="421.3125"/>
    <n v="7"/>
    <n v="327.6875"/>
    <n v="22"/>
    <n v="8"/>
    <x v="0"/>
  </r>
  <r>
    <n v="5734"/>
    <n v="51"/>
    <x v="1"/>
    <x v="1"/>
    <n v="61917"/>
    <n v="83"/>
    <n v="7"/>
    <n v="91"/>
    <n v="1.9999999999999996"/>
    <n v="1"/>
    <n v="2"/>
    <x v="0"/>
    <n v="2"/>
    <n v="30.333333333333332"/>
    <n v="4"/>
    <n v="60.666666666666664"/>
    <n v="5"/>
    <n v="0"/>
    <x v="1"/>
  </r>
  <r>
    <n v="2878"/>
    <n v="78"/>
    <x v="1"/>
    <x v="1"/>
    <n v="67472"/>
    <n v="93"/>
    <n v="15"/>
    <n v="414"/>
    <n v="0.99999999999999978"/>
    <n v="4"/>
    <n v="5"/>
    <x v="0"/>
    <n v="4"/>
    <n v="150.54545454545456"/>
    <n v="7"/>
    <n v="263.45454545454544"/>
    <n v="10"/>
    <n v="2"/>
    <x v="2"/>
  </r>
  <r>
    <n v="1458"/>
    <n v="43"/>
    <x v="2"/>
    <x v="1"/>
    <n v="21059"/>
    <n v="40"/>
    <n v="9"/>
    <n v="44"/>
    <n v="6"/>
    <n v="2"/>
    <n v="1"/>
    <x v="0"/>
    <n v="3"/>
    <n v="22"/>
    <n v="3"/>
    <n v="22"/>
    <n v="9"/>
    <n v="2"/>
    <x v="2"/>
  </r>
  <r>
    <n v="7007"/>
    <n v="57"/>
    <x v="2"/>
    <x v="1"/>
    <n v="29543"/>
    <n v="47"/>
    <n v="8"/>
    <n v="63"/>
    <n v="6"/>
    <n v="2"/>
    <n v="2"/>
    <x v="0"/>
    <n v="3"/>
    <n v="37.799999999999997"/>
    <n v="2"/>
    <n v="25.200000000000003"/>
    <n v="10"/>
    <n v="2"/>
    <x v="2"/>
  </r>
  <r>
    <n v="6200"/>
    <n v="74"/>
    <x v="0"/>
    <x v="1"/>
    <n v="75903"/>
    <n v="50"/>
    <n v="23"/>
    <n v="901"/>
    <n v="5"/>
    <n v="8"/>
    <n v="6"/>
    <x v="0"/>
    <n v="6"/>
    <n v="360.40000000000003"/>
    <n v="9"/>
    <n v="540.6"/>
    <n v="19"/>
    <n v="7"/>
    <x v="0"/>
  </r>
  <r>
    <n v="1403"/>
    <n v="50"/>
    <x v="2"/>
    <x v="1"/>
    <n v="34984"/>
    <n v="40"/>
    <n v="6"/>
    <n v="38"/>
    <n v="6"/>
    <n v="1"/>
    <n v="1"/>
    <x v="0"/>
    <n v="1"/>
    <n v="9.5"/>
    <n v="3"/>
    <n v="28.5"/>
    <n v="8"/>
    <n v="1"/>
    <x v="1"/>
  </r>
  <r>
    <n v="4827"/>
    <n v="69"/>
    <x v="1"/>
    <x v="0"/>
    <n v="54998"/>
    <n v="3"/>
    <n v="20"/>
    <n v="455"/>
    <n v="10"/>
    <n v="6"/>
    <n v="5"/>
    <x v="0"/>
    <n v="4"/>
    <n v="140"/>
    <n v="9"/>
    <n v="315"/>
    <n v="21"/>
    <n v="8"/>
    <x v="0"/>
  </r>
  <r>
    <n v="6250"/>
    <n v="76"/>
    <x v="1"/>
    <x v="3"/>
    <n v="54356"/>
    <n v="62"/>
    <n v="24"/>
    <n v="775"/>
    <n v="4"/>
    <n v="8"/>
    <n v="6"/>
    <x v="0"/>
    <n v="11"/>
    <n v="448.68421052631578"/>
    <n v="8"/>
    <n v="326.31578947368422"/>
    <n v="18"/>
    <n v="6"/>
    <x v="4"/>
  </r>
  <r>
    <n v="9291"/>
    <n v="66"/>
    <x v="2"/>
    <x v="1"/>
    <n v="34242"/>
    <n v="25"/>
    <n v="4"/>
    <n v="15"/>
    <n v="8"/>
    <n v="0"/>
    <n v="0"/>
    <x v="0"/>
    <n v="0"/>
    <n v="0"/>
    <n v="3"/>
    <n v="15"/>
    <n v="8"/>
    <n v="1"/>
    <x v="1"/>
  </r>
  <r>
    <n v="2478"/>
    <n v="52"/>
    <x v="0"/>
    <x v="1"/>
    <n v="25410"/>
    <n v="48"/>
    <n v="6"/>
    <n v="38"/>
    <n v="6"/>
    <n v="1"/>
    <n v="1"/>
    <x v="0"/>
    <n v="1"/>
    <n v="7.6000000000000005"/>
    <n v="4"/>
    <n v="30.400000000000002"/>
    <n v="8"/>
    <n v="1"/>
    <x v="1"/>
  </r>
  <r>
    <n v="1139"/>
    <n v="41"/>
    <x v="1"/>
    <x v="1"/>
    <n v="73356"/>
    <n v="56"/>
    <n v="22"/>
    <n v="1512"/>
    <n v="5"/>
    <n v="7"/>
    <n v="8"/>
    <x v="0"/>
    <n v="5"/>
    <n v="756"/>
    <n v="5"/>
    <n v="756"/>
    <n v="20"/>
    <n v="7"/>
    <x v="0"/>
  </r>
  <r>
    <n v="5138"/>
    <n v="75"/>
    <x v="0"/>
    <x v="1"/>
    <n v="28320"/>
    <n v="68"/>
    <n v="5"/>
    <n v="43"/>
    <n v="4"/>
    <n v="0"/>
    <n v="1"/>
    <x v="0"/>
    <n v="1"/>
    <n v="10.75"/>
    <n v="3"/>
    <n v="32.25"/>
    <n v="5"/>
    <n v="0"/>
    <x v="1"/>
  </r>
  <r>
    <n v="5393"/>
    <n v="48"/>
    <x v="0"/>
    <x v="0"/>
    <n v="23763"/>
    <n v="64"/>
    <n v="5"/>
    <n v="42"/>
    <n v="4"/>
    <n v="0"/>
    <n v="1"/>
    <x v="0"/>
    <n v="1"/>
    <n v="10.5"/>
    <n v="3"/>
    <n v="31.5"/>
    <n v="5"/>
    <n v="0"/>
    <x v="1"/>
  </r>
  <r>
    <n v="10413"/>
    <n v="41"/>
    <x v="0"/>
    <x v="1"/>
    <n v="72570"/>
    <n v="67"/>
    <n v="23"/>
    <n v="1089"/>
    <n v="4"/>
    <n v="8"/>
    <n v="7"/>
    <x v="0"/>
    <n v="4"/>
    <n v="272.25"/>
    <n v="12"/>
    <n v="816.75"/>
    <n v="19"/>
    <n v="7"/>
    <x v="0"/>
  </r>
  <r>
    <n v="5015"/>
    <n v="49"/>
    <x v="2"/>
    <x v="1"/>
    <n v="34529"/>
    <n v="94"/>
    <n v="9"/>
    <n v="162"/>
    <n v="0.99999999999999978"/>
    <n v="2"/>
    <n v="3"/>
    <x v="0"/>
    <n v="2"/>
    <n v="64.8"/>
    <n v="3"/>
    <n v="97.2"/>
    <n v="6"/>
    <n v="0"/>
    <x v="1"/>
  </r>
  <r>
    <n v="10868"/>
    <n v="74"/>
    <x v="0"/>
    <x v="3"/>
    <n v="70792"/>
    <n v="82"/>
    <n v="19"/>
    <n v="1272"/>
    <n v="1.9999999999999996"/>
    <n v="6"/>
    <n v="8"/>
    <x v="0"/>
    <n v="3"/>
    <n v="293.53846153846155"/>
    <n v="10"/>
    <n v="978.46153846153857"/>
    <n v="16"/>
    <n v="5"/>
    <x v="4"/>
  </r>
  <r>
    <n v="10676"/>
    <n v="43"/>
    <x v="0"/>
    <x v="1"/>
    <n v="63211"/>
    <n v="3"/>
    <n v="20"/>
    <n v="1173"/>
    <n v="10"/>
    <n v="6"/>
    <n v="7"/>
    <x v="0"/>
    <n v="3"/>
    <n v="351.9"/>
    <n v="7"/>
    <n v="821.09999999999991"/>
    <n v="23"/>
    <n v="8"/>
    <x v="0"/>
  </r>
  <r>
    <n v="2495"/>
    <n v="51"/>
    <x v="2"/>
    <x v="1"/>
    <n v="83891"/>
    <n v="24"/>
    <n v="22"/>
    <n v="816"/>
    <n v="8"/>
    <n v="7"/>
    <n v="6"/>
    <x v="0"/>
    <n v="4"/>
    <n v="233.14285714285714"/>
    <n v="10"/>
    <n v="582.85714285714289"/>
    <n v="21"/>
    <n v="8"/>
    <x v="0"/>
  </r>
  <r>
    <n v="7842"/>
    <n v="57"/>
    <x v="0"/>
    <x v="0"/>
    <n v="36065"/>
    <n v="54"/>
    <n v="9"/>
    <n v="74"/>
    <n v="5"/>
    <n v="2"/>
    <n v="2"/>
    <x v="0"/>
    <n v="3"/>
    <n v="37"/>
    <n v="3"/>
    <n v="37"/>
    <n v="9"/>
    <n v="2"/>
    <x v="2"/>
  </r>
  <r>
    <n v="9955"/>
    <n v="71"/>
    <x v="0"/>
    <x v="1"/>
    <n v="39898"/>
    <n v="20"/>
    <n v="9"/>
    <n v="134"/>
    <n v="8"/>
    <n v="2"/>
    <n v="3"/>
    <x v="0"/>
    <n v="3"/>
    <n v="57.428571428571423"/>
    <n v="4"/>
    <n v="76.571428571428569"/>
    <n v="13"/>
    <n v="4"/>
    <x v="2"/>
  </r>
  <r>
    <n v="6663"/>
    <n v="85"/>
    <x v="1"/>
    <x v="0"/>
    <n v="51141"/>
    <n v="96"/>
    <n v="9"/>
    <n v="157"/>
    <n v="0.99999999999999978"/>
    <n v="2"/>
    <n v="3"/>
    <x v="0"/>
    <n v="3"/>
    <n v="67.285714285714278"/>
    <n v="4"/>
    <n v="89.714285714285708"/>
    <n v="6"/>
    <n v="0"/>
    <x v="1"/>
  </r>
  <r>
    <n v="2162"/>
    <n v="49"/>
    <x v="0"/>
    <x v="1"/>
    <n v="56939"/>
    <n v="19"/>
    <n v="18"/>
    <n v="561"/>
    <n v="9"/>
    <n v="6"/>
    <n v="5"/>
    <x v="0"/>
    <n v="3"/>
    <n v="129.46153846153848"/>
    <n v="10"/>
    <n v="431.53846153846155"/>
    <n v="20"/>
    <n v="7"/>
    <x v="0"/>
  </r>
  <r>
    <n v="3434"/>
    <n v="74"/>
    <x v="0"/>
    <x v="0"/>
    <n v="80872"/>
    <n v="60"/>
    <n v="19"/>
    <n v="1336"/>
    <n v="4"/>
    <n v="6"/>
    <n v="8"/>
    <x v="0"/>
    <n v="4"/>
    <n v="381.71428571428567"/>
    <n v="10"/>
    <n v="954.28571428571433"/>
    <n v="18"/>
    <n v="6"/>
    <x v="4"/>
  </r>
  <r>
    <n v="7919"/>
    <n v="49"/>
    <x v="1"/>
    <x v="1"/>
    <n v="72335"/>
    <n v="2"/>
    <n v="23"/>
    <n v="2092"/>
    <n v="10"/>
    <n v="8"/>
    <n v="9"/>
    <x v="0"/>
    <n v="10"/>
    <n v="1162.2222222222222"/>
    <n v="8"/>
    <n v="929.77777777777771"/>
    <n v="27"/>
    <n v="9"/>
    <x v="3"/>
  </r>
  <r>
    <n v="5626"/>
    <n v="61"/>
    <x v="1"/>
    <x v="0"/>
    <n v="61798"/>
    <n v="13"/>
    <n v="16"/>
    <n v="463"/>
    <n v="9"/>
    <n v="5"/>
    <n v="5"/>
    <x v="0"/>
    <n v="4"/>
    <n v="142.46153846153848"/>
    <n v="9"/>
    <n v="320.53846153846155"/>
    <n v="19"/>
    <n v="7"/>
    <x v="0"/>
  </r>
  <r>
    <n v="6428"/>
    <n v="75"/>
    <x v="1"/>
    <x v="3"/>
    <n v="76842"/>
    <n v="37"/>
    <n v="17"/>
    <n v="1130"/>
    <n v="7"/>
    <n v="5"/>
    <n v="7"/>
    <x v="0"/>
    <n v="1"/>
    <n v="141.25"/>
    <n v="7"/>
    <n v="988.75"/>
    <n v="19"/>
    <n v="7"/>
    <x v="0"/>
  </r>
  <r>
    <n v="8514"/>
    <n v="49"/>
    <x v="0"/>
    <x v="1"/>
    <n v="29478"/>
    <n v="59"/>
    <n v="5"/>
    <n v="20"/>
    <n v="4"/>
    <n v="0"/>
    <n v="0"/>
    <x v="0"/>
    <n v="1"/>
    <n v="5"/>
    <n v="3"/>
    <n v="15"/>
    <n v="4"/>
    <n v="0"/>
    <x v="1"/>
  </r>
  <r>
    <n v="10448"/>
    <n v="69"/>
    <x v="0"/>
    <x v="0"/>
    <n v="46998"/>
    <n v="55"/>
    <n v="18"/>
    <n v="377"/>
    <n v="5"/>
    <n v="6"/>
    <n v="4"/>
    <x v="0"/>
    <n v="5"/>
    <n v="188.5"/>
    <n v="5"/>
    <n v="188.5"/>
    <n v="15"/>
    <n v="4"/>
    <x v="2"/>
  </r>
  <r>
    <n v="2109"/>
    <n v="35"/>
    <x v="0"/>
    <x v="0"/>
    <n v="96843"/>
    <n v="60"/>
    <n v="28"/>
    <n v="1544"/>
    <n v="4"/>
    <n v="9"/>
    <n v="9"/>
    <x v="0"/>
    <n v="6"/>
    <n v="579"/>
    <n v="10"/>
    <n v="965"/>
    <n v="22"/>
    <n v="8"/>
    <x v="0"/>
  </r>
  <r>
    <n v="7530"/>
    <n v="75"/>
    <x v="1"/>
    <x v="3"/>
    <n v="56551"/>
    <n v="48"/>
    <n v="10"/>
    <n v="138"/>
    <n v="6"/>
    <n v="3"/>
    <n v="3"/>
    <x v="0"/>
    <n v="2"/>
    <n v="46"/>
    <n v="4"/>
    <n v="92"/>
    <n v="12"/>
    <n v="3"/>
    <x v="2"/>
  </r>
  <r>
    <n v="8925"/>
    <n v="60"/>
    <x v="2"/>
    <x v="1"/>
    <n v="70053"/>
    <n v="38"/>
    <n v="26"/>
    <n v="1012"/>
    <n v="7"/>
    <n v="9"/>
    <n v="7"/>
    <x v="0"/>
    <n v="8"/>
    <n v="449.77777777777777"/>
    <n v="10"/>
    <n v="562.22222222222229"/>
    <n v="23"/>
    <n v="8"/>
    <x v="0"/>
  </r>
  <r>
    <n v="3009"/>
    <n v="63"/>
    <x v="1"/>
    <x v="3"/>
    <n v="71670"/>
    <n v="8"/>
    <n v="15"/>
    <n v="1766"/>
    <n v="10"/>
    <n v="4"/>
    <n v="9"/>
    <x v="0"/>
    <n v="5"/>
    <n v="802.72727272727275"/>
    <n v="6"/>
    <n v="963.27272727272725"/>
    <n v="23"/>
    <n v="8"/>
    <x v="0"/>
  </r>
  <r>
    <n v="6355"/>
    <n v="47"/>
    <x v="0"/>
    <x v="1"/>
    <n v="44359"/>
    <n v="19"/>
    <n v="9"/>
    <n v="45"/>
    <n v="9"/>
    <n v="2"/>
    <n v="1"/>
    <x v="0"/>
    <n v="2"/>
    <n v="15"/>
    <n v="4"/>
    <n v="30"/>
    <n v="12"/>
    <n v="3"/>
    <x v="2"/>
  </r>
  <r>
    <n v="3517"/>
    <n v="73"/>
    <x v="0"/>
    <x v="0"/>
    <n v="40887"/>
    <n v="32"/>
    <n v="10"/>
    <n v="161"/>
    <n v="7"/>
    <n v="3"/>
    <n v="3"/>
    <x v="0"/>
    <n v="3"/>
    <n v="80.5"/>
    <n v="3"/>
    <n v="80.5"/>
    <n v="13"/>
    <n v="4"/>
    <x v="2"/>
  </r>
  <r>
    <n v="1158"/>
    <n v="59"/>
    <x v="0"/>
    <x v="2"/>
    <n v="48877"/>
    <n v="27"/>
    <n v="8"/>
    <n v="144"/>
    <n v="8"/>
    <n v="2"/>
    <n v="3"/>
    <x v="0"/>
    <n v="3"/>
    <n v="61.714285714285708"/>
    <n v="4"/>
    <n v="82.285714285714278"/>
    <n v="13"/>
    <n v="4"/>
    <x v="2"/>
  </r>
  <r>
    <n v="6203"/>
    <n v="78"/>
    <x v="0"/>
    <x v="1"/>
    <n v="74485"/>
    <n v="58"/>
    <n v="26"/>
    <n v="1734"/>
    <n v="5"/>
    <n v="9"/>
    <n v="9"/>
    <x v="0"/>
    <n v="6"/>
    <n v="578"/>
    <n v="12"/>
    <n v="1156"/>
    <n v="23"/>
    <n v="8"/>
    <x v="0"/>
  </r>
  <r>
    <n v="7165"/>
    <n v="53"/>
    <x v="0"/>
    <x v="1"/>
    <n v="64474"/>
    <n v="59"/>
    <n v="22"/>
    <n v="823"/>
    <n v="4"/>
    <n v="7"/>
    <n v="6"/>
    <x v="0"/>
    <n v="8"/>
    <n v="365.77777777777777"/>
    <n v="10"/>
    <n v="457.22222222222223"/>
    <n v="17"/>
    <n v="5"/>
    <x v="4"/>
  </r>
  <r>
    <n v="3595"/>
    <n v="62"/>
    <x v="0"/>
    <x v="1"/>
    <n v="77226"/>
    <n v="29"/>
    <n v="28"/>
    <n v="1138"/>
    <n v="8"/>
    <n v="9"/>
    <n v="7"/>
    <x v="0"/>
    <n v="6"/>
    <n v="379.33333333333331"/>
    <n v="12"/>
    <n v="758.66666666666663"/>
    <n v="24"/>
    <n v="9"/>
    <x v="3"/>
  </r>
  <r>
    <n v="8537"/>
    <n v="76"/>
    <x v="0"/>
    <x v="3"/>
    <n v="72643"/>
    <n v="60"/>
    <n v="21"/>
    <n v="1429"/>
    <n v="4"/>
    <n v="7"/>
    <n v="8"/>
    <x v="0"/>
    <n v="3"/>
    <n v="428.7"/>
    <n v="7"/>
    <n v="1000.3"/>
    <n v="19"/>
    <n v="7"/>
    <x v="0"/>
  </r>
  <r>
    <n v="4331"/>
    <n v="47"/>
    <x v="2"/>
    <x v="1"/>
    <n v="85738"/>
    <n v="41"/>
    <n v="21"/>
    <n v="1371"/>
    <n v="6"/>
    <n v="7"/>
    <n v="8"/>
    <x v="0"/>
    <n v="3"/>
    <n v="293.78571428571428"/>
    <n v="11"/>
    <n v="1077.2142857142858"/>
    <n v="21"/>
    <n v="8"/>
    <x v="0"/>
  </r>
  <r>
    <n v="6281"/>
    <n v="59"/>
    <x v="0"/>
    <x v="2"/>
    <n v="55686"/>
    <n v="27"/>
    <n v="16"/>
    <n v="982"/>
    <n v="8"/>
    <n v="5"/>
    <n v="7"/>
    <x v="0"/>
    <n v="6"/>
    <n v="535.63636363636363"/>
    <n v="5"/>
    <n v="446.36363636363637"/>
    <n v="20"/>
    <n v="7"/>
    <x v="0"/>
  </r>
  <r>
    <n v="4338"/>
    <n v="42"/>
    <x v="0"/>
    <x v="0"/>
    <n v="39062"/>
    <n v="28"/>
    <n v="5"/>
    <n v="44"/>
    <n v="8"/>
    <n v="0"/>
    <n v="1"/>
    <x v="0"/>
    <n v="1"/>
    <n v="11"/>
    <n v="3"/>
    <n v="33"/>
    <n v="9"/>
    <n v="2"/>
    <x v="2"/>
  </r>
  <r>
    <n v="2452"/>
    <n v="54"/>
    <x v="0"/>
    <x v="1"/>
    <n v="34600"/>
    <n v="8"/>
    <n v="17"/>
    <n v="318"/>
    <n v="10"/>
    <n v="5"/>
    <n v="4"/>
    <x v="0"/>
    <n v="5"/>
    <n v="159"/>
    <n v="5"/>
    <n v="159"/>
    <n v="19"/>
    <n v="7"/>
    <x v="0"/>
  </r>
  <r>
    <n v="9507"/>
    <n v="50"/>
    <x v="0"/>
    <x v="1"/>
    <n v="40794"/>
    <n v="18"/>
    <n v="16"/>
    <n v="434"/>
    <n v="9"/>
    <n v="5"/>
    <n v="5"/>
    <x v="0"/>
    <n v="6"/>
    <n v="236.72727272727272"/>
    <n v="5"/>
    <n v="197.27272727272725"/>
    <n v="19"/>
    <n v="7"/>
    <x v="0"/>
  </r>
  <r>
    <n v="8360"/>
    <n v="54"/>
    <x v="2"/>
    <x v="1"/>
    <n v="54690"/>
    <n v="76"/>
    <n v="12"/>
    <n v="198"/>
    <n v="3.0000000000000004"/>
    <n v="3"/>
    <n v="4"/>
    <x v="0"/>
    <n v="3"/>
    <n v="74.25"/>
    <n v="5"/>
    <n v="123.75"/>
    <n v="10"/>
    <n v="2"/>
    <x v="2"/>
  </r>
  <r>
    <n v="10311"/>
    <n v="56"/>
    <x v="0"/>
    <x v="1"/>
    <n v="4428"/>
    <n v="0"/>
    <n v="25"/>
    <n v="359"/>
    <n v="10"/>
    <n v="8"/>
    <n v="4"/>
    <x v="1"/>
    <n v="25"/>
    <n v="359"/>
    <n v="0"/>
    <n v="0"/>
    <n v="22"/>
    <n v="8"/>
    <x v="0"/>
  </r>
  <r>
    <n v="5117"/>
    <n v="62"/>
    <x v="2"/>
    <x v="1"/>
    <n v="32632"/>
    <n v="32"/>
    <n v="18"/>
    <n v="576"/>
    <n v="7"/>
    <n v="6"/>
    <n v="5"/>
    <x v="0"/>
    <n v="4"/>
    <n v="192"/>
    <n v="8"/>
    <n v="384"/>
    <n v="18"/>
    <n v="6"/>
    <x v="4"/>
  </r>
  <r>
    <n v="4867"/>
    <n v="57"/>
    <x v="1"/>
    <x v="0"/>
    <n v="38236"/>
    <n v="2"/>
    <n v="11"/>
    <n v="88"/>
    <n v="10"/>
    <n v="3"/>
    <n v="2"/>
    <x v="0"/>
    <n v="3"/>
    <n v="37.714285714285715"/>
    <n v="4"/>
    <n v="50.285714285714285"/>
    <n v="15"/>
    <n v="4"/>
    <x v="2"/>
  </r>
  <r>
    <n v="9289"/>
    <n v="46"/>
    <x v="0"/>
    <x v="1"/>
    <n v="36781"/>
    <n v="16"/>
    <n v="6"/>
    <n v="63"/>
    <n v="9"/>
    <n v="1"/>
    <n v="2"/>
    <x v="0"/>
    <n v="2"/>
    <n v="31.5"/>
    <n v="2"/>
    <n v="31.5"/>
    <n v="12"/>
    <n v="3"/>
    <x v="2"/>
  </r>
  <r>
    <n v="10913"/>
    <n v="41"/>
    <x v="2"/>
    <x v="0"/>
    <n v="31385"/>
    <n v="56"/>
    <n v="4"/>
    <n v="27"/>
    <n v="5"/>
    <n v="0"/>
    <n v="0"/>
    <x v="0"/>
    <n v="1"/>
    <n v="9"/>
    <n v="2"/>
    <n v="18"/>
    <n v="5"/>
    <n v="0"/>
    <x v="1"/>
  </r>
  <r>
    <n v="3032"/>
    <n v="41"/>
    <x v="0"/>
    <x v="1"/>
    <n v="24570"/>
    <n v="97"/>
    <n v="11"/>
    <n v="193"/>
    <n v="0.99999999999999978"/>
    <n v="3"/>
    <n v="3"/>
    <x v="0"/>
    <n v="4"/>
    <n v="96.5"/>
    <n v="4"/>
    <n v="96.5"/>
    <n v="7"/>
    <n v="1"/>
    <x v="1"/>
  </r>
  <r>
    <n v="8524"/>
    <n v="51"/>
    <x v="1"/>
    <x v="2"/>
    <n v="25509"/>
    <n v="15"/>
    <n v="9"/>
    <n v="101"/>
    <n v="9"/>
    <n v="2"/>
    <n v="3"/>
    <x v="0"/>
    <n v="3"/>
    <n v="50.5"/>
    <n v="3"/>
    <n v="50.5"/>
    <n v="14"/>
    <n v="4"/>
    <x v="2"/>
  </r>
  <r>
    <n v="3334"/>
    <n v="74"/>
    <x v="0"/>
    <x v="1"/>
    <n v="94642"/>
    <n v="35"/>
    <n v="21"/>
    <n v="2211"/>
    <n v="7"/>
    <n v="7"/>
    <n v="9"/>
    <x v="1"/>
    <n v="5"/>
    <n v="789.64285714285711"/>
    <n v="9"/>
    <n v="1421.3571428571429"/>
    <n v="23"/>
    <n v="8"/>
    <x v="0"/>
  </r>
  <r>
    <n v="4470"/>
    <n v="63"/>
    <x v="2"/>
    <x v="1"/>
    <n v="58646"/>
    <n v="3"/>
    <n v="8"/>
    <n v="140"/>
    <n v="10"/>
    <n v="2"/>
    <n v="3"/>
    <x v="0"/>
    <n v="2"/>
    <n v="46.666666666666664"/>
    <n v="4"/>
    <n v="93.333333333333329"/>
    <n v="15"/>
    <n v="4"/>
    <x v="2"/>
  </r>
  <r>
    <n v="1406"/>
    <n v="50"/>
    <x v="0"/>
    <x v="0"/>
    <n v="53201"/>
    <n v="49"/>
    <n v="22"/>
    <n v="415"/>
    <n v="6"/>
    <n v="7"/>
    <n v="5"/>
    <x v="0"/>
    <n v="6"/>
    <n v="226.36363636363635"/>
    <n v="5"/>
    <n v="188.63636363636363"/>
    <n v="18"/>
    <n v="6"/>
    <x v="4"/>
  </r>
  <r>
    <n v="8619"/>
    <n v="68"/>
    <x v="0"/>
    <x v="1"/>
    <n v="21994"/>
    <n v="4"/>
    <n v="4"/>
    <n v="22"/>
    <n v="10"/>
    <n v="0"/>
    <n v="0"/>
    <x v="0"/>
    <n v="0"/>
    <n v="0"/>
    <n v="3"/>
    <n v="22"/>
    <n v="10"/>
    <n v="2"/>
    <x v="2"/>
  </r>
  <r>
    <n v="10821"/>
    <n v="47"/>
    <x v="0"/>
    <x v="1"/>
    <n v="57113"/>
    <n v="45"/>
    <n v="16"/>
    <n v="263"/>
    <n v="6"/>
    <n v="5"/>
    <n v="4"/>
    <x v="0"/>
    <n v="4"/>
    <n v="116.88888888888889"/>
    <n v="5"/>
    <n v="146.11111111111111"/>
    <n v="15"/>
    <n v="4"/>
    <x v="2"/>
  </r>
  <r>
    <n v="4552"/>
    <n v="34"/>
    <x v="0"/>
    <x v="1"/>
    <n v="51373"/>
    <n v="37"/>
    <n v="12"/>
    <n v="393"/>
    <n v="7"/>
    <n v="3"/>
    <n v="4"/>
    <x v="0"/>
    <n v="3"/>
    <n v="196.5"/>
    <n v="3"/>
    <n v="196.5"/>
    <n v="14"/>
    <n v="4"/>
    <x v="2"/>
  </r>
  <r>
    <n v="898"/>
    <n v="39"/>
    <x v="0"/>
    <x v="1"/>
    <n v="23477"/>
    <n v="39"/>
    <n v="10"/>
    <n v="147"/>
    <n v="7"/>
    <n v="3"/>
    <n v="3"/>
    <x v="0"/>
    <n v="3"/>
    <n v="63"/>
    <n v="4"/>
    <n v="84"/>
    <n v="13"/>
    <n v="4"/>
    <x v="2"/>
  </r>
  <r>
    <n v="9797"/>
    <n v="69"/>
    <x v="0"/>
    <x v="1"/>
    <n v="58116"/>
    <n v="38"/>
    <n v="16"/>
    <n v="443"/>
    <n v="7"/>
    <n v="5"/>
    <n v="5"/>
    <x v="0"/>
    <n v="3"/>
    <n v="120.81818181818181"/>
    <n v="8"/>
    <n v="322.18181818181819"/>
    <n v="17"/>
    <n v="5"/>
    <x v="4"/>
  </r>
  <r>
    <n v="10949"/>
    <n v="62"/>
    <x v="1"/>
    <x v="2"/>
    <n v="72968"/>
    <n v="8"/>
    <n v="19"/>
    <n v="1958"/>
    <n v="10"/>
    <n v="6"/>
    <n v="9"/>
    <x v="0"/>
    <n v="5"/>
    <n v="753.07692307692309"/>
    <n v="8"/>
    <n v="1204.9230769230769"/>
    <n v="25"/>
    <n v="9"/>
    <x v="3"/>
  </r>
  <r>
    <n v="8212"/>
    <n v="54"/>
    <x v="2"/>
    <x v="1"/>
    <n v="39791"/>
    <n v="89"/>
    <n v="10"/>
    <n v="174"/>
    <n v="1.9999999999999996"/>
    <n v="3"/>
    <n v="3"/>
    <x v="0"/>
    <n v="3"/>
    <n v="74.571428571428569"/>
    <n v="4"/>
    <n v="99.428571428571416"/>
    <n v="8"/>
    <n v="1"/>
    <x v="1"/>
  </r>
  <r>
    <n v="6248"/>
    <n v="78"/>
    <x v="2"/>
    <x v="0"/>
    <n v="91712"/>
    <n v="47"/>
    <n v="27"/>
    <n v="2217"/>
    <n v="6"/>
    <n v="9"/>
    <n v="9"/>
    <x v="1"/>
    <n v="9"/>
    <n v="997.65"/>
    <n v="11"/>
    <n v="1219.3500000000001"/>
    <n v="24"/>
    <n v="9"/>
    <x v="3"/>
  </r>
  <r>
    <n v="10164"/>
    <n v="67"/>
    <x v="0"/>
    <x v="0"/>
    <n v="94472"/>
    <n v="75"/>
    <n v="16"/>
    <n v="1691"/>
    <n v="3.0000000000000004"/>
    <n v="5"/>
    <n v="9"/>
    <x v="0"/>
    <n v="5"/>
    <n v="845.5"/>
    <n v="5"/>
    <n v="845.5"/>
    <n v="17"/>
    <n v="5"/>
    <x v="4"/>
  </r>
  <r>
    <n v="4547"/>
    <n v="65"/>
    <x v="0"/>
    <x v="1"/>
    <n v="13672"/>
    <n v="86"/>
    <n v="6"/>
    <n v="25"/>
    <n v="1.9999999999999996"/>
    <n v="1"/>
    <n v="0"/>
    <x v="0"/>
    <n v="1"/>
    <n v="6.25"/>
    <n v="3"/>
    <n v="18.75"/>
    <n v="2.9999999999999996"/>
    <n v="0"/>
    <x v="1"/>
  </r>
  <r>
    <n v="6815"/>
    <n v="45"/>
    <x v="2"/>
    <x v="1"/>
    <n v="96547"/>
    <n v="4"/>
    <n v="21"/>
    <n v="809"/>
    <n v="10"/>
    <n v="7"/>
    <n v="6"/>
    <x v="1"/>
    <n v="7"/>
    <n v="377.53333333333336"/>
    <n v="8"/>
    <n v="431.46666666666664"/>
    <n v="23"/>
    <n v="8"/>
    <x v="0"/>
  </r>
  <r>
    <n v="4122"/>
    <n v="50"/>
    <x v="0"/>
    <x v="1"/>
    <n v="79205"/>
    <n v="73"/>
    <n v="16"/>
    <n v="895"/>
    <n v="3.0000000000000004"/>
    <n v="5"/>
    <n v="6"/>
    <x v="0"/>
    <n v="6"/>
    <n v="537"/>
    <n v="4"/>
    <n v="358"/>
    <n v="14"/>
    <n v="4"/>
    <x v="2"/>
  </r>
  <r>
    <n v="10841"/>
    <n v="50"/>
    <x v="1"/>
    <x v="1"/>
    <n v="56559"/>
    <n v="46"/>
    <n v="18"/>
    <n v="484"/>
    <n v="6"/>
    <n v="6"/>
    <n v="5"/>
    <x v="0"/>
    <n v="4"/>
    <n v="161.33333333333331"/>
    <n v="8"/>
    <n v="322.66666666666663"/>
    <n v="17"/>
    <n v="5"/>
    <x v="4"/>
  </r>
  <r>
    <n v="5370"/>
    <n v="52"/>
    <x v="1"/>
    <x v="1"/>
    <n v="32644"/>
    <n v="38"/>
    <n v="18"/>
    <n v="413"/>
    <n v="7"/>
    <n v="6"/>
    <n v="5"/>
    <x v="0"/>
    <n v="7"/>
    <n v="222.38461538461539"/>
    <n v="6"/>
    <n v="190.61538461538461"/>
    <n v="18"/>
    <n v="6"/>
    <x v="4"/>
  </r>
  <r>
    <n v="176"/>
    <n v="45"/>
    <x v="2"/>
    <x v="0"/>
    <n v="67506"/>
    <n v="73"/>
    <n v="12"/>
    <n v="331"/>
    <n v="3.0000000000000004"/>
    <n v="3"/>
    <n v="4"/>
    <x v="0"/>
    <n v="4"/>
    <n v="132.4"/>
    <n v="6"/>
    <n v="198.6"/>
    <n v="10"/>
    <n v="2"/>
    <x v="2"/>
  </r>
  <r>
    <n v="4860"/>
    <n v="55"/>
    <x v="0"/>
    <x v="0"/>
    <n v="24206"/>
    <n v="66"/>
    <n v="5"/>
    <n v="25"/>
    <n v="4"/>
    <n v="0"/>
    <n v="0"/>
    <x v="0"/>
    <n v="1"/>
    <n v="6.25"/>
    <n v="3"/>
    <n v="18.75"/>
    <n v="4"/>
    <n v="0"/>
    <x v="1"/>
  </r>
  <r>
    <n v="10757"/>
    <n v="58"/>
    <x v="1"/>
    <x v="2"/>
    <n v="28420"/>
    <n v="36"/>
    <n v="4"/>
    <n v="13"/>
    <n v="7"/>
    <n v="0"/>
    <n v="0"/>
    <x v="0"/>
    <n v="1"/>
    <n v="4.333333333333333"/>
    <n v="2"/>
    <n v="8.6666666666666661"/>
    <n v="7"/>
    <n v="1"/>
    <x v="1"/>
  </r>
  <r>
    <n v="4023"/>
    <n v="55"/>
    <x v="0"/>
    <x v="1"/>
    <n v="22979"/>
    <n v="29"/>
    <n v="10"/>
    <n v="115"/>
    <n v="8"/>
    <n v="3"/>
    <n v="3"/>
    <x v="0"/>
    <n v="3"/>
    <n v="69"/>
    <n v="2"/>
    <n v="46"/>
    <n v="14"/>
    <n v="4"/>
    <x v="2"/>
  </r>
  <r>
    <n v="6679"/>
    <n v="59"/>
    <x v="0"/>
    <x v="0"/>
    <n v="33279"/>
    <n v="29"/>
    <n v="4"/>
    <n v="16"/>
    <n v="8"/>
    <n v="0"/>
    <n v="0"/>
    <x v="0"/>
    <n v="0"/>
    <n v="0"/>
    <n v="3"/>
    <n v="16"/>
    <n v="8"/>
    <n v="1"/>
    <x v="1"/>
  </r>
  <r>
    <n v="9923"/>
    <n v="53"/>
    <x v="2"/>
    <x v="0"/>
    <n v="46423"/>
    <n v="6"/>
    <n v="9"/>
    <n v="92"/>
    <n v="10"/>
    <n v="2"/>
    <n v="3"/>
    <x v="0"/>
    <n v="2"/>
    <n v="30.666666666666664"/>
    <n v="4"/>
    <n v="61.333333333333329"/>
    <n v="15"/>
    <n v="4"/>
    <x v="2"/>
  </r>
  <r>
    <n v="7181"/>
    <n v="48"/>
    <x v="0"/>
    <x v="1"/>
    <n v="30368"/>
    <n v="97"/>
    <n v="7"/>
    <n v="52"/>
    <n v="0.99999999999999978"/>
    <n v="1"/>
    <n v="1"/>
    <x v="0"/>
    <n v="2"/>
    <n v="20.8"/>
    <n v="3"/>
    <n v="31.2"/>
    <n v="3"/>
    <n v="0"/>
    <x v="1"/>
  </r>
  <r>
    <n v="3599"/>
    <n v="55"/>
    <x v="0"/>
    <x v="1"/>
    <n v="63684"/>
    <n v="61"/>
    <n v="23"/>
    <n v="1464"/>
    <n v="4"/>
    <n v="8"/>
    <n v="8"/>
    <x v="0"/>
    <n v="8"/>
    <n v="732"/>
    <n v="8"/>
    <n v="732"/>
    <n v="20"/>
    <n v="7"/>
    <x v="0"/>
  </r>
  <r>
    <n v="405"/>
    <n v="61"/>
    <x v="0"/>
    <x v="2"/>
    <n v="41638"/>
    <n v="68"/>
    <n v="17"/>
    <n v="441"/>
    <n v="4"/>
    <n v="5"/>
    <n v="5"/>
    <x v="0"/>
    <n v="5"/>
    <n v="275.625"/>
    <n v="3"/>
    <n v="165.375"/>
    <n v="14"/>
    <n v="4"/>
    <x v="2"/>
  </r>
  <r>
    <n v="6870"/>
    <n v="66"/>
    <x v="1"/>
    <x v="2"/>
    <n v="68805"/>
    <n v="73"/>
    <n v="12"/>
    <n v="283"/>
    <n v="3.0000000000000004"/>
    <n v="3"/>
    <n v="4"/>
    <x v="0"/>
    <n v="3"/>
    <n v="84.899999999999991"/>
    <n v="7"/>
    <n v="198.1"/>
    <n v="10"/>
    <n v="2"/>
    <x v="2"/>
  </r>
  <r>
    <n v="832"/>
    <n v="59"/>
    <x v="1"/>
    <x v="1"/>
    <n v="65814"/>
    <n v="90"/>
    <n v="23"/>
    <n v="747"/>
    <n v="0.99999999999999978"/>
    <n v="8"/>
    <n v="6"/>
    <x v="0"/>
    <n v="8"/>
    <n v="332"/>
    <n v="10"/>
    <n v="415"/>
    <n v="15"/>
    <n v="4"/>
    <x v="2"/>
  </r>
  <r>
    <n v="2002"/>
    <n v="67"/>
    <x v="0"/>
    <x v="2"/>
    <n v="71964"/>
    <n v="81"/>
    <n v="17"/>
    <n v="1870"/>
    <n v="1.9999999999999996"/>
    <n v="5"/>
    <n v="9"/>
    <x v="0"/>
    <n v="5"/>
    <n v="935"/>
    <n v="5"/>
    <n v="935"/>
    <n v="16"/>
    <n v="5"/>
    <x v="4"/>
  </r>
  <r>
    <n v="3657"/>
    <n v="39"/>
    <x v="0"/>
    <x v="0"/>
    <n v="39146"/>
    <n v="1"/>
    <n v="11"/>
    <n v="165"/>
    <n v="10"/>
    <n v="3"/>
    <n v="3"/>
    <x v="0"/>
    <n v="4"/>
    <n v="82.5"/>
    <n v="4"/>
    <n v="82.5"/>
    <n v="16"/>
    <n v="5"/>
    <x v="4"/>
  </r>
  <r>
    <n v="500"/>
    <n v="48"/>
    <x v="0"/>
    <x v="1"/>
    <n v="96876"/>
    <n v="79"/>
    <n v="24"/>
    <n v="1941"/>
    <n v="3.0000000000000004"/>
    <n v="8"/>
    <n v="9"/>
    <x v="0"/>
    <n v="7"/>
    <n v="849.1875"/>
    <n v="9"/>
    <n v="1091.8125"/>
    <n v="20"/>
    <n v="7"/>
    <x v="0"/>
  </r>
  <r>
    <n v="1951"/>
    <n v="44"/>
    <x v="3"/>
    <x v="1"/>
    <n v="34445"/>
    <n v="92"/>
    <n v="27"/>
    <n v="839"/>
    <n v="0.99999999999999978"/>
    <n v="9"/>
    <n v="6"/>
    <x v="0"/>
    <n v="11"/>
    <n v="485.73684210526318"/>
    <n v="8"/>
    <n v="353.26315789473682"/>
    <n v="16"/>
    <n v="5"/>
    <x v="4"/>
  </r>
  <r>
    <n v="3262"/>
    <n v="67"/>
    <x v="0"/>
    <x v="0"/>
    <n v="68281"/>
    <n v="31"/>
    <n v="25"/>
    <n v="1655"/>
    <n v="7"/>
    <n v="8"/>
    <n v="9"/>
    <x v="0"/>
    <n v="2"/>
    <n v="220.66666666666666"/>
    <n v="13"/>
    <n v="1434.3333333333335"/>
    <n v="24"/>
    <n v="9"/>
    <x v="3"/>
  </r>
  <r>
    <n v="4102"/>
    <n v="50"/>
    <x v="2"/>
    <x v="1"/>
    <n v="37284"/>
    <n v="46"/>
    <n v="4"/>
    <n v="23"/>
    <n v="6"/>
    <n v="0"/>
    <n v="0"/>
    <x v="0"/>
    <n v="0"/>
    <n v="0"/>
    <n v="3"/>
    <n v="23"/>
    <n v="6"/>
    <n v="0"/>
    <x v="1"/>
  </r>
  <r>
    <n v="7042"/>
    <n v="42"/>
    <x v="0"/>
    <x v="1"/>
    <n v="36790"/>
    <n v="14"/>
    <n v="6"/>
    <n v="66"/>
    <n v="9"/>
    <n v="1"/>
    <n v="2"/>
    <x v="0"/>
    <n v="2"/>
    <n v="33"/>
    <n v="2"/>
    <n v="33"/>
    <n v="12"/>
    <n v="3"/>
    <x v="2"/>
  </r>
  <r>
    <n v="10598"/>
    <n v="58"/>
    <x v="0"/>
    <x v="1"/>
    <n v="27943"/>
    <n v="89"/>
    <n v="8"/>
    <n v="37"/>
    <n v="1.9999999999999996"/>
    <n v="2"/>
    <n v="1"/>
    <x v="0"/>
    <n v="2"/>
    <n v="14.8"/>
    <n v="3"/>
    <n v="22.2"/>
    <n v="5"/>
    <n v="0"/>
    <x v="1"/>
  </r>
  <r>
    <n v="255"/>
    <n v="74"/>
    <x v="0"/>
    <x v="2"/>
    <n v="22263"/>
    <n v="31"/>
    <n v="6"/>
    <n v="21"/>
    <n v="7"/>
    <n v="1"/>
    <n v="0"/>
    <x v="0"/>
    <n v="1"/>
    <n v="5.25"/>
    <n v="3"/>
    <n v="15.75"/>
    <n v="8"/>
    <n v="1"/>
    <x v="1"/>
  </r>
  <r>
    <n v="2375"/>
    <n v="53"/>
    <x v="0"/>
    <x v="1"/>
    <n v="30261"/>
    <n v="75"/>
    <n v="4"/>
    <n v="22"/>
    <n v="3.0000000000000004"/>
    <n v="0"/>
    <n v="0"/>
    <x v="0"/>
    <n v="0"/>
    <n v="0"/>
    <n v="3"/>
    <n v="22"/>
    <n v="3.0000000000000004"/>
    <n v="0"/>
    <x v="1"/>
  </r>
  <r>
    <n v="9829"/>
    <n v="47"/>
    <x v="0"/>
    <x v="1"/>
    <n v="28587"/>
    <n v="42"/>
    <n v="9"/>
    <n v="78"/>
    <n v="6"/>
    <n v="2"/>
    <n v="2"/>
    <x v="0"/>
    <n v="2"/>
    <n v="26"/>
    <n v="4"/>
    <n v="52"/>
    <n v="10"/>
    <n v="2"/>
    <x v="2"/>
  </r>
  <r>
    <n v="6214"/>
    <n v="43"/>
    <x v="2"/>
    <x v="1"/>
    <n v="43815"/>
    <n v="53"/>
    <n v="6"/>
    <n v="79"/>
    <n v="5"/>
    <n v="1"/>
    <n v="2"/>
    <x v="0"/>
    <n v="2"/>
    <n v="31.6"/>
    <n v="3"/>
    <n v="47.4"/>
    <n v="8"/>
    <n v="1"/>
    <x v="1"/>
  </r>
  <r>
    <n v="4954"/>
    <n v="69"/>
    <x v="0"/>
    <x v="1"/>
    <n v="48195"/>
    <n v="53"/>
    <n v="17"/>
    <n v="265"/>
    <n v="5"/>
    <n v="5"/>
    <n v="4"/>
    <x v="0"/>
    <n v="4"/>
    <n v="117.77777777777777"/>
    <n v="5"/>
    <n v="147.22222222222223"/>
    <n v="14"/>
    <n v="4"/>
    <x v="2"/>
  </r>
  <r>
    <n v="7861"/>
    <n v="73"/>
    <x v="2"/>
    <x v="1"/>
    <n v="77027"/>
    <n v="23"/>
    <n v="19"/>
    <n v="1175"/>
    <n v="8"/>
    <n v="6"/>
    <n v="8"/>
    <x v="0"/>
    <n v="8"/>
    <n v="671.42857142857144"/>
    <n v="6"/>
    <n v="503.57142857142856"/>
    <n v="22"/>
    <n v="8"/>
    <x v="0"/>
  </r>
  <r>
    <n v="4837"/>
    <n v="60"/>
    <x v="1"/>
    <x v="1"/>
    <n v="71322"/>
    <n v="57"/>
    <n v="28"/>
    <n v="1305"/>
    <n v="5"/>
    <n v="9"/>
    <n v="8"/>
    <x v="0"/>
    <n v="8"/>
    <n v="497.14285714285711"/>
    <n v="13"/>
    <n v="807.85714285714289"/>
    <n v="22"/>
    <n v="8"/>
    <x v="0"/>
  </r>
  <r>
    <n v="9423"/>
    <n v="46"/>
    <x v="2"/>
    <x v="1"/>
    <n v="32765"/>
    <n v="49"/>
    <n v="8"/>
    <n v="46"/>
    <n v="6"/>
    <n v="2"/>
    <n v="1"/>
    <x v="0"/>
    <n v="2"/>
    <n v="15.333333333333332"/>
    <n v="4"/>
    <n v="30.666666666666664"/>
    <n v="9"/>
    <n v="2"/>
    <x v="2"/>
  </r>
  <r>
    <n v="4198"/>
    <n v="60"/>
    <x v="0"/>
    <x v="1"/>
    <n v="29672"/>
    <n v="6"/>
    <n v="4"/>
    <n v="25"/>
    <n v="10"/>
    <n v="0"/>
    <n v="0"/>
    <x v="0"/>
    <n v="0"/>
    <n v="0"/>
    <n v="3"/>
    <n v="25"/>
    <n v="10"/>
    <n v="2"/>
    <x v="2"/>
  </r>
  <r>
    <n v="153"/>
    <n v="72"/>
    <x v="0"/>
    <x v="2"/>
    <n v="23272"/>
    <n v="29"/>
    <n v="5"/>
    <n v="46"/>
    <n v="8"/>
    <n v="0"/>
    <n v="1"/>
    <x v="0"/>
    <n v="1"/>
    <n v="11.5"/>
    <n v="3"/>
    <n v="34.5"/>
    <n v="9"/>
    <n v="2"/>
    <x v="2"/>
  </r>
  <r>
    <n v="9323"/>
    <n v="76"/>
    <x v="2"/>
    <x v="1"/>
    <n v="49912"/>
    <n v="5"/>
    <n v="26"/>
    <n v="874"/>
    <n v="10"/>
    <n v="9"/>
    <n v="6"/>
    <x v="0"/>
    <n v="10"/>
    <n v="514.11764705882354"/>
    <n v="7"/>
    <n v="359.88235294117646"/>
    <n v="25"/>
    <n v="9"/>
    <x v="3"/>
  </r>
  <r>
    <n v="10001"/>
    <n v="40"/>
    <x v="2"/>
    <x v="1"/>
    <n v="7500"/>
    <n v="98"/>
    <n v="10"/>
    <n v="100"/>
    <n v="0.99999999999999978"/>
    <n v="3"/>
    <n v="3"/>
    <x v="0"/>
    <n v="2"/>
    <n v="40"/>
    <n v="3"/>
    <n v="60"/>
    <n v="7"/>
    <n v="1"/>
    <x v="1"/>
  </r>
  <r>
    <n v="3945"/>
    <n v="78"/>
    <x v="1"/>
    <x v="3"/>
    <n v="68117"/>
    <n v="80"/>
    <n v="25"/>
    <n v="930"/>
    <n v="1.9999999999999996"/>
    <n v="8"/>
    <n v="7"/>
    <x v="0"/>
    <n v="11"/>
    <n v="682"/>
    <n v="4"/>
    <n v="248"/>
    <n v="17"/>
    <n v="5"/>
    <x v="4"/>
  </r>
  <r>
    <n v="3799"/>
    <n v="70"/>
    <x v="0"/>
    <x v="1"/>
    <n v="67225"/>
    <n v="4"/>
    <n v="23"/>
    <n v="868"/>
    <n v="10"/>
    <n v="8"/>
    <n v="6"/>
    <x v="0"/>
    <n v="7"/>
    <n v="337.55555555555554"/>
    <n v="11"/>
    <n v="530.44444444444446"/>
    <n v="24"/>
    <n v="9"/>
    <x v="3"/>
  </r>
  <r>
    <n v="8625"/>
    <n v="49"/>
    <x v="0"/>
    <x v="1"/>
    <n v="17649"/>
    <n v="70"/>
    <n v="9"/>
    <n v="45"/>
    <n v="3.0000000000000004"/>
    <n v="2"/>
    <n v="1"/>
    <x v="0"/>
    <n v="3"/>
    <n v="22.5"/>
    <n v="3"/>
    <n v="22.5"/>
    <n v="6"/>
    <n v="0"/>
    <x v="1"/>
  </r>
  <r>
    <n v="3491"/>
    <n v="50"/>
    <x v="0"/>
    <x v="1"/>
    <n v="55914"/>
    <n v="32"/>
    <n v="29"/>
    <n v="1260"/>
    <n v="7"/>
    <n v="9"/>
    <n v="8"/>
    <x v="0"/>
    <n v="11"/>
    <n v="729.47368421052636"/>
    <n v="8"/>
    <n v="530.52631578947364"/>
    <n v="24"/>
    <n v="9"/>
    <x v="3"/>
  </r>
  <r>
    <n v="983"/>
    <n v="41"/>
    <x v="0"/>
    <x v="1"/>
    <n v="40059"/>
    <n v="82"/>
    <n v="12"/>
    <n v="414"/>
    <n v="1.9999999999999996"/>
    <n v="3"/>
    <n v="5"/>
    <x v="0"/>
    <n v="6"/>
    <n v="276"/>
    <n v="3"/>
    <n v="138"/>
    <n v="10"/>
    <n v="2"/>
    <x v="2"/>
  </r>
  <r>
    <n v="9119"/>
    <n v="75"/>
    <x v="0"/>
    <x v="1"/>
    <n v="60905"/>
    <n v="27"/>
    <n v="15"/>
    <n v="392"/>
    <n v="8"/>
    <n v="4"/>
    <n v="4"/>
    <x v="0"/>
    <n v="3"/>
    <n v="117.6"/>
    <n v="7"/>
    <n v="274.39999999999998"/>
    <n v="16"/>
    <n v="5"/>
    <x v="4"/>
  </r>
  <r>
    <n v="4786"/>
    <n v="48"/>
    <x v="0"/>
    <x v="1"/>
    <n v="75330"/>
    <n v="94"/>
    <n v="29"/>
    <n v="1109"/>
    <n v="0.99999999999999978"/>
    <n v="9"/>
    <n v="7"/>
    <x v="0"/>
    <n v="10"/>
    <n v="504.09090909090907"/>
    <n v="12"/>
    <n v="604.90909090909088"/>
    <n v="17"/>
    <n v="5"/>
    <x v="4"/>
  </r>
  <r>
    <n v="5872"/>
    <n v="74"/>
    <x v="0"/>
    <x v="0"/>
    <n v="60689"/>
    <n v="23"/>
    <n v="22"/>
    <n v="639"/>
    <n v="8"/>
    <n v="7"/>
    <n v="6"/>
    <x v="0"/>
    <n v="4"/>
    <n v="182.57142857142856"/>
    <n v="10"/>
    <n v="456.42857142857144"/>
    <n v="21"/>
    <n v="8"/>
    <x v="0"/>
  </r>
  <r>
    <n v="6568"/>
    <n v="41"/>
    <x v="0"/>
    <x v="1"/>
    <n v="38680"/>
    <n v="97"/>
    <n v="6"/>
    <n v="79"/>
    <n v="0.99999999999999978"/>
    <n v="1"/>
    <n v="2"/>
    <x v="0"/>
    <n v="2"/>
    <n v="31.6"/>
    <n v="3"/>
    <n v="47.4"/>
    <n v="4"/>
    <n v="0"/>
    <x v="1"/>
  </r>
  <r>
    <n v="5628"/>
    <n v="43"/>
    <x v="0"/>
    <x v="1"/>
    <n v="61416"/>
    <n v="25"/>
    <n v="24"/>
    <n v="1665"/>
    <n v="8"/>
    <n v="8"/>
    <n v="9"/>
    <x v="0"/>
    <n v="10"/>
    <n v="832.5"/>
    <n v="10"/>
    <n v="832.5"/>
    <n v="25"/>
    <n v="9"/>
    <x v="3"/>
  </r>
  <r>
    <n v="5631"/>
    <n v="34"/>
    <x v="0"/>
    <x v="0"/>
    <n v="49767"/>
    <n v="92"/>
    <n v="18"/>
    <n v="692"/>
    <n v="0.99999999999999978"/>
    <n v="6"/>
    <n v="6"/>
    <x v="0"/>
    <n v="5"/>
    <n v="266.15384615384619"/>
    <n v="8"/>
    <n v="425.84615384615387"/>
    <n v="13"/>
    <n v="4"/>
    <x v="2"/>
  </r>
  <r>
    <n v="4974"/>
    <n v="55"/>
    <x v="0"/>
    <x v="0"/>
    <n v="83273"/>
    <n v="98"/>
    <n v="29"/>
    <n v="1392"/>
    <n v="0.99999999999999978"/>
    <n v="9"/>
    <n v="8"/>
    <x v="0"/>
    <n v="4"/>
    <n v="428.30769230769232"/>
    <n v="9"/>
    <n v="963.69230769230762"/>
    <n v="18"/>
    <n v="6"/>
    <x v="4"/>
  </r>
  <r>
    <n v="8416"/>
    <n v="44"/>
    <x v="0"/>
    <x v="1"/>
    <n v="29009"/>
    <n v="19"/>
    <n v="7"/>
    <n v="44"/>
    <n v="9"/>
    <n v="1"/>
    <n v="1"/>
    <x v="0"/>
    <n v="2"/>
    <n v="17.600000000000001"/>
    <n v="3"/>
    <n v="26.4"/>
    <n v="11"/>
    <n v="3"/>
    <x v="2"/>
  </r>
  <r>
    <n v="5454"/>
    <n v="46"/>
    <x v="2"/>
    <x v="1"/>
    <n v="45057"/>
    <n v="80"/>
    <n v="6"/>
    <n v="50"/>
    <n v="1.9999999999999996"/>
    <n v="1"/>
    <n v="1"/>
    <x v="0"/>
    <n v="2"/>
    <n v="20"/>
    <n v="3"/>
    <n v="30"/>
    <n v="3.9999999999999996"/>
    <n v="0"/>
    <x v="1"/>
  </r>
  <r>
    <n v="4095"/>
    <n v="54"/>
    <x v="0"/>
    <x v="1"/>
    <n v="37150"/>
    <n v="80"/>
    <n v="21"/>
    <n v="467"/>
    <n v="1.9999999999999996"/>
    <n v="7"/>
    <n v="5"/>
    <x v="0"/>
    <n v="4"/>
    <n v="186.8"/>
    <n v="6"/>
    <n v="280.2"/>
    <n v="14"/>
    <n v="4"/>
    <x v="2"/>
  </r>
  <r>
    <n v="5474"/>
    <n v="55"/>
    <x v="0"/>
    <x v="0"/>
    <n v="43020"/>
    <n v="79"/>
    <n v="12"/>
    <n v="223"/>
    <n v="3.0000000000000004"/>
    <n v="3"/>
    <n v="4"/>
    <x v="0"/>
    <n v="4"/>
    <n v="111.5"/>
    <n v="4"/>
    <n v="111.5"/>
    <n v="10"/>
    <n v="2"/>
    <x v="2"/>
  </r>
  <r>
    <n v="4268"/>
    <n v="66"/>
    <x v="0"/>
    <x v="1"/>
    <n v="53154"/>
    <n v="50"/>
    <n v="9"/>
    <n v="158"/>
    <n v="5"/>
    <n v="2"/>
    <n v="3"/>
    <x v="0"/>
    <n v="3"/>
    <n v="67.714285714285708"/>
    <n v="4"/>
    <n v="90.285714285714278"/>
    <n v="10"/>
    <n v="2"/>
    <x v="2"/>
  </r>
  <r>
    <n v="10701"/>
    <n v="52"/>
    <x v="0"/>
    <x v="1"/>
    <n v="65308"/>
    <n v="60"/>
    <n v="28"/>
    <n v="1211"/>
    <n v="4"/>
    <n v="9"/>
    <n v="8"/>
    <x v="0"/>
    <n v="7"/>
    <n v="446.15789473684208"/>
    <n v="12"/>
    <n v="764.8421052631578"/>
    <n v="21"/>
    <n v="8"/>
    <x v="0"/>
  </r>
  <r>
    <n v="3507"/>
    <n v="55"/>
    <x v="0"/>
    <x v="0"/>
    <n v="76467"/>
    <n v="44"/>
    <n v="14"/>
    <n v="1575"/>
    <n v="6"/>
    <n v="4"/>
    <n v="9"/>
    <x v="0"/>
    <n v="2"/>
    <n v="450"/>
    <n v="5"/>
    <n v="1125"/>
    <n v="19"/>
    <n v="7"/>
    <x v="0"/>
  </r>
  <r>
    <n v="2079"/>
    <n v="78"/>
    <x v="2"/>
    <x v="1"/>
    <n v="81044"/>
    <n v="0"/>
    <n v="22"/>
    <n v="1208"/>
    <n v="10"/>
    <n v="7"/>
    <n v="8"/>
    <x v="0"/>
    <n v="5"/>
    <n v="402.66666666666663"/>
    <n v="10"/>
    <n v="805.33333333333326"/>
    <n v="25"/>
    <n v="9"/>
    <x v="3"/>
  </r>
  <r>
    <n v="626"/>
    <n v="74"/>
    <x v="0"/>
    <x v="1"/>
    <n v="32871"/>
    <n v="28"/>
    <n v="5"/>
    <n v="43"/>
    <n v="8"/>
    <n v="0"/>
    <n v="1"/>
    <x v="0"/>
    <n v="1"/>
    <n v="10.75"/>
    <n v="3"/>
    <n v="32.25"/>
    <n v="9"/>
    <n v="2"/>
    <x v="2"/>
  </r>
  <r>
    <n v="4426"/>
    <n v="50"/>
    <x v="0"/>
    <x v="0"/>
    <n v="55801"/>
    <n v="35"/>
    <n v="21"/>
    <n v="527"/>
    <n v="7"/>
    <n v="7"/>
    <n v="5"/>
    <x v="0"/>
    <n v="7"/>
    <n v="283.76923076923077"/>
    <n v="6"/>
    <n v="243.23076923076925"/>
    <n v="19"/>
    <n v="7"/>
    <x v="0"/>
  </r>
  <r>
    <n v="2591"/>
    <n v="66"/>
    <x v="0"/>
    <x v="3"/>
    <n v="76320"/>
    <n v="49"/>
    <n v="15"/>
    <n v="932"/>
    <n v="6"/>
    <n v="4"/>
    <n v="7"/>
    <x v="0"/>
    <n v="6"/>
    <n v="559.19999999999993"/>
    <n v="4"/>
    <n v="372.8"/>
    <n v="17"/>
    <n v="5"/>
    <x v="4"/>
  </r>
  <r>
    <n v="10509"/>
    <n v="70"/>
    <x v="2"/>
    <x v="0"/>
    <n v="36927"/>
    <n v="46"/>
    <n v="8"/>
    <n v="71"/>
    <n v="6"/>
    <n v="2"/>
    <n v="2"/>
    <x v="0"/>
    <n v="3"/>
    <n v="35.5"/>
    <n v="3"/>
    <n v="35.5"/>
    <n v="10"/>
    <n v="2"/>
    <x v="2"/>
  </r>
  <r>
    <n v="6382"/>
    <n v="72"/>
    <x v="0"/>
    <x v="1"/>
    <n v="48794"/>
    <n v="97"/>
    <n v="5"/>
    <n v="54"/>
    <n v="0.99999999999999978"/>
    <n v="0"/>
    <n v="1"/>
    <x v="0"/>
    <n v="1"/>
    <n v="13.5"/>
    <n v="3"/>
    <n v="40.5"/>
    <n v="1.9999999999999998"/>
    <n v="0"/>
    <x v="1"/>
  </r>
  <r>
    <n v="6673"/>
    <n v="60"/>
    <x v="0"/>
    <x v="0"/>
    <n v="23478"/>
    <n v="51"/>
    <n v="7"/>
    <n v="129"/>
    <n v="5"/>
    <n v="1"/>
    <n v="3"/>
    <x v="0"/>
    <n v="3"/>
    <n v="64.5"/>
    <n v="3"/>
    <n v="64.5"/>
    <n v="9"/>
    <n v="2"/>
    <x v="2"/>
  </r>
  <r>
    <n v="7441"/>
    <n v="52"/>
    <x v="0"/>
    <x v="2"/>
    <n v="71128"/>
    <n v="80"/>
    <n v="27"/>
    <n v="1615"/>
    <n v="1.9999999999999996"/>
    <n v="9"/>
    <n v="9"/>
    <x v="0"/>
    <n v="2"/>
    <n v="230.71428571428569"/>
    <n v="12"/>
    <n v="1384.2857142857142"/>
    <n v="20"/>
    <n v="7"/>
    <x v="0"/>
  </r>
  <r>
    <n v="1071"/>
    <n v="49"/>
    <x v="1"/>
    <x v="2"/>
    <n v="70179"/>
    <n v="10"/>
    <n v="26"/>
    <n v="1034"/>
    <n v="9"/>
    <n v="9"/>
    <n v="7"/>
    <x v="0"/>
    <n v="7"/>
    <n v="361.9"/>
    <n v="13"/>
    <n v="672.1"/>
    <n v="25"/>
    <n v="9"/>
    <x v="3"/>
  </r>
  <r>
    <n v="10061"/>
    <n v="75"/>
    <x v="0"/>
    <x v="1"/>
    <n v="59462"/>
    <n v="29"/>
    <n v="25"/>
    <n v="1088"/>
    <n v="8"/>
    <n v="8"/>
    <n v="7"/>
    <x v="0"/>
    <n v="9"/>
    <n v="466.28571428571428"/>
    <n v="12"/>
    <n v="621.71428571428567"/>
    <n v="23"/>
    <n v="8"/>
    <x v="0"/>
  </r>
  <r>
    <n v="8775"/>
    <n v="56"/>
    <x v="0"/>
    <x v="1"/>
    <n v="38361"/>
    <n v="74"/>
    <n v="10"/>
    <n v="137"/>
    <n v="3.0000000000000004"/>
    <n v="3"/>
    <n v="3"/>
    <x v="0"/>
    <n v="3"/>
    <n v="68.5"/>
    <n v="3"/>
    <n v="68.5"/>
    <n v="9"/>
    <n v="2"/>
    <x v="2"/>
  </r>
  <r>
    <n v="2345"/>
    <n v="43"/>
    <x v="1"/>
    <x v="1"/>
    <n v="70038"/>
    <n v="54"/>
    <n v="17"/>
    <n v="1244"/>
    <n v="5"/>
    <n v="5"/>
    <n v="8"/>
    <x v="0"/>
    <n v="4"/>
    <n v="414.66666666666663"/>
    <n v="8"/>
    <n v="829.33333333333326"/>
    <n v="18"/>
    <n v="6"/>
    <x v="4"/>
  </r>
  <r>
    <n v="322"/>
    <n v="47"/>
    <x v="0"/>
    <x v="1"/>
    <n v="42554"/>
    <n v="93"/>
    <n v="7"/>
    <n v="41"/>
    <n v="0.99999999999999978"/>
    <n v="1"/>
    <n v="1"/>
    <x v="0"/>
    <n v="2"/>
    <n v="16.400000000000002"/>
    <n v="3"/>
    <n v="24.599999999999998"/>
    <n v="3"/>
    <n v="0"/>
    <x v="1"/>
  </r>
  <r>
    <n v="10897"/>
    <n v="51"/>
    <x v="0"/>
    <x v="1"/>
    <n v="67445"/>
    <n v="63"/>
    <n v="32"/>
    <n v="1174"/>
    <n v="4"/>
    <n v="9"/>
    <n v="7"/>
    <x v="0"/>
    <n v="9"/>
    <n v="503.14285714285711"/>
    <n v="12"/>
    <n v="670.85714285714278"/>
    <n v="20"/>
    <n v="7"/>
    <x v="0"/>
  </r>
  <r>
    <n v="123"/>
    <n v="74"/>
    <x v="0"/>
    <x v="3"/>
    <n v="67046"/>
    <n v="92"/>
    <n v="15"/>
    <n v="993"/>
    <n v="0.99999999999999978"/>
    <n v="4"/>
    <n v="7"/>
    <x v="0"/>
    <n v="4"/>
    <n v="496.5"/>
    <n v="4"/>
    <n v="496.5"/>
    <n v="12"/>
    <n v="3"/>
    <x v="2"/>
  </r>
  <r>
    <n v="6103"/>
    <n v="77"/>
    <x v="0"/>
    <x v="1"/>
    <n v="42192"/>
    <n v="40"/>
    <n v="7"/>
    <n v="100"/>
    <n v="6"/>
    <n v="1"/>
    <n v="3"/>
    <x v="0"/>
    <n v="2"/>
    <n v="40"/>
    <n v="3"/>
    <n v="60"/>
    <n v="10"/>
    <n v="2"/>
    <x v="2"/>
  </r>
  <r>
    <n v="7899"/>
    <n v="73"/>
    <x v="1"/>
    <x v="1"/>
    <n v="77610"/>
    <n v="70"/>
    <n v="17"/>
    <n v="1680"/>
    <n v="3.0000000000000004"/>
    <n v="5"/>
    <n v="9"/>
    <x v="0"/>
    <n v="4"/>
    <n v="840"/>
    <n v="4"/>
    <n v="840"/>
    <n v="17"/>
    <n v="5"/>
    <x v="4"/>
  </r>
  <r>
    <n v="10500"/>
    <n v="41"/>
    <x v="0"/>
    <x v="1"/>
    <n v="31761"/>
    <n v="96"/>
    <n v="9"/>
    <n v="98"/>
    <n v="0.99999999999999978"/>
    <n v="2"/>
    <n v="3"/>
    <x v="0"/>
    <n v="3"/>
    <n v="42"/>
    <n v="4"/>
    <n v="56"/>
    <n v="6"/>
    <n v="0"/>
    <x v="1"/>
  </r>
  <r>
    <n v="1655"/>
    <n v="46"/>
    <x v="0"/>
    <x v="1"/>
    <n v="34350"/>
    <n v="81"/>
    <n v="5"/>
    <n v="48"/>
    <n v="1.9999999999999996"/>
    <n v="0"/>
    <n v="1"/>
    <x v="0"/>
    <n v="1"/>
    <n v="12"/>
    <n v="3"/>
    <n v="36"/>
    <n v="2.9999999999999996"/>
    <n v="0"/>
    <x v="1"/>
  </r>
  <r>
    <n v="2406"/>
    <n v="76"/>
    <x v="0"/>
    <x v="1"/>
    <n v="54591"/>
    <n v="63"/>
    <n v="19"/>
    <n v="519"/>
    <n v="4"/>
    <n v="6"/>
    <n v="5"/>
    <x v="0"/>
    <n v="6"/>
    <n v="222.42857142857142"/>
    <n v="8"/>
    <n v="296.57142857142856"/>
    <n v="15"/>
    <n v="4"/>
    <x v="2"/>
  </r>
  <r>
    <n v="2712"/>
    <n v="69"/>
    <x v="0"/>
    <x v="1"/>
    <n v="71866"/>
    <n v="85"/>
    <n v="20"/>
    <n v="715"/>
    <n v="1.9999999999999996"/>
    <n v="6"/>
    <n v="6"/>
    <x v="0"/>
    <n v="6"/>
    <n v="268.125"/>
    <n v="10"/>
    <n v="446.875"/>
    <n v="14"/>
    <n v="4"/>
    <x v="2"/>
  </r>
  <r>
    <n v="5517"/>
    <n v="56"/>
    <x v="0"/>
    <x v="1"/>
    <n v="25293"/>
    <n v="51"/>
    <n v="5"/>
    <n v="37"/>
    <n v="5"/>
    <n v="0"/>
    <n v="1"/>
    <x v="0"/>
    <n v="1"/>
    <n v="12.333333333333332"/>
    <n v="2"/>
    <n v="24.666666666666664"/>
    <n v="6"/>
    <n v="0"/>
    <x v="1"/>
  </r>
  <r>
    <n v="10643"/>
    <n v="38"/>
    <x v="1"/>
    <x v="0"/>
    <n v="42000"/>
    <n v="23"/>
    <n v="20"/>
    <n v="653"/>
    <n v="8"/>
    <n v="6"/>
    <n v="6"/>
    <x v="0"/>
    <n v="5"/>
    <n v="204.0625"/>
    <n v="11"/>
    <n v="448.9375"/>
    <n v="20"/>
    <n v="7"/>
    <x v="0"/>
  </r>
  <r>
    <n v="2254"/>
    <n v="42"/>
    <x v="0"/>
    <x v="1"/>
    <n v="69520"/>
    <n v="95"/>
    <n v="21"/>
    <n v="1455"/>
    <n v="0.99999999999999978"/>
    <n v="7"/>
    <n v="8"/>
    <x v="0"/>
    <n v="9"/>
    <n v="935.35714285714289"/>
    <n v="5"/>
    <n v="519.64285714285711"/>
    <n v="16"/>
    <n v="5"/>
    <x v="4"/>
  </r>
  <r>
    <n v="10281"/>
    <n v="55"/>
    <x v="0"/>
    <x v="2"/>
    <n v="64713"/>
    <n v="11"/>
    <n v="19"/>
    <n v="602"/>
    <n v="9"/>
    <n v="6"/>
    <n v="5"/>
    <x v="0"/>
    <n v="5"/>
    <n v="250.83333333333334"/>
    <n v="7"/>
    <n v="351.16666666666669"/>
    <n v="20"/>
    <n v="7"/>
    <x v="0"/>
  </r>
  <r>
    <n v="6958"/>
    <n v="48"/>
    <x v="2"/>
    <x v="1"/>
    <n v="27889"/>
    <n v="42"/>
    <n v="5"/>
    <n v="26"/>
    <n v="6"/>
    <n v="0"/>
    <n v="0"/>
    <x v="0"/>
    <n v="1"/>
    <n v="8.6666666666666661"/>
    <n v="2"/>
    <n v="17.333333333333332"/>
    <n v="6"/>
    <n v="0"/>
    <x v="1"/>
  </r>
  <r>
    <n v="954"/>
    <n v="65"/>
    <x v="3"/>
    <x v="3"/>
    <n v="22123"/>
    <n v="77"/>
    <n v="7"/>
    <n v="102"/>
    <n v="3.0000000000000004"/>
    <n v="1"/>
    <n v="3"/>
    <x v="0"/>
    <n v="2"/>
    <n v="40.800000000000004"/>
    <n v="3"/>
    <n v="61.199999999999996"/>
    <n v="7"/>
    <n v="1"/>
    <x v="1"/>
  </r>
  <r>
    <n v="4643"/>
    <n v="52"/>
    <x v="0"/>
    <x v="1"/>
    <n v="27803"/>
    <n v="40"/>
    <n v="9"/>
    <n v="176"/>
    <n v="6"/>
    <n v="2"/>
    <n v="3"/>
    <x v="0"/>
    <n v="3"/>
    <n v="75.428571428571431"/>
    <n v="4"/>
    <n v="100.57142857142857"/>
    <n v="11"/>
    <n v="3"/>
    <x v="2"/>
  </r>
  <r>
    <n v="6497"/>
    <n v="65"/>
    <x v="0"/>
    <x v="1"/>
    <n v="51651"/>
    <n v="32"/>
    <n v="17"/>
    <n v="433"/>
    <n v="7"/>
    <n v="5"/>
    <n v="5"/>
    <x v="0"/>
    <n v="6"/>
    <n v="236.18181818181816"/>
    <n v="5"/>
    <n v="196.81818181818181"/>
    <n v="17"/>
    <n v="5"/>
    <x v="4"/>
  </r>
  <r>
    <n v="5396"/>
    <n v="37"/>
    <x v="0"/>
    <x v="1"/>
    <n v="68487"/>
    <n v="48"/>
    <n v="30"/>
    <n v="1366"/>
    <n v="6"/>
    <n v="9"/>
    <n v="8"/>
    <x v="0"/>
    <n v="9"/>
    <n v="558.81818181818187"/>
    <n v="13"/>
    <n v="807.18181818181824"/>
    <n v="23"/>
    <n v="8"/>
    <x v="0"/>
  </r>
  <r>
    <n v="1052"/>
    <n v="56"/>
    <x v="0"/>
    <x v="1"/>
    <n v="56796"/>
    <n v="24"/>
    <n v="27"/>
    <n v="1001"/>
    <n v="8"/>
    <n v="9"/>
    <n v="7"/>
    <x v="0"/>
    <n v="8"/>
    <n v="533.86666666666667"/>
    <n v="7"/>
    <n v="467.13333333333333"/>
    <n v="24"/>
    <n v="9"/>
    <x v="3"/>
  </r>
  <r>
    <n v="2802"/>
    <n v="33"/>
    <x v="2"/>
    <x v="1"/>
    <n v="87000"/>
    <n v="61"/>
    <n v="18"/>
    <n v="961"/>
    <n v="4"/>
    <n v="6"/>
    <n v="7"/>
    <x v="0"/>
    <n v="4"/>
    <n v="349.45454545454544"/>
    <n v="7"/>
    <n v="611.5454545454545"/>
    <n v="17"/>
    <n v="5"/>
    <x v="4"/>
  </r>
  <r>
    <n v="6343"/>
    <n v="66"/>
    <x v="0"/>
    <x v="1"/>
    <n v="79823"/>
    <n v="6"/>
    <n v="23"/>
    <n v="1518"/>
    <n v="10"/>
    <n v="8"/>
    <n v="8"/>
    <x v="0"/>
    <n v="6"/>
    <n v="700.61538461538464"/>
    <n v="7"/>
    <n v="817.38461538461536"/>
    <n v="26"/>
    <n v="9"/>
    <x v="3"/>
  </r>
  <r>
    <n v="6507"/>
    <n v="45"/>
    <x v="0"/>
    <x v="0"/>
    <n v="30828"/>
    <n v="16"/>
    <n v="8"/>
    <n v="56"/>
    <n v="9"/>
    <n v="2"/>
    <n v="2"/>
    <x v="0"/>
    <n v="1"/>
    <n v="11.200000000000001"/>
    <n v="4"/>
    <n v="44.800000000000004"/>
    <n v="13"/>
    <n v="4"/>
    <x v="2"/>
  </r>
  <r>
    <n v="7901"/>
    <n v="54"/>
    <x v="2"/>
    <x v="1"/>
    <n v="34109"/>
    <n v="39"/>
    <n v="4"/>
    <n v="22"/>
    <n v="7"/>
    <n v="0"/>
    <n v="0"/>
    <x v="0"/>
    <n v="0"/>
    <n v="0"/>
    <n v="3"/>
    <n v="22"/>
    <n v="7"/>
    <n v="1"/>
    <x v="1"/>
  </r>
  <r>
    <n v="4865"/>
    <n v="51"/>
    <x v="2"/>
    <x v="2"/>
    <n v="53367"/>
    <n v="2"/>
    <n v="21"/>
    <n v="400"/>
    <n v="10"/>
    <n v="7"/>
    <n v="5"/>
    <x v="0"/>
    <n v="5"/>
    <n v="153.84615384615387"/>
    <n v="8"/>
    <n v="246.15384615384616"/>
    <n v="22"/>
    <n v="8"/>
    <x v="0"/>
  </r>
  <r>
    <n v="2686"/>
    <n v="56"/>
    <x v="3"/>
    <x v="1"/>
    <n v="22390"/>
    <n v="49"/>
    <n v="4"/>
    <n v="26"/>
    <n v="6"/>
    <n v="0"/>
    <n v="0"/>
    <x v="0"/>
    <n v="1"/>
    <n v="8.6666666666666661"/>
    <n v="2"/>
    <n v="17.333333333333332"/>
    <n v="6"/>
    <n v="0"/>
    <x v="1"/>
  </r>
  <r>
    <n v="3107"/>
    <n v="49"/>
    <x v="0"/>
    <x v="1"/>
    <n v="71322"/>
    <n v="31"/>
    <n v="13"/>
    <n v="350"/>
    <n v="7"/>
    <n v="4"/>
    <n v="4"/>
    <x v="0"/>
    <n v="4"/>
    <n v="127.27272727272728"/>
    <n v="7"/>
    <n v="222.72727272727272"/>
    <n v="15"/>
    <n v="4"/>
    <x v="2"/>
  </r>
  <r>
    <n v="7734"/>
    <n v="32"/>
    <x v="0"/>
    <x v="4"/>
    <n v="79244"/>
    <n v="58"/>
    <n v="22"/>
    <n v="1216"/>
    <n v="5"/>
    <n v="7"/>
    <n v="8"/>
    <x v="0"/>
    <n v="4"/>
    <n v="442.18181818181819"/>
    <n v="7"/>
    <n v="773.81818181818176"/>
    <n v="20"/>
    <n v="7"/>
    <x v="0"/>
  </r>
  <r>
    <n v="1146"/>
    <n v="76"/>
    <x v="2"/>
    <x v="1"/>
    <n v="49912"/>
    <n v="5"/>
    <n v="26"/>
    <n v="874"/>
    <n v="10"/>
    <n v="9"/>
    <n v="6"/>
    <x v="0"/>
    <n v="10"/>
    <n v="514.11764705882354"/>
    <n v="7"/>
    <n v="359.88235294117646"/>
    <n v="25"/>
    <n v="9"/>
    <x v="3"/>
  </r>
  <r>
    <n v="11031"/>
    <n v="75"/>
    <x v="1"/>
    <x v="1"/>
    <n v="48699"/>
    <n v="90"/>
    <n v="5"/>
    <n v="40"/>
    <n v="0.99999999999999978"/>
    <n v="0"/>
    <n v="1"/>
    <x v="0"/>
    <n v="1"/>
    <n v="10"/>
    <n v="3"/>
    <n v="30"/>
    <n v="1.9999999999999998"/>
    <n v="0"/>
    <x v="1"/>
  </r>
  <r>
    <n v="7428"/>
    <n v="50"/>
    <x v="0"/>
    <x v="1"/>
    <n v="80144"/>
    <n v="47"/>
    <n v="19"/>
    <n v="1367"/>
    <n v="6"/>
    <n v="6"/>
    <n v="8"/>
    <x v="0"/>
    <n v="3"/>
    <n v="372.81818181818181"/>
    <n v="8"/>
    <n v="994.18181818181824"/>
    <n v="20"/>
    <n v="7"/>
    <x v="0"/>
  </r>
  <r>
    <n v="975"/>
    <n v="69"/>
    <x v="0"/>
    <x v="0"/>
    <n v="54252"/>
    <n v="25"/>
    <n v="15"/>
    <n v="264"/>
    <n v="8"/>
    <n v="4"/>
    <n v="4"/>
    <x v="0"/>
    <n v="4"/>
    <n v="117.33333333333333"/>
    <n v="5"/>
    <n v="146.66666666666669"/>
    <n v="16"/>
    <n v="5"/>
    <x v="4"/>
  </r>
  <r>
    <n v="1103"/>
    <n v="49"/>
    <x v="2"/>
    <x v="1"/>
    <n v="81929"/>
    <n v="60"/>
    <n v="20"/>
    <n v="2053"/>
    <n v="4"/>
    <n v="6"/>
    <n v="9"/>
    <x v="0"/>
    <n v="4"/>
    <n v="586.57142857142856"/>
    <n v="10"/>
    <n v="1466.4285714285716"/>
    <n v="19"/>
    <n v="7"/>
    <x v="0"/>
  </r>
  <r>
    <n v="3422"/>
    <n v="50"/>
    <x v="0"/>
    <x v="1"/>
    <n v="76068"/>
    <n v="67"/>
    <n v="10"/>
    <n v="1376"/>
    <n v="4"/>
    <n v="3"/>
    <n v="8"/>
    <x v="0"/>
    <n v="2"/>
    <n v="458.66666666666663"/>
    <n v="4"/>
    <n v="917.33333333333326"/>
    <n v="15"/>
    <n v="4"/>
    <x v="2"/>
  </r>
  <r>
    <n v="1055"/>
    <n v="49"/>
    <x v="2"/>
    <x v="1"/>
    <n v="53204"/>
    <n v="40"/>
    <n v="5"/>
    <n v="45"/>
    <n v="6"/>
    <n v="0"/>
    <n v="1"/>
    <x v="0"/>
    <n v="1"/>
    <n v="11.25"/>
    <n v="3"/>
    <n v="33.75"/>
    <n v="7"/>
    <n v="1"/>
    <x v="1"/>
  </r>
  <r>
    <n v="6544"/>
    <n v="76"/>
    <x v="1"/>
    <x v="1"/>
    <n v="67911"/>
    <n v="63"/>
    <n v="27"/>
    <n v="976"/>
    <n v="4"/>
    <n v="9"/>
    <n v="7"/>
    <x v="0"/>
    <n v="6"/>
    <n v="344.47058823529414"/>
    <n v="11"/>
    <n v="631.52941176470597"/>
    <n v="20"/>
    <n v="7"/>
    <x v="0"/>
  </r>
  <r>
    <n v="1241"/>
    <n v="41"/>
    <x v="2"/>
    <x v="1"/>
    <n v="14796"/>
    <n v="1"/>
    <n v="6"/>
    <n v="51"/>
    <n v="10"/>
    <n v="1"/>
    <n v="1"/>
    <x v="0"/>
    <n v="1"/>
    <n v="12.75"/>
    <n v="3"/>
    <n v="38.25"/>
    <n v="12"/>
    <n v="3"/>
    <x v="2"/>
  </r>
  <r>
    <n v="2909"/>
    <n v="51"/>
    <x v="1"/>
    <x v="1"/>
    <n v="78128"/>
    <n v="89"/>
    <n v="20"/>
    <n v="1264"/>
    <n v="1.9999999999999996"/>
    <n v="6"/>
    <n v="8"/>
    <x v="0"/>
    <n v="8"/>
    <n v="722.28571428571422"/>
    <n v="6"/>
    <n v="541.71428571428567"/>
    <n v="16"/>
    <n v="5"/>
    <x v="4"/>
  </r>
  <r>
    <n v="5802"/>
    <n v="53"/>
    <x v="3"/>
    <x v="1"/>
    <n v="14188"/>
    <n v="40"/>
    <n v="7"/>
    <n v="75"/>
    <n v="6"/>
    <n v="1"/>
    <n v="2"/>
    <x v="0"/>
    <n v="2"/>
    <n v="25"/>
    <n v="4"/>
    <n v="50"/>
    <n v="9"/>
    <n v="2"/>
    <x v="2"/>
  </r>
  <r>
    <n v="1407"/>
    <n v="39"/>
    <x v="3"/>
    <x v="1"/>
    <n v="20425"/>
    <n v="5"/>
    <n v="7"/>
    <n v="57"/>
    <n v="10"/>
    <n v="1"/>
    <n v="2"/>
    <x v="0"/>
    <n v="2"/>
    <n v="22.8"/>
    <n v="3"/>
    <n v="34.199999999999996"/>
    <n v="13"/>
    <n v="4"/>
    <x v="2"/>
  </r>
  <r>
    <n v="6183"/>
    <n v="63"/>
    <x v="2"/>
    <x v="1"/>
    <n v="58646"/>
    <n v="3"/>
    <n v="8"/>
    <n v="140"/>
    <n v="10"/>
    <n v="2"/>
    <n v="3"/>
    <x v="0"/>
    <n v="2"/>
    <n v="46.666666666666664"/>
    <n v="4"/>
    <n v="93.333333333333329"/>
    <n v="15"/>
    <n v="4"/>
    <x v="2"/>
  </r>
  <r>
    <n v="340"/>
    <n v="55"/>
    <x v="0"/>
    <x v="2"/>
    <n v="72967"/>
    <n v="1"/>
    <n v="19"/>
    <n v="497"/>
    <n v="10"/>
    <n v="6"/>
    <n v="5"/>
    <x v="0"/>
    <n v="7"/>
    <n v="231.93333333333334"/>
    <n v="8"/>
    <n v="265.06666666666666"/>
    <n v="21"/>
    <n v="8"/>
    <x v="0"/>
  </r>
  <r>
    <n v="5991"/>
    <n v="76"/>
    <x v="2"/>
    <x v="1"/>
    <n v="48150"/>
    <n v="24"/>
    <n v="13"/>
    <n v="266"/>
    <n v="8"/>
    <n v="4"/>
    <n v="4"/>
    <x v="0"/>
    <n v="5"/>
    <n v="147.77777777777777"/>
    <n v="4"/>
    <n v="118.22222222222221"/>
    <n v="16"/>
    <n v="5"/>
    <x v="4"/>
  </r>
  <r>
    <n v="3104"/>
    <n v="64"/>
    <x v="0"/>
    <x v="0"/>
    <n v="82332"/>
    <n v="89"/>
    <n v="21"/>
    <n v="2006"/>
    <n v="1.9999999999999996"/>
    <n v="7"/>
    <n v="9"/>
    <x v="0"/>
    <n v="5"/>
    <n v="590"/>
    <n v="12"/>
    <n v="1416"/>
    <n v="18"/>
    <n v="6"/>
    <x v="4"/>
  </r>
  <r>
    <n v="9729"/>
    <n v="70"/>
    <x v="0"/>
    <x v="3"/>
    <n v="58275"/>
    <n v="48"/>
    <n v="23"/>
    <n v="615"/>
    <n v="6"/>
    <n v="8"/>
    <n v="5"/>
    <x v="0"/>
    <n v="8"/>
    <n v="328"/>
    <n v="7"/>
    <n v="287"/>
    <n v="19"/>
    <n v="7"/>
    <x v="0"/>
  </r>
  <r>
    <n v="1008"/>
    <n v="44"/>
    <x v="1"/>
    <x v="1"/>
    <n v="44953"/>
    <n v="31"/>
    <n v="24"/>
    <n v="1021"/>
    <n v="7"/>
    <n v="8"/>
    <n v="7"/>
    <x v="0"/>
    <n v="7"/>
    <n v="357.34999999999997"/>
    <n v="13"/>
    <n v="663.65"/>
    <n v="22"/>
    <n v="8"/>
    <x v="0"/>
  </r>
  <r>
    <n v="11091"/>
    <n v="72"/>
    <x v="0"/>
    <x v="1"/>
    <n v="34587"/>
    <n v="68"/>
    <n v="6"/>
    <n v="22"/>
    <n v="4"/>
    <n v="1"/>
    <n v="0"/>
    <x v="0"/>
    <n v="1"/>
    <n v="5.5"/>
    <n v="3"/>
    <n v="16.5"/>
    <n v="5"/>
    <n v="0"/>
    <x v="1"/>
  </r>
  <r>
    <n v="3969"/>
    <n v="51"/>
    <x v="2"/>
    <x v="1"/>
    <n v="43018"/>
    <n v="46"/>
    <n v="7"/>
    <n v="133"/>
    <n v="6"/>
    <n v="1"/>
    <n v="3"/>
    <x v="0"/>
    <n v="2"/>
    <n v="66.5"/>
    <n v="2"/>
    <n v="66.5"/>
    <n v="10"/>
    <n v="2"/>
    <x v="2"/>
  </r>
  <r>
    <n v="1916"/>
    <n v="71"/>
    <x v="2"/>
    <x v="1"/>
    <n v="45736"/>
    <n v="92"/>
    <n v="19"/>
    <n v="437"/>
    <n v="0.99999999999999978"/>
    <n v="6"/>
    <n v="5"/>
    <x v="0"/>
    <n v="7"/>
    <n v="235.30769230769229"/>
    <n v="6"/>
    <n v="201.69230769230771"/>
    <n v="12"/>
    <n v="3"/>
    <x v="2"/>
  </r>
  <r>
    <n v="9907"/>
    <n v="56"/>
    <x v="2"/>
    <x v="1"/>
    <n v="66476"/>
    <n v="80"/>
    <n v="26"/>
    <n v="1013"/>
    <n v="1.9999999999999996"/>
    <n v="9"/>
    <n v="7"/>
    <x v="0"/>
    <n v="6"/>
    <n v="379.875"/>
    <n v="10"/>
    <n v="633.125"/>
    <n v="18"/>
    <n v="6"/>
    <x v="4"/>
  </r>
  <r>
    <n v="87"/>
    <n v="44"/>
    <x v="2"/>
    <x v="1"/>
    <n v="27733"/>
    <n v="16"/>
    <n v="7"/>
    <n v="57"/>
    <n v="9"/>
    <n v="1"/>
    <n v="2"/>
    <x v="0"/>
    <n v="2"/>
    <n v="22.8"/>
    <n v="3"/>
    <n v="34.199999999999996"/>
    <n v="12"/>
    <n v="3"/>
    <x v="2"/>
  </r>
  <r>
    <n v="8659"/>
    <n v="73"/>
    <x v="1"/>
    <x v="1"/>
    <n v="69805"/>
    <n v="50"/>
    <n v="27"/>
    <n v="1038"/>
    <n v="5"/>
    <n v="9"/>
    <n v="7"/>
    <x v="0"/>
    <n v="6"/>
    <n v="366.35294117647061"/>
    <n v="11"/>
    <n v="671.64705882352939"/>
    <n v="21"/>
    <n v="8"/>
    <x v="0"/>
  </r>
  <r>
    <n v="6262"/>
    <n v="63"/>
    <x v="2"/>
    <x v="0"/>
    <n v="72217"/>
    <n v="93"/>
    <n v="22"/>
    <n v="1573"/>
    <n v="0.99999999999999978"/>
    <n v="7"/>
    <n v="9"/>
    <x v="0"/>
    <n v="3"/>
    <n v="428.99999999999994"/>
    <n v="8"/>
    <n v="1144"/>
    <n v="17"/>
    <n v="5"/>
    <x v="4"/>
  </r>
  <r>
    <n v="6147"/>
    <n v="54"/>
    <x v="0"/>
    <x v="2"/>
    <n v="25818"/>
    <n v="51"/>
    <n v="4"/>
    <n v="28"/>
    <n v="5"/>
    <n v="0"/>
    <n v="0"/>
    <x v="0"/>
    <n v="0"/>
    <n v="0"/>
    <n v="2"/>
    <n v="28"/>
    <n v="5"/>
    <n v="0"/>
    <x v="1"/>
  </r>
  <r>
    <n v="8832"/>
    <n v="49"/>
    <x v="2"/>
    <x v="1"/>
    <n v="37509"/>
    <n v="24"/>
    <n v="9"/>
    <n v="123"/>
    <n v="8"/>
    <n v="2"/>
    <n v="3"/>
    <x v="0"/>
    <n v="3"/>
    <n v="52.714285714285708"/>
    <n v="4"/>
    <n v="70.285714285714278"/>
    <n v="13"/>
    <n v="4"/>
    <x v="2"/>
  </r>
  <r>
    <n v="10067"/>
    <n v="49"/>
    <x v="2"/>
    <x v="1"/>
    <n v="25176"/>
    <n v="79"/>
    <n v="4"/>
    <n v="13"/>
    <n v="3.0000000000000004"/>
    <n v="0"/>
    <n v="0"/>
    <x v="0"/>
    <n v="1"/>
    <n v="4.333333333333333"/>
    <n v="2"/>
    <n v="8.6666666666666661"/>
    <n v="3.0000000000000004"/>
    <n v="0"/>
    <x v="1"/>
  </r>
  <r>
    <n v="7532"/>
    <n v="45"/>
    <x v="0"/>
    <x v="1"/>
    <n v="43586"/>
    <n v="26"/>
    <n v="10"/>
    <n v="132"/>
    <n v="8"/>
    <n v="3"/>
    <n v="3"/>
    <x v="0"/>
    <n v="3"/>
    <n v="56.571428571428569"/>
    <n v="4"/>
    <n v="75.428571428571431"/>
    <n v="14"/>
    <n v="4"/>
    <x v="2"/>
  </r>
  <r>
    <n v="4915"/>
    <n v="69"/>
    <x v="2"/>
    <x v="1"/>
    <n v="53230"/>
    <n v="86"/>
    <n v="23"/>
    <n v="732"/>
    <n v="1.9999999999999996"/>
    <n v="8"/>
    <n v="6"/>
    <x v="0"/>
    <n v="5"/>
    <n v="215.29411764705884"/>
    <n v="12"/>
    <n v="516.70588235294122"/>
    <n v="16"/>
    <n v="5"/>
    <x v="4"/>
  </r>
  <r>
    <n v="2115"/>
    <n v="68"/>
    <x v="0"/>
    <x v="1"/>
    <n v="50116"/>
    <n v="68"/>
    <n v="7"/>
    <n v="66"/>
    <n v="4"/>
    <n v="1"/>
    <n v="2"/>
    <x v="0"/>
    <n v="1"/>
    <n v="13.200000000000001"/>
    <n v="4"/>
    <n v="52.800000000000004"/>
    <n v="7"/>
    <n v="1"/>
    <x v="1"/>
  </r>
  <r>
    <n v="2088"/>
    <n v="53"/>
    <x v="0"/>
    <x v="1"/>
    <n v="84906"/>
    <n v="98"/>
    <n v="24"/>
    <n v="1631"/>
    <n v="0.99999999999999978"/>
    <n v="8"/>
    <n v="9"/>
    <x v="0"/>
    <n v="5"/>
    <n v="479.70588235294122"/>
    <n v="12"/>
    <n v="1151.294117647059"/>
    <n v="18"/>
    <n v="6"/>
    <x v="4"/>
  </r>
  <r>
    <n v="2493"/>
    <n v="59"/>
    <x v="0"/>
    <x v="1"/>
    <n v="61286"/>
    <n v="34"/>
    <n v="18"/>
    <n v="608"/>
    <n v="7"/>
    <n v="6"/>
    <n v="5"/>
    <x v="0"/>
    <n v="7"/>
    <n v="283.73333333333335"/>
    <n v="8"/>
    <n v="324.26666666666665"/>
    <n v="18"/>
    <n v="6"/>
    <x v="4"/>
  </r>
  <r>
    <n v="6292"/>
    <n v="39"/>
    <x v="1"/>
    <x v="1"/>
    <n v="82333"/>
    <n v="60"/>
    <n v="18"/>
    <n v="1822"/>
    <n v="4"/>
    <n v="6"/>
    <n v="9"/>
    <x v="0"/>
    <n v="4"/>
    <n v="520.57142857142856"/>
    <n v="10"/>
    <n v="1301.4285714285716"/>
    <n v="19"/>
    <n v="7"/>
    <x v="0"/>
  </r>
  <r>
    <n v="1631"/>
    <n v="60"/>
    <x v="1"/>
    <x v="1"/>
    <n v="65220"/>
    <n v="3"/>
    <n v="23"/>
    <n v="1282"/>
    <n v="10"/>
    <n v="8"/>
    <n v="8"/>
    <x v="0"/>
    <n v="8"/>
    <n v="683.73333333333335"/>
    <n v="7"/>
    <n v="598.26666666666665"/>
    <n v="26"/>
    <n v="9"/>
    <x v="3"/>
  </r>
  <r>
    <n v="10104"/>
    <n v="51"/>
    <x v="0"/>
    <x v="1"/>
    <n v="33590"/>
    <n v="65"/>
    <n v="4"/>
    <n v="8"/>
    <n v="4"/>
    <n v="0"/>
    <n v="0"/>
    <x v="0"/>
    <n v="1"/>
    <n v="2.6666666666666665"/>
    <n v="2"/>
    <n v="5.333333333333333"/>
    <n v="4"/>
    <n v="0"/>
    <x v="1"/>
  </r>
  <r>
    <n v="3006"/>
    <n v="49"/>
    <x v="0"/>
    <x v="2"/>
    <n v="30992"/>
    <n v="83"/>
    <n v="5"/>
    <n v="43"/>
    <n v="1.9999999999999996"/>
    <n v="0"/>
    <n v="1"/>
    <x v="0"/>
    <n v="1"/>
    <n v="10.75"/>
    <n v="3"/>
    <n v="32.25"/>
    <n v="2.9999999999999996"/>
    <n v="0"/>
    <x v="1"/>
  </r>
  <r>
    <n v="3919"/>
    <n v="49"/>
    <x v="2"/>
    <x v="0"/>
    <n v="72309"/>
    <n v="64"/>
    <n v="20"/>
    <n v="1931"/>
    <n v="4"/>
    <n v="6"/>
    <n v="9"/>
    <x v="0"/>
    <n v="5"/>
    <n v="742.69230769230774"/>
    <n v="8"/>
    <n v="1188.3076923076924"/>
    <n v="19"/>
    <n v="7"/>
    <x v="0"/>
  </r>
  <r>
    <n v="11181"/>
    <n v="76"/>
    <x v="1"/>
    <x v="1"/>
    <n v="156924"/>
    <n v="85"/>
    <n v="0"/>
    <n v="8"/>
    <n v="1.9999999999999996"/>
    <n v="0"/>
    <n v="0"/>
    <x v="1"/>
    <n v="0"/>
    <n v="0"/>
    <n v="0"/>
    <n v="0"/>
    <n v="1.9999999999999996"/>
    <n v="0"/>
    <x v="1"/>
  </r>
  <r>
    <n v="642"/>
    <n v="45"/>
    <x v="3"/>
    <x v="1"/>
    <n v="16005"/>
    <n v="69"/>
    <n v="8"/>
    <n v="103"/>
    <n v="4"/>
    <n v="2"/>
    <n v="3"/>
    <x v="0"/>
    <n v="2"/>
    <n v="51.5"/>
    <n v="2"/>
    <n v="51.5"/>
    <n v="9"/>
    <n v="2"/>
    <x v="2"/>
  </r>
  <r>
    <n v="4369"/>
    <n v="68"/>
    <x v="2"/>
    <x v="4"/>
    <n v="65487"/>
    <n v="48"/>
    <n v="17"/>
    <n v="1169"/>
    <n v="6"/>
    <n v="5"/>
    <n v="7"/>
    <x v="0"/>
    <n v="3"/>
    <n v="389.66666666666663"/>
    <n v="6"/>
    <n v="779.33333333333326"/>
    <n v="18"/>
    <n v="6"/>
    <x v="4"/>
  </r>
  <r>
    <n v="10127"/>
    <n v="60"/>
    <x v="0"/>
    <x v="1"/>
    <n v="58692"/>
    <n v="21"/>
    <n v="15"/>
    <n v="395"/>
    <n v="8"/>
    <n v="4"/>
    <n v="4"/>
    <x v="0"/>
    <n v="8"/>
    <n v="263.33333333333331"/>
    <n v="4"/>
    <n v="131.66666666666666"/>
    <n v="16"/>
    <n v="5"/>
    <x v="4"/>
  </r>
  <r>
    <n v="271"/>
    <n v="56"/>
    <x v="0"/>
    <x v="3"/>
    <n v="40590"/>
    <n v="30"/>
    <n v="15"/>
    <n v="258"/>
    <n v="7"/>
    <n v="4"/>
    <n v="4"/>
    <x v="0"/>
    <n v="3"/>
    <n v="129"/>
    <n v="3"/>
    <n v="129"/>
    <n v="15"/>
    <n v="4"/>
    <x v="2"/>
  </r>
  <r>
    <n v="4973"/>
    <n v="55"/>
    <x v="0"/>
    <x v="0"/>
    <n v="20587"/>
    <n v="39"/>
    <n v="5"/>
    <n v="25"/>
    <n v="7"/>
    <n v="0"/>
    <n v="0"/>
    <x v="0"/>
    <n v="1"/>
    <n v="8.3333333333333321"/>
    <n v="2"/>
    <n v="16.666666666666664"/>
    <n v="7"/>
    <n v="1"/>
    <x v="1"/>
  </r>
  <r>
    <n v="2948"/>
    <n v="71"/>
    <x v="2"/>
    <x v="2"/>
    <n v="62637"/>
    <n v="76"/>
    <n v="10"/>
    <n v="185"/>
    <n v="3.0000000000000004"/>
    <n v="3"/>
    <n v="3"/>
    <x v="0"/>
    <n v="2"/>
    <n v="52.857142857142854"/>
    <n v="5"/>
    <n v="132.14285714285714"/>
    <n v="9"/>
    <n v="2"/>
    <x v="2"/>
  </r>
  <r>
    <n v="2715"/>
    <n v="59"/>
    <x v="2"/>
    <x v="2"/>
    <n v="29435"/>
    <n v="11"/>
    <n v="11"/>
    <n v="180"/>
    <n v="9"/>
    <n v="3"/>
    <n v="3"/>
    <x v="0"/>
    <n v="3"/>
    <n v="108"/>
    <n v="2"/>
    <n v="72"/>
    <n v="15"/>
    <n v="4"/>
    <x v="2"/>
  </r>
  <r>
    <n v="10432"/>
    <n v="51"/>
    <x v="0"/>
    <x v="2"/>
    <n v="19346"/>
    <n v="26"/>
    <n v="5"/>
    <n v="22"/>
    <n v="8"/>
    <n v="0"/>
    <n v="0"/>
    <x v="0"/>
    <n v="1"/>
    <n v="5.5"/>
    <n v="3"/>
    <n v="16.5"/>
    <n v="8"/>
    <n v="1"/>
    <x v="1"/>
  </r>
  <r>
    <n v="9216"/>
    <n v="54"/>
    <x v="0"/>
    <x v="1"/>
    <n v="35788"/>
    <n v="34"/>
    <n v="7"/>
    <n v="44"/>
    <n v="7"/>
    <n v="1"/>
    <n v="1"/>
    <x v="0"/>
    <n v="2"/>
    <n v="17.600000000000001"/>
    <n v="3"/>
    <n v="26.4"/>
    <n v="9"/>
    <n v="2"/>
    <x v="2"/>
  </r>
  <r>
    <n v="7124"/>
    <n v="57"/>
    <x v="0"/>
    <x v="2"/>
    <n v="36997"/>
    <n v="72"/>
    <n v="12"/>
    <n v="94"/>
    <n v="3.0000000000000004"/>
    <n v="3"/>
    <n v="3"/>
    <x v="0"/>
    <n v="2"/>
    <n v="31.333333333333332"/>
    <n v="4"/>
    <n v="62.666666666666664"/>
    <n v="9"/>
    <n v="2"/>
    <x v="2"/>
  </r>
  <r>
    <n v="9727"/>
    <n v="68"/>
    <x v="0"/>
    <x v="1"/>
    <n v="23539"/>
    <n v="13"/>
    <n v="7"/>
    <n v="81"/>
    <n v="9"/>
    <n v="1"/>
    <n v="2"/>
    <x v="0"/>
    <n v="2"/>
    <n v="27"/>
    <n v="4"/>
    <n v="54"/>
    <n v="12"/>
    <n v="3"/>
    <x v="2"/>
  </r>
  <r>
    <n v="5136"/>
    <n v="52"/>
    <x v="0"/>
    <x v="0"/>
    <n v="65333"/>
    <n v="58"/>
    <n v="28"/>
    <n v="798"/>
    <n v="5"/>
    <n v="9"/>
    <n v="6"/>
    <x v="0"/>
    <n v="9"/>
    <n v="422.47058823529414"/>
    <n v="8"/>
    <n v="375.52941176470586"/>
    <n v="20"/>
    <n v="7"/>
    <x v="0"/>
  </r>
  <r>
    <n v="9790"/>
    <n v="68"/>
    <x v="0"/>
    <x v="0"/>
    <n v="78499"/>
    <n v="12"/>
    <n v="19"/>
    <n v="1334"/>
    <n v="9"/>
    <n v="6"/>
    <n v="8"/>
    <x v="0"/>
    <n v="11"/>
    <n v="978.26666666666665"/>
    <n v="4"/>
    <n v="355.73333333333335"/>
    <n v="23"/>
    <n v="8"/>
    <x v="0"/>
  </r>
  <r>
    <n v="1818"/>
    <n v="54"/>
    <x v="1"/>
    <x v="1"/>
    <n v="29732"/>
    <n v="23"/>
    <n v="5"/>
    <n v="38"/>
    <n v="8"/>
    <n v="0"/>
    <n v="1"/>
    <x v="0"/>
    <n v="2"/>
    <n v="19"/>
    <n v="2"/>
    <n v="19"/>
    <n v="9"/>
    <n v="2"/>
    <x v="2"/>
  </r>
  <r>
    <n v="1100"/>
    <n v="65"/>
    <x v="2"/>
    <x v="1"/>
    <n v="41275"/>
    <n v="33"/>
    <n v="11"/>
    <n v="61"/>
    <n v="7"/>
    <n v="3"/>
    <n v="2"/>
    <x v="0"/>
    <n v="3"/>
    <n v="30.5"/>
    <n v="3"/>
    <n v="30.5"/>
    <n v="12"/>
    <n v="3"/>
    <x v="2"/>
  </r>
  <r>
    <n v="7873"/>
    <n v="52"/>
    <x v="1"/>
    <x v="1"/>
    <n v="63516"/>
    <n v="30"/>
    <n v="16"/>
    <n v="300"/>
    <n v="7"/>
    <n v="5"/>
    <n v="4"/>
    <x v="0"/>
    <n v="4"/>
    <n v="109.09090909090909"/>
    <n v="7"/>
    <n v="190.90909090909091"/>
    <n v="16"/>
    <n v="5"/>
    <x v="4"/>
  </r>
  <r>
    <n v="10609"/>
    <n v="63"/>
    <x v="1"/>
    <x v="1"/>
    <n v="42769"/>
    <n v="15"/>
    <n v="8"/>
    <n v="88"/>
    <n v="9"/>
    <n v="2"/>
    <n v="2"/>
    <x v="0"/>
    <n v="1"/>
    <n v="17.600000000000001"/>
    <n v="4"/>
    <n v="70.400000000000006"/>
    <n v="13"/>
    <n v="4"/>
    <x v="2"/>
  </r>
  <r>
    <n v="6950"/>
    <n v="67"/>
    <x v="2"/>
    <x v="1"/>
    <n v="49572"/>
    <n v="25"/>
    <n v="7"/>
    <n v="54"/>
    <n v="8"/>
    <n v="1"/>
    <n v="1"/>
    <x v="0"/>
    <n v="2"/>
    <n v="21.6"/>
    <n v="3"/>
    <n v="32.4"/>
    <n v="10"/>
    <n v="2"/>
    <x v="2"/>
  </r>
  <r>
    <n v="7233"/>
    <n v="53"/>
    <x v="0"/>
    <x v="1"/>
    <n v="69209"/>
    <n v="4"/>
    <n v="16"/>
    <n v="1782"/>
    <n v="10"/>
    <n v="5"/>
    <n v="9"/>
    <x v="0"/>
    <n v="5"/>
    <n v="810"/>
    <n v="6"/>
    <n v="971.99999999999989"/>
    <n v="24"/>
    <n v="9"/>
    <x v="3"/>
  </r>
  <r>
    <n v="9481"/>
    <n v="49"/>
    <x v="0"/>
    <x v="1"/>
    <n v="17148"/>
    <n v="80"/>
    <n v="11"/>
    <n v="68"/>
    <n v="1.9999999999999996"/>
    <n v="3"/>
    <n v="2"/>
    <x v="0"/>
    <n v="3"/>
    <n v="34"/>
    <n v="3"/>
    <n v="34"/>
    <n v="7"/>
    <n v="1"/>
    <x v="1"/>
  </r>
  <r>
    <n v="7699"/>
    <n v="56"/>
    <x v="0"/>
    <x v="3"/>
    <n v="40590"/>
    <n v="30"/>
    <n v="15"/>
    <n v="258"/>
    <n v="7"/>
    <n v="4"/>
    <n v="4"/>
    <x v="0"/>
    <n v="3"/>
    <n v="129"/>
    <n v="3"/>
    <n v="129"/>
    <n v="15"/>
    <n v="4"/>
    <x v="2"/>
  </r>
  <r>
    <n v="2711"/>
    <n v="49"/>
    <x v="2"/>
    <x v="1"/>
    <n v="30560"/>
    <n v="6"/>
    <n v="5"/>
    <n v="31"/>
    <n v="10"/>
    <n v="0"/>
    <n v="0"/>
    <x v="0"/>
    <n v="1"/>
    <n v="7.75"/>
    <n v="3"/>
    <n v="23.25"/>
    <n v="10"/>
    <n v="2"/>
    <x v="2"/>
  </r>
  <r>
    <n v="8933"/>
    <n v="42"/>
    <x v="2"/>
    <x v="1"/>
    <n v="32146"/>
    <n v="16"/>
    <n v="8"/>
    <n v="66"/>
    <n v="9"/>
    <n v="2"/>
    <n v="2"/>
    <x v="0"/>
    <n v="2"/>
    <n v="22"/>
    <n v="4"/>
    <n v="44"/>
    <n v="13"/>
    <n v="4"/>
    <x v="2"/>
  </r>
  <r>
    <n v="8726"/>
    <n v="61"/>
    <x v="2"/>
    <x v="2"/>
    <n v="41713"/>
    <n v="57"/>
    <n v="13"/>
    <n v="174"/>
    <n v="5"/>
    <n v="4"/>
    <n v="3"/>
    <x v="0"/>
    <n v="3"/>
    <n v="74.571428571428569"/>
    <n v="4"/>
    <n v="99.428571428571416"/>
    <n v="12"/>
    <n v="3"/>
    <x v="2"/>
  </r>
  <r>
    <n v="1515"/>
    <n v="50"/>
    <x v="2"/>
    <x v="1"/>
    <n v="34176"/>
    <n v="9"/>
    <n v="5"/>
    <n v="28"/>
    <n v="10"/>
    <n v="0"/>
    <n v="0"/>
    <x v="0"/>
    <n v="1"/>
    <n v="7"/>
    <n v="3"/>
    <n v="21"/>
    <n v="10"/>
    <n v="2"/>
    <x v="2"/>
  </r>
  <r>
    <n v="5186"/>
    <n v="70"/>
    <x v="1"/>
    <x v="1"/>
    <n v="58482"/>
    <n v="59"/>
    <n v="22"/>
    <n v="731"/>
    <n v="4"/>
    <n v="7"/>
    <n v="6"/>
    <x v="0"/>
    <n v="7"/>
    <n v="319.8125"/>
    <n v="9"/>
    <n v="411.1875"/>
    <n v="17"/>
    <n v="5"/>
    <x v="4"/>
  </r>
  <r>
    <n v="10157"/>
    <n v="60"/>
    <x v="0"/>
    <x v="0"/>
    <n v="59686"/>
    <n v="78"/>
    <n v="12"/>
    <n v="274"/>
    <n v="3.0000000000000004"/>
    <n v="3"/>
    <n v="4"/>
    <x v="0"/>
    <n v="4"/>
    <n v="109.60000000000001"/>
    <n v="6"/>
    <n v="164.4"/>
    <n v="10"/>
    <n v="2"/>
    <x v="2"/>
  </r>
  <r>
    <n v="5667"/>
    <n v="61"/>
    <x v="1"/>
    <x v="1"/>
    <n v="60896"/>
    <n v="90"/>
    <n v="26"/>
    <n v="1701"/>
    <n v="0.99999999999999978"/>
    <n v="9"/>
    <n v="9"/>
    <x v="0"/>
    <n v="9"/>
    <n v="1177.6153846153845"/>
    <n v="4"/>
    <n v="523.38461538461536"/>
    <n v="19"/>
    <n v="7"/>
    <x v="0"/>
  </r>
  <r>
    <n v="902"/>
    <n v="45"/>
    <x v="0"/>
    <x v="1"/>
    <n v="62994"/>
    <n v="74"/>
    <n v="13"/>
    <n v="312"/>
    <n v="3.0000000000000004"/>
    <n v="4"/>
    <n v="4"/>
    <x v="0"/>
    <n v="6"/>
    <n v="187.2"/>
    <n v="4"/>
    <n v="124.80000000000001"/>
    <n v="11"/>
    <n v="3"/>
    <x v="2"/>
  </r>
  <r>
    <n v="977"/>
    <n v="68"/>
    <x v="0"/>
    <x v="1"/>
    <n v="47320"/>
    <n v="10"/>
    <n v="20"/>
    <n v="414"/>
    <n v="9"/>
    <n v="6"/>
    <n v="5"/>
    <x v="0"/>
    <n v="5"/>
    <n v="159.23076923076923"/>
    <n v="8"/>
    <n v="254.76923076923077"/>
    <n v="20"/>
    <n v="7"/>
    <x v="0"/>
  </r>
  <r>
    <n v="7313"/>
    <n v="76"/>
    <x v="2"/>
    <x v="3"/>
    <n v="74859"/>
    <n v="63"/>
    <n v="23"/>
    <n v="1565"/>
    <n v="4"/>
    <n v="8"/>
    <n v="9"/>
    <x v="0"/>
    <n v="6"/>
    <n v="552.35294117647061"/>
    <n v="11"/>
    <n v="1012.6470588235295"/>
    <n v="21"/>
    <n v="8"/>
    <x v="0"/>
  </r>
  <r>
    <n v="7600"/>
    <n v="33"/>
    <x v="3"/>
    <x v="0"/>
    <n v="15253"/>
    <n v="13"/>
    <n v="6"/>
    <n v="29"/>
    <n v="9"/>
    <n v="1"/>
    <n v="0"/>
    <x v="0"/>
    <n v="1"/>
    <n v="7.25"/>
    <n v="3"/>
    <n v="21.75"/>
    <n v="10"/>
    <n v="2"/>
    <x v="2"/>
  </r>
  <r>
    <n v="9706"/>
    <n v="51"/>
    <x v="1"/>
    <x v="0"/>
    <n v="31560"/>
    <n v="98"/>
    <n v="8"/>
    <n v="94"/>
    <n v="0.99999999999999978"/>
    <n v="2"/>
    <n v="3"/>
    <x v="0"/>
    <n v="2"/>
    <n v="37.6"/>
    <n v="3"/>
    <n v="56.4"/>
    <n v="6"/>
    <n v="0"/>
    <x v="1"/>
  </r>
  <r>
    <n v="2429"/>
    <n v="71"/>
    <x v="0"/>
    <x v="2"/>
    <n v="72071"/>
    <n v="4"/>
    <n v="20"/>
    <n v="1338"/>
    <n v="10"/>
    <n v="6"/>
    <n v="8"/>
    <x v="0"/>
    <n v="5"/>
    <n v="514.61538461538464"/>
    <n v="8"/>
    <n v="823.38461538461547"/>
    <n v="24"/>
    <n v="9"/>
    <x v="3"/>
  </r>
  <r>
    <n v="3520"/>
    <n v="35"/>
    <x v="2"/>
    <x v="0"/>
    <n v="91172"/>
    <n v="94"/>
    <n v="14"/>
    <n v="1092"/>
    <n v="0.99999999999999978"/>
    <n v="4"/>
    <n v="7"/>
    <x v="1"/>
    <n v="4"/>
    <n v="397.09090909090912"/>
    <n v="7"/>
    <n v="694.90909090909088"/>
    <n v="12"/>
    <n v="3"/>
    <x v="2"/>
  </r>
  <r>
    <n v="10394"/>
    <n v="41"/>
    <x v="0"/>
    <x v="1"/>
    <n v="90000"/>
    <n v="91"/>
    <n v="18"/>
    <n v="1479"/>
    <n v="0.99999999999999978"/>
    <n v="6"/>
    <n v="8"/>
    <x v="0"/>
    <n v="4"/>
    <n v="657.33333333333326"/>
    <n v="5"/>
    <n v="821.66666666666674"/>
    <n v="15"/>
    <n v="4"/>
    <x v="2"/>
  </r>
  <r>
    <n v="4548"/>
    <n v="44"/>
    <x v="0"/>
    <x v="0"/>
    <n v="41967"/>
    <n v="66"/>
    <n v="5"/>
    <n v="54"/>
    <n v="4"/>
    <n v="0"/>
    <n v="1"/>
    <x v="0"/>
    <n v="1"/>
    <n v="13.5"/>
    <n v="3"/>
    <n v="40.5"/>
    <n v="5"/>
    <n v="0"/>
    <x v="1"/>
  </r>
  <r>
    <n v="9362"/>
    <n v="60"/>
    <x v="0"/>
    <x v="0"/>
    <n v="69263"/>
    <n v="14"/>
    <n v="18"/>
    <n v="568"/>
    <n v="9"/>
    <n v="6"/>
    <n v="5"/>
    <x v="0"/>
    <n v="9"/>
    <n v="319.5"/>
    <n v="7"/>
    <n v="248.5"/>
    <n v="20"/>
    <n v="7"/>
    <x v="0"/>
  </r>
  <r>
    <n v="3968"/>
    <n v="55"/>
    <x v="2"/>
    <x v="2"/>
    <n v="65706"/>
    <n v="77"/>
    <n v="27"/>
    <n v="1199"/>
    <n v="3.0000000000000004"/>
    <n v="9"/>
    <n v="8"/>
    <x v="0"/>
    <n v="11"/>
    <n v="573.43478260869563"/>
    <n v="12"/>
    <n v="625.56521739130437"/>
    <n v="20"/>
    <n v="7"/>
    <x v="0"/>
  </r>
  <r>
    <n v="4084"/>
    <n v="50"/>
    <x v="0"/>
    <x v="1"/>
    <n v="60934"/>
    <n v="41"/>
    <n v="23"/>
    <n v="873"/>
    <n v="6"/>
    <n v="8"/>
    <n v="6"/>
    <x v="0"/>
    <n v="6"/>
    <n v="308.11764705882354"/>
    <n v="11"/>
    <n v="564.88235294117646"/>
    <n v="20"/>
    <n v="7"/>
    <x v="0"/>
  </r>
  <r>
    <n v="6721"/>
    <n v="74"/>
    <x v="0"/>
    <x v="1"/>
    <n v="71965"/>
    <n v="21"/>
    <n v="17"/>
    <n v="1213"/>
    <n v="8"/>
    <n v="5"/>
    <n v="8"/>
    <x v="0"/>
    <n v="6"/>
    <n v="661.63636363636363"/>
    <n v="5"/>
    <n v="551.36363636363637"/>
    <n v="21"/>
    <n v="8"/>
    <x v="0"/>
  </r>
  <r>
    <n v="2829"/>
    <n v="70"/>
    <x v="0"/>
    <x v="1"/>
    <n v="65210"/>
    <n v="25"/>
    <n v="22"/>
    <n v="731"/>
    <n v="8"/>
    <n v="7"/>
    <n v="6"/>
    <x v="0"/>
    <n v="9"/>
    <n v="387"/>
    <n v="8"/>
    <n v="344"/>
    <n v="21"/>
    <n v="8"/>
    <x v="0"/>
  </r>
  <r>
    <n v="1772"/>
    <n v="50"/>
    <x v="1"/>
    <x v="1"/>
    <n v="79174"/>
    <n v="2"/>
    <n v="19"/>
    <n v="2043"/>
    <n v="10"/>
    <n v="6"/>
    <n v="9"/>
    <x v="0"/>
    <n v="5"/>
    <n v="851.25"/>
    <n v="7"/>
    <n v="1191.75"/>
    <n v="25"/>
    <n v="9"/>
    <x v="3"/>
  </r>
  <r>
    <n v="1544"/>
    <n v="58"/>
    <x v="2"/>
    <x v="2"/>
    <n v="81380"/>
    <n v="51"/>
    <n v="17"/>
    <n v="1893"/>
    <n v="5"/>
    <n v="5"/>
    <n v="9"/>
    <x v="0"/>
    <n v="4"/>
    <n v="540.85714285714278"/>
    <n v="10"/>
    <n v="1352.1428571428571"/>
    <n v="19"/>
    <n v="7"/>
    <x v="0"/>
  </r>
  <r>
    <n v="492"/>
    <n v="52"/>
    <x v="1"/>
    <x v="4"/>
    <n v="48432"/>
    <n v="3"/>
    <n v="19"/>
    <n v="424"/>
    <n v="10"/>
    <n v="6"/>
    <n v="5"/>
    <x v="0"/>
    <n v="7"/>
    <n v="228.30769230769229"/>
    <n v="6"/>
    <n v="195.69230769230771"/>
    <n v="21"/>
    <n v="8"/>
    <x v="0"/>
  </r>
  <r>
    <n v="4377"/>
    <n v="54"/>
    <x v="0"/>
    <x v="1"/>
    <n v="52914"/>
    <n v="32"/>
    <n v="15"/>
    <n v="575"/>
    <n v="7"/>
    <n v="4"/>
    <n v="5"/>
    <x v="0"/>
    <n v="7"/>
    <n v="402.5"/>
    <n v="3"/>
    <n v="172.5"/>
    <n v="16"/>
    <n v="5"/>
    <x v="4"/>
  </r>
  <r>
    <n v="4541"/>
    <n v="70"/>
    <x v="0"/>
    <x v="1"/>
    <n v="38946"/>
    <n v="84"/>
    <n v="12"/>
    <n v="257"/>
    <n v="1.9999999999999996"/>
    <n v="3"/>
    <n v="4"/>
    <x v="0"/>
    <n v="3"/>
    <n v="85.666666666666657"/>
    <n v="6"/>
    <n v="171.33333333333331"/>
    <n v="9"/>
    <n v="2"/>
    <x v="2"/>
  </r>
  <r>
    <n v="1321"/>
    <n v="51"/>
    <x v="0"/>
    <x v="1"/>
    <n v="26067"/>
    <n v="49"/>
    <n v="9"/>
    <n v="56"/>
    <n v="6"/>
    <n v="2"/>
    <n v="2"/>
    <x v="0"/>
    <n v="3"/>
    <n v="28"/>
    <n v="3"/>
    <n v="28"/>
    <n v="10"/>
    <n v="2"/>
    <x v="2"/>
  </r>
  <r>
    <n v="8858"/>
    <n v="53"/>
    <x v="1"/>
    <x v="1"/>
    <n v="44325"/>
    <n v="69"/>
    <n v="21"/>
    <n v="542"/>
    <n v="4"/>
    <n v="7"/>
    <n v="5"/>
    <x v="0"/>
    <n v="8"/>
    <n v="289.06666666666666"/>
    <n v="7"/>
    <n v="252.93333333333334"/>
    <n v="16"/>
    <n v="5"/>
    <x v="4"/>
  </r>
  <r>
    <n v="3266"/>
    <n v="61"/>
    <x v="0"/>
    <x v="1"/>
    <n v="42523"/>
    <n v="96"/>
    <n v="7"/>
    <n v="125"/>
    <n v="0.99999999999999978"/>
    <n v="1"/>
    <n v="3"/>
    <x v="0"/>
    <n v="1"/>
    <n v="25"/>
    <n v="4"/>
    <n v="100"/>
    <n v="5"/>
    <n v="0"/>
    <x v="1"/>
  </r>
  <r>
    <n v="11187"/>
    <n v="47"/>
    <x v="3"/>
    <x v="0"/>
    <n v="26487"/>
    <n v="23"/>
    <n v="9"/>
    <n v="69"/>
    <n v="8"/>
    <n v="2"/>
    <n v="2"/>
    <x v="0"/>
    <n v="2"/>
    <n v="27.6"/>
    <n v="3"/>
    <n v="41.4"/>
    <n v="12"/>
    <n v="3"/>
    <x v="2"/>
  </r>
  <r>
    <n v="8207"/>
    <n v="68"/>
    <x v="2"/>
    <x v="1"/>
    <n v="53233"/>
    <n v="18"/>
    <n v="5"/>
    <n v="40"/>
    <n v="9"/>
    <n v="0"/>
    <n v="1"/>
    <x v="0"/>
    <n v="1"/>
    <n v="10"/>
    <n v="3"/>
    <n v="30"/>
    <n v="10"/>
    <n v="2"/>
    <x v="2"/>
  </r>
  <r>
    <n v="9723"/>
    <n v="65"/>
    <x v="0"/>
    <x v="1"/>
    <n v="67716"/>
    <n v="8"/>
    <n v="28"/>
    <n v="1016"/>
    <n v="10"/>
    <n v="9"/>
    <n v="7"/>
    <x v="0"/>
    <n v="7"/>
    <n v="355.59999999999997"/>
    <n v="13"/>
    <n v="660.4"/>
    <n v="26"/>
    <n v="9"/>
    <x v="3"/>
  </r>
  <r>
    <n v="2666"/>
    <n v="53"/>
    <x v="2"/>
    <x v="1"/>
    <n v="76234"/>
    <n v="21"/>
    <n v="23"/>
    <n v="907"/>
    <n v="8"/>
    <n v="8"/>
    <n v="6"/>
    <x v="0"/>
    <n v="8"/>
    <n v="381.89473684210526"/>
    <n v="11"/>
    <n v="525.1052631578948"/>
    <n v="22"/>
    <n v="8"/>
    <x v="0"/>
  </r>
  <r>
    <n v="5721"/>
    <n v="69"/>
    <x v="1"/>
    <x v="1"/>
    <n v="84117"/>
    <n v="60"/>
    <n v="24"/>
    <n v="1566"/>
    <n v="4"/>
    <n v="8"/>
    <n v="9"/>
    <x v="0"/>
    <n v="7"/>
    <n v="843.23076923076917"/>
    <n v="6"/>
    <n v="722.76923076923083"/>
    <n v="21"/>
    <n v="8"/>
    <x v="0"/>
  </r>
  <r>
    <n v="10652"/>
    <n v="68"/>
    <x v="2"/>
    <x v="1"/>
    <n v="65487"/>
    <n v="48"/>
    <n v="17"/>
    <n v="1169"/>
    <n v="6"/>
    <n v="5"/>
    <n v="7"/>
    <x v="0"/>
    <n v="3"/>
    <n v="389.66666666666663"/>
    <n v="6"/>
    <n v="779.33333333333326"/>
    <n v="18"/>
    <n v="6"/>
    <x v="4"/>
  </r>
  <r>
    <n v="1646"/>
    <n v="53"/>
    <x v="3"/>
    <x v="1"/>
    <n v="25224"/>
    <n v="36"/>
    <n v="7"/>
    <n v="46"/>
    <n v="7"/>
    <n v="1"/>
    <n v="1"/>
    <x v="0"/>
    <n v="1"/>
    <n v="11.5"/>
    <n v="3"/>
    <n v="34.5"/>
    <n v="9"/>
    <n v="2"/>
    <x v="2"/>
  </r>
  <r>
    <n v="4418"/>
    <n v="42"/>
    <x v="2"/>
    <x v="0"/>
    <n v="89616"/>
    <n v="36"/>
    <n v="25"/>
    <n v="1644"/>
    <n v="7"/>
    <n v="8"/>
    <n v="9"/>
    <x v="0"/>
    <n v="7"/>
    <n v="605.68421052631572"/>
    <n v="12"/>
    <n v="1038.3157894736842"/>
    <n v="24"/>
    <n v="9"/>
    <x v="3"/>
  </r>
  <r>
    <n v="2656"/>
    <n v="54"/>
    <x v="0"/>
    <x v="2"/>
    <n v="40851"/>
    <n v="63"/>
    <n v="5"/>
    <n v="59"/>
    <n v="4"/>
    <n v="0"/>
    <n v="2"/>
    <x v="0"/>
    <n v="1"/>
    <n v="19.666666666666664"/>
    <n v="2"/>
    <n v="39.333333333333329"/>
    <n v="6"/>
    <n v="0"/>
    <x v="1"/>
  </r>
  <r>
    <n v="7990"/>
    <n v="78"/>
    <x v="0"/>
    <x v="1"/>
    <n v="27469"/>
    <n v="2"/>
    <n v="4"/>
    <n v="17"/>
    <n v="10"/>
    <n v="0"/>
    <n v="0"/>
    <x v="0"/>
    <n v="0"/>
    <n v="0"/>
    <n v="3"/>
    <n v="17"/>
    <n v="10"/>
    <n v="2"/>
    <x v="2"/>
  </r>
  <r>
    <n v="8722"/>
    <n v="68"/>
    <x v="2"/>
    <x v="1"/>
    <n v="82347"/>
    <n v="38"/>
    <n v="25"/>
    <n v="1853"/>
    <n v="7"/>
    <n v="8"/>
    <n v="9"/>
    <x v="0"/>
    <n v="7"/>
    <n v="763"/>
    <n v="10"/>
    <n v="1090"/>
    <n v="24"/>
    <n v="9"/>
    <x v="3"/>
  </r>
  <r>
    <n v="7118"/>
    <n v="68"/>
    <x v="0"/>
    <x v="1"/>
    <n v="73803"/>
    <n v="61"/>
    <n v="22"/>
    <n v="1528"/>
    <n v="4"/>
    <n v="7"/>
    <n v="8"/>
    <x v="0"/>
    <n v="9"/>
    <n v="916.8"/>
    <n v="6"/>
    <n v="611.20000000000005"/>
    <n v="19"/>
    <n v="7"/>
    <x v="0"/>
  </r>
  <r>
    <n v="2980"/>
    <n v="73"/>
    <x v="2"/>
    <x v="0"/>
    <n v="8820"/>
    <n v="52"/>
    <n v="10"/>
    <n v="35"/>
    <n v="5"/>
    <n v="3"/>
    <n v="0"/>
    <x v="0"/>
    <n v="3"/>
    <n v="17.5"/>
    <n v="3"/>
    <n v="17.5"/>
    <n v="8"/>
    <n v="1"/>
    <x v="1"/>
  </r>
  <r>
    <n v="1839"/>
    <n v="51"/>
    <x v="0"/>
    <x v="0"/>
    <n v="43322"/>
    <n v="25"/>
    <n v="8"/>
    <n v="141"/>
    <n v="8"/>
    <n v="2"/>
    <n v="3"/>
    <x v="0"/>
    <n v="3"/>
    <n v="60.428571428571423"/>
    <n v="4"/>
    <n v="80.571428571428569"/>
    <n v="13"/>
    <n v="4"/>
    <x v="2"/>
  </r>
  <r>
    <n v="10722"/>
    <n v="52"/>
    <x v="0"/>
    <x v="1"/>
    <n v="55593"/>
    <n v="63"/>
    <n v="17"/>
    <n v="546"/>
    <n v="4"/>
    <n v="5"/>
    <n v="5"/>
    <x v="0"/>
    <n v="6"/>
    <n v="364"/>
    <n v="3"/>
    <n v="182"/>
    <n v="14"/>
    <n v="4"/>
    <x v="2"/>
  </r>
  <r>
    <n v="2632"/>
    <n v="71"/>
    <x v="0"/>
    <x v="1"/>
    <n v="50501"/>
    <n v="10"/>
    <n v="20"/>
    <n v="500"/>
    <n v="9"/>
    <n v="6"/>
    <n v="5"/>
    <x v="0"/>
    <n v="5"/>
    <n v="277.77777777777777"/>
    <n v="4"/>
    <n v="222.2222222222222"/>
    <n v="20"/>
    <n v="7"/>
    <x v="0"/>
  </r>
  <r>
    <n v="9014"/>
    <n v="50"/>
    <x v="0"/>
    <x v="1"/>
    <n v="37085"/>
    <n v="65"/>
    <n v="10"/>
    <n v="61"/>
    <n v="4"/>
    <n v="3"/>
    <n v="2"/>
    <x v="0"/>
    <n v="3"/>
    <n v="30.5"/>
    <n v="3"/>
    <n v="30.5"/>
    <n v="9"/>
    <n v="2"/>
    <x v="2"/>
  </r>
  <r>
    <n v="7620"/>
    <n v="35"/>
    <x v="3"/>
    <x v="0"/>
    <n v="16185"/>
    <n v="71"/>
    <n v="8"/>
    <n v="106"/>
    <n v="3.0000000000000004"/>
    <n v="2"/>
    <n v="3"/>
    <x v="0"/>
    <n v="2"/>
    <n v="53"/>
    <n v="2"/>
    <n v="53"/>
    <n v="8"/>
    <n v="1"/>
    <x v="1"/>
  </r>
  <r>
    <n v="10968"/>
    <n v="56"/>
    <x v="0"/>
    <x v="0"/>
    <n v="57731"/>
    <n v="0"/>
    <n v="26"/>
    <n v="704"/>
    <n v="10"/>
    <n v="9"/>
    <n v="6"/>
    <x v="0"/>
    <n v="8"/>
    <n v="402.28571428571428"/>
    <n v="6"/>
    <n v="301.71428571428572"/>
    <n v="25"/>
    <n v="9"/>
    <x v="3"/>
  </r>
  <r>
    <n v="11133"/>
    <n v="52"/>
    <x v="1"/>
    <x v="4"/>
    <n v="48432"/>
    <n v="3"/>
    <n v="19"/>
    <n v="424"/>
    <n v="10"/>
    <n v="6"/>
    <n v="5"/>
    <x v="0"/>
    <n v="7"/>
    <n v="228.30769230769229"/>
    <n v="6"/>
    <n v="195.69230769230771"/>
    <n v="21"/>
    <n v="8"/>
    <x v="0"/>
  </r>
  <r>
    <n v="2736"/>
    <n v="47"/>
    <x v="0"/>
    <x v="1"/>
    <n v="73807"/>
    <n v="88"/>
    <n v="23"/>
    <n v="849"/>
    <n v="1.9999999999999996"/>
    <n v="8"/>
    <n v="6"/>
    <x v="0"/>
    <n v="5"/>
    <n v="265.3125"/>
    <n v="11"/>
    <n v="583.6875"/>
    <n v="16"/>
    <n v="5"/>
    <x v="4"/>
  </r>
  <r>
    <n v="1876"/>
    <n v="35"/>
    <x v="0"/>
    <x v="1"/>
    <n v="18929"/>
    <n v="15"/>
    <n v="6"/>
    <n v="85"/>
    <n v="9"/>
    <n v="1"/>
    <n v="2"/>
    <x v="0"/>
    <n v="1"/>
    <n v="17"/>
    <n v="4"/>
    <n v="68"/>
    <n v="12"/>
    <n v="3"/>
    <x v="2"/>
  </r>
  <r>
    <n v="5959"/>
    <n v="57"/>
    <x v="0"/>
    <x v="0"/>
    <n v="35893"/>
    <n v="80"/>
    <n v="15"/>
    <n v="199"/>
    <n v="1.9999999999999996"/>
    <n v="4"/>
    <n v="4"/>
    <x v="0"/>
    <n v="3"/>
    <n v="74.625"/>
    <n v="5"/>
    <n v="124.375"/>
    <n v="10"/>
    <n v="2"/>
    <x v="2"/>
  </r>
  <r>
    <n v="1092"/>
    <n v="45"/>
    <x v="0"/>
    <x v="1"/>
    <n v="61014"/>
    <n v="17"/>
    <n v="20"/>
    <n v="1147"/>
    <n v="9"/>
    <n v="6"/>
    <n v="7"/>
    <x v="0"/>
    <n v="9"/>
    <n v="794.07692307692309"/>
    <n v="4"/>
    <n v="352.92307692307696"/>
    <n v="22"/>
    <n v="8"/>
    <x v="0"/>
  </r>
  <r>
    <n v="4333"/>
    <n v="71"/>
    <x v="0"/>
    <x v="1"/>
    <n v="32144"/>
    <n v="76"/>
    <n v="10"/>
    <n v="54"/>
    <n v="3.0000000000000004"/>
    <n v="3"/>
    <n v="1"/>
    <x v="0"/>
    <n v="2"/>
    <n v="21.6"/>
    <n v="3"/>
    <n v="32.4"/>
    <n v="7"/>
    <n v="1"/>
    <x v="1"/>
  </r>
  <r>
    <n v="3850"/>
    <n v="62"/>
    <x v="3"/>
    <x v="1"/>
    <n v="14918"/>
    <n v="52"/>
    <n v="5"/>
    <n v="43"/>
    <n v="5"/>
    <n v="0"/>
    <n v="1"/>
    <x v="0"/>
    <n v="1"/>
    <n v="10.75"/>
    <n v="3"/>
    <n v="32.25"/>
    <n v="6"/>
    <n v="0"/>
    <x v="1"/>
  </r>
  <r>
    <n v="6168"/>
    <n v="62"/>
    <x v="0"/>
    <x v="2"/>
    <n v="45146"/>
    <n v="28"/>
    <n v="6"/>
    <n v="53"/>
    <n v="8"/>
    <n v="1"/>
    <n v="1"/>
    <x v="0"/>
    <n v="1"/>
    <n v="17.666666666666664"/>
    <n v="2"/>
    <n v="35.333333333333329"/>
    <n v="10"/>
    <n v="2"/>
    <x v="2"/>
  </r>
  <r>
    <n v="607"/>
    <n v="70"/>
    <x v="2"/>
    <x v="2"/>
    <n v="41769"/>
    <n v="31"/>
    <n v="22"/>
    <n v="521"/>
    <n v="7"/>
    <n v="7"/>
    <n v="5"/>
    <x v="0"/>
    <n v="8"/>
    <n v="277.86666666666667"/>
    <n v="7"/>
    <n v="243.13333333333333"/>
    <n v="19"/>
    <n v="7"/>
    <x v="0"/>
  </r>
  <r>
    <n v="10469"/>
    <n v="44"/>
    <x v="0"/>
    <x v="1"/>
    <n v="88325"/>
    <n v="42"/>
    <n v="18"/>
    <n v="1623"/>
    <n v="6"/>
    <n v="6"/>
    <n v="9"/>
    <x v="0"/>
    <n v="6"/>
    <n v="649.20000000000005"/>
    <n v="9"/>
    <n v="973.8"/>
    <n v="21"/>
    <n v="8"/>
    <x v="0"/>
  </r>
  <r>
    <n v="6983"/>
    <n v="75"/>
    <x v="2"/>
    <x v="2"/>
    <n v="38054"/>
    <n v="24"/>
    <n v="7"/>
    <n v="45"/>
    <n v="8"/>
    <n v="1"/>
    <n v="1"/>
    <x v="0"/>
    <n v="2"/>
    <n v="18"/>
    <n v="3"/>
    <n v="27"/>
    <n v="10"/>
    <n v="2"/>
    <x v="2"/>
  </r>
  <r>
    <n v="3661"/>
    <n v="30"/>
    <x v="2"/>
    <x v="0"/>
    <n v="80617"/>
    <n v="42"/>
    <n v="19"/>
    <n v="1435"/>
    <n v="6"/>
    <n v="6"/>
    <n v="8"/>
    <x v="0"/>
    <n v="4"/>
    <n v="478.33333333333331"/>
    <n v="8"/>
    <n v="956.66666666666663"/>
    <n v="20"/>
    <n v="7"/>
    <x v="0"/>
  </r>
  <r>
    <n v="9303"/>
    <n v="49"/>
    <x v="0"/>
    <x v="1"/>
    <n v="5305"/>
    <n v="12"/>
    <n v="1"/>
    <n v="32"/>
    <n v="9"/>
    <n v="0"/>
    <n v="0"/>
    <x v="1"/>
    <n v="1"/>
    <n v="32"/>
    <n v="0"/>
    <n v="0"/>
    <n v="9"/>
    <n v="2"/>
    <x v="2"/>
  </r>
  <r>
    <n v="692"/>
    <n v="71"/>
    <x v="0"/>
    <x v="1"/>
    <n v="36807"/>
    <n v="88"/>
    <n v="4"/>
    <n v="16"/>
    <n v="1.9999999999999996"/>
    <n v="0"/>
    <n v="0"/>
    <x v="0"/>
    <n v="1"/>
    <n v="5.333333333333333"/>
    <n v="2"/>
    <n v="10.666666666666666"/>
    <n v="1.9999999999999996"/>
    <n v="0"/>
    <x v="1"/>
  </r>
  <r>
    <n v="736"/>
    <n v="42"/>
    <x v="0"/>
    <x v="1"/>
    <n v="28427"/>
    <n v="67"/>
    <n v="7"/>
    <n v="52"/>
    <n v="4"/>
    <n v="1"/>
    <n v="1"/>
    <x v="0"/>
    <n v="2"/>
    <n v="20.8"/>
    <n v="3"/>
    <n v="31.2"/>
    <n v="6"/>
    <n v="0"/>
    <x v="1"/>
  </r>
  <r>
    <n v="9589"/>
    <n v="77"/>
    <x v="1"/>
    <x v="3"/>
    <n v="82032"/>
    <n v="54"/>
    <n v="17"/>
    <n v="1234"/>
    <n v="5"/>
    <n v="5"/>
    <n v="8"/>
    <x v="1"/>
    <n v="4"/>
    <n v="448.72727272727275"/>
    <n v="7"/>
    <n v="785.27272727272725"/>
    <n v="18"/>
    <n v="6"/>
    <x v="4"/>
  </r>
  <r>
    <n v="4838"/>
    <n v="47"/>
    <x v="0"/>
    <x v="1"/>
    <n v="22775"/>
    <n v="40"/>
    <n v="4"/>
    <n v="15"/>
    <n v="6"/>
    <n v="0"/>
    <n v="0"/>
    <x v="0"/>
    <n v="1"/>
    <n v="5"/>
    <n v="2"/>
    <n v="10"/>
    <n v="6"/>
    <n v="0"/>
    <x v="1"/>
  </r>
  <r>
    <n v="9246"/>
    <n v="40"/>
    <x v="2"/>
    <x v="1"/>
    <n v="40101"/>
    <n v="73"/>
    <n v="17"/>
    <n v="415"/>
    <n v="3.0000000000000004"/>
    <n v="5"/>
    <n v="5"/>
    <x v="0"/>
    <n v="6"/>
    <n v="207.5"/>
    <n v="6"/>
    <n v="207.5"/>
    <n v="13"/>
    <n v="4"/>
    <x v="2"/>
  </r>
  <r>
    <n v="6261"/>
    <n v="46"/>
    <x v="0"/>
    <x v="1"/>
    <n v="58025"/>
    <n v="81"/>
    <n v="18"/>
    <n v="470"/>
    <n v="1.9999999999999996"/>
    <n v="6"/>
    <n v="5"/>
    <x v="0"/>
    <n v="3"/>
    <n v="108.46153846153847"/>
    <n v="10"/>
    <n v="361.53846153846155"/>
    <n v="13"/>
    <n v="4"/>
    <x v="2"/>
  </r>
  <r>
    <n v="7366"/>
    <n v="43"/>
    <x v="2"/>
    <x v="0"/>
    <n v="75777"/>
    <n v="12"/>
    <n v="21"/>
    <n v="1438"/>
    <n v="9"/>
    <n v="7"/>
    <n v="8"/>
    <x v="0"/>
    <n v="3"/>
    <n v="308.14285714285711"/>
    <n v="11"/>
    <n v="1129.8571428571429"/>
    <n v="24"/>
    <n v="9"/>
    <x v="3"/>
  </r>
  <r>
    <n v="10659"/>
    <n v="46"/>
    <x v="2"/>
    <x v="1"/>
    <n v="7500"/>
    <n v="7"/>
    <n v="11"/>
    <n v="53"/>
    <n v="10"/>
    <n v="3"/>
    <n v="1"/>
    <x v="0"/>
    <n v="3"/>
    <n v="31.799999999999997"/>
    <n v="2"/>
    <n v="21.200000000000003"/>
    <n v="14"/>
    <n v="4"/>
    <x v="2"/>
  </r>
  <r>
    <n v="1448"/>
    <n v="62"/>
    <x v="2"/>
    <x v="1"/>
    <n v="33562"/>
    <n v="33"/>
    <n v="9"/>
    <n v="51"/>
    <n v="7"/>
    <n v="2"/>
    <n v="1"/>
    <x v="0"/>
    <n v="2"/>
    <n v="17"/>
    <n v="4"/>
    <n v="34"/>
    <n v="10"/>
    <n v="2"/>
    <x v="2"/>
  </r>
  <r>
    <n v="4286"/>
    <n v="55"/>
    <x v="1"/>
    <x v="0"/>
    <n v="57642"/>
    <n v="24"/>
    <n v="22"/>
    <n v="679"/>
    <n v="8"/>
    <n v="7"/>
    <n v="6"/>
    <x v="0"/>
    <n v="7"/>
    <n v="365.61538461538458"/>
    <n v="6"/>
    <n v="313.38461538461542"/>
    <n v="21"/>
    <n v="8"/>
    <x v="0"/>
  </r>
  <r>
    <n v="4749"/>
    <n v="57"/>
    <x v="0"/>
    <x v="1"/>
    <n v="58554"/>
    <n v="55"/>
    <n v="22"/>
    <n v="586"/>
    <n v="5"/>
    <n v="7"/>
    <n v="5"/>
    <x v="0"/>
    <n v="8"/>
    <n v="334.85714285714283"/>
    <n v="6"/>
    <n v="251.14285714285714"/>
    <n v="17"/>
    <n v="5"/>
    <x v="4"/>
  </r>
  <r>
    <n v="4478"/>
    <n v="46"/>
    <x v="0"/>
    <x v="1"/>
    <n v="63777"/>
    <n v="87"/>
    <n v="26"/>
    <n v="653"/>
    <n v="1.9999999999999996"/>
    <n v="9"/>
    <n v="6"/>
    <x v="0"/>
    <n v="11"/>
    <n v="422.52941176470591"/>
    <n v="6"/>
    <n v="230.47058823529414"/>
    <n v="17"/>
    <n v="5"/>
    <x v="4"/>
  </r>
  <r>
    <n v="4201"/>
    <n v="63"/>
    <x v="0"/>
    <x v="0"/>
    <n v="57967"/>
    <n v="39"/>
    <n v="19"/>
    <n v="468"/>
    <n v="7"/>
    <n v="6"/>
    <n v="5"/>
    <x v="0"/>
    <n v="4"/>
    <n v="156"/>
    <n v="8"/>
    <n v="312"/>
    <n v="18"/>
    <n v="6"/>
    <x v="4"/>
  </r>
  <r>
    <n v="10084"/>
    <n v="53"/>
    <x v="0"/>
    <x v="1"/>
    <n v="24434"/>
    <n v="9"/>
    <n v="7"/>
    <n v="50"/>
    <n v="10"/>
    <n v="1"/>
    <n v="1"/>
    <x v="0"/>
    <n v="2"/>
    <n v="25"/>
    <n v="2"/>
    <n v="25"/>
    <n v="12"/>
    <n v="3"/>
    <x v="2"/>
  </r>
  <r>
    <n v="7004"/>
    <n v="41"/>
    <x v="0"/>
    <x v="0"/>
    <n v="11012"/>
    <n v="82"/>
    <n v="9"/>
    <n v="84"/>
    <n v="1.9999999999999996"/>
    <n v="2"/>
    <n v="2"/>
    <x v="0"/>
    <n v="3"/>
    <n v="50.4"/>
    <n v="2"/>
    <n v="33.6"/>
    <n v="6"/>
    <n v="0"/>
    <x v="1"/>
  </r>
  <r>
    <n v="9817"/>
    <n v="55"/>
    <x v="2"/>
    <x v="0"/>
    <n v="44802"/>
    <n v="71"/>
    <n v="27"/>
    <n v="1049"/>
    <n v="3.0000000000000004"/>
    <n v="9"/>
    <n v="7"/>
    <x v="0"/>
    <n v="9"/>
    <n v="449.57142857142856"/>
    <n v="12"/>
    <n v="599.42857142857144"/>
    <n v="19"/>
    <n v="7"/>
    <x v="0"/>
  </r>
  <r>
    <n v="8080"/>
    <n v="39"/>
    <x v="0"/>
    <x v="0"/>
    <n v="26816"/>
    <n v="50"/>
    <n v="4"/>
    <n v="22"/>
    <n v="5"/>
    <n v="0"/>
    <n v="0"/>
    <x v="0"/>
    <n v="0"/>
    <n v="0"/>
    <n v="3"/>
    <n v="22"/>
    <n v="5"/>
    <n v="0"/>
    <x v="1"/>
  </r>
  <r>
    <n v="9432"/>
    <n v="48"/>
    <x v="0"/>
    <x v="1"/>
    <n v="666666"/>
    <n v="23"/>
    <n v="11"/>
    <n v="62"/>
    <n v="8"/>
    <n v="3"/>
    <n v="2"/>
    <x v="0"/>
    <n v="3"/>
    <n v="31"/>
    <n v="3"/>
    <n v="31"/>
    <n v="13"/>
    <n v="4"/>
    <x v="2"/>
  </r>
  <r>
    <n v="8372"/>
    <n v="51"/>
    <x v="0"/>
    <x v="1"/>
    <n v="34421"/>
    <n v="81"/>
    <n v="4"/>
    <n v="30"/>
    <n v="1.9999999999999996"/>
    <n v="0"/>
    <n v="0"/>
    <x v="0"/>
    <n v="1"/>
    <n v="10"/>
    <n v="2"/>
    <n v="20"/>
    <n v="1.9999999999999996"/>
    <n v="0"/>
    <x v="1"/>
  </r>
  <r>
    <n v="10870"/>
    <n v="58"/>
    <x v="0"/>
    <x v="1"/>
    <n v="61223"/>
    <n v="46"/>
    <n v="18"/>
    <n v="1341"/>
    <n v="6"/>
    <n v="6"/>
    <n v="8"/>
    <x v="0"/>
    <n v="9"/>
    <n v="928.38461538461536"/>
    <n v="4"/>
    <n v="412.61538461538464"/>
    <n v="20"/>
    <n v="7"/>
    <x v="0"/>
  </r>
  <r>
    <n v="4001"/>
    <n v="79"/>
    <x v="1"/>
    <x v="1"/>
    <n v="64014"/>
    <n v="56"/>
    <n v="22"/>
    <n v="444"/>
    <n v="5"/>
    <n v="7"/>
    <n v="5"/>
    <x v="0"/>
    <n v="8"/>
    <n v="273.23076923076923"/>
    <n v="5"/>
    <n v="170.76923076923077"/>
    <n v="17"/>
    <n v="5"/>
    <x v="4"/>
  </r>
  <r>
    <n v="7270"/>
    <n v="44"/>
    <x v="0"/>
    <x v="2"/>
    <n v="56981"/>
    <n v="91"/>
    <n v="19"/>
    <n v="1241"/>
    <n v="0.99999999999999978"/>
    <n v="6"/>
    <n v="8"/>
    <x v="0"/>
    <n v="2"/>
    <n v="165.46666666666667"/>
    <n v="13"/>
    <n v="1075.5333333333333"/>
    <n v="15"/>
    <n v="4"/>
    <x v="2"/>
  </r>
  <r>
    <n v="8235"/>
    <n v="69"/>
    <x v="2"/>
    <x v="1"/>
    <n v="69245"/>
    <n v="8"/>
    <n v="23"/>
    <n v="843"/>
    <n v="10"/>
    <n v="8"/>
    <n v="6"/>
    <x v="0"/>
    <n v="6"/>
    <n v="316.125"/>
    <n v="10"/>
    <n v="526.875"/>
    <n v="24"/>
    <n v="9"/>
    <x v="3"/>
  </r>
  <r>
    <n v="9405"/>
    <n v="71"/>
    <x v="1"/>
    <x v="1"/>
    <n v="52869"/>
    <n v="40"/>
    <n v="11"/>
    <n v="172"/>
    <n v="6"/>
    <n v="3"/>
    <n v="3"/>
    <x v="0"/>
    <n v="3"/>
    <n v="73.714285714285708"/>
    <n v="4"/>
    <n v="98.285714285714278"/>
    <n v="1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8453D-B458-4789-833A-AC99B300513F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Customer Segment">
  <location ref="A37:B4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Sum of Monetary Value" fld="7" showDataAs="percentOfTotal" baseField="0" baseItem="0" numFmtId="9"/>
  </dataFields>
  <formats count="3"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B88BF-89BA-4693-9388-6BF892E6009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Customer Segment">
  <location ref="A6:B1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dataField="1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Percentage of Customer Segment" fld="18" subtotal="count" showDataAs="percentOfTotal" baseField="13" baseItem="0" numFmtId="165"/>
  </dataFields>
  <formats count="1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99179-5A47-44CB-A4C9-9D25C9517B83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 Segment">
  <location ref="A17:D22" firstHeaderRow="0" firstDataRow="1" firstDataCol="1"/>
  <pivotFields count="19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cency" fld="5" subtotal="average" baseField="13" baseItem="0" numFmtId="1"/>
    <dataField name="Average of Frequency" fld="6" subtotal="average" baseField="13" baseItem="0" numFmtId="1"/>
    <dataField name="Average of Monetary Value" fld="7" subtotal="average" baseField="13" baseItem="0" numFmtId="43"/>
  </dataFields>
  <formats count="4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80E4C-BDA2-4377-8BC4-622F1ACA6EC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H6:N13" firstHeaderRow="1" firstDataRow="2" firstDataCol="1"/>
  <pivotFields count="19">
    <pivotField showAll="0"/>
    <pivotField showAll="0"/>
    <pivotField showAll="0"/>
    <pivotField axis="axisCol" dataField="1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arital_Status" fld="3" subtotal="count" showDataAs="percentOfTotal" baseField="15" baseItem="4" numFmtId="165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8A5C9-17C7-4484-944B-8F435D59F19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8" rowHeaderCaption="Customer Segment">
  <location ref="H28:K35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0"/>
            </reference>
          </references>
        </pivotArea>
      </autoSortScope>
    </pivotField>
  </pivotFields>
  <rowFields count="1">
    <field x="18"/>
  </rowFields>
  <rowItems count="6">
    <i>
      <x v="3"/>
    </i>
    <i>
      <x v="4"/>
    </i>
    <i>
      <x v="1"/>
    </i>
    <i>
      <x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ID" fld="0" subtotal="count" showDataAs="percentOfTotal" baseField="16" baseItem="0" numFmtId="165"/>
  </dataFields>
  <formats count="5">
    <format dxfId="19">
      <pivotArea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/>
    </format>
    <format dxfId="17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15">
      <pivotArea grandCol="1" outline="0" collapsedLevelsAreSubtotals="1" fieldPosition="0"/>
    </format>
  </formats>
  <chartFormats count="38">
    <chartFormat chart="52" format="1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14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2" format="14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8" format="1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8" format="1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6" format="9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6" format="9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9" format="5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9" format="5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4" format="7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4" format="7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9" format="58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3"/>
          </reference>
        </references>
      </pivotArea>
    </chartFormat>
    <chartFormat chart="39" format="5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0"/>
          </reference>
        </references>
      </pivotArea>
    </chartFormat>
    <chartFormat chart="39" format="6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1"/>
          </reference>
        </references>
      </pivotArea>
    </chartFormat>
    <chartFormat chart="39" format="6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2"/>
          </reference>
        </references>
      </pivotArea>
    </chartFormat>
    <chartFormat chart="39" format="6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4"/>
          </reference>
        </references>
      </pivotArea>
    </chartFormat>
    <chartFormat chart="39" format="63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4"/>
          </reference>
        </references>
      </pivotArea>
    </chartFormat>
    <chartFormat chart="39" format="64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2"/>
          </reference>
        </references>
      </pivotArea>
    </chartFormat>
    <chartFormat chart="39" format="65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1"/>
          </reference>
        </references>
      </pivotArea>
    </chartFormat>
    <chartFormat chart="39" format="66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0"/>
          </reference>
        </references>
      </pivotArea>
    </chartFormat>
    <chartFormat chart="44" format="79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4"/>
          </reference>
        </references>
      </pivotArea>
    </chartFormat>
    <chartFormat chart="44" format="80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3"/>
          </reference>
        </references>
      </pivotArea>
    </chartFormat>
    <chartFormat chart="44" format="8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2"/>
          </reference>
        </references>
      </pivotArea>
    </chartFormat>
    <chartFormat chart="44" format="82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1"/>
          </reference>
        </references>
      </pivotArea>
    </chartFormat>
    <chartFormat chart="44" format="8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1"/>
          </reference>
        </references>
      </pivotArea>
    </chartFormat>
    <chartFormat chart="44" format="8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2"/>
          </reference>
        </references>
      </pivotArea>
    </chartFormat>
    <chartFormat chart="44" format="8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3"/>
          </reference>
        </references>
      </pivotArea>
    </chartFormat>
    <chartFormat chart="44" format="8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4"/>
          </reference>
        </references>
      </pivotArea>
    </chartFormat>
    <chartFormat chart="52" format="146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3"/>
          </reference>
        </references>
      </pivotArea>
    </chartFormat>
    <chartFormat chart="52" format="147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2"/>
          </reference>
        </references>
      </pivotArea>
    </chartFormat>
    <chartFormat chart="52" format="148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1"/>
          </reference>
        </references>
      </pivotArea>
    </chartFormat>
    <chartFormat chart="52" format="149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8" count="1" selected="0">
            <x v="0"/>
          </reference>
        </references>
      </pivotArea>
    </chartFormat>
    <chartFormat chart="52" format="15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0"/>
          </reference>
        </references>
      </pivotArea>
    </chartFormat>
    <chartFormat chart="52" format="15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1"/>
          </reference>
        </references>
      </pivotArea>
    </chartFormat>
    <chartFormat chart="52" format="15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2"/>
          </reference>
        </references>
      </pivotArea>
    </chartFormat>
    <chartFormat chart="52" format="15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8" count="1" selected="0">
            <x v="3"/>
          </reference>
        </references>
      </pivotArea>
    </chartFormat>
    <chartFormat chart="5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E9F75-B064-437D-8215-A52093FAF40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H17:M24" firstHeaderRow="1" firstDataRow="2" firstDataCol="1"/>
  <pivotFields count="19">
    <pivotField dataField="1"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" fld="0" subtotal="count" showDataAs="percentOfTotal" baseField="16" baseItem="3" numFmtId="165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E0FFB-ABC3-40A1-8E84-1A994A4002E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ustomer Segment">
  <location ref="Q7:S13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dataField="1"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8"/>
  </rowFields>
  <rowItems count="6">
    <i>
      <x v="1"/>
    </i>
    <i>
      <x v="2"/>
    </i>
    <i>
      <x v="3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Website Revenue" fld="13" showDataAs="percentOfTotal" baseField="0" baseItem="0" numFmtId="165"/>
    <dataField name="Store Revenue" fld="15" showDataAs="percentOfTotal" baseField="0" baseItem="0" numFmtId="165"/>
  </dataFields>
  <formats count="5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1"/>
          </reference>
        </references>
      </pivotArea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40678-42BB-437A-AD76-7BC769053DB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Segment">
  <location ref="A27:C33" firstHeaderRow="0" firstDataRow="1" firstDataCol="1"/>
  <pivotFields count="19"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1" subtotal="average" baseField="13" baseItem="0" numFmtId="1"/>
    <dataField name="Average of Income" fld="4" subtotal="average" baseField="13" baseItem="0" numFmtId="43"/>
  </dataFields>
  <formats count="3">
    <format dxfId="28">
      <pivotArea outline="0" collapsedLevelsAreSubtotals="1" fieldPosition="0"/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47819-1339-492B-B6EF-C0D0922DB1F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 rowHeaderCaption="Customer Segment">
  <location ref="H38:J44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dataField="1"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6">
    <i>
      <x v="1"/>
    </i>
    <i>
      <x v="3"/>
    </i>
    <i>
      <x v="4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Web Purchases" fld="12" showDataAs="percentOfTotal" baseField="0" baseItem="0" numFmtId="9"/>
    <dataField name="Store Purchases" fld="14" showDataAs="percentOfTotal" baseField="0" baseItem="0" numFmtId="9"/>
  </dataFields>
  <formats count="6">
    <format dxfId="34">
      <pivotArea dataOnly="0" labelOnly="1" outline="0" axis="axisValues" fieldPosition="0"/>
    </format>
    <format dxfId="33">
      <pivotArea outline="0" collapsedLevelsAreSubtotals="1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F4F92-FA44-4FF9-9903-1E5A986DB56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Customer Segment">
  <location ref="A47:C53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dataField="1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Website Revenue" fld="13" baseField="0" baseItem="0" numFmtId="168"/>
    <dataField name="Store Revenue" fld="15" baseField="0" baseItem="0" numFmtId="167"/>
  </dataFields>
  <formats count="3">
    <format dxfId="37">
      <pivotArea outline="0" collapsedLevelsAreSubtotals="1" fieldPosition="0"/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0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B191-DB3C-43B2-A0D5-90263673BDE6}">
  <dimension ref="A1:Y65"/>
  <sheetViews>
    <sheetView tabSelected="1" zoomScaleNormal="100" workbookViewId="0">
      <selection activeCell="Y14" sqref="Y14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ACC7-43AB-4671-A6A8-98C4BB7FFB69}">
  <dimension ref="A1:Y65"/>
  <sheetViews>
    <sheetView topLeftCell="C1" workbookViewId="0">
      <selection activeCell="E15" sqref="E15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A72F-63B2-45F7-A880-F756309E4F29}">
  <dimension ref="A1:C28"/>
  <sheetViews>
    <sheetView workbookViewId="0">
      <selection activeCell="A9" sqref="A9"/>
    </sheetView>
  </sheetViews>
  <sheetFormatPr defaultRowHeight="15" x14ac:dyDescent="0.25"/>
  <cols>
    <col min="1" max="1" width="60.5703125" bestFit="1" customWidth="1"/>
    <col min="2" max="2" width="30.28515625" bestFit="1" customWidth="1"/>
    <col min="3" max="3" width="19.7109375" bestFit="1" customWidth="1"/>
    <col min="4" max="4" width="9.5703125" bestFit="1" customWidth="1"/>
  </cols>
  <sheetData>
    <row r="1" spans="1:3" x14ac:dyDescent="0.25">
      <c r="A1" t="s">
        <v>490</v>
      </c>
    </row>
    <row r="2" spans="1:3" x14ac:dyDescent="0.25">
      <c r="A2" t="s">
        <v>454</v>
      </c>
      <c r="B2" t="s">
        <v>457</v>
      </c>
    </row>
    <row r="3" spans="1:3" x14ac:dyDescent="0.25">
      <c r="A3" t="s">
        <v>466</v>
      </c>
      <c r="B3" s="17">
        <v>0.33258020786262993</v>
      </c>
    </row>
    <row r="4" spans="1:3" x14ac:dyDescent="0.25">
      <c r="A4" t="s">
        <v>465</v>
      </c>
      <c r="B4" s="17">
        <v>0.21102575689109807</v>
      </c>
    </row>
    <row r="7" spans="1:3" x14ac:dyDescent="0.25">
      <c r="A7" t="s">
        <v>491</v>
      </c>
    </row>
    <row r="8" spans="1:3" x14ac:dyDescent="0.25">
      <c r="A8" t="s">
        <v>454</v>
      </c>
      <c r="B8" s="17" t="s">
        <v>473</v>
      </c>
    </row>
    <row r="9" spans="1:3" x14ac:dyDescent="0.25">
      <c r="A9" t="s">
        <v>466</v>
      </c>
      <c r="B9" s="17">
        <v>0.15519984158875758</v>
      </c>
    </row>
    <row r="10" spans="1:3" x14ac:dyDescent="0.25">
      <c r="A10" t="s">
        <v>465</v>
      </c>
      <c r="B10" s="17">
        <v>1.9759718135184044E-2</v>
      </c>
    </row>
    <row r="13" spans="1:3" x14ac:dyDescent="0.25">
      <c r="A13" t="s">
        <v>492</v>
      </c>
    </row>
    <row r="14" spans="1:3" x14ac:dyDescent="0.25">
      <c r="A14" t="s">
        <v>454</v>
      </c>
      <c r="B14" t="s">
        <v>483</v>
      </c>
      <c r="C14" t="s">
        <v>484</v>
      </c>
    </row>
    <row r="15" spans="1:3" x14ac:dyDescent="0.25">
      <c r="A15" t="s">
        <v>465</v>
      </c>
      <c r="B15" s="17">
        <v>0.2087663804789878</v>
      </c>
      <c r="C15" s="20">
        <v>2.2593764121102574E-3</v>
      </c>
    </row>
    <row r="16" spans="1:3" x14ac:dyDescent="0.25">
      <c r="A16" t="s">
        <v>466</v>
      </c>
      <c r="B16" s="17">
        <v>0.32896520560325349</v>
      </c>
      <c r="C16" s="20">
        <v>3.6150022593764122E-3</v>
      </c>
    </row>
    <row r="19" spans="1:3" x14ac:dyDescent="0.25">
      <c r="A19" t="s">
        <v>493</v>
      </c>
    </row>
    <row r="20" spans="1:3" x14ac:dyDescent="0.25">
      <c r="A20" t="s">
        <v>454</v>
      </c>
      <c r="B20" t="s">
        <v>481</v>
      </c>
      <c r="C20" t="s">
        <v>482</v>
      </c>
    </row>
    <row r="21" spans="1:3" x14ac:dyDescent="0.25">
      <c r="A21" t="s">
        <v>465</v>
      </c>
      <c r="B21" s="17">
        <v>7.8929913774043778E-2</v>
      </c>
      <c r="C21" s="17">
        <v>0.10329259749357826</v>
      </c>
    </row>
    <row r="22" spans="1:3" x14ac:dyDescent="0.25">
      <c r="A22" t="s">
        <v>466</v>
      </c>
      <c r="B22" s="17">
        <v>0.26531063453460091</v>
      </c>
      <c r="C22" s="17">
        <v>0.24924106795360784</v>
      </c>
    </row>
    <row r="25" spans="1:3" x14ac:dyDescent="0.25">
      <c r="A25" t="s">
        <v>494</v>
      </c>
    </row>
    <row r="26" spans="1:3" x14ac:dyDescent="0.25">
      <c r="A26" t="s">
        <v>454</v>
      </c>
      <c r="B26" t="s">
        <v>478</v>
      </c>
      <c r="C26" t="s">
        <v>479</v>
      </c>
    </row>
    <row r="27" spans="1:3" x14ac:dyDescent="0.25">
      <c r="A27" t="s">
        <v>465</v>
      </c>
      <c r="B27" s="17">
        <v>1.7940019979734479E-2</v>
      </c>
      <c r="C27" s="17">
        <v>2.1105548348934536E-2</v>
      </c>
    </row>
    <row r="28" spans="1:3" x14ac:dyDescent="0.25">
      <c r="A28" t="s">
        <v>466</v>
      </c>
      <c r="B28" s="17">
        <v>0.16177801526593785</v>
      </c>
      <c r="C28" s="17">
        <v>0.15146145916467474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F3F4-28B9-4B46-8C78-B321F5C40E5C}">
  <dimension ref="A1:Y65"/>
  <sheetViews>
    <sheetView zoomScaleNormal="100" workbookViewId="0">
      <selection activeCell="A24" sqref="A24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0536-0462-4387-9EB9-6ADCD40D1F0E}">
  <dimension ref="A1:Y65"/>
  <sheetViews>
    <sheetView topLeftCell="B1" workbookViewId="0">
      <selection activeCell="D18" sqref="D18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B2B8-707B-481C-8E86-68A0A6A176BD}">
  <dimension ref="A1:Y65"/>
  <sheetViews>
    <sheetView zoomScaleNormal="100" workbookViewId="0">
      <selection activeCell="A14" sqref="A14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3656-58FD-4E61-98FF-F281186A2795}">
  <dimension ref="A1:Y65"/>
  <sheetViews>
    <sheetView workbookViewId="0">
      <selection activeCell="B15" sqref="B15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DACB-1618-4D67-9A86-F43B3CDCB619}">
  <dimension ref="A1:Y65"/>
  <sheetViews>
    <sheetView zoomScaleNormal="100" workbookViewId="0">
      <selection activeCell="C19" sqref="C19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F87-D99F-4E7B-A346-6DEA1CA21448}">
  <dimension ref="A1:Y65"/>
  <sheetViews>
    <sheetView workbookViewId="0">
      <selection activeCell="B13" sqref="B13"/>
    </sheetView>
  </sheetViews>
  <sheetFormatPr defaultRowHeight="15" x14ac:dyDescent="0.25"/>
  <sheetData>
    <row r="1" spans="1:2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FCAB-B4D5-4EAD-A848-0760AD3C43AB}">
  <dimension ref="A1:E22"/>
  <sheetViews>
    <sheetView workbookViewId="0">
      <selection activeCell="Q19" sqref="Q19"/>
    </sheetView>
  </sheetViews>
  <sheetFormatPr defaultRowHeight="15" x14ac:dyDescent="0.25"/>
  <cols>
    <col min="1" max="1" width="18" bestFit="1" customWidth="1"/>
    <col min="4" max="4" width="10" bestFit="1" customWidth="1"/>
    <col min="5" max="5" width="14.7109375" bestFit="1" customWidth="1"/>
  </cols>
  <sheetData>
    <row r="1" spans="1:5" x14ac:dyDescent="0.25">
      <c r="A1" t="s">
        <v>474</v>
      </c>
      <c r="B1" t="s">
        <v>475</v>
      </c>
      <c r="C1" t="s">
        <v>8</v>
      </c>
      <c r="D1" t="s">
        <v>448</v>
      </c>
      <c r="E1" t="s">
        <v>447</v>
      </c>
    </row>
    <row r="2" spans="1:5" x14ac:dyDescent="0.25">
      <c r="A2" t="s">
        <v>467</v>
      </c>
      <c r="B2">
        <v>361</v>
      </c>
      <c r="C2">
        <v>56</v>
      </c>
      <c r="D2">
        <v>19</v>
      </c>
      <c r="E2" s="14">
        <v>884.47</v>
      </c>
    </row>
    <row r="3" spans="1:5" x14ac:dyDescent="0.25">
      <c r="A3" t="s">
        <v>455</v>
      </c>
      <c r="B3">
        <v>486</v>
      </c>
      <c r="C3">
        <v>38</v>
      </c>
      <c r="D3">
        <v>22</v>
      </c>
      <c r="E3" s="14">
        <v>1161.26</v>
      </c>
    </row>
    <row r="4" spans="1:5" x14ac:dyDescent="0.25">
      <c r="A4" t="s">
        <v>468</v>
      </c>
      <c r="B4">
        <v>163</v>
      </c>
      <c r="C4">
        <v>15</v>
      </c>
      <c r="D4">
        <v>25</v>
      </c>
      <c r="E4" s="14">
        <v>1378.19</v>
      </c>
    </row>
    <row r="18" spans="1:5" x14ac:dyDescent="0.25">
      <c r="B18" s="17"/>
      <c r="C18" s="17"/>
    </row>
    <row r="19" spans="1:5" x14ac:dyDescent="0.25">
      <c r="B19" s="17"/>
      <c r="C19" s="17"/>
    </row>
    <row r="20" spans="1:5" x14ac:dyDescent="0.25">
      <c r="A20" t="s">
        <v>474</v>
      </c>
      <c r="B20" t="s">
        <v>475</v>
      </c>
      <c r="C20" t="s">
        <v>8</v>
      </c>
      <c r="D20" t="s">
        <v>448</v>
      </c>
      <c r="E20" t="s">
        <v>447</v>
      </c>
    </row>
    <row r="21" spans="1:5" x14ac:dyDescent="0.25">
      <c r="A21" t="s">
        <v>465</v>
      </c>
      <c r="B21">
        <v>467</v>
      </c>
      <c r="C21">
        <v>69</v>
      </c>
      <c r="D21">
        <v>6</v>
      </c>
      <c r="E21" s="14">
        <v>56.84</v>
      </c>
    </row>
    <row r="22" spans="1:5" x14ac:dyDescent="0.25">
      <c r="A22" t="s">
        <v>466</v>
      </c>
      <c r="B22">
        <v>736</v>
      </c>
      <c r="C22">
        <v>47</v>
      </c>
      <c r="D22">
        <v>11</v>
      </c>
      <c r="E22" s="14">
        <v>283.27</v>
      </c>
    </row>
  </sheetData>
  <sortState xmlns:xlrd2="http://schemas.microsoft.com/office/spreadsheetml/2017/richdata2" ref="A2:E4">
    <sortCondition ref="D1:D4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00E4-8DDF-4405-898B-2C8A8FFC1A95}">
  <dimension ref="A1:X2214"/>
  <sheetViews>
    <sheetView topLeftCell="G1" workbookViewId="0">
      <selection activeCell="T1" sqref="T1:T1048576"/>
    </sheetView>
  </sheetViews>
  <sheetFormatPr defaultRowHeight="15" x14ac:dyDescent="0.25"/>
  <cols>
    <col min="1" max="1" width="11.7109375" customWidth="1"/>
    <col min="2" max="2" width="9.140625" customWidth="1"/>
    <col min="3" max="3" width="12.140625" customWidth="1"/>
    <col min="4" max="4" width="16" customWidth="1"/>
    <col min="5" max="5" width="9.85546875" bestFit="1" customWidth="1"/>
    <col min="6" max="6" width="10.42578125" bestFit="1" customWidth="1"/>
    <col min="7" max="7" width="12.28515625" bestFit="1" customWidth="1"/>
    <col min="8" max="8" width="17" bestFit="1" customWidth="1"/>
    <col min="9" max="9" width="15.85546875" bestFit="1" customWidth="1"/>
    <col min="10" max="10" width="17.7109375" bestFit="1" customWidth="1"/>
    <col min="11" max="11" width="16.85546875" bestFit="1" customWidth="1"/>
    <col min="12" max="15" width="21" customWidth="1"/>
    <col min="16" max="16" width="21.5703125" customWidth="1"/>
    <col min="17" max="17" width="9.140625" customWidth="1"/>
    <col min="18" max="18" width="10" bestFit="1" customWidth="1"/>
    <col min="19" max="19" width="17.5703125" bestFit="1" customWidth="1"/>
    <col min="23" max="23" width="10" bestFit="1" customWidth="1"/>
    <col min="24" max="24" width="18" bestFit="1" customWidth="1"/>
    <col min="28" max="28" width="17.5703125" bestFit="1" customWidth="1"/>
  </cols>
  <sheetData>
    <row r="1" spans="1:24" x14ac:dyDescent="0.25">
      <c r="A1" t="s">
        <v>0</v>
      </c>
      <c r="B1" t="s">
        <v>445</v>
      </c>
      <c r="C1" t="s">
        <v>2</v>
      </c>
      <c r="D1" t="s">
        <v>3</v>
      </c>
      <c r="E1" t="s">
        <v>4</v>
      </c>
      <c r="F1" t="s">
        <v>8</v>
      </c>
      <c r="G1" t="s">
        <v>448</v>
      </c>
      <c r="H1" t="s">
        <v>447</v>
      </c>
      <c r="I1" t="s">
        <v>449</v>
      </c>
      <c r="J1" t="s">
        <v>450</v>
      </c>
      <c r="K1" t="s">
        <v>451</v>
      </c>
      <c r="L1" t="s">
        <v>480</v>
      </c>
      <c r="M1" t="s">
        <v>16</v>
      </c>
      <c r="N1" t="s">
        <v>476</v>
      </c>
      <c r="O1" t="s">
        <v>18</v>
      </c>
      <c r="P1" t="s">
        <v>477</v>
      </c>
      <c r="Q1" t="s">
        <v>453</v>
      </c>
      <c r="R1" t="s">
        <v>452</v>
      </c>
      <c r="S1" t="s">
        <v>454</v>
      </c>
    </row>
    <row r="2" spans="1:24" x14ac:dyDescent="0.25">
      <c r="A2">
        <v>5524</v>
      </c>
      <c r="B2">
        <v>68</v>
      </c>
      <c r="C2" t="s">
        <v>442</v>
      </c>
      <c r="D2" t="s">
        <v>30</v>
      </c>
      <c r="E2">
        <v>58138</v>
      </c>
      <c r="F2">
        <v>58</v>
      </c>
      <c r="G2">
        <v>25</v>
      </c>
      <c r="H2">
        <v>1617</v>
      </c>
      <c r="I2">
        <f>(1-_xlfn.PERCENTRANK.INC($F$2:$F42214,F2,1))*10</f>
        <v>5</v>
      </c>
      <c r="J2">
        <f>_xlfn.PERCENTRANK.INC($G$2:$G$2214, G2,1) * 10</f>
        <v>8</v>
      </c>
      <c r="K2">
        <f>_xlfn.PERCENTRANK.INC($H$2:$H$2214, H2, 1) * 10</f>
        <v>9</v>
      </c>
      <c r="L2" t="s">
        <v>483</v>
      </c>
      <c r="M2">
        <v>8</v>
      </c>
      <c r="N2" s="8">
        <v>1078</v>
      </c>
      <c r="O2" s="8">
        <v>4</v>
      </c>
      <c r="P2" s="8">
        <v>539</v>
      </c>
      <c r="Q2">
        <f t="shared" ref="Q2:Q65" si="0">SUM(I2,J2,K2)</f>
        <v>22</v>
      </c>
      <c r="R2">
        <f>_xlfn.PERCENTRANK.INC($Q$2:$Q$2214, Q2, 1) * 10</f>
        <v>8</v>
      </c>
      <c r="S2" t="str">
        <f>VLOOKUP(R2,$W$6:$X$17, 2,FALSE)</f>
        <v>Loyal Customers</v>
      </c>
    </row>
    <row r="3" spans="1:24" x14ac:dyDescent="0.25">
      <c r="A3">
        <v>2174</v>
      </c>
      <c r="B3">
        <v>71</v>
      </c>
      <c r="C3" t="s">
        <v>442</v>
      </c>
      <c r="D3" t="s">
        <v>30</v>
      </c>
      <c r="E3">
        <v>46344</v>
      </c>
      <c r="F3">
        <v>38</v>
      </c>
      <c r="G3">
        <v>6</v>
      </c>
      <c r="H3">
        <v>27</v>
      </c>
      <c r="I3">
        <f>(1-_xlfn.PERCENTRANK.INC($F$2:$F42215,F3,1))*10</f>
        <v>7</v>
      </c>
      <c r="J3">
        <f t="shared" ref="J3:J66" si="1">_xlfn.PERCENTRANK.INC($G$2:$G$2214, G3,1) * 10</f>
        <v>1</v>
      </c>
      <c r="K3">
        <f t="shared" ref="K3:K66" si="2">_xlfn.PERCENTRANK.INC($H$2:$H$2214, H3, 1) * 10</f>
        <v>0</v>
      </c>
      <c r="L3" t="s">
        <v>483</v>
      </c>
      <c r="M3">
        <v>1</v>
      </c>
      <c r="N3" s="8">
        <v>9</v>
      </c>
      <c r="O3" s="8">
        <v>2</v>
      </c>
      <c r="P3" s="8">
        <v>18</v>
      </c>
      <c r="Q3">
        <f t="shared" si="0"/>
        <v>8</v>
      </c>
      <c r="R3">
        <f t="shared" ref="R3:R66" si="3">_xlfn.PERCENTRANK.INC($Q$2:$Q$2214, Q3, 1) * 10</f>
        <v>1</v>
      </c>
      <c r="S3" t="str">
        <f t="shared" ref="S3:S66" si="4">VLOOKUP(R3,$W$6:$X$17, 2,FALSE)</f>
        <v>Inactive Customers</v>
      </c>
    </row>
    <row r="4" spans="1:24" x14ac:dyDescent="0.25">
      <c r="A4">
        <v>4141</v>
      </c>
      <c r="B4">
        <v>60</v>
      </c>
      <c r="C4" t="s">
        <v>442</v>
      </c>
      <c r="D4" t="s">
        <v>34</v>
      </c>
      <c r="E4">
        <v>71613</v>
      </c>
      <c r="F4">
        <v>26</v>
      </c>
      <c r="G4">
        <v>21</v>
      </c>
      <c r="H4">
        <v>776</v>
      </c>
      <c r="I4">
        <f>(1-_xlfn.PERCENTRANK.INC($F$2:$F42216,F4,1))*10</f>
        <v>8</v>
      </c>
      <c r="J4">
        <f t="shared" si="1"/>
        <v>7</v>
      </c>
      <c r="K4">
        <f t="shared" si="2"/>
        <v>6</v>
      </c>
      <c r="L4" t="s">
        <v>483</v>
      </c>
      <c r="M4">
        <v>8</v>
      </c>
      <c r="N4" s="8">
        <v>344.88888888888886</v>
      </c>
      <c r="O4" s="8">
        <v>10</v>
      </c>
      <c r="P4" s="8">
        <v>431.11111111111114</v>
      </c>
      <c r="Q4">
        <f t="shared" si="0"/>
        <v>21</v>
      </c>
      <c r="R4">
        <f t="shared" si="3"/>
        <v>8</v>
      </c>
      <c r="S4" t="str">
        <f t="shared" si="4"/>
        <v>Loyal Customers</v>
      </c>
    </row>
    <row r="5" spans="1:24" ht="15.75" thickBot="1" x14ac:dyDescent="0.3">
      <c r="A5">
        <v>6182</v>
      </c>
      <c r="B5">
        <v>41</v>
      </c>
      <c r="C5" t="s">
        <v>442</v>
      </c>
      <c r="D5" t="s">
        <v>34</v>
      </c>
      <c r="E5">
        <v>26646</v>
      </c>
      <c r="F5">
        <v>26</v>
      </c>
      <c r="G5">
        <v>8</v>
      </c>
      <c r="H5">
        <v>53</v>
      </c>
      <c r="I5">
        <f>(1-_xlfn.PERCENTRANK.INC($F$2:$F42217,F5,1))*10</f>
        <v>8</v>
      </c>
      <c r="J5">
        <f t="shared" si="1"/>
        <v>2</v>
      </c>
      <c r="K5">
        <f t="shared" si="2"/>
        <v>1</v>
      </c>
      <c r="L5" t="s">
        <v>483</v>
      </c>
      <c r="M5">
        <v>2</v>
      </c>
      <c r="N5" s="8">
        <v>17.666666666666664</v>
      </c>
      <c r="O5" s="8">
        <v>4</v>
      </c>
      <c r="P5" s="8">
        <v>35.333333333333329</v>
      </c>
      <c r="Q5">
        <f t="shared" si="0"/>
        <v>11</v>
      </c>
      <c r="R5">
        <f t="shared" si="3"/>
        <v>3</v>
      </c>
      <c r="S5" t="str">
        <f t="shared" si="4"/>
        <v>At-Risk Customers</v>
      </c>
    </row>
    <row r="6" spans="1:24" ht="15.75" thickBot="1" x14ac:dyDescent="0.3">
      <c r="A6">
        <v>5324</v>
      </c>
      <c r="B6">
        <v>44</v>
      </c>
      <c r="C6" t="s">
        <v>33</v>
      </c>
      <c r="D6" t="s">
        <v>34</v>
      </c>
      <c r="E6">
        <v>58293</v>
      </c>
      <c r="F6">
        <v>94</v>
      </c>
      <c r="G6">
        <v>19</v>
      </c>
      <c r="H6">
        <v>422</v>
      </c>
      <c r="I6">
        <f>(1-_xlfn.PERCENTRANK.INC($F$2:$F42218,F6,1))*10</f>
        <v>0.99999999999999978</v>
      </c>
      <c r="J6">
        <f t="shared" si="1"/>
        <v>6</v>
      </c>
      <c r="K6">
        <f t="shared" si="2"/>
        <v>5</v>
      </c>
      <c r="L6" t="s">
        <v>483</v>
      </c>
      <c r="M6">
        <v>5</v>
      </c>
      <c r="N6" s="8">
        <v>191.81818181818181</v>
      </c>
      <c r="O6" s="8">
        <v>6</v>
      </c>
      <c r="P6" s="8">
        <v>230.18181818181816</v>
      </c>
      <c r="Q6">
        <f t="shared" si="0"/>
        <v>12</v>
      </c>
      <c r="R6">
        <f t="shared" si="3"/>
        <v>3</v>
      </c>
      <c r="S6" t="str">
        <f t="shared" si="4"/>
        <v>At-Risk Customers</v>
      </c>
      <c r="W6" s="11" t="s">
        <v>452</v>
      </c>
      <c r="X6" s="11" t="s">
        <v>454</v>
      </c>
    </row>
    <row r="7" spans="1:24" x14ac:dyDescent="0.25">
      <c r="A7">
        <v>7446</v>
      </c>
      <c r="B7">
        <v>58</v>
      </c>
      <c r="C7" t="s">
        <v>443</v>
      </c>
      <c r="D7" t="s">
        <v>34</v>
      </c>
      <c r="E7">
        <v>62513</v>
      </c>
      <c r="F7">
        <v>16</v>
      </c>
      <c r="G7">
        <v>22</v>
      </c>
      <c r="H7">
        <v>716</v>
      </c>
      <c r="I7">
        <f>(1-_xlfn.PERCENTRANK.INC($F$2:$F42219,F7,1))*10</f>
        <v>9</v>
      </c>
      <c r="J7">
        <f t="shared" si="1"/>
        <v>7</v>
      </c>
      <c r="K7">
        <f t="shared" si="2"/>
        <v>6</v>
      </c>
      <c r="L7" t="s">
        <v>483</v>
      </c>
      <c r="M7">
        <v>6</v>
      </c>
      <c r="N7" s="8">
        <v>268.5</v>
      </c>
      <c r="O7" s="8">
        <v>10</v>
      </c>
      <c r="P7" s="8">
        <v>447.5</v>
      </c>
      <c r="Q7">
        <f t="shared" si="0"/>
        <v>22</v>
      </c>
      <c r="R7">
        <f t="shared" si="3"/>
        <v>8</v>
      </c>
      <c r="S7" t="str">
        <f t="shared" si="4"/>
        <v>Loyal Customers</v>
      </c>
      <c r="W7" s="4">
        <v>0</v>
      </c>
      <c r="X7" s="4" t="s">
        <v>465</v>
      </c>
    </row>
    <row r="8" spans="1:24" x14ac:dyDescent="0.25">
      <c r="A8">
        <v>965</v>
      </c>
      <c r="B8">
        <v>54</v>
      </c>
      <c r="C8" t="s">
        <v>442</v>
      </c>
      <c r="D8" t="s">
        <v>37</v>
      </c>
      <c r="E8">
        <v>55635</v>
      </c>
      <c r="F8">
        <v>34</v>
      </c>
      <c r="G8">
        <v>21</v>
      </c>
      <c r="H8">
        <v>590</v>
      </c>
      <c r="I8">
        <f>(1-_xlfn.PERCENTRANK.INC($F$2:$F42220,F8,1))*10</f>
        <v>7</v>
      </c>
      <c r="J8">
        <f t="shared" si="1"/>
        <v>7</v>
      </c>
      <c r="K8">
        <f t="shared" si="2"/>
        <v>5</v>
      </c>
      <c r="L8" t="s">
        <v>483</v>
      </c>
      <c r="M8">
        <v>7</v>
      </c>
      <c r="N8" s="8">
        <v>295</v>
      </c>
      <c r="O8" s="8">
        <v>7</v>
      </c>
      <c r="P8" s="8">
        <v>295</v>
      </c>
      <c r="Q8">
        <f t="shared" si="0"/>
        <v>19</v>
      </c>
      <c r="R8">
        <f t="shared" si="3"/>
        <v>7</v>
      </c>
      <c r="S8" t="str">
        <f t="shared" si="4"/>
        <v>Loyal Customers</v>
      </c>
      <c r="W8" s="4">
        <v>1</v>
      </c>
      <c r="X8" s="4" t="s">
        <v>465</v>
      </c>
    </row>
    <row r="9" spans="1:24" x14ac:dyDescent="0.25">
      <c r="A9">
        <v>6177</v>
      </c>
      <c r="B9">
        <v>40</v>
      </c>
      <c r="C9" t="s">
        <v>33</v>
      </c>
      <c r="D9" t="s">
        <v>34</v>
      </c>
      <c r="E9">
        <v>33454</v>
      </c>
      <c r="F9">
        <v>32</v>
      </c>
      <c r="G9">
        <v>10</v>
      </c>
      <c r="H9">
        <v>169</v>
      </c>
      <c r="I9">
        <f>(1-_xlfn.PERCENTRANK.INC($F$2:$F42221,F9,1))*10</f>
        <v>7</v>
      </c>
      <c r="J9">
        <f t="shared" si="1"/>
        <v>3</v>
      </c>
      <c r="K9">
        <f t="shared" si="2"/>
        <v>3</v>
      </c>
      <c r="L9" t="s">
        <v>483</v>
      </c>
      <c r="M9">
        <v>4</v>
      </c>
      <c r="N9" s="8">
        <v>84.5</v>
      </c>
      <c r="O9" s="8">
        <v>4</v>
      </c>
      <c r="P9" s="8">
        <v>84.5</v>
      </c>
      <c r="Q9">
        <f t="shared" si="0"/>
        <v>13</v>
      </c>
      <c r="R9">
        <f t="shared" si="3"/>
        <v>4</v>
      </c>
      <c r="S9" t="str">
        <f t="shared" si="4"/>
        <v>At-Risk Customers</v>
      </c>
      <c r="W9" s="4">
        <v>2</v>
      </c>
      <c r="X9" s="4" t="s">
        <v>466</v>
      </c>
    </row>
    <row r="10" spans="1:24" x14ac:dyDescent="0.25">
      <c r="A10">
        <v>4855</v>
      </c>
      <c r="B10">
        <v>51</v>
      </c>
      <c r="C10" t="s">
        <v>33</v>
      </c>
      <c r="D10" t="s">
        <v>34</v>
      </c>
      <c r="E10">
        <v>30351</v>
      </c>
      <c r="F10">
        <v>19</v>
      </c>
      <c r="G10">
        <v>6</v>
      </c>
      <c r="H10">
        <v>46</v>
      </c>
      <c r="I10">
        <f>(1-_xlfn.PERCENTRANK.INC($F$2:$F42222,F10,1))*10</f>
        <v>9</v>
      </c>
      <c r="J10">
        <f t="shared" si="1"/>
        <v>1</v>
      </c>
      <c r="K10">
        <f t="shared" si="2"/>
        <v>1</v>
      </c>
      <c r="L10" t="s">
        <v>483</v>
      </c>
      <c r="M10">
        <v>3</v>
      </c>
      <c r="N10" s="8">
        <v>27.599999999999998</v>
      </c>
      <c r="O10" s="8">
        <v>2</v>
      </c>
      <c r="P10" s="8">
        <v>18.400000000000002</v>
      </c>
      <c r="Q10">
        <f t="shared" si="0"/>
        <v>11</v>
      </c>
      <c r="R10">
        <f t="shared" si="3"/>
        <v>3</v>
      </c>
      <c r="S10" t="str">
        <f t="shared" si="4"/>
        <v>At-Risk Customers</v>
      </c>
      <c r="W10" s="4">
        <v>3</v>
      </c>
      <c r="X10" s="4" t="s">
        <v>466</v>
      </c>
    </row>
    <row r="11" spans="1:24" x14ac:dyDescent="0.25">
      <c r="A11">
        <v>5899</v>
      </c>
      <c r="B11">
        <v>75</v>
      </c>
      <c r="C11" t="s">
        <v>33</v>
      </c>
      <c r="D11" t="s">
        <v>34</v>
      </c>
      <c r="E11">
        <v>5648</v>
      </c>
      <c r="F11">
        <v>68</v>
      </c>
      <c r="G11">
        <v>2</v>
      </c>
      <c r="H11">
        <v>49</v>
      </c>
      <c r="I11">
        <f>(1-_xlfn.PERCENTRANK.INC($F$2:$F42223,F11,1))*10</f>
        <v>4</v>
      </c>
      <c r="J11">
        <f t="shared" si="1"/>
        <v>0</v>
      </c>
      <c r="K11">
        <f t="shared" si="2"/>
        <v>1</v>
      </c>
      <c r="L11" t="s">
        <v>483</v>
      </c>
      <c r="M11">
        <v>1</v>
      </c>
      <c r="N11" s="8">
        <v>49</v>
      </c>
      <c r="O11" s="8">
        <v>0</v>
      </c>
      <c r="P11" s="8">
        <v>0</v>
      </c>
      <c r="Q11">
        <f t="shared" si="0"/>
        <v>5</v>
      </c>
      <c r="R11">
        <f t="shared" si="3"/>
        <v>0</v>
      </c>
      <c r="S11" t="str">
        <f t="shared" si="4"/>
        <v>Inactive Customers</v>
      </c>
      <c r="W11" s="4">
        <v>4</v>
      </c>
      <c r="X11" s="4" t="s">
        <v>466</v>
      </c>
    </row>
    <row r="12" spans="1:24" x14ac:dyDescent="0.25">
      <c r="A12">
        <v>387</v>
      </c>
      <c r="B12">
        <v>49</v>
      </c>
      <c r="C12" t="s">
        <v>41</v>
      </c>
      <c r="D12" t="s">
        <v>34</v>
      </c>
      <c r="E12">
        <v>7500</v>
      </c>
      <c r="F12">
        <v>59</v>
      </c>
      <c r="G12">
        <v>6</v>
      </c>
      <c r="H12">
        <v>61</v>
      </c>
      <c r="I12">
        <f>(1-_xlfn.PERCENTRANK.INC($F$2:$F42224,F12,1))*10</f>
        <v>4</v>
      </c>
      <c r="J12">
        <f t="shared" si="1"/>
        <v>1</v>
      </c>
      <c r="K12">
        <f t="shared" si="2"/>
        <v>2</v>
      </c>
      <c r="L12" t="s">
        <v>483</v>
      </c>
      <c r="M12">
        <v>2</v>
      </c>
      <c r="N12" s="8">
        <v>24.400000000000002</v>
      </c>
      <c r="O12" s="8">
        <v>3</v>
      </c>
      <c r="P12" s="8">
        <v>36.6</v>
      </c>
      <c r="Q12">
        <f t="shared" si="0"/>
        <v>7</v>
      </c>
      <c r="R12">
        <f t="shared" si="3"/>
        <v>1</v>
      </c>
      <c r="S12" t="str">
        <f t="shared" si="4"/>
        <v>Inactive Customers</v>
      </c>
      <c r="W12" s="4">
        <v>5</v>
      </c>
      <c r="X12" s="4" t="s">
        <v>467</v>
      </c>
    </row>
    <row r="13" spans="1:24" x14ac:dyDescent="0.25">
      <c r="A13">
        <v>2125</v>
      </c>
      <c r="B13">
        <v>66</v>
      </c>
      <c r="C13" t="s">
        <v>442</v>
      </c>
      <c r="D13" t="s">
        <v>37</v>
      </c>
      <c r="E13">
        <v>63033</v>
      </c>
      <c r="F13">
        <v>82</v>
      </c>
      <c r="G13">
        <v>16</v>
      </c>
      <c r="H13">
        <v>1102</v>
      </c>
      <c r="I13">
        <f>(1-_xlfn.PERCENTRANK.INC($F$2:$F42225,F13,1))*10</f>
        <v>1.9999999999999996</v>
      </c>
      <c r="J13">
        <f t="shared" si="1"/>
        <v>5</v>
      </c>
      <c r="K13">
        <f t="shared" si="2"/>
        <v>7</v>
      </c>
      <c r="L13" t="s">
        <v>483</v>
      </c>
      <c r="M13">
        <v>3</v>
      </c>
      <c r="N13" s="8">
        <v>300.5454545454545</v>
      </c>
      <c r="O13" s="8">
        <v>8</v>
      </c>
      <c r="P13" s="8">
        <v>801.4545454545455</v>
      </c>
      <c r="Q13">
        <f t="shared" si="0"/>
        <v>14</v>
      </c>
      <c r="R13">
        <f t="shared" si="3"/>
        <v>4</v>
      </c>
      <c r="S13" t="str">
        <f t="shared" si="4"/>
        <v>At-Risk Customers</v>
      </c>
      <c r="W13" s="4">
        <v>6</v>
      </c>
      <c r="X13" s="4" t="s">
        <v>467</v>
      </c>
    </row>
    <row r="14" spans="1:24" x14ac:dyDescent="0.25">
      <c r="A14">
        <v>8180</v>
      </c>
      <c r="B14">
        <v>73</v>
      </c>
      <c r="C14" t="s">
        <v>443</v>
      </c>
      <c r="D14" t="s">
        <v>37</v>
      </c>
      <c r="E14">
        <v>59354</v>
      </c>
      <c r="F14">
        <v>53</v>
      </c>
      <c r="G14">
        <v>15</v>
      </c>
      <c r="H14">
        <v>310</v>
      </c>
      <c r="I14">
        <f>(1-_xlfn.PERCENTRANK.INC($F$2:$F42226,F14,1))*10</f>
        <v>5</v>
      </c>
      <c r="J14">
        <f t="shared" si="1"/>
        <v>4</v>
      </c>
      <c r="K14">
        <f t="shared" si="2"/>
        <v>4</v>
      </c>
      <c r="L14" t="s">
        <v>483</v>
      </c>
      <c r="M14">
        <v>6</v>
      </c>
      <c r="N14" s="8">
        <v>169.09090909090907</v>
      </c>
      <c r="O14" s="8">
        <v>5</v>
      </c>
      <c r="P14" s="8">
        <v>140.90909090909091</v>
      </c>
      <c r="Q14">
        <f t="shared" si="0"/>
        <v>13</v>
      </c>
      <c r="R14">
        <f t="shared" si="3"/>
        <v>4</v>
      </c>
      <c r="S14" t="str">
        <f t="shared" si="4"/>
        <v>At-Risk Customers</v>
      </c>
      <c r="W14" s="4">
        <v>7</v>
      </c>
      <c r="X14" s="4" t="s">
        <v>455</v>
      </c>
    </row>
    <row r="15" spans="1:24" x14ac:dyDescent="0.25">
      <c r="A15">
        <v>2569</v>
      </c>
      <c r="B15">
        <v>38</v>
      </c>
      <c r="C15" t="s">
        <v>442</v>
      </c>
      <c r="D15" t="s">
        <v>34</v>
      </c>
      <c r="E15">
        <v>17323</v>
      </c>
      <c r="F15">
        <v>38</v>
      </c>
      <c r="G15">
        <v>5</v>
      </c>
      <c r="H15">
        <v>46</v>
      </c>
      <c r="I15">
        <f>(1-_xlfn.PERCENTRANK.INC($F$2:$F42227,F15,1))*10</f>
        <v>7</v>
      </c>
      <c r="J15">
        <f t="shared" si="1"/>
        <v>0</v>
      </c>
      <c r="K15">
        <f t="shared" si="2"/>
        <v>1</v>
      </c>
      <c r="L15" t="s">
        <v>483</v>
      </c>
      <c r="M15">
        <v>1</v>
      </c>
      <c r="N15" s="8">
        <v>11.5</v>
      </c>
      <c r="O15" s="8">
        <v>3</v>
      </c>
      <c r="P15" s="8">
        <v>34.5</v>
      </c>
      <c r="Q15">
        <f t="shared" si="0"/>
        <v>8</v>
      </c>
      <c r="R15">
        <f t="shared" si="3"/>
        <v>1</v>
      </c>
      <c r="S15" t="str">
        <f t="shared" si="4"/>
        <v>Inactive Customers</v>
      </c>
      <c r="W15" s="4">
        <v>8</v>
      </c>
      <c r="X15" s="4" t="s">
        <v>455</v>
      </c>
    </row>
    <row r="16" spans="1:24" x14ac:dyDescent="0.25">
      <c r="A16">
        <v>2114</v>
      </c>
      <c r="B16">
        <v>79</v>
      </c>
      <c r="C16" t="s">
        <v>33</v>
      </c>
      <c r="D16" t="s">
        <v>30</v>
      </c>
      <c r="E16">
        <v>82800</v>
      </c>
      <c r="F16">
        <v>23</v>
      </c>
      <c r="G16">
        <v>26</v>
      </c>
      <c r="H16">
        <v>1315</v>
      </c>
      <c r="I16">
        <f>(1-_xlfn.PERCENTRANK.INC($F$2:$F42228,F16,1))*10</f>
        <v>8</v>
      </c>
      <c r="J16">
        <f t="shared" si="1"/>
        <v>9</v>
      </c>
      <c r="K16">
        <f t="shared" si="2"/>
        <v>8</v>
      </c>
      <c r="L16" t="s">
        <v>483</v>
      </c>
      <c r="M16">
        <v>7</v>
      </c>
      <c r="N16" s="8">
        <v>484.4736842105263</v>
      </c>
      <c r="O16" s="8">
        <v>12</v>
      </c>
      <c r="P16" s="8">
        <v>830.52631578947364</v>
      </c>
      <c r="Q16">
        <f t="shared" si="0"/>
        <v>25</v>
      </c>
      <c r="R16">
        <f t="shared" si="3"/>
        <v>9</v>
      </c>
      <c r="S16" t="str">
        <f t="shared" si="4"/>
        <v>Top Customers</v>
      </c>
      <c r="W16" s="4">
        <v>9</v>
      </c>
      <c r="X16" s="4" t="s">
        <v>468</v>
      </c>
    </row>
    <row r="17" spans="1:24" ht="15.75" thickBot="1" x14ac:dyDescent="0.3">
      <c r="A17">
        <v>9736</v>
      </c>
      <c r="B17">
        <v>45</v>
      </c>
      <c r="C17" t="s">
        <v>442</v>
      </c>
      <c r="D17" t="s">
        <v>34</v>
      </c>
      <c r="E17">
        <v>41850</v>
      </c>
      <c r="F17">
        <v>51</v>
      </c>
      <c r="G17">
        <v>9</v>
      </c>
      <c r="H17">
        <v>96</v>
      </c>
      <c r="I17">
        <f>(1-_xlfn.PERCENTRANK.INC($F$2:$F42229,F17,1))*10</f>
        <v>5</v>
      </c>
      <c r="J17">
        <f t="shared" si="1"/>
        <v>2</v>
      </c>
      <c r="K17">
        <f t="shared" si="2"/>
        <v>3</v>
      </c>
      <c r="L17" t="s">
        <v>483</v>
      </c>
      <c r="M17">
        <v>3</v>
      </c>
      <c r="N17" s="8">
        <v>48</v>
      </c>
      <c r="O17" s="8">
        <v>3</v>
      </c>
      <c r="P17" s="8">
        <v>48</v>
      </c>
      <c r="Q17">
        <f t="shared" si="0"/>
        <v>10</v>
      </c>
      <c r="R17">
        <f t="shared" si="3"/>
        <v>2</v>
      </c>
      <c r="S17" t="str">
        <f t="shared" si="4"/>
        <v>At-Risk Customers</v>
      </c>
      <c r="W17" s="5">
        <v>10</v>
      </c>
      <c r="X17" s="5" t="s">
        <v>468</v>
      </c>
    </row>
    <row r="18" spans="1:24" x14ac:dyDescent="0.25">
      <c r="A18">
        <v>4939</v>
      </c>
      <c r="B18">
        <v>79</v>
      </c>
      <c r="C18" t="s">
        <v>442</v>
      </c>
      <c r="D18" t="s">
        <v>34</v>
      </c>
      <c r="E18">
        <v>37760</v>
      </c>
      <c r="F18">
        <v>20</v>
      </c>
      <c r="G18">
        <v>13</v>
      </c>
      <c r="H18">
        <v>317</v>
      </c>
      <c r="I18">
        <f>(1-_xlfn.PERCENTRANK.INC($F$2:$F42230,F18,1))*10</f>
        <v>8</v>
      </c>
      <c r="J18">
        <f t="shared" si="1"/>
        <v>4</v>
      </c>
      <c r="K18">
        <f t="shared" si="2"/>
        <v>4</v>
      </c>
      <c r="L18" t="s">
        <v>483</v>
      </c>
      <c r="M18">
        <v>4</v>
      </c>
      <c r="N18" s="8">
        <v>126.80000000000001</v>
      </c>
      <c r="O18" s="8">
        <v>6</v>
      </c>
      <c r="P18" s="8">
        <v>190.2</v>
      </c>
      <c r="Q18">
        <f t="shared" si="0"/>
        <v>16</v>
      </c>
      <c r="R18">
        <f t="shared" si="3"/>
        <v>5</v>
      </c>
      <c r="S18" t="str">
        <f t="shared" si="4"/>
        <v>Growth Customers</v>
      </c>
    </row>
    <row r="19" spans="1:24" x14ac:dyDescent="0.25">
      <c r="A19">
        <v>6565</v>
      </c>
      <c r="B19">
        <v>76</v>
      </c>
      <c r="C19" t="s">
        <v>443</v>
      </c>
      <c r="D19" t="s">
        <v>34</v>
      </c>
      <c r="E19">
        <v>76995</v>
      </c>
      <c r="F19">
        <v>91</v>
      </c>
      <c r="G19">
        <v>26</v>
      </c>
      <c r="H19">
        <v>1782</v>
      </c>
      <c r="I19">
        <f>(1-_xlfn.PERCENTRANK.INC($F$2:$F42231,F19,1))*10</f>
        <v>0.99999999999999978</v>
      </c>
      <c r="J19">
        <f t="shared" si="1"/>
        <v>9</v>
      </c>
      <c r="K19">
        <f t="shared" si="2"/>
        <v>9</v>
      </c>
      <c r="L19" t="s">
        <v>483</v>
      </c>
      <c r="M19">
        <v>11</v>
      </c>
      <c r="N19" s="8">
        <v>980.1</v>
      </c>
      <c r="O19" s="8">
        <v>9</v>
      </c>
      <c r="P19" s="8">
        <v>801.9</v>
      </c>
      <c r="Q19">
        <f t="shared" si="0"/>
        <v>19</v>
      </c>
      <c r="R19">
        <f t="shared" si="3"/>
        <v>7</v>
      </c>
      <c r="S19" t="str">
        <f t="shared" si="4"/>
        <v>Loyal Customers</v>
      </c>
    </row>
    <row r="20" spans="1:24" x14ac:dyDescent="0.25">
      <c r="A20">
        <v>2278</v>
      </c>
      <c r="B20">
        <v>40</v>
      </c>
      <c r="C20" t="s">
        <v>443</v>
      </c>
      <c r="D20" t="s">
        <v>30</v>
      </c>
      <c r="E20">
        <v>33812</v>
      </c>
      <c r="F20">
        <v>86</v>
      </c>
      <c r="G20">
        <v>8</v>
      </c>
      <c r="H20">
        <v>133</v>
      </c>
      <c r="I20">
        <f>(1-_xlfn.PERCENTRANK.INC($F$2:$F42232,F20,1))*10</f>
        <v>1.9999999999999996</v>
      </c>
      <c r="J20">
        <f t="shared" si="1"/>
        <v>2</v>
      </c>
      <c r="K20">
        <f t="shared" si="2"/>
        <v>3</v>
      </c>
      <c r="L20" t="s">
        <v>483</v>
      </c>
      <c r="M20">
        <v>2</v>
      </c>
      <c r="N20" s="8">
        <v>53.2</v>
      </c>
      <c r="O20" s="8">
        <v>3</v>
      </c>
      <c r="P20" s="8">
        <v>79.8</v>
      </c>
      <c r="Q20">
        <f t="shared" si="0"/>
        <v>7</v>
      </c>
      <c r="R20">
        <f t="shared" si="3"/>
        <v>1</v>
      </c>
      <c r="S20" t="str">
        <f t="shared" si="4"/>
        <v>Inactive Customers</v>
      </c>
    </row>
    <row r="21" spans="1:24" x14ac:dyDescent="0.25">
      <c r="A21">
        <v>9360</v>
      </c>
      <c r="B21">
        <v>43</v>
      </c>
      <c r="C21" t="s">
        <v>442</v>
      </c>
      <c r="D21" t="s">
        <v>34</v>
      </c>
      <c r="E21">
        <v>37040</v>
      </c>
      <c r="F21">
        <v>41</v>
      </c>
      <c r="G21">
        <v>12</v>
      </c>
      <c r="H21">
        <v>316</v>
      </c>
      <c r="I21">
        <f>(1-_xlfn.PERCENTRANK.INC($F$2:$F42233,F21,1))*10</f>
        <v>6</v>
      </c>
      <c r="J21">
        <f t="shared" si="1"/>
        <v>3</v>
      </c>
      <c r="K21">
        <f t="shared" si="2"/>
        <v>4</v>
      </c>
      <c r="L21" t="s">
        <v>483</v>
      </c>
      <c r="M21">
        <v>4</v>
      </c>
      <c r="N21" s="8">
        <v>140.44444444444443</v>
      </c>
      <c r="O21" s="8">
        <v>5</v>
      </c>
      <c r="P21" s="8">
        <v>175.55555555555557</v>
      </c>
      <c r="Q21">
        <f t="shared" si="0"/>
        <v>13</v>
      </c>
      <c r="R21">
        <f t="shared" si="3"/>
        <v>4</v>
      </c>
      <c r="S21" t="str">
        <f t="shared" si="4"/>
        <v>At-Risk Customers</v>
      </c>
    </row>
    <row r="22" spans="1:24" x14ac:dyDescent="0.25">
      <c r="A22">
        <v>5376</v>
      </c>
      <c r="B22">
        <v>46</v>
      </c>
      <c r="C22" t="s">
        <v>442</v>
      </c>
      <c r="D22" t="s">
        <v>34</v>
      </c>
      <c r="E22">
        <v>2447</v>
      </c>
      <c r="F22">
        <v>42</v>
      </c>
      <c r="G22">
        <v>43</v>
      </c>
      <c r="H22">
        <v>1730</v>
      </c>
      <c r="I22">
        <f>(1-_xlfn.PERCENTRANK.INC($F$2:$F42234,F22,1))*10</f>
        <v>6</v>
      </c>
      <c r="J22">
        <f t="shared" si="1"/>
        <v>9</v>
      </c>
      <c r="K22">
        <f t="shared" si="2"/>
        <v>9</v>
      </c>
      <c r="L22" t="s">
        <v>483</v>
      </c>
      <c r="M22">
        <v>0</v>
      </c>
      <c r="N22" s="8">
        <v>0</v>
      </c>
      <c r="O22" s="8">
        <v>0</v>
      </c>
      <c r="P22" s="8">
        <v>0</v>
      </c>
      <c r="Q22">
        <f t="shared" si="0"/>
        <v>24</v>
      </c>
      <c r="R22">
        <f t="shared" si="3"/>
        <v>9</v>
      </c>
      <c r="S22" t="str">
        <f t="shared" si="4"/>
        <v>Top Customers</v>
      </c>
    </row>
    <row r="23" spans="1:24" x14ac:dyDescent="0.25">
      <c r="A23">
        <v>1993</v>
      </c>
      <c r="B23">
        <v>76</v>
      </c>
      <c r="C23" t="s">
        <v>33</v>
      </c>
      <c r="D23" t="s">
        <v>34</v>
      </c>
      <c r="E23">
        <v>58607</v>
      </c>
      <c r="F23">
        <v>63</v>
      </c>
      <c r="G23">
        <v>17</v>
      </c>
      <c r="H23">
        <v>972</v>
      </c>
      <c r="I23">
        <f>(1-_xlfn.PERCENTRANK.INC($F$2:$F42235,F23,1))*10</f>
        <v>4</v>
      </c>
      <c r="J23">
        <f t="shared" si="1"/>
        <v>5</v>
      </c>
      <c r="K23">
        <f t="shared" si="2"/>
        <v>7</v>
      </c>
      <c r="L23" t="s">
        <v>483</v>
      </c>
      <c r="M23">
        <v>2</v>
      </c>
      <c r="N23" s="8">
        <v>176.72727272727272</v>
      </c>
      <c r="O23" s="8">
        <v>9</v>
      </c>
      <c r="P23" s="8">
        <v>795.27272727272737</v>
      </c>
      <c r="Q23">
        <f t="shared" si="0"/>
        <v>16</v>
      </c>
      <c r="R23">
        <f t="shared" si="3"/>
        <v>5</v>
      </c>
      <c r="S23" t="str">
        <f t="shared" si="4"/>
        <v>Growth Customers</v>
      </c>
    </row>
    <row r="24" spans="1:24" x14ac:dyDescent="0.25">
      <c r="A24">
        <v>4047</v>
      </c>
      <c r="B24">
        <v>71</v>
      </c>
      <c r="C24" t="s">
        <v>33</v>
      </c>
      <c r="D24" t="s">
        <v>34</v>
      </c>
      <c r="E24">
        <v>65324</v>
      </c>
      <c r="F24">
        <v>0</v>
      </c>
      <c r="G24">
        <v>20</v>
      </c>
      <c r="H24">
        <v>544</v>
      </c>
      <c r="I24">
        <f>(1-_xlfn.PERCENTRANK.INC($F$2:$F42236,F24,1))*10</f>
        <v>10</v>
      </c>
      <c r="J24">
        <f t="shared" si="1"/>
        <v>6</v>
      </c>
      <c r="K24">
        <f t="shared" si="2"/>
        <v>5</v>
      </c>
      <c r="L24" t="s">
        <v>483</v>
      </c>
      <c r="M24">
        <v>6</v>
      </c>
      <c r="N24" s="8">
        <v>217.60000000000002</v>
      </c>
      <c r="O24" s="8">
        <v>9</v>
      </c>
      <c r="P24" s="8">
        <v>326.39999999999998</v>
      </c>
      <c r="Q24">
        <f t="shared" si="0"/>
        <v>21</v>
      </c>
      <c r="R24">
        <f t="shared" si="3"/>
        <v>8</v>
      </c>
      <c r="S24" t="str">
        <f t="shared" si="4"/>
        <v>Loyal Customers</v>
      </c>
    </row>
    <row r="25" spans="1:24" x14ac:dyDescent="0.25">
      <c r="A25">
        <v>1409</v>
      </c>
      <c r="B25">
        <v>74</v>
      </c>
      <c r="C25" t="s">
        <v>442</v>
      </c>
      <c r="D25" t="s">
        <v>34</v>
      </c>
      <c r="E25">
        <v>40689</v>
      </c>
      <c r="F25">
        <v>69</v>
      </c>
      <c r="G25">
        <v>20</v>
      </c>
      <c r="H25">
        <v>444</v>
      </c>
      <c r="I25">
        <f>(1-_xlfn.PERCENTRANK.INC($F$2:$F42237,F25,1))*10</f>
        <v>4</v>
      </c>
      <c r="J25">
        <f t="shared" si="1"/>
        <v>6</v>
      </c>
      <c r="K25">
        <f t="shared" si="2"/>
        <v>5</v>
      </c>
      <c r="L25" t="s">
        <v>483</v>
      </c>
      <c r="M25">
        <v>7</v>
      </c>
      <c r="N25" s="8">
        <v>259</v>
      </c>
      <c r="O25" s="8">
        <v>5</v>
      </c>
      <c r="P25" s="8">
        <v>185</v>
      </c>
      <c r="Q25">
        <f t="shared" si="0"/>
        <v>15</v>
      </c>
      <c r="R25">
        <f t="shared" si="3"/>
        <v>4</v>
      </c>
      <c r="S25" t="str">
        <f t="shared" si="4"/>
        <v>At-Risk Customers</v>
      </c>
    </row>
    <row r="26" spans="1:24" x14ac:dyDescent="0.25">
      <c r="A26">
        <v>7892</v>
      </c>
      <c r="B26">
        <v>56</v>
      </c>
      <c r="C26" t="s">
        <v>442</v>
      </c>
      <c r="D26" t="s">
        <v>30</v>
      </c>
      <c r="E26">
        <v>18589</v>
      </c>
      <c r="F26">
        <v>89</v>
      </c>
      <c r="G26">
        <v>8</v>
      </c>
      <c r="H26">
        <v>75</v>
      </c>
      <c r="I26">
        <f>(1-_xlfn.PERCENTRANK.INC($F$2:$F42238,F26,1))*10</f>
        <v>1.9999999999999996</v>
      </c>
      <c r="J26">
        <f t="shared" si="1"/>
        <v>2</v>
      </c>
      <c r="K26">
        <f t="shared" si="2"/>
        <v>2</v>
      </c>
      <c r="L26" t="s">
        <v>483</v>
      </c>
      <c r="M26">
        <v>2</v>
      </c>
      <c r="N26" s="8">
        <v>30</v>
      </c>
      <c r="O26" s="8">
        <v>3</v>
      </c>
      <c r="P26" s="8">
        <v>45</v>
      </c>
      <c r="Q26">
        <f t="shared" si="0"/>
        <v>6</v>
      </c>
      <c r="R26">
        <f t="shared" si="3"/>
        <v>0</v>
      </c>
      <c r="S26" t="str">
        <f t="shared" si="4"/>
        <v>Inactive Customers</v>
      </c>
    </row>
    <row r="27" spans="1:24" x14ac:dyDescent="0.25">
      <c r="A27">
        <v>2404</v>
      </c>
      <c r="B27">
        <v>49</v>
      </c>
      <c r="C27" t="s">
        <v>442</v>
      </c>
      <c r="D27" t="s">
        <v>34</v>
      </c>
      <c r="E27">
        <v>53359</v>
      </c>
      <c r="F27">
        <v>4</v>
      </c>
      <c r="G27">
        <v>14</v>
      </c>
      <c r="H27">
        <v>257</v>
      </c>
      <c r="I27">
        <f>(1-_xlfn.PERCENTRANK.INC($F$2:$F42239,F27,1))*10</f>
        <v>10</v>
      </c>
      <c r="J27">
        <f t="shared" si="1"/>
        <v>4</v>
      </c>
      <c r="K27">
        <f t="shared" si="2"/>
        <v>4</v>
      </c>
      <c r="L27" t="s">
        <v>483</v>
      </c>
      <c r="M27">
        <v>5</v>
      </c>
      <c r="N27" s="8">
        <v>142.77777777777777</v>
      </c>
      <c r="O27" s="8">
        <v>4</v>
      </c>
      <c r="P27" s="8">
        <v>114.22222222222221</v>
      </c>
      <c r="Q27">
        <f t="shared" si="0"/>
        <v>18</v>
      </c>
      <c r="R27">
        <f t="shared" si="3"/>
        <v>6</v>
      </c>
      <c r="S27" t="str">
        <f t="shared" si="4"/>
        <v>Growth Customers</v>
      </c>
    </row>
    <row r="28" spans="1:24" x14ac:dyDescent="0.25">
      <c r="A28">
        <v>9422</v>
      </c>
      <c r="B28">
        <v>36</v>
      </c>
      <c r="C28" t="s">
        <v>442</v>
      </c>
      <c r="D28" t="s">
        <v>34</v>
      </c>
      <c r="E28">
        <v>38360</v>
      </c>
      <c r="F28">
        <v>26</v>
      </c>
      <c r="G28">
        <v>9</v>
      </c>
      <c r="H28">
        <v>131</v>
      </c>
      <c r="I28">
        <f>(1-_xlfn.PERCENTRANK.INC($F$2:$F42240,F28,1))*10</f>
        <v>8</v>
      </c>
      <c r="J28">
        <f t="shared" si="1"/>
        <v>2</v>
      </c>
      <c r="K28">
        <f t="shared" si="2"/>
        <v>3</v>
      </c>
      <c r="L28" t="s">
        <v>483</v>
      </c>
      <c r="M28">
        <v>2</v>
      </c>
      <c r="N28" s="8">
        <v>43.666666666666664</v>
      </c>
      <c r="O28" s="8">
        <v>4</v>
      </c>
      <c r="P28" s="8">
        <v>87.333333333333329</v>
      </c>
      <c r="Q28">
        <f t="shared" si="0"/>
        <v>13</v>
      </c>
      <c r="R28">
        <f t="shared" si="3"/>
        <v>4</v>
      </c>
      <c r="S28" t="str">
        <f t="shared" si="4"/>
        <v>At-Risk Customers</v>
      </c>
    </row>
    <row r="29" spans="1:24" x14ac:dyDescent="0.25">
      <c r="A29">
        <v>1966</v>
      </c>
      <c r="B29">
        <v>60</v>
      </c>
      <c r="C29" t="s">
        <v>33</v>
      </c>
      <c r="D29" t="s">
        <v>34</v>
      </c>
      <c r="E29">
        <v>84618</v>
      </c>
      <c r="F29">
        <v>96</v>
      </c>
      <c r="G29">
        <v>26</v>
      </c>
      <c r="H29">
        <v>1672</v>
      </c>
      <c r="I29">
        <f>(1-_xlfn.PERCENTRANK.INC($F$2:$F42241,F29,1))*10</f>
        <v>0.99999999999999978</v>
      </c>
      <c r="J29">
        <f t="shared" si="1"/>
        <v>9</v>
      </c>
      <c r="K29">
        <f t="shared" si="2"/>
        <v>9</v>
      </c>
      <c r="L29" t="s">
        <v>483</v>
      </c>
      <c r="M29">
        <v>6</v>
      </c>
      <c r="N29" s="8">
        <v>627</v>
      </c>
      <c r="O29" s="8">
        <v>10</v>
      </c>
      <c r="P29" s="8">
        <v>1045</v>
      </c>
      <c r="Q29">
        <f t="shared" si="0"/>
        <v>19</v>
      </c>
      <c r="R29">
        <f t="shared" si="3"/>
        <v>7</v>
      </c>
      <c r="S29" t="str">
        <f t="shared" si="4"/>
        <v>Loyal Customers</v>
      </c>
    </row>
    <row r="30" spans="1:24" x14ac:dyDescent="0.25">
      <c r="A30">
        <v>6864</v>
      </c>
      <c r="B30">
        <v>36</v>
      </c>
      <c r="C30" t="s">
        <v>443</v>
      </c>
      <c r="D30" t="s">
        <v>37</v>
      </c>
      <c r="E30">
        <v>10979</v>
      </c>
      <c r="F30">
        <v>34</v>
      </c>
      <c r="G30">
        <v>8</v>
      </c>
      <c r="H30">
        <v>30</v>
      </c>
      <c r="I30">
        <f>(1-_xlfn.PERCENTRANK.INC($F$2:$F42242,F30,1))*10</f>
        <v>7</v>
      </c>
      <c r="J30">
        <f t="shared" si="1"/>
        <v>2</v>
      </c>
      <c r="K30">
        <f t="shared" si="2"/>
        <v>0</v>
      </c>
      <c r="L30" t="s">
        <v>483</v>
      </c>
      <c r="M30">
        <v>3</v>
      </c>
      <c r="N30" s="8">
        <v>15</v>
      </c>
      <c r="O30" s="8">
        <v>3</v>
      </c>
      <c r="P30" s="8">
        <v>15</v>
      </c>
      <c r="Q30">
        <f t="shared" si="0"/>
        <v>9</v>
      </c>
      <c r="R30">
        <f t="shared" si="3"/>
        <v>2</v>
      </c>
      <c r="S30" t="str">
        <f t="shared" si="4"/>
        <v>At-Risk Customers</v>
      </c>
    </row>
    <row r="31" spans="1:24" x14ac:dyDescent="0.25">
      <c r="A31">
        <v>3033</v>
      </c>
      <c r="B31">
        <v>62</v>
      </c>
      <c r="C31" t="s">
        <v>443</v>
      </c>
      <c r="D31" t="s">
        <v>34</v>
      </c>
      <c r="E31">
        <v>38620</v>
      </c>
      <c r="F31">
        <v>56</v>
      </c>
      <c r="G31">
        <v>11</v>
      </c>
      <c r="H31">
        <v>318</v>
      </c>
      <c r="I31">
        <f>(1-_xlfn.PERCENTRANK.INC($F$2:$F42243,F31,1))*10</f>
        <v>5</v>
      </c>
      <c r="J31">
        <f t="shared" si="1"/>
        <v>3</v>
      </c>
      <c r="K31">
        <f t="shared" si="2"/>
        <v>4</v>
      </c>
      <c r="L31" t="s">
        <v>483</v>
      </c>
      <c r="M31">
        <v>2</v>
      </c>
      <c r="N31" s="8">
        <v>127.2</v>
      </c>
      <c r="O31" s="8">
        <v>3</v>
      </c>
      <c r="P31" s="8">
        <v>190.79999999999998</v>
      </c>
      <c r="Q31">
        <f t="shared" si="0"/>
        <v>12</v>
      </c>
      <c r="R31">
        <f t="shared" si="3"/>
        <v>3</v>
      </c>
      <c r="S31" t="str">
        <f t="shared" si="4"/>
        <v>At-Risk Customers</v>
      </c>
    </row>
    <row r="32" spans="1:24" x14ac:dyDescent="0.25">
      <c r="A32">
        <v>5710</v>
      </c>
      <c r="B32">
        <v>55</v>
      </c>
      <c r="C32" t="s">
        <v>442</v>
      </c>
      <c r="D32" t="s">
        <v>34</v>
      </c>
      <c r="E32">
        <v>40548</v>
      </c>
      <c r="F32">
        <v>31</v>
      </c>
      <c r="G32">
        <v>9</v>
      </c>
      <c r="H32">
        <v>120</v>
      </c>
      <c r="I32">
        <f>(1-_xlfn.PERCENTRANK.INC($F$2:$F42244,F32,1))*10</f>
        <v>7</v>
      </c>
      <c r="J32">
        <f t="shared" si="1"/>
        <v>2</v>
      </c>
      <c r="K32">
        <f t="shared" si="2"/>
        <v>3</v>
      </c>
      <c r="L32" t="s">
        <v>483</v>
      </c>
      <c r="M32">
        <v>2</v>
      </c>
      <c r="N32" s="8">
        <v>40</v>
      </c>
      <c r="O32" s="8">
        <v>4</v>
      </c>
      <c r="P32" s="8">
        <v>80</v>
      </c>
      <c r="Q32">
        <f t="shared" si="0"/>
        <v>12</v>
      </c>
      <c r="R32">
        <f t="shared" si="3"/>
        <v>3</v>
      </c>
      <c r="S32" t="str">
        <f t="shared" si="4"/>
        <v>At-Risk Customers</v>
      </c>
    </row>
    <row r="33" spans="1:19" x14ac:dyDescent="0.25">
      <c r="A33">
        <v>7373</v>
      </c>
      <c r="B33">
        <v>73</v>
      </c>
      <c r="C33" t="s">
        <v>33</v>
      </c>
      <c r="D33" t="s">
        <v>37</v>
      </c>
      <c r="E33">
        <v>46610</v>
      </c>
      <c r="F33">
        <v>8</v>
      </c>
      <c r="G33">
        <v>17</v>
      </c>
      <c r="H33">
        <v>302</v>
      </c>
      <c r="I33">
        <f>(1-_xlfn.PERCENTRANK.INC($F$2:$F42245,F33,1))*10</f>
        <v>10</v>
      </c>
      <c r="J33">
        <f t="shared" si="1"/>
        <v>5</v>
      </c>
      <c r="K33">
        <f t="shared" si="2"/>
        <v>4</v>
      </c>
      <c r="L33" t="s">
        <v>483</v>
      </c>
      <c r="M33">
        <v>4</v>
      </c>
      <c r="N33" s="8">
        <v>120.80000000000001</v>
      </c>
      <c r="O33" s="8">
        <v>6</v>
      </c>
      <c r="P33" s="8">
        <v>181.2</v>
      </c>
      <c r="Q33">
        <f t="shared" si="0"/>
        <v>19</v>
      </c>
      <c r="R33">
        <f t="shared" si="3"/>
        <v>7</v>
      </c>
      <c r="S33" t="str">
        <f t="shared" si="4"/>
        <v>Loyal Customers</v>
      </c>
    </row>
    <row r="34" spans="1:19" x14ac:dyDescent="0.25">
      <c r="A34">
        <v>8755</v>
      </c>
      <c r="B34">
        <v>79</v>
      </c>
      <c r="C34" t="s">
        <v>443</v>
      </c>
      <c r="D34" t="s">
        <v>34</v>
      </c>
      <c r="E34">
        <v>68657</v>
      </c>
      <c r="F34">
        <v>4</v>
      </c>
      <c r="G34">
        <v>18</v>
      </c>
      <c r="H34">
        <v>1196</v>
      </c>
      <c r="I34">
        <f>(1-_xlfn.PERCENTRANK.INC($F$2:$F42246,F34,1))*10</f>
        <v>10</v>
      </c>
      <c r="J34">
        <f t="shared" si="1"/>
        <v>6</v>
      </c>
      <c r="K34">
        <f t="shared" si="2"/>
        <v>8</v>
      </c>
      <c r="L34" t="s">
        <v>483</v>
      </c>
      <c r="M34">
        <v>3</v>
      </c>
      <c r="N34" s="8">
        <v>299</v>
      </c>
      <c r="O34" s="8">
        <v>9</v>
      </c>
      <c r="P34" s="8">
        <v>897</v>
      </c>
      <c r="Q34">
        <f t="shared" si="0"/>
        <v>24</v>
      </c>
      <c r="R34">
        <f t="shared" si="3"/>
        <v>9</v>
      </c>
      <c r="S34" t="str">
        <f t="shared" si="4"/>
        <v>Top Customers</v>
      </c>
    </row>
    <row r="35" spans="1:19" x14ac:dyDescent="0.25">
      <c r="A35">
        <v>10738</v>
      </c>
      <c r="B35">
        <v>74</v>
      </c>
      <c r="C35" t="s">
        <v>443</v>
      </c>
      <c r="D35" t="s">
        <v>30</v>
      </c>
      <c r="E35">
        <v>49389</v>
      </c>
      <c r="F35">
        <v>55</v>
      </c>
      <c r="G35">
        <v>6</v>
      </c>
      <c r="H35">
        <v>65</v>
      </c>
      <c r="I35">
        <f>(1-_xlfn.PERCENTRANK.INC($F$2:$F42247,F35,1))*10</f>
        <v>5</v>
      </c>
      <c r="J35">
        <f t="shared" si="1"/>
        <v>1</v>
      </c>
      <c r="K35">
        <f t="shared" si="2"/>
        <v>2</v>
      </c>
      <c r="L35" t="s">
        <v>483</v>
      </c>
      <c r="M35">
        <v>2</v>
      </c>
      <c r="N35" s="8">
        <v>26</v>
      </c>
      <c r="O35" s="8">
        <v>3</v>
      </c>
      <c r="P35" s="8">
        <v>39</v>
      </c>
      <c r="Q35">
        <f t="shared" si="0"/>
        <v>8</v>
      </c>
      <c r="R35">
        <f t="shared" si="3"/>
        <v>1</v>
      </c>
      <c r="S35" t="str">
        <f t="shared" si="4"/>
        <v>Inactive Customers</v>
      </c>
    </row>
    <row r="36" spans="1:19" x14ac:dyDescent="0.25">
      <c r="A36">
        <v>4339</v>
      </c>
      <c r="B36">
        <v>55</v>
      </c>
      <c r="C36" t="s">
        <v>33</v>
      </c>
      <c r="D36" t="s">
        <v>34</v>
      </c>
      <c r="E36">
        <v>67353</v>
      </c>
      <c r="F36">
        <v>37</v>
      </c>
      <c r="G36">
        <v>28</v>
      </c>
      <c r="H36">
        <v>913</v>
      </c>
      <c r="I36">
        <f>(1-_xlfn.PERCENTRANK.INC($F$2:$F42248,F36,1))*10</f>
        <v>7</v>
      </c>
      <c r="J36">
        <f t="shared" si="1"/>
        <v>9</v>
      </c>
      <c r="K36">
        <f t="shared" si="2"/>
        <v>6</v>
      </c>
      <c r="L36" t="s">
        <v>483</v>
      </c>
      <c r="M36">
        <v>5</v>
      </c>
      <c r="N36" s="8">
        <v>268.52941176470591</v>
      </c>
      <c r="O36" s="8">
        <v>12</v>
      </c>
      <c r="P36" s="8">
        <v>644.47058823529414</v>
      </c>
      <c r="Q36">
        <f t="shared" si="0"/>
        <v>22</v>
      </c>
      <c r="R36">
        <f t="shared" si="3"/>
        <v>8</v>
      </c>
      <c r="S36" t="str">
        <f t="shared" si="4"/>
        <v>Loyal Customers</v>
      </c>
    </row>
    <row r="37" spans="1:19" x14ac:dyDescent="0.25">
      <c r="A37">
        <v>10755</v>
      </c>
      <c r="B37">
        <v>49</v>
      </c>
      <c r="C37" t="s">
        <v>443</v>
      </c>
      <c r="D37" t="s">
        <v>34</v>
      </c>
      <c r="E37">
        <v>23718</v>
      </c>
      <c r="F37">
        <v>76</v>
      </c>
      <c r="G37">
        <v>9</v>
      </c>
      <c r="H37">
        <v>81</v>
      </c>
      <c r="I37">
        <f>(1-_xlfn.PERCENTRANK.INC($F$2:$F42249,F37,1))*10</f>
        <v>3.0000000000000004</v>
      </c>
      <c r="J37">
        <f t="shared" si="1"/>
        <v>2</v>
      </c>
      <c r="K37">
        <f t="shared" si="2"/>
        <v>2</v>
      </c>
      <c r="L37" t="s">
        <v>483</v>
      </c>
      <c r="M37">
        <v>3</v>
      </c>
      <c r="N37" s="8">
        <v>48.6</v>
      </c>
      <c r="O37" s="8">
        <v>2</v>
      </c>
      <c r="P37" s="8">
        <v>32.4</v>
      </c>
      <c r="Q37">
        <f t="shared" si="0"/>
        <v>7</v>
      </c>
      <c r="R37">
        <f t="shared" si="3"/>
        <v>1</v>
      </c>
      <c r="S37" t="str">
        <f t="shared" si="4"/>
        <v>Inactive Customers</v>
      </c>
    </row>
    <row r="38" spans="1:19" x14ac:dyDescent="0.25">
      <c r="A38">
        <v>8595</v>
      </c>
      <c r="B38">
        <v>52</v>
      </c>
      <c r="C38" t="s">
        <v>442</v>
      </c>
      <c r="D38" t="s">
        <v>57</v>
      </c>
      <c r="E38">
        <v>42429</v>
      </c>
      <c r="F38">
        <v>99</v>
      </c>
      <c r="G38">
        <v>7</v>
      </c>
      <c r="H38">
        <v>67</v>
      </c>
      <c r="I38">
        <f>(1-_xlfn.PERCENTRANK.INC($F$2:$F42250,F38,1))*10</f>
        <v>0.99999999999999978</v>
      </c>
      <c r="J38">
        <f t="shared" si="1"/>
        <v>1</v>
      </c>
      <c r="K38">
        <f t="shared" si="2"/>
        <v>2</v>
      </c>
      <c r="L38" t="s">
        <v>483</v>
      </c>
      <c r="M38">
        <v>1</v>
      </c>
      <c r="N38" s="8">
        <v>16.75</v>
      </c>
      <c r="O38" s="8">
        <v>3</v>
      </c>
      <c r="P38" s="8">
        <v>50.25</v>
      </c>
      <c r="Q38">
        <f t="shared" si="0"/>
        <v>4</v>
      </c>
      <c r="R38">
        <f t="shared" si="3"/>
        <v>0</v>
      </c>
      <c r="S38" t="str">
        <f t="shared" si="4"/>
        <v>Inactive Customers</v>
      </c>
    </row>
    <row r="39" spans="1:19" x14ac:dyDescent="0.25">
      <c r="A39">
        <v>2968</v>
      </c>
      <c r="B39">
        <v>82</v>
      </c>
      <c r="C39" t="s">
        <v>33</v>
      </c>
      <c r="D39" t="s">
        <v>37</v>
      </c>
      <c r="E39">
        <v>48948</v>
      </c>
      <c r="F39">
        <v>53</v>
      </c>
      <c r="G39">
        <v>24</v>
      </c>
      <c r="H39">
        <v>902</v>
      </c>
      <c r="I39">
        <f>(1-_xlfn.PERCENTRANK.INC($F$2:$F42251,F39,1))*10</f>
        <v>5</v>
      </c>
      <c r="J39">
        <f t="shared" si="1"/>
        <v>8</v>
      </c>
      <c r="K39">
        <f t="shared" si="2"/>
        <v>6</v>
      </c>
      <c r="L39" t="s">
        <v>483</v>
      </c>
      <c r="M39">
        <v>7</v>
      </c>
      <c r="N39" s="8">
        <v>526.16666666666674</v>
      </c>
      <c r="O39" s="8">
        <v>5</v>
      </c>
      <c r="P39" s="8">
        <v>375.83333333333337</v>
      </c>
      <c r="Q39">
        <f t="shared" si="0"/>
        <v>19</v>
      </c>
      <c r="R39">
        <f t="shared" si="3"/>
        <v>7</v>
      </c>
      <c r="S39" t="str">
        <f t="shared" si="4"/>
        <v>Loyal Customers</v>
      </c>
    </row>
    <row r="40" spans="1:19" x14ac:dyDescent="0.25">
      <c r="A40">
        <v>8601</v>
      </c>
      <c r="B40">
        <v>45</v>
      </c>
      <c r="C40" t="s">
        <v>442</v>
      </c>
      <c r="D40" t="s">
        <v>34</v>
      </c>
      <c r="E40">
        <v>80011</v>
      </c>
      <c r="F40">
        <v>3</v>
      </c>
      <c r="G40">
        <v>21</v>
      </c>
      <c r="H40">
        <v>1395</v>
      </c>
      <c r="I40">
        <f>(1-_xlfn.PERCENTRANK.INC($F$2:$F42252,F40,1))*10</f>
        <v>10</v>
      </c>
      <c r="J40">
        <f t="shared" si="1"/>
        <v>7</v>
      </c>
      <c r="K40">
        <f t="shared" si="2"/>
        <v>8</v>
      </c>
      <c r="L40" t="s">
        <v>483</v>
      </c>
      <c r="M40">
        <v>8</v>
      </c>
      <c r="N40" s="8">
        <v>858.46153846153845</v>
      </c>
      <c r="O40" s="8">
        <v>5</v>
      </c>
      <c r="P40" s="8">
        <v>536.53846153846155</v>
      </c>
      <c r="Q40">
        <f t="shared" si="0"/>
        <v>25</v>
      </c>
      <c r="R40">
        <f t="shared" si="3"/>
        <v>9</v>
      </c>
      <c r="S40" t="str">
        <f t="shared" si="4"/>
        <v>Top Customers</v>
      </c>
    </row>
    <row r="41" spans="1:19" x14ac:dyDescent="0.25">
      <c r="A41">
        <v>503</v>
      </c>
      <c r="B41">
        <v>40</v>
      </c>
      <c r="C41" t="s">
        <v>443</v>
      </c>
      <c r="D41" t="s">
        <v>34</v>
      </c>
      <c r="E41">
        <v>20559</v>
      </c>
      <c r="F41">
        <v>88</v>
      </c>
      <c r="G41">
        <v>7</v>
      </c>
      <c r="H41">
        <v>53</v>
      </c>
      <c r="I41">
        <f>(1-_xlfn.PERCENTRANK.INC($F$2:$F42253,F41,1))*10</f>
        <v>1.9999999999999996</v>
      </c>
      <c r="J41">
        <f t="shared" si="1"/>
        <v>1</v>
      </c>
      <c r="K41">
        <f t="shared" si="2"/>
        <v>1</v>
      </c>
      <c r="L41" t="s">
        <v>483</v>
      </c>
      <c r="M41">
        <v>2</v>
      </c>
      <c r="N41" s="8">
        <v>21.200000000000003</v>
      </c>
      <c r="O41" s="8">
        <v>3</v>
      </c>
      <c r="P41" s="8">
        <v>31.799999999999997</v>
      </c>
      <c r="Q41">
        <f t="shared" si="0"/>
        <v>3.9999999999999996</v>
      </c>
      <c r="R41">
        <f t="shared" si="3"/>
        <v>0</v>
      </c>
      <c r="S41" t="str">
        <f t="shared" si="4"/>
        <v>Inactive Customers</v>
      </c>
    </row>
    <row r="42" spans="1:19" x14ac:dyDescent="0.25">
      <c r="A42">
        <v>8430</v>
      </c>
      <c r="B42">
        <v>68</v>
      </c>
      <c r="C42" t="s">
        <v>442</v>
      </c>
      <c r="D42" t="s">
        <v>34</v>
      </c>
      <c r="E42">
        <v>21994</v>
      </c>
      <c r="F42">
        <v>4</v>
      </c>
      <c r="G42">
        <v>4</v>
      </c>
      <c r="H42">
        <v>22</v>
      </c>
      <c r="I42">
        <f>(1-_xlfn.PERCENTRANK.INC($F$2:$F42254,F42,1))*10</f>
        <v>10</v>
      </c>
      <c r="J42">
        <f t="shared" si="1"/>
        <v>0</v>
      </c>
      <c r="K42">
        <f t="shared" si="2"/>
        <v>0</v>
      </c>
      <c r="L42" t="s">
        <v>483</v>
      </c>
      <c r="M42">
        <v>0</v>
      </c>
      <c r="N42" s="8">
        <v>0</v>
      </c>
      <c r="O42" s="8">
        <v>3</v>
      </c>
      <c r="P42" s="8">
        <v>22</v>
      </c>
      <c r="Q42">
        <f t="shared" si="0"/>
        <v>10</v>
      </c>
      <c r="R42">
        <f t="shared" si="3"/>
        <v>2</v>
      </c>
      <c r="S42" t="str">
        <f t="shared" si="4"/>
        <v>At-Risk Customers</v>
      </c>
    </row>
    <row r="43" spans="1:19" x14ac:dyDescent="0.25">
      <c r="A43">
        <v>2139</v>
      </c>
      <c r="B43">
        <v>50</v>
      </c>
      <c r="C43" t="s">
        <v>443</v>
      </c>
      <c r="D43" t="s">
        <v>34</v>
      </c>
      <c r="E43">
        <v>7500</v>
      </c>
      <c r="F43">
        <v>19</v>
      </c>
      <c r="G43">
        <v>8</v>
      </c>
      <c r="H43">
        <v>31</v>
      </c>
      <c r="I43">
        <f>(1-_xlfn.PERCENTRANK.INC($F$2:$F42255,F43,1))*10</f>
        <v>9</v>
      </c>
      <c r="J43">
        <f t="shared" si="1"/>
        <v>2</v>
      </c>
      <c r="K43">
        <f t="shared" si="2"/>
        <v>0</v>
      </c>
      <c r="L43" t="s">
        <v>483</v>
      </c>
      <c r="M43">
        <v>2</v>
      </c>
      <c r="N43" s="8">
        <v>12.4</v>
      </c>
      <c r="O43" s="8">
        <v>3</v>
      </c>
      <c r="P43" s="8">
        <v>18.599999999999998</v>
      </c>
      <c r="Q43">
        <f t="shared" si="0"/>
        <v>11</v>
      </c>
      <c r="R43">
        <f t="shared" si="3"/>
        <v>3</v>
      </c>
      <c r="S43" t="str">
        <f t="shared" si="4"/>
        <v>At-Risk Customers</v>
      </c>
    </row>
    <row r="44" spans="1:19" x14ac:dyDescent="0.25">
      <c r="A44">
        <v>1371</v>
      </c>
      <c r="B44">
        <v>49</v>
      </c>
      <c r="C44" t="s">
        <v>442</v>
      </c>
      <c r="D44" t="s">
        <v>30</v>
      </c>
      <c r="E44">
        <v>79941</v>
      </c>
      <c r="F44">
        <v>72</v>
      </c>
      <c r="G44">
        <v>16</v>
      </c>
      <c r="H44">
        <v>984</v>
      </c>
      <c r="I44">
        <f>(1-_xlfn.PERCENTRANK.INC($F$2:$F42256,F44,1))*10</f>
        <v>3.0000000000000004</v>
      </c>
      <c r="J44">
        <f t="shared" si="1"/>
        <v>5</v>
      </c>
      <c r="K44">
        <f t="shared" si="2"/>
        <v>7</v>
      </c>
      <c r="L44" t="s">
        <v>483</v>
      </c>
      <c r="M44">
        <v>2</v>
      </c>
      <c r="N44" s="8">
        <v>178.90909090909091</v>
      </c>
      <c r="O44" s="8">
        <v>9</v>
      </c>
      <c r="P44" s="8">
        <v>805.09090909090912</v>
      </c>
      <c r="Q44">
        <f t="shared" si="0"/>
        <v>15</v>
      </c>
      <c r="R44">
        <f t="shared" si="3"/>
        <v>4</v>
      </c>
      <c r="S44" t="str">
        <f t="shared" si="4"/>
        <v>At-Risk Customers</v>
      </c>
    </row>
    <row r="45" spans="1:19" x14ac:dyDescent="0.25">
      <c r="A45">
        <v>9909</v>
      </c>
      <c r="B45">
        <v>29</v>
      </c>
      <c r="C45" t="s">
        <v>443</v>
      </c>
      <c r="D45" t="s">
        <v>34</v>
      </c>
      <c r="E45">
        <v>7500</v>
      </c>
      <c r="F45">
        <v>24</v>
      </c>
      <c r="G45">
        <v>10</v>
      </c>
      <c r="H45">
        <v>122</v>
      </c>
      <c r="I45">
        <f>(1-_xlfn.PERCENTRANK.INC($F$2:$F42257,F45,1))*10</f>
        <v>8</v>
      </c>
      <c r="J45">
        <f t="shared" si="1"/>
        <v>3</v>
      </c>
      <c r="K45">
        <f t="shared" si="2"/>
        <v>3</v>
      </c>
      <c r="L45" t="s">
        <v>483</v>
      </c>
      <c r="M45">
        <v>3</v>
      </c>
      <c r="N45" s="8">
        <v>61</v>
      </c>
      <c r="O45" s="8">
        <v>3</v>
      </c>
      <c r="P45" s="8">
        <v>61</v>
      </c>
      <c r="Q45">
        <f t="shared" si="0"/>
        <v>14</v>
      </c>
      <c r="R45">
        <f t="shared" si="3"/>
        <v>4</v>
      </c>
      <c r="S45" t="str">
        <f t="shared" si="4"/>
        <v>At-Risk Customers</v>
      </c>
    </row>
    <row r="46" spans="1:19" x14ac:dyDescent="0.25">
      <c r="A46">
        <v>7286</v>
      </c>
      <c r="B46">
        <v>57</v>
      </c>
      <c r="C46" t="s">
        <v>442</v>
      </c>
      <c r="D46" t="s">
        <v>34</v>
      </c>
      <c r="E46">
        <v>41728</v>
      </c>
      <c r="F46">
        <v>92</v>
      </c>
      <c r="G46">
        <v>5</v>
      </c>
      <c r="H46">
        <v>55</v>
      </c>
      <c r="I46">
        <f>(1-_xlfn.PERCENTRANK.INC($F$2:$F42258,F46,1))*10</f>
        <v>0.99999999999999978</v>
      </c>
      <c r="J46">
        <f t="shared" si="1"/>
        <v>0</v>
      </c>
      <c r="K46">
        <f t="shared" si="2"/>
        <v>1</v>
      </c>
      <c r="L46" t="s">
        <v>483</v>
      </c>
      <c r="M46">
        <v>2</v>
      </c>
      <c r="N46" s="8">
        <v>27.5</v>
      </c>
      <c r="O46" s="8">
        <v>2</v>
      </c>
      <c r="P46" s="8">
        <v>27.5</v>
      </c>
      <c r="Q46">
        <f t="shared" si="0"/>
        <v>1.9999999999999998</v>
      </c>
      <c r="R46">
        <f t="shared" si="3"/>
        <v>0</v>
      </c>
      <c r="S46" t="str">
        <f t="shared" si="4"/>
        <v>Inactive Customers</v>
      </c>
    </row>
    <row r="47" spans="1:19" x14ac:dyDescent="0.25">
      <c r="A47">
        <v>6566</v>
      </c>
      <c r="B47">
        <v>71</v>
      </c>
      <c r="C47" t="s">
        <v>33</v>
      </c>
      <c r="D47" t="s">
        <v>34</v>
      </c>
      <c r="E47">
        <v>72550</v>
      </c>
      <c r="F47">
        <v>39</v>
      </c>
      <c r="G47">
        <v>28</v>
      </c>
      <c r="H47">
        <v>1319</v>
      </c>
      <c r="I47">
        <f>(1-_xlfn.PERCENTRANK.INC($F$2:$F42259,F47,1))*10</f>
        <v>7</v>
      </c>
      <c r="J47">
        <f t="shared" si="1"/>
        <v>9</v>
      </c>
      <c r="K47">
        <f t="shared" si="2"/>
        <v>8</v>
      </c>
      <c r="L47" t="s">
        <v>483</v>
      </c>
      <c r="M47">
        <v>5</v>
      </c>
      <c r="N47" s="8">
        <v>387.94117647058823</v>
      </c>
      <c r="O47" s="8">
        <v>12</v>
      </c>
      <c r="P47" s="8">
        <v>931.05882352941182</v>
      </c>
      <c r="Q47">
        <f t="shared" si="0"/>
        <v>24</v>
      </c>
      <c r="R47">
        <f t="shared" si="3"/>
        <v>9</v>
      </c>
      <c r="S47" t="str">
        <f t="shared" si="4"/>
        <v>Top Customers</v>
      </c>
    </row>
    <row r="48" spans="1:19" x14ac:dyDescent="0.25">
      <c r="A48">
        <v>8614</v>
      </c>
      <c r="B48">
        <v>68</v>
      </c>
      <c r="C48" t="s">
        <v>442</v>
      </c>
      <c r="D48" t="s">
        <v>57</v>
      </c>
      <c r="E48">
        <v>65486</v>
      </c>
      <c r="F48">
        <v>29</v>
      </c>
      <c r="G48">
        <v>17</v>
      </c>
      <c r="H48">
        <v>507</v>
      </c>
      <c r="I48">
        <f>(1-_xlfn.PERCENTRANK.INC($F$2:$F42260,F48,1))*10</f>
        <v>8</v>
      </c>
      <c r="J48">
        <f t="shared" si="1"/>
        <v>5</v>
      </c>
      <c r="K48">
        <f t="shared" si="2"/>
        <v>5</v>
      </c>
      <c r="L48" t="s">
        <v>483</v>
      </c>
      <c r="M48">
        <v>4</v>
      </c>
      <c r="N48" s="8">
        <v>144.85714285714286</v>
      </c>
      <c r="O48" s="8">
        <v>10</v>
      </c>
      <c r="P48" s="8">
        <v>362.14285714285717</v>
      </c>
      <c r="Q48">
        <f t="shared" si="0"/>
        <v>18</v>
      </c>
      <c r="R48">
        <f t="shared" si="3"/>
        <v>6</v>
      </c>
      <c r="S48" t="str">
        <f t="shared" si="4"/>
        <v>Growth Customers</v>
      </c>
    </row>
    <row r="49" spans="1:19" x14ac:dyDescent="0.25">
      <c r="A49">
        <v>4114</v>
      </c>
      <c r="B49">
        <v>61</v>
      </c>
      <c r="C49" t="s">
        <v>443</v>
      </c>
      <c r="D49" t="s">
        <v>34</v>
      </c>
      <c r="E49">
        <v>79143</v>
      </c>
      <c r="F49">
        <v>2</v>
      </c>
      <c r="G49">
        <v>29</v>
      </c>
      <c r="H49">
        <v>1693</v>
      </c>
      <c r="I49">
        <f>(1-_xlfn.PERCENTRANK.INC($F$2:$F42261,F49,1))*10</f>
        <v>10</v>
      </c>
      <c r="J49">
        <f t="shared" si="1"/>
        <v>9</v>
      </c>
      <c r="K49">
        <f t="shared" si="2"/>
        <v>9</v>
      </c>
      <c r="L49" t="s">
        <v>483</v>
      </c>
      <c r="M49">
        <v>6</v>
      </c>
      <c r="N49" s="8">
        <v>534.63157894736844</v>
      </c>
      <c r="O49" s="8">
        <v>13</v>
      </c>
      <c r="P49" s="8">
        <v>1158.3684210526317</v>
      </c>
      <c r="Q49">
        <f t="shared" si="0"/>
        <v>28</v>
      </c>
      <c r="R49">
        <f t="shared" si="3"/>
        <v>10</v>
      </c>
      <c r="S49" t="str">
        <f t="shared" si="4"/>
        <v>Top Customers</v>
      </c>
    </row>
    <row r="50" spans="1:19" x14ac:dyDescent="0.25">
      <c r="A50">
        <v>1331</v>
      </c>
      <c r="B50">
        <v>48</v>
      </c>
      <c r="C50" t="s">
        <v>442</v>
      </c>
      <c r="D50" t="s">
        <v>30</v>
      </c>
      <c r="E50">
        <v>35790</v>
      </c>
      <c r="F50">
        <v>54</v>
      </c>
      <c r="G50">
        <v>7</v>
      </c>
      <c r="H50">
        <v>72</v>
      </c>
      <c r="I50">
        <f>(1-_xlfn.PERCENTRANK.INC($F$2:$F42262,F50,1))*10</f>
        <v>5</v>
      </c>
      <c r="J50">
        <f t="shared" si="1"/>
        <v>1</v>
      </c>
      <c r="K50">
        <f t="shared" si="2"/>
        <v>2</v>
      </c>
      <c r="L50" t="s">
        <v>483</v>
      </c>
      <c r="M50">
        <v>2</v>
      </c>
      <c r="N50" s="8">
        <v>28.8</v>
      </c>
      <c r="O50" s="8">
        <v>3</v>
      </c>
      <c r="P50" s="8">
        <v>43.199999999999996</v>
      </c>
      <c r="Q50">
        <f t="shared" si="0"/>
        <v>8</v>
      </c>
      <c r="R50">
        <f t="shared" si="3"/>
        <v>1</v>
      </c>
      <c r="S50" t="str">
        <f t="shared" si="4"/>
        <v>Inactive Customers</v>
      </c>
    </row>
    <row r="51" spans="1:19" x14ac:dyDescent="0.25">
      <c r="A51">
        <v>2225</v>
      </c>
      <c r="B51">
        <v>48</v>
      </c>
      <c r="C51" t="s">
        <v>442</v>
      </c>
      <c r="D51" t="s">
        <v>37</v>
      </c>
      <c r="E51">
        <v>82582</v>
      </c>
      <c r="F51">
        <v>54</v>
      </c>
      <c r="G51">
        <v>21</v>
      </c>
      <c r="H51">
        <v>1617</v>
      </c>
      <c r="I51">
        <f>(1-_xlfn.PERCENTRANK.INC($F$2:$F42263,F51,1))*10</f>
        <v>5</v>
      </c>
      <c r="J51">
        <f t="shared" si="1"/>
        <v>7</v>
      </c>
      <c r="K51">
        <f t="shared" si="2"/>
        <v>9</v>
      </c>
      <c r="L51" t="s">
        <v>483</v>
      </c>
      <c r="M51">
        <v>4</v>
      </c>
      <c r="N51" s="8">
        <v>588</v>
      </c>
      <c r="O51" s="8">
        <v>7</v>
      </c>
      <c r="P51" s="8">
        <v>1029</v>
      </c>
      <c r="Q51">
        <f t="shared" si="0"/>
        <v>21</v>
      </c>
      <c r="R51">
        <f t="shared" si="3"/>
        <v>8</v>
      </c>
      <c r="S51" t="str">
        <f t="shared" si="4"/>
        <v>Loyal Customers</v>
      </c>
    </row>
    <row r="52" spans="1:19" x14ac:dyDescent="0.25">
      <c r="A52">
        <v>9381</v>
      </c>
      <c r="B52">
        <v>47</v>
      </c>
      <c r="C52" t="s">
        <v>442</v>
      </c>
      <c r="D52" t="s">
        <v>34</v>
      </c>
      <c r="E52">
        <v>66373</v>
      </c>
      <c r="F52">
        <v>57</v>
      </c>
      <c r="G52">
        <v>23</v>
      </c>
      <c r="H52">
        <v>606</v>
      </c>
      <c r="I52">
        <f>(1-_xlfn.PERCENTRANK.INC($F$2:$F42264,F52,1))*10</f>
        <v>5</v>
      </c>
      <c r="J52">
        <f t="shared" si="1"/>
        <v>8</v>
      </c>
      <c r="K52">
        <f t="shared" si="2"/>
        <v>5</v>
      </c>
      <c r="L52" t="s">
        <v>483</v>
      </c>
      <c r="M52">
        <v>4</v>
      </c>
      <c r="N52" s="8">
        <v>173.14285714285714</v>
      </c>
      <c r="O52" s="8">
        <v>10</v>
      </c>
      <c r="P52" s="8">
        <v>432.85714285714289</v>
      </c>
      <c r="Q52">
        <f t="shared" si="0"/>
        <v>18</v>
      </c>
      <c r="R52">
        <f t="shared" si="3"/>
        <v>6</v>
      </c>
      <c r="S52" t="str">
        <f t="shared" si="4"/>
        <v>Growth Customers</v>
      </c>
    </row>
    <row r="53" spans="1:19" x14ac:dyDescent="0.25">
      <c r="A53">
        <v>6260</v>
      </c>
      <c r="B53">
        <v>70</v>
      </c>
      <c r="C53" t="s">
        <v>443</v>
      </c>
      <c r="D53" t="s">
        <v>34</v>
      </c>
      <c r="E53">
        <v>82384</v>
      </c>
      <c r="F53">
        <v>55</v>
      </c>
      <c r="G53">
        <v>27</v>
      </c>
      <c r="H53">
        <v>1957</v>
      </c>
      <c r="I53">
        <f>(1-_xlfn.PERCENTRANK.INC($F$2:$F42265,F53,1))*10</f>
        <v>5</v>
      </c>
      <c r="J53">
        <f t="shared" si="1"/>
        <v>9</v>
      </c>
      <c r="K53">
        <f t="shared" si="2"/>
        <v>9</v>
      </c>
      <c r="L53" t="s">
        <v>483</v>
      </c>
      <c r="M53">
        <v>3</v>
      </c>
      <c r="N53" s="8">
        <v>366.9375</v>
      </c>
      <c r="O53" s="8">
        <v>13</v>
      </c>
      <c r="P53" s="8">
        <v>1590.0625</v>
      </c>
      <c r="Q53">
        <f t="shared" si="0"/>
        <v>23</v>
      </c>
      <c r="R53">
        <f t="shared" si="3"/>
        <v>8</v>
      </c>
      <c r="S53" t="str">
        <f t="shared" si="4"/>
        <v>Loyal Customers</v>
      </c>
    </row>
    <row r="54" spans="1:19" x14ac:dyDescent="0.25">
      <c r="A54">
        <v>10383</v>
      </c>
      <c r="B54">
        <v>59</v>
      </c>
      <c r="C54" t="s">
        <v>442</v>
      </c>
      <c r="D54" t="s">
        <v>37</v>
      </c>
      <c r="E54">
        <v>70287</v>
      </c>
      <c r="F54">
        <v>30</v>
      </c>
      <c r="G54">
        <v>21</v>
      </c>
      <c r="H54">
        <v>1093</v>
      </c>
      <c r="I54">
        <f>(1-_xlfn.PERCENTRANK.INC($F$2:$F42266,F54,1))*10</f>
        <v>7</v>
      </c>
      <c r="J54">
        <f t="shared" si="1"/>
        <v>7</v>
      </c>
      <c r="K54">
        <f t="shared" si="2"/>
        <v>7</v>
      </c>
      <c r="L54" t="s">
        <v>483</v>
      </c>
      <c r="M54">
        <v>5</v>
      </c>
      <c r="N54" s="8">
        <v>364.33333333333331</v>
      </c>
      <c r="O54" s="8">
        <v>10</v>
      </c>
      <c r="P54" s="8">
        <v>728.66666666666663</v>
      </c>
      <c r="Q54">
        <f t="shared" si="0"/>
        <v>21</v>
      </c>
      <c r="R54">
        <f t="shared" si="3"/>
        <v>8</v>
      </c>
      <c r="S54" t="str">
        <f t="shared" si="4"/>
        <v>Loyal Customers</v>
      </c>
    </row>
    <row r="55" spans="1:19" x14ac:dyDescent="0.25">
      <c r="A55">
        <v>7437</v>
      </c>
      <c r="B55">
        <v>37</v>
      </c>
      <c r="C55" t="s">
        <v>442</v>
      </c>
      <c r="D55" t="s">
        <v>30</v>
      </c>
      <c r="E55">
        <v>27938</v>
      </c>
      <c r="F55">
        <v>31</v>
      </c>
      <c r="G55">
        <v>6</v>
      </c>
      <c r="H55">
        <v>29</v>
      </c>
      <c r="I55">
        <f>(1-_xlfn.PERCENTRANK.INC($F$2:$F42267,F55,1))*10</f>
        <v>7</v>
      </c>
      <c r="J55">
        <f t="shared" si="1"/>
        <v>1</v>
      </c>
      <c r="K55">
        <f t="shared" si="2"/>
        <v>0</v>
      </c>
      <c r="L55" t="s">
        <v>483</v>
      </c>
      <c r="M55">
        <v>1</v>
      </c>
      <c r="N55" s="8">
        <v>5.8000000000000007</v>
      </c>
      <c r="O55" s="8">
        <v>4</v>
      </c>
      <c r="P55" s="8">
        <v>23.200000000000003</v>
      </c>
      <c r="Q55">
        <f t="shared" si="0"/>
        <v>8</v>
      </c>
      <c r="R55">
        <f t="shared" si="3"/>
        <v>1</v>
      </c>
      <c r="S55" t="str">
        <f t="shared" si="4"/>
        <v>Inactive Customers</v>
      </c>
    </row>
    <row r="56" spans="1:19" x14ac:dyDescent="0.25">
      <c r="A56">
        <v>8375</v>
      </c>
      <c r="B56">
        <v>57</v>
      </c>
      <c r="C56" t="s">
        <v>33</v>
      </c>
      <c r="D56" t="s">
        <v>34</v>
      </c>
      <c r="E56">
        <v>55954</v>
      </c>
      <c r="F56">
        <v>63</v>
      </c>
      <c r="G56">
        <v>19</v>
      </c>
      <c r="H56">
        <v>518</v>
      </c>
      <c r="I56">
        <f>(1-_xlfn.PERCENTRANK.INC($F$2:$F42268,F56,1))*10</f>
        <v>4</v>
      </c>
      <c r="J56">
        <f t="shared" si="1"/>
        <v>6</v>
      </c>
      <c r="K56">
        <f t="shared" si="2"/>
        <v>5</v>
      </c>
      <c r="L56" t="s">
        <v>483</v>
      </c>
      <c r="M56">
        <v>8</v>
      </c>
      <c r="N56" s="8">
        <v>296</v>
      </c>
      <c r="O56" s="8">
        <v>6</v>
      </c>
      <c r="P56" s="8">
        <v>222</v>
      </c>
      <c r="Q56">
        <f t="shared" si="0"/>
        <v>15</v>
      </c>
      <c r="R56">
        <f t="shared" si="3"/>
        <v>4</v>
      </c>
      <c r="S56" t="str">
        <f t="shared" si="4"/>
        <v>At-Risk Customers</v>
      </c>
    </row>
    <row r="57" spans="1:19" x14ac:dyDescent="0.25">
      <c r="A57">
        <v>6853</v>
      </c>
      <c r="B57">
        <v>43</v>
      </c>
      <c r="C57" t="s">
        <v>443</v>
      </c>
      <c r="D57" t="s">
        <v>30</v>
      </c>
      <c r="E57">
        <v>75777</v>
      </c>
      <c r="F57">
        <v>12</v>
      </c>
      <c r="G57">
        <v>21</v>
      </c>
      <c r="H57">
        <v>1438</v>
      </c>
      <c r="I57">
        <f>(1-_xlfn.PERCENTRANK.INC($F$2:$F42269,F57,1))*10</f>
        <v>9</v>
      </c>
      <c r="J57">
        <f t="shared" si="1"/>
        <v>7</v>
      </c>
      <c r="K57">
        <f t="shared" si="2"/>
        <v>8</v>
      </c>
      <c r="L57" t="s">
        <v>483</v>
      </c>
      <c r="M57">
        <v>3</v>
      </c>
      <c r="N57" s="8">
        <v>308.14285714285711</v>
      </c>
      <c r="O57" s="8">
        <v>11</v>
      </c>
      <c r="P57" s="8">
        <v>1129.8571428571429</v>
      </c>
      <c r="Q57">
        <f t="shared" si="0"/>
        <v>24</v>
      </c>
      <c r="R57">
        <f t="shared" si="3"/>
        <v>9</v>
      </c>
      <c r="S57" t="str">
        <f t="shared" si="4"/>
        <v>Top Customers</v>
      </c>
    </row>
    <row r="58" spans="1:19" x14ac:dyDescent="0.25">
      <c r="A58">
        <v>3076</v>
      </c>
      <c r="B58">
        <v>50</v>
      </c>
      <c r="C58" t="s">
        <v>442</v>
      </c>
      <c r="D58" t="s">
        <v>34</v>
      </c>
      <c r="E58">
        <v>66653</v>
      </c>
      <c r="F58">
        <v>18</v>
      </c>
      <c r="G58">
        <v>22</v>
      </c>
      <c r="H58">
        <v>612</v>
      </c>
      <c r="I58">
        <f>(1-_xlfn.PERCENTRANK.INC($F$2:$F42270,F58,1))*10</f>
        <v>9</v>
      </c>
      <c r="J58">
        <f t="shared" si="1"/>
        <v>7</v>
      </c>
      <c r="K58">
        <f t="shared" si="2"/>
        <v>5</v>
      </c>
      <c r="L58" t="s">
        <v>483</v>
      </c>
      <c r="M58">
        <v>4</v>
      </c>
      <c r="N58" s="8">
        <v>153</v>
      </c>
      <c r="O58" s="8">
        <v>12</v>
      </c>
      <c r="P58" s="8">
        <v>459</v>
      </c>
      <c r="Q58">
        <f t="shared" si="0"/>
        <v>21</v>
      </c>
      <c r="R58">
        <f t="shared" si="3"/>
        <v>8</v>
      </c>
      <c r="S58" t="str">
        <f t="shared" si="4"/>
        <v>Loyal Customers</v>
      </c>
    </row>
    <row r="59" spans="1:19" x14ac:dyDescent="0.25">
      <c r="A59">
        <v>1012</v>
      </c>
      <c r="B59">
        <v>73</v>
      </c>
      <c r="C59" t="s">
        <v>442</v>
      </c>
      <c r="D59" t="s">
        <v>30</v>
      </c>
      <c r="E59">
        <v>61823</v>
      </c>
      <c r="F59">
        <v>26</v>
      </c>
      <c r="G59">
        <v>24</v>
      </c>
      <c r="H59">
        <v>884</v>
      </c>
      <c r="I59">
        <f>(1-_xlfn.PERCENTRANK.INC($F$2:$F42271,F59,1))*10</f>
        <v>8</v>
      </c>
      <c r="J59">
        <f t="shared" si="1"/>
        <v>8</v>
      </c>
      <c r="K59">
        <f t="shared" si="2"/>
        <v>6</v>
      </c>
      <c r="L59" t="s">
        <v>483</v>
      </c>
      <c r="M59">
        <v>8</v>
      </c>
      <c r="N59" s="8">
        <v>392.88888888888886</v>
      </c>
      <c r="O59" s="8">
        <v>10</v>
      </c>
      <c r="P59" s="8">
        <v>491.11111111111114</v>
      </c>
      <c r="Q59">
        <f t="shared" si="0"/>
        <v>22</v>
      </c>
      <c r="R59">
        <f t="shared" si="3"/>
        <v>8</v>
      </c>
      <c r="S59" t="str">
        <f t="shared" si="4"/>
        <v>Loyal Customers</v>
      </c>
    </row>
    <row r="60" spans="1:19" x14ac:dyDescent="0.25">
      <c r="A60">
        <v>6518</v>
      </c>
      <c r="B60">
        <v>74</v>
      </c>
      <c r="C60" t="s">
        <v>33</v>
      </c>
      <c r="D60" t="s">
        <v>57</v>
      </c>
      <c r="E60">
        <v>67680</v>
      </c>
      <c r="F60">
        <v>8</v>
      </c>
      <c r="G60">
        <v>19</v>
      </c>
      <c r="H60">
        <v>606</v>
      </c>
      <c r="I60">
        <f>(1-_xlfn.PERCENTRANK.INC($F$2:$F42272,F60,1))*10</f>
        <v>10</v>
      </c>
      <c r="J60">
        <f t="shared" si="1"/>
        <v>6</v>
      </c>
      <c r="K60">
        <f t="shared" si="2"/>
        <v>5</v>
      </c>
      <c r="L60" t="s">
        <v>483</v>
      </c>
      <c r="M60">
        <v>7</v>
      </c>
      <c r="N60" s="8">
        <v>282.8</v>
      </c>
      <c r="O60" s="8">
        <v>8</v>
      </c>
      <c r="P60" s="8">
        <v>323.2</v>
      </c>
      <c r="Q60">
        <f t="shared" si="0"/>
        <v>21</v>
      </c>
      <c r="R60">
        <f t="shared" si="3"/>
        <v>8</v>
      </c>
      <c r="S60" t="str">
        <f t="shared" si="4"/>
        <v>Loyal Customers</v>
      </c>
    </row>
    <row r="61" spans="1:19" x14ac:dyDescent="0.25">
      <c r="A61">
        <v>4137</v>
      </c>
      <c r="B61">
        <v>77</v>
      </c>
      <c r="C61" t="s">
        <v>442</v>
      </c>
      <c r="D61" t="s">
        <v>34</v>
      </c>
      <c r="E61">
        <v>70666</v>
      </c>
      <c r="F61">
        <v>29</v>
      </c>
      <c r="G61">
        <v>16</v>
      </c>
      <c r="H61">
        <v>1076</v>
      </c>
      <c r="I61">
        <f>(1-_xlfn.PERCENTRANK.INC($F$2:$F42273,F61,1))*10</f>
        <v>8</v>
      </c>
      <c r="J61">
        <f t="shared" si="1"/>
        <v>5</v>
      </c>
      <c r="K61">
        <f t="shared" si="2"/>
        <v>7</v>
      </c>
      <c r="L61" t="s">
        <v>483</v>
      </c>
      <c r="M61">
        <v>7</v>
      </c>
      <c r="N61" s="8">
        <v>684.72727272727275</v>
      </c>
      <c r="O61" s="8">
        <v>4</v>
      </c>
      <c r="P61" s="8">
        <v>391.27272727272731</v>
      </c>
      <c r="Q61">
        <f t="shared" si="0"/>
        <v>20</v>
      </c>
      <c r="R61">
        <f t="shared" si="3"/>
        <v>7</v>
      </c>
      <c r="S61" t="str">
        <f t="shared" si="4"/>
        <v>Loyal Customers</v>
      </c>
    </row>
    <row r="62" spans="1:19" x14ac:dyDescent="0.25">
      <c r="A62">
        <v>8082</v>
      </c>
      <c r="B62">
        <v>54</v>
      </c>
      <c r="C62" t="s">
        <v>442</v>
      </c>
      <c r="D62" t="s">
        <v>34</v>
      </c>
      <c r="E62">
        <v>25721</v>
      </c>
      <c r="F62">
        <v>75</v>
      </c>
      <c r="G62">
        <v>5</v>
      </c>
      <c r="H62">
        <v>34</v>
      </c>
      <c r="I62">
        <f>(1-_xlfn.PERCENTRANK.INC($F$2:$F42274,F62,1))*10</f>
        <v>3.0000000000000004</v>
      </c>
      <c r="J62">
        <f t="shared" si="1"/>
        <v>0</v>
      </c>
      <c r="K62">
        <f t="shared" si="2"/>
        <v>0</v>
      </c>
      <c r="L62" t="s">
        <v>483</v>
      </c>
      <c r="M62">
        <v>1</v>
      </c>
      <c r="N62" s="8">
        <v>11.333333333333332</v>
      </c>
      <c r="O62" s="8">
        <v>2</v>
      </c>
      <c r="P62" s="8">
        <v>22.666666666666664</v>
      </c>
      <c r="Q62">
        <f t="shared" si="0"/>
        <v>3.0000000000000004</v>
      </c>
      <c r="R62">
        <f t="shared" si="3"/>
        <v>0</v>
      </c>
      <c r="S62" t="str">
        <f t="shared" si="4"/>
        <v>Inactive Customers</v>
      </c>
    </row>
    <row r="63" spans="1:19" x14ac:dyDescent="0.25">
      <c r="A63">
        <v>1386</v>
      </c>
      <c r="B63">
        <v>58</v>
      </c>
      <c r="C63" t="s">
        <v>442</v>
      </c>
      <c r="D63" t="s">
        <v>34</v>
      </c>
      <c r="E63">
        <v>32474</v>
      </c>
      <c r="F63">
        <v>0</v>
      </c>
      <c r="G63">
        <v>4</v>
      </c>
      <c r="H63">
        <v>11</v>
      </c>
      <c r="I63">
        <f>(1-_xlfn.PERCENTRANK.INC($F$2:$F42275,F63,1))*10</f>
        <v>10</v>
      </c>
      <c r="J63">
        <f t="shared" si="1"/>
        <v>0</v>
      </c>
      <c r="K63">
        <f t="shared" si="2"/>
        <v>0</v>
      </c>
      <c r="L63" t="s">
        <v>483</v>
      </c>
      <c r="M63">
        <v>1</v>
      </c>
      <c r="N63" s="8">
        <v>3.6666666666666665</v>
      </c>
      <c r="O63" s="8">
        <v>2</v>
      </c>
      <c r="P63" s="8">
        <v>7.333333333333333</v>
      </c>
      <c r="Q63">
        <f t="shared" si="0"/>
        <v>10</v>
      </c>
      <c r="R63">
        <f t="shared" si="3"/>
        <v>2</v>
      </c>
      <c r="S63" t="str">
        <f t="shared" si="4"/>
        <v>At-Risk Customers</v>
      </c>
    </row>
    <row r="64" spans="1:19" x14ac:dyDescent="0.25">
      <c r="A64">
        <v>9369</v>
      </c>
      <c r="B64">
        <v>46</v>
      </c>
      <c r="C64" t="s">
        <v>443</v>
      </c>
      <c r="D64" t="s">
        <v>30</v>
      </c>
      <c r="E64">
        <v>88194</v>
      </c>
      <c r="F64">
        <v>19</v>
      </c>
      <c r="G64">
        <v>32</v>
      </c>
      <c r="H64">
        <v>1274</v>
      </c>
      <c r="I64">
        <f>(1-_xlfn.PERCENTRANK.INC($F$2:$F42276,F64,1))*10</f>
        <v>9</v>
      </c>
      <c r="J64">
        <f t="shared" si="1"/>
        <v>9</v>
      </c>
      <c r="K64">
        <f t="shared" si="2"/>
        <v>8</v>
      </c>
      <c r="L64" t="s">
        <v>483</v>
      </c>
      <c r="M64">
        <v>11</v>
      </c>
      <c r="N64" s="8">
        <v>667.33333333333337</v>
      </c>
      <c r="O64" s="8">
        <v>10</v>
      </c>
      <c r="P64" s="8">
        <v>606.66666666666663</v>
      </c>
      <c r="Q64">
        <f t="shared" si="0"/>
        <v>26</v>
      </c>
      <c r="R64">
        <f t="shared" si="3"/>
        <v>9</v>
      </c>
      <c r="S64" t="str">
        <f t="shared" si="4"/>
        <v>Top Customers</v>
      </c>
    </row>
    <row r="65" spans="1:19" x14ac:dyDescent="0.25">
      <c r="A65">
        <v>4477</v>
      </c>
      <c r="B65">
        <v>67</v>
      </c>
      <c r="C65" t="s">
        <v>442</v>
      </c>
      <c r="D65" t="s">
        <v>34</v>
      </c>
      <c r="E65">
        <v>69096</v>
      </c>
      <c r="F65">
        <v>4</v>
      </c>
      <c r="G65">
        <v>18</v>
      </c>
      <c r="H65">
        <v>653</v>
      </c>
      <c r="I65">
        <f>(1-_xlfn.PERCENTRANK.INC($F$2:$F42277,F65,1))*10</f>
        <v>10</v>
      </c>
      <c r="J65">
        <f t="shared" si="1"/>
        <v>6</v>
      </c>
      <c r="K65">
        <f t="shared" si="2"/>
        <v>6</v>
      </c>
      <c r="L65" t="s">
        <v>483</v>
      </c>
      <c r="M65">
        <v>5</v>
      </c>
      <c r="N65" s="8">
        <v>217.66666666666666</v>
      </c>
      <c r="O65" s="8">
        <v>10</v>
      </c>
      <c r="P65" s="8">
        <v>435.33333333333331</v>
      </c>
      <c r="Q65">
        <f t="shared" si="0"/>
        <v>22</v>
      </c>
      <c r="R65">
        <f t="shared" si="3"/>
        <v>8</v>
      </c>
      <c r="S65" t="str">
        <f t="shared" si="4"/>
        <v>Loyal Customers</v>
      </c>
    </row>
    <row r="66" spans="1:19" x14ac:dyDescent="0.25">
      <c r="A66">
        <v>1357</v>
      </c>
      <c r="B66">
        <v>55</v>
      </c>
      <c r="C66" t="s">
        <v>442</v>
      </c>
      <c r="D66" t="s">
        <v>34</v>
      </c>
      <c r="E66">
        <v>74854</v>
      </c>
      <c r="F66">
        <v>90</v>
      </c>
      <c r="G66">
        <v>19</v>
      </c>
      <c r="H66">
        <v>1562</v>
      </c>
      <c r="I66">
        <f>(1-_xlfn.PERCENTRANK.INC($F$2:$F42278,F66,1))*10</f>
        <v>0.99999999999999978</v>
      </c>
      <c r="J66">
        <f t="shared" si="1"/>
        <v>6</v>
      </c>
      <c r="K66">
        <f t="shared" si="2"/>
        <v>9</v>
      </c>
      <c r="L66" t="s">
        <v>483</v>
      </c>
      <c r="M66">
        <v>2</v>
      </c>
      <c r="N66" s="8">
        <v>446.28571428571428</v>
      </c>
      <c r="O66" s="8">
        <v>5</v>
      </c>
      <c r="P66" s="8">
        <v>1115.7142857142858</v>
      </c>
      <c r="Q66">
        <f t="shared" ref="Q66:Q129" si="5">SUM(I66,J66,K66)</f>
        <v>16</v>
      </c>
      <c r="R66">
        <f t="shared" si="3"/>
        <v>5</v>
      </c>
      <c r="S66" t="str">
        <f t="shared" si="4"/>
        <v>Growth Customers</v>
      </c>
    </row>
    <row r="67" spans="1:19" x14ac:dyDescent="0.25">
      <c r="A67">
        <v>1402</v>
      </c>
      <c r="B67">
        <v>71</v>
      </c>
      <c r="C67" t="s">
        <v>443</v>
      </c>
      <c r="D67" t="s">
        <v>34</v>
      </c>
      <c r="E67">
        <v>66991</v>
      </c>
      <c r="F67">
        <v>1</v>
      </c>
      <c r="G67">
        <v>21</v>
      </c>
      <c r="H67">
        <v>1253</v>
      </c>
      <c r="I67">
        <f>(1-_xlfn.PERCENTRANK.INC($F$2:$F42279,F67,1))*10</f>
        <v>10</v>
      </c>
      <c r="J67">
        <f t="shared" ref="J67:J130" si="6">_xlfn.PERCENTRANK.INC($G$2:$G$2214, G67,1) * 10</f>
        <v>7</v>
      </c>
      <c r="K67">
        <f t="shared" ref="K67:K130" si="7">_xlfn.PERCENTRANK.INC($H$2:$H$2214, H67, 1) * 10</f>
        <v>8</v>
      </c>
      <c r="L67" t="s">
        <v>483</v>
      </c>
      <c r="M67">
        <v>4</v>
      </c>
      <c r="N67" s="8">
        <v>501.20000000000005</v>
      </c>
      <c r="O67" s="8">
        <v>6</v>
      </c>
      <c r="P67" s="8">
        <v>751.8</v>
      </c>
      <c r="Q67">
        <f t="shared" si="5"/>
        <v>25</v>
      </c>
      <c r="R67">
        <f t="shared" ref="R67:R130" si="8">_xlfn.PERCENTRANK.INC($Q$2:$Q$2214, Q67, 1) * 10</f>
        <v>9</v>
      </c>
      <c r="S67" t="str">
        <f t="shared" ref="S67:S130" si="9">VLOOKUP(R67,$W$6:$X$17, 2,FALSE)</f>
        <v>Top Customers</v>
      </c>
    </row>
    <row r="68" spans="1:19" x14ac:dyDescent="0.25">
      <c r="A68">
        <v>6312</v>
      </c>
      <c r="B68">
        <v>66</v>
      </c>
      <c r="C68" t="s">
        <v>442</v>
      </c>
      <c r="D68" t="s">
        <v>34</v>
      </c>
      <c r="E68">
        <v>65031</v>
      </c>
      <c r="F68">
        <v>29</v>
      </c>
      <c r="G68">
        <v>30</v>
      </c>
      <c r="H68">
        <v>863</v>
      </c>
      <c r="I68">
        <f>(1-_xlfn.PERCENTRANK.INC($F$2:$F42280,F68,1))*10</f>
        <v>8</v>
      </c>
      <c r="J68">
        <f t="shared" si="6"/>
        <v>9</v>
      </c>
      <c r="K68">
        <f t="shared" si="7"/>
        <v>6</v>
      </c>
      <c r="L68" t="s">
        <v>483</v>
      </c>
      <c r="M68">
        <v>10</v>
      </c>
      <c r="N68" s="8">
        <v>375.21739130434781</v>
      </c>
      <c r="O68" s="8">
        <v>13</v>
      </c>
      <c r="P68" s="8">
        <v>487.78260869565213</v>
      </c>
      <c r="Q68">
        <f t="shared" si="5"/>
        <v>23</v>
      </c>
      <c r="R68">
        <f t="shared" si="8"/>
        <v>8</v>
      </c>
      <c r="S68" t="str">
        <f t="shared" si="9"/>
        <v>Loyal Customers</v>
      </c>
    </row>
    <row r="69" spans="1:19" x14ac:dyDescent="0.25">
      <c r="A69">
        <v>8132</v>
      </c>
      <c r="B69">
        <v>50</v>
      </c>
      <c r="C69" t="s">
        <v>33</v>
      </c>
      <c r="D69" t="s">
        <v>34</v>
      </c>
      <c r="E69">
        <v>60631</v>
      </c>
      <c r="F69">
        <v>88</v>
      </c>
      <c r="G69">
        <v>24</v>
      </c>
      <c r="H69">
        <v>661</v>
      </c>
      <c r="I69">
        <f>(1-_xlfn.PERCENTRANK.INC($F$2:$F42281,F69,1))*10</f>
        <v>1.9999999999999996</v>
      </c>
      <c r="J69">
        <f t="shared" si="6"/>
        <v>8</v>
      </c>
      <c r="K69">
        <f t="shared" si="7"/>
        <v>6</v>
      </c>
      <c r="L69" t="s">
        <v>483</v>
      </c>
      <c r="M69">
        <v>9</v>
      </c>
      <c r="N69" s="8">
        <v>349.94117647058823</v>
      </c>
      <c r="O69" s="8">
        <v>8</v>
      </c>
      <c r="P69" s="8">
        <v>311.05882352941177</v>
      </c>
      <c r="Q69">
        <f t="shared" si="5"/>
        <v>16</v>
      </c>
      <c r="R69">
        <f t="shared" si="8"/>
        <v>5</v>
      </c>
      <c r="S69" t="str">
        <f t="shared" si="9"/>
        <v>Growth Customers</v>
      </c>
    </row>
    <row r="70" spans="1:19" x14ac:dyDescent="0.25">
      <c r="A70">
        <v>1050</v>
      </c>
      <c r="B70">
        <v>73</v>
      </c>
      <c r="C70" t="s">
        <v>442</v>
      </c>
      <c r="D70" t="s">
        <v>34</v>
      </c>
      <c r="E70">
        <v>28332</v>
      </c>
      <c r="F70">
        <v>58</v>
      </c>
      <c r="G70">
        <v>8</v>
      </c>
      <c r="H70">
        <v>65</v>
      </c>
      <c r="I70">
        <f>(1-_xlfn.PERCENTRANK.INC($F$2:$F42282,F70,1))*10</f>
        <v>5</v>
      </c>
      <c r="J70">
        <f t="shared" si="6"/>
        <v>2</v>
      </c>
      <c r="K70">
        <f t="shared" si="7"/>
        <v>2</v>
      </c>
      <c r="L70" t="s">
        <v>483</v>
      </c>
      <c r="M70">
        <v>2</v>
      </c>
      <c r="N70" s="8">
        <v>21.666666666666664</v>
      </c>
      <c r="O70" s="8">
        <v>4</v>
      </c>
      <c r="P70" s="8">
        <v>43.333333333333329</v>
      </c>
      <c r="Q70">
        <f t="shared" si="5"/>
        <v>9</v>
      </c>
      <c r="R70">
        <f t="shared" si="8"/>
        <v>2</v>
      </c>
      <c r="S70" t="str">
        <f t="shared" si="9"/>
        <v>At-Risk Customers</v>
      </c>
    </row>
    <row r="71" spans="1:19" x14ac:dyDescent="0.25">
      <c r="A71">
        <v>5846</v>
      </c>
      <c r="B71">
        <v>48</v>
      </c>
      <c r="C71" t="s">
        <v>442</v>
      </c>
      <c r="D71" t="s">
        <v>37</v>
      </c>
      <c r="E71">
        <v>40246</v>
      </c>
      <c r="F71">
        <v>68</v>
      </c>
      <c r="G71">
        <v>4</v>
      </c>
      <c r="H71">
        <v>13</v>
      </c>
      <c r="I71">
        <f>(1-_xlfn.PERCENTRANK.INC($F$2:$F42283,F71,1))*10</f>
        <v>4</v>
      </c>
      <c r="J71">
        <f t="shared" si="6"/>
        <v>0</v>
      </c>
      <c r="K71">
        <f t="shared" si="7"/>
        <v>0</v>
      </c>
      <c r="L71" t="s">
        <v>483</v>
      </c>
      <c r="M71">
        <v>1</v>
      </c>
      <c r="N71" s="8">
        <v>4.333333333333333</v>
      </c>
      <c r="O71" s="8">
        <v>2</v>
      </c>
      <c r="P71" s="8">
        <v>8.6666666666666661</v>
      </c>
      <c r="Q71">
        <f t="shared" si="5"/>
        <v>4</v>
      </c>
      <c r="R71">
        <f t="shared" si="8"/>
        <v>0</v>
      </c>
      <c r="S71" t="str">
        <f t="shared" si="9"/>
        <v>Inactive Customers</v>
      </c>
    </row>
    <row r="72" spans="1:19" x14ac:dyDescent="0.25">
      <c r="A72">
        <v>1859</v>
      </c>
      <c r="B72">
        <v>53</v>
      </c>
      <c r="C72" t="s">
        <v>443</v>
      </c>
      <c r="D72" t="s">
        <v>34</v>
      </c>
      <c r="E72">
        <v>75251</v>
      </c>
      <c r="F72">
        <v>34</v>
      </c>
      <c r="G72">
        <v>19</v>
      </c>
      <c r="H72">
        <v>1890</v>
      </c>
      <c r="I72">
        <f>(1-_xlfn.PERCENTRANK.INC($F$2:$F42284,F72,1))*10</f>
        <v>7</v>
      </c>
      <c r="J72">
        <f t="shared" si="6"/>
        <v>6</v>
      </c>
      <c r="K72">
        <f t="shared" si="7"/>
        <v>9</v>
      </c>
      <c r="L72" t="s">
        <v>483</v>
      </c>
      <c r="M72">
        <v>7</v>
      </c>
      <c r="N72" s="8">
        <v>1102.5</v>
      </c>
      <c r="O72" s="8">
        <v>5</v>
      </c>
      <c r="P72" s="8">
        <v>787.5</v>
      </c>
      <c r="Q72">
        <f t="shared" si="5"/>
        <v>22</v>
      </c>
      <c r="R72">
        <f t="shared" si="8"/>
        <v>8</v>
      </c>
      <c r="S72" t="str">
        <f t="shared" si="9"/>
        <v>Loyal Customers</v>
      </c>
    </row>
    <row r="73" spans="1:19" x14ac:dyDescent="0.25">
      <c r="A73">
        <v>7503</v>
      </c>
      <c r="B73">
        <v>49</v>
      </c>
      <c r="C73" t="s">
        <v>442</v>
      </c>
      <c r="D73" t="s">
        <v>30</v>
      </c>
      <c r="E73">
        <v>75825</v>
      </c>
      <c r="F73">
        <v>40</v>
      </c>
      <c r="G73">
        <v>22</v>
      </c>
      <c r="H73">
        <v>2209</v>
      </c>
      <c r="I73">
        <f>(1-_xlfn.PERCENTRANK.INC($F$2:$F42285,F73,1))*10</f>
        <v>6</v>
      </c>
      <c r="J73">
        <f t="shared" si="6"/>
        <v>7</v>
      </c>
      <c r="K73">
        <f t="shared" si="7"/>
        <v>9</v>
      </c>
      <c r="L73" t="s">
        <v>484</v>
      </c>
      <c r="M73">
        <v>5</v>
      </c>
      <c r="N73" s="8">
        <v>788.92857142857144</v>
      </c>
      <c r="O73" s="8">
        <v>9</v>
      </c>
      <c r="P73" s="8">
        <v>1420.0714285714287</v>
      </c>
      <c r="Q73">
        <f t="shared" si="5"/>
        <v>22</v>
      </c>
      <c r="R73">
        <f t="shared" si="8"/>
        <v>8</v>
      </c>
      <c r="S73" t="str">
        <f t="shared" si="9"/>
        <v>Loyal Customers</v>
      </c>
    </row>
    <row r="74" spans="1:19" x14ac:dyDescent="0.25">
      <c r="A74">
        <v>10401</v>
      </c>
      <c r="B74">
        <v>49</v>
      </c>
      <c r="C74" t="s">
        <v>443</v>
      </c>
      <c r="D74" t="s">
        <v>34</v>
      </c>
      <c r="E74">
        <v>26326</v>
      </c>
      <c r="F74">
        <v>12</v>
      </c>
      <c r="G74">
        <v>4</v>
      </c>
      <c r="H74">
        <v>18</v>
      </c>
      <c r="I74">
        <f>(1-_xlfn.PERCENTRANK.INC($F$2:$F42286,F74,1))*10</f>
        <v>9</v>
      </c>
      <c r="J74">
        <f t="shared" si="6"/>
        <v>0</v>
      </c>
      <c r="K74">
        <f t="shared" si="7"/>
        <v>0</v>
      </c>
      <c r="L74" t="s">
        <v>483</v>
      </c>
      <c r="M74">
        <v>0</v>
      </c>
      <c r="N74" s="8">
        <v>0</v>
      </c>
      <c r="O74" s="8">
        <v>3</v>
      </c>
      <c r="P74" s="8">
        <v>18</v>
      </c>
      <c r="Q74">
        <f t="shared" si="5"/>
        <v>9</v>
      </c>
      <c r="R74">
        <f t="shared" si="8"/>
        <v>2</v>
      </c>
      <c r="S74" t="str">
        <f t="shared" si="9"/>
        <v>At-Risk Customers</v>
      </c>
    </row>
    <row r="75" spans="1:19" x14ac:dyDescent="0.25">
      <c r="A75">
        <v>1618</v>
      </c>
      <c r="B75">
        <v>60</v>
      </c>
      <c r="C75" t="s">
        <v>442</v>
      </c>
      <c r="D75" t="s">
        <v>34</v>
      </c>
      <c r="E75">
        <v>56046</v>
      </c>
      <c r="F75">
        <v>9</v>
      </c>
      <c r="G75">
        <v>21</v>
      </c>
      <c r="H75">
        <v>692</v>
      </c>
      <c r="I75">
        <f>(1-_xlfn.PERCENTRANK.INC($F$2:$F42287,F75,1))*10</f>
        <v>10</v>
      </c>
      <c r="J75">
        <f t="shared" si="6"/>
        <v>7</v>
      </c>
      <c r="K75">
        <f t="shared" si="7"/>
        <v>6</v>
      </c>
      <c r="L75" t="s">
        <v>483</v>
      </c>
      <c r="M75">
        <v>10</v>
      </c>
      <c r="N75" s="8">
        <v>384.44444444444446</v>
      </c>
      <c r="O75" s="8">
        <v>8</v>
      </c>
      <c r="P75" s="8">
        <v>307.55555555555554</v>
      </c>
      <c r="Q75">
        <f t="shared" si="5"/>
        <v>23</v>
      </c>
      <c r="R75">
        <f t="shared" si="8"/>
        <v>8</v>
      </c>
      <c r="S75" t="str">
        <f t="shared" si="9"/>
        <v>Loyal Customers</v>
      </c>
    </row>
    <row r="76" spans="1:19" x14ac:dyDescent="0.25">
      <c r="A76">
        <v>3332</v>
      </c>
      <c r="B76">
        <v>40</v>
      </c>
      <c r="C76" t="s">
        <v>442</v>
      </c>
      <c r="D76" t="s">
        <v>30</v>
      </c>
      <c r="E76">
        <v>29760</v>
      </c>
      <c r="F76">
        <v>87</v>
      </c>
      <c r="G76">
        <v>12</v>
      </c>
      <c r="H76">
        <v>165</v>
      </c>
      <c r="I76">
        <f>(1-_xlfn.PERCENTRANK.INC($F$2:$F42288,F76,1))*10</f>
        <v>1.9999999999999996</v>
      </c>
      <c r="J76">
        <f t="shared" si="6"/>
        <v>3</v>
      </c>
      <c r="K76">
        <f t="shared" si="7"/>
        <v>3</v>
      </c>
      <c r="L76" t="s">
        <v>483</v>
      </c>
      <c r="M76">
        <v>3</v>
      </c>
      <c r="N76" s="8">
        <v>70.714285714285708</v>
      </c>
      <c r="O76" s="8">
        <v>4</v>
      </c>
      <c r="P76" s="8">
        <v>94.285714285714278</v>
      </c>
      <c r="Q76">
        <f t="shared" si="5"/>
        <v>8</v>
      </c>
      <c r="R76">
        <f t="shared" si="8"/>
        <v>1</v>
      </c>
      <c r="S76" t="str">
        <f t="shared" si="9"/>
        <v>Inactive Customers</v>
      </c>
    </row>
    <row r="77" spans="1:19" x14ac:dyDescent="0.25">
      <c r="A77">
        <v>2261</v>
      </c>
      <c r="B77">
        <v>56</v>
      </c>
      <c r="C77" t="s">
        <v>442</v>
      </c>
      <c r="D77" t="s">
        <v>34</v>
      </c>
      <c r="E77">
        <v>26304</v>
      </c>
      <c r="F77">
        <v>5</v>
      </c>
      <c r="G77">
        <v>4</v>
      </c>
      <c r="H77">
        <v>16</v>
      </c>
      <c r="I77">
        <f>(1-_xlfn.PERCENTRANK.INC($F$2:$F42289,F77,1))*10</f>
        <v>10</v>
      </c>
      <c r="J77">
        <f t="shared" si="6"/>
        <v>0</v>
      </c>
      <c r="K77">
        <f t="shared" si="7"/>
        <v>0</v>
      </c>
      <c r="L77" t="s">
        <v>483</v>
      </c>
      <c r="M77">
        <v>1</v>
      </c>
      <c r="N77" s="8">
        <v>5.333333333333333</v>
      </c>
      <c r="O77" s="8">
        <v>2</v>
      </c>
      <c r="P77" s="8">
        <v>10.666666666666666</v>
      </c>
      <c r="Q77">
        <f t="shared" si="5"/>
        <v>10</v>
      </c>
      <c r="R77">
        <f t="shared" si="8"/>
        <v>2</v>
      </c>
      <c r="S77" t="str">
        <f t="shared" si="9"/>
        <v>At-Risk Customers</v>
      </c>
    </row>
    <row r="78" spans="1:19" x14ac:dyDescent="0.25">
      <c r="A78">
        <v>5346</v>
      </c>
      <c r="B78">
        <v>52</v>
      </c>
      <c r="C78" t="s">
        <v>443</v>
      </c>
      <c r="D78" t="s">
        <v>34</v>
      </c>
      <c r="E78">
        <v>23559</v>
      </c>
      <c r="F78">
        <v>87</v>
      </c>
      <c r="G78">
        <v>9</v>
      </c>
      <c r="H78">
        <v>79</v>
      </c>
      <c r="I78">
        <f>(1-_xlfn.PERCENTRANK.INC($F$2:$F42290,F78,1))*10</f>
        <v>1.9999999999999996</v>
      </c>
      <c r="J78">
        <f t="shared" si="6"/>
        <v>2</v>
      </c>
      <c r="K78">
        <f t="shared" si="7"/>
        <v>2</v>
      </c>
      <c r="L78" t="s">
        <v>483</v>
      </c>
      <c r="M78">
        <v>3</v>
      </c>
      <c r="N78" s="8">
        <v>39.5</v>
      </c>
      <c r="O78" s="8">
        <v>3</v>
      </c>
      <c r="P78" s="8">
        <v>39.5</v>
      </c>
      <c r="Q78">
        <f t="shared" si="5"/>
        <v>6</v>
      </c>
      <c r="R78">
        <f t="shared" si="8"/>
        <v>0</v>
      </c>
      <c r="S78" t="str">
        <f t="shared" si="9"/>
        <v>Inactive Customers</v>
      </c>
    </row>
    <row r="79" spans="1:19" x14ac:dyDescent="0.25">
      <c r="A79">
        <v>4119</v>
      </c>
      <c r="B79">
        <v>62</v>
      </c>
      <c r="C79" t="s">
        <v>443</v>
      </c>
      <c r="D79" t="s">
        <v>34</v>
      </c>
      <c r="E79">
        <v>38620</v>
      </c>
      <c r="F79">
        <v>56</v>
      </c>
      <c r="G79">
        <v>11</v>
      </c>
      <c r="H79">
        <v>318</v>
      </c>
      <c r="I79">
        <f>(1-_xlfn.PERCENTRANK.INC($F$2:$F42291,F79,1))*10</f>
        <v>5</v>
      </c>
      <c r="J79">
        <f t="shared" si="6"/>
        <v>3</v>
      </c>
      <c r="K79">
        <f t="shared" si="7"/>
        <v>4</v>
      </c>
      <c r="L79" t="s">
        <v>483</v>
      </c>
      <c r="M79">
        <v>2</v>
      </c>
      <c r="N79" s="8">
        <v>127.2</v>
      </c>
      <c r="O79" s="8">
        <v>3</v>
      </c>
      <c r="P79" s="8">
        <v>190.79999999999998</v>
      </c>
      <c r="Q79">
        <f t="shared" si="5"/>
        <v>12</v>
      </c>
      <c r="R79">
        <f t="shared" si="8"/>
        <v>3</v>
      </c>
      <c r="S79" t="str">
        <f t="shared" si="9"/>
        <v>At-Risk Customers</v>
      </c>
    </row>
    <row r="80" spans="1:19" x14ac:dyDescent="0.25">
      <c r="A80">
        <v>535</v>
      </c>
      <c r="B80">
        <v>38</v>
      </c>
      <c r="C80" t="s">
        <v>442</v>
      </c>
      <c r="D80" t="s">
        <v>37</v>
      </c>
      <c r="E80">
        <v>81361</v>
      </c>
      <c r="F80">
        <v>18</v>
      </c>
      <c r="G80">
        <v>27</v>
      </c>
      <c r="H80">
        <v>778</v>
      </c>
      <c r="I80">
        <f>(1-_xlfn.PERCENTRANK.INC($F$2:$F42292,F80,1))*10</f>
        <v>9</v>
      </c>
      <c r="J80">
        <f t="shared" si="6"/>
        <v>9</v>
      </c>
      <c r="K80">
        <f t="shared" si="7"/>
        <v>6</v>
      </c>
      <c r="L80" t="s">
        <v>483</v>
      </c>
      <c r="M80">
        <v>3</v>
      </c>
      <c r="N80" s="8">
        <v>145.875</v>
      </c>
      <c r="O80" s="8">
        <v>13</v>
      </c>
      <c r="P80" s="8">
        <v>632.125</v>
      </c>
      <c r="Q80">
        <f t="shared" si="5"/>
        <v>24</v>
      </c>
      <c r="R80">
        <f t="shared" si="8"/>
        <v>9</v>
      </c>
      <c r="S80" t="str">
        <f t="shared" si="9"/>
        <v>Top Customers</v>
      </c>
    </row>
    <row r="81" spans="1:19" x14ac:dyDescent="0.25">
      <c r="A81">
        <v>5268</v>
      </c>
      <c r="B81">
        <v>65</v>
      </c>
      <c r="C81" t="s">
        <v>442</v>
      </c>
      <c r="D81" t="s">
        <v>34</v>
      </c>
      <c r="E81">
        <v>29440</v>
      </c>
      <c r="F81">
        <v>95</v>
      </c>
      <c r="G81">
        <v>7</v>
      </c>
      <c r="H81">
        <v>56</v>
      </c>
      <c r="I81">
        <f>(1-_xlfn.PERCENTRANK.INC($F$2:$F42293,F81,1))*10</f>
        <v>0.99999999999999978</v>
      </c>
      <c r="J81">
        <f t="shared" si="6"/>
        <v>1</v>
      </c>
      <c r="K81">
        <f t="shared" si="7"/>
        <v>2</v>
      </c>
      <c r="L81" t="s">
        <v>483</v>
      </c>
      <c r="M81">
        <v>1</v>
      </c>
      <c r="N81" s="8">
        <v>11.200000000000001</v>
      </c>
      <c r="O81" s="8">
        <v>4</v>
      </c>
      <c r="P81" s="8">
        <v>44.800000000000004</v>
      </c>
      <c r="Q81">
        <f t="shared" si="5"/>
        <v>4</v>
      </c>
      <c r="R81">
        <f t="shared" si="8"/>
        <v>0</v>
      </c>
      <c r="S81" t="str">
        <f t="shared" si="9"/>
        <v>Inactive Customers</v>
      </c>
    </row>
    <row r="82" spans="1:19" x14ac:dyDescent="0.25">
      <c r="A82">
        <v>273</v>
      </c>
      <c r="B82">
        <v>55</v>
      </c>
      <c r="C82" t="s">
        <v>443</v>
      </c>
      <c r="D82" t="s">
        <v>34</v>
      </c>
      <c r="E82">
        <v>36138</v>
      </c>
      <c r="F82">
        <v>48</v>
      </c>
      <c r="G82">
        <v>13</v>
      </c>
      <c r="H82">
        <v>151</v>
      </c>
      <c r="I82">
        <f>(1-_xlfn.PERCENTRANK.INC($F$2:$F42294,F82,1))*10</f>
        <v>6</v>
      </c>
      <c r="J82">
        <f t="shared" si="6"/>
        <v>4</v>
      </c>
      <c r="K82">
        <f t="shared" si="7"/>
        <v>3</v>
      </c>
      <c r="L82" t="s">
        <v>483</v>
      </c>
      <c r="M82">
        <v>3</v>
      </c>
      <c r="N82" s="8">
        <v>64.714285714285708</v>
      </c>
      <c r="O82" s="8">
        <v>4</v>
      </c>
      <c r="P82" s="8">
        <v>86.285714285714278</v>
      </c>
      <c r="Q82">
        <f t="shared" si="5"/>
        <v>13</v>
      </c>
      <c r="R82">
        <f t="shared" si="8"/>
        <v>4</v>
      </c>
      <c r="S82" t="str">
        <f t="shared" si="9"/>
        <v>At-Risk Customers</v>
      </c>
    </row>
    <row r="83" spans="1:19" x14ac:dyDescent="0.25">
      <c r="A83">
        <v>4452</v>
      </c>
      <c r="B83">
        <v>68</v>
      </c>
      <c r="C83" t="s">
        <v>442</v>
      </c>
      <c r="D83" t="s">
        <v>30</v>
      </c>
      <c r="E83">
        <v>50388</v>
      </c>
      <c r="F83">
        <v>3</v>
      </c>
      <c r="G83">
        <v>17</v>
      </c>
      <c r="H83">
        <v>372</v>
      </c>
      <c r="I83">
        <f>(1-_xlfn.PERCENTRANK.INC($F$2:$F42295,F83,1))*10</f>
        <v>10</v>
      </c>
      <c r="J83">
        <f t="shared" si="6"/>
        <v>5</v>
      </c>
      <c r="K83">
        <f t="shared" si="7"/>
        <v>4</v>
      </c>
      <c r="L83" t="s">
        <v>483</v>
      </c>
      <c r="M83">
        <v>6</v>
      </c>
      <c r="N83" s="8">
        <v>186</v>
      </c>
      <c r="O83" s="8">
        <v>6</v>
      </c>
      <c r="P83" s="8">
        <v>186</v>
      </c>
      <c r="Q83">
        <f t="shared" si="5"/>
        <v>19</v>
      </c>
      <c r="R83">
        <f t="shared" si="8"/>
        <v>7</v>
      </c>
      <c r="S83" t="str">
        <f t="shared" si="9"/>
        <v>Loyal Customers</v>
      </c>
    </row>
    <row r="84" spans="1:19" x14ac:dyDescent="0.25">
      <c r="A84">
        <v>8504</v>
      </c>
      <c r="B84">
        <v>52</v>
      </c>
      <c r="C84" t="s">
        <v>442</v>
      </c>
      <c r="D84" t="s">
        <v>34</v>
      </c>
      <c r="E84">
        <v>79593</v>
      </c>
      <c r="F84">
        <v>70</v>
      </c>
      <c r="G84">
        <v>19</v>
      </c>
      <c r="H84">
        <v>1366</v>
      </c>
      <c r="I84">
        <f>(1-_xlfn.PERCENTRANK.INC($F$2:$F42296,F84,1))*10</f>
        <v>3.0000000000000004</v>
      </c>
      <c r="J84">
        <f t="shared" si="6"/>
        <v>6</v>
      </c>
      <c r="K84">
        <f t="shared" si="7"/>
        <v>8</v>
      </c>
      <c r="L84" t="s">
        <v>483</v>
      </c>
      <c r="M84">
        <v>5</v>
      </c>
      <c r="N84" s="8">
        <v>569.16666666666674</v>
      </c>
      <c r="O84" s="8">
        <v>7</v>
      </c>
      <c r="P84" s="8">
        <v>796.83333333333337</v>
      </c>
      <c r="Q84">
        <f t="shared" si="5"/>
        <v>17</v>
      </c>
      <c r="R84">
        <f t="shared" si="8"/>
        <v>5</v>
      </c>
      <c r="S84" t="str">
        <f t="shared" si="9"/>
        <v>Growth Customers</v>
      </c>
    </row>
    <row r="85" spans="1:19" x14ac:dyDescent="0.25">
      <c r="A85">
        <v>771</v>
      </c>
      <c r="B85">
        <v>58</v>
      </c>
      <c r="C85" t="s">
        <v>442</v>
      </c>
      <c r="D85" t="s">
        <v>34</v>
      </c>
      <c r="E85">
        <v>54178</v>
      </c>
      <c r="F85">
        <v>79</v>
      </c>
      <c r="G85">
        <v>10</v>
      </c>
      <c r="H85">
        <v>194</v>
      </c>
      <c r="I85">
        <f>(1-_xlfn.PERCENTRANK.INC($F$2:$F42297,F85,1))*10</f>
        <v>3.0000000000000004</v>
      </c>
      <c r="J85">
        <f t="shared" si="6"/>
        <v>3</v>
      </c>
      <c r="K85">
        <f t="shared" si="7"/>
        <v>3</v>
      </c>
      <c r="L85" t="s">
        <v>483</v>
      </c>
      <c r="M85">
        <v>2</v>
      </c>
      <c r="N85" s="8">
        <v>55.428571428571423</v>
      </c>
      <c r="O85" s="8">
        <v>5</v>
      </c>
      <c r="P85" s="8">
        <v>138.57142857142858</v>
      </c>
      <c r="Q85">
        <f t="shared" si="5"/>
        <v>9</v>
      </c>
      <c r="R85">
        <f t="shared" si="8"/>
        <v>2</v>
      </c>
      <c r="S85" t="str">
        <f t="shared" si="9"/>
        <v>At-Risk Customers</v>
      </c>
    </row>
    <row r="86" spans="1:19" x14ac:dyDescent="0.25">
      <c r="A86">
        <v>11178</v>
      </c>
      <c r="B86">
        <v>53</v>
      </c>
      <c r="C86" t="s">
        <v>443</v>
      </c>
      <c r="D86" t="s">
        <v>30</v>
      </c>
      <c r="E86">
        <v>42394</v>
      </c>
      <c r="F86">
        <v>69</v>
      </c>
      <c r="G86">
        <v>5</v>
      </c>
      <c r="H86">
        <v>32</v>
      </c>
      <c r="I86">
        <f>(1-_xlfn.PERCENTRANK.INC($F$2:$F42298,F86,1))*10</f>
        <v>4</v>
      </c>
      <c r="J86">
        <f t="shared" si="6"/>
        <v>0</v>
      </c>
      <c r="K86">
        <f t="shared" si="7"/>
        <v>0</v>
      </c>
      <c r="L86" t="s">
        <v>483</v>
      </c>
      <c r="M86">
        <v>1</v>
      </c>
      <c r="N86" s="8">
        <v>8</v>
      </c>
      <c r="O86" s="8">
        <v>3</v>
      </c>
      <c r="P86" s="8">
        <v>24</v>
      </c>
      <c r="Q86">
        <f t="shared" si="5"/>
        <v>4</v>
      </c>
      <c r="R86">
        <f t="shared" si="8"/>
        <v>0</v>
      </c>
      <c r="S86" t="str">
        <f t="shared" si="9"/>
        <v>Inactive Customers</v>
      </c>
    </row>
    <row r="87" spans="1:19" x14ac:dyDescent="0.25">
      <c r="A87">
        <v>2230</v>
      </c>
      <c r="B87">
        <v>55</v>
      </c>
      <c r="C87" t="s">
        <v>33</v>
      </c>
      <c r="D87" t="s">
        <v>34</v>
      </c>
      <c r="E87">
        <v>23626</v>
      </c>
      <c r="F87">
        <v>84</v>
      </c>
      <c r="G87">
        <v>10</v>
      </c>
      <c r="H87">
        <v>43</v>
      </c>
      <c r="I87">
        <f>(1-_xlfn.PERCENTRANK.INC($F$2:$F42299,F87,1))*10</f>
        <v>1.9999999999999996</v>
      </c>
      <c r="J87">
        <f t="shared" si="6"/>
        <v>3</v>
      </c>
      <c r="K87">
        <f t="shared" si="7"/>
        <v>1</v>
      </c>
      <c r="L87" t="s">
        <v>483</v>
      </c>
      <c r="M87">
        <v>3</v>
      </c>
      <c r="N87" s="8">
        <v>21.5</v>
      </c>
      <c r="O87" s="8">
        <v>3</v>
      </c>
      <c r="P87" s="8">
        <v>21.5</v>
      </c>
      <c r="Q87">
        <f t="shared" si="5"/>
        <v>6</v>
      </c>
      <c r="R87">
        <f t="shared" si="8"/>
        <v>0</v>
      </c>
      <c r="S87" t="str">
        <f t="shared" si="9"/>
        <v>Inactive Customers</v>
      </c>
    </row>
    <row r="88" spans="1:19" x14ac:dyDescent="0.25">
      <c r="A88">
        <v>7516</v>
      </c>
      <c r="B88">
        <v>42</v>
      </c>
      <c r="C88" t="s">
        <v>442</v>
      </c>
      <c r="D88" t="s">
        <v>34</v>
      </c>
      <c r="E88">
        <v>30096</v>
      </c>
      <c r="F88">
        <v>30</v>
      </c>
      <c r="G88">
        <v>6</v>
      </c>
      <c r="H88">
        <v>45</v>
      </c>
      <c r="I88">
        <f>(1-_xlfn.PERCENTRANK.INC($F$2:$F42300,F88,1))*10</f>
        <v>7</v>
      </c>
      <c r="J88">
        <f t="shared" si="6"/>
        <v>1</v>
      </c>
      <c r="K88">
        <f t="shared" si="7"/>
        <v>1</v>
      </c>
      <c r="L88" t="s">
        <v>483</v>
      </c>
      <c r="M88">
        <v>2</v>
      </c>
      <c r="N88" s="8">
        <v>18</v>
      </c>
      <c r="O88" s="8">
        <v>3</v>
      </c>
      <c r="P88" s="8">
        <v>27</v>
      </c>
      <c r="Q88">
        <f t="shared" si="5"/>
        <v>9</v>
      </c>
      <c r="R88">
        <f t="shared" si="8"/>
        <v>2</v>
      </c>
      <c r="S88" t="str">
        <f t="shared" si="9"/>
        <v>At-Risk Customers</v>
      </c>
    </row>
    <row r="89" spans="1:19" x14ac:dyDescent="0.25">
      <c r="A89">
        <v>7247</v>
      </c>
      <c r="B89">
        <v>65</v>
      </c>
      <c r="C89" t="s">
        <v>442</v>
      </c>
      <c r="D89" t="s">
        <v>57</v>
      </c>
      <c r="E89">
        <v>47916</v>
      </c>
      <c r="F89">
        <v>72</v>
      </c>
      <c r="G89">
        <v>22</v>
      </c>
      <c r="H89">
        <v>606</v>
      </c>
      <c r="I89">
        <f>(1-_xlfn.PERCENTRANK.INC($F$2:$F42301,F89,1))*10</f>
        <v>3.0000000000000004</v>
      </c>
      <c r="J89">
        <f t="shared" si="6"/>
        <v>7</v>
      </c>
      <c r="K89">
        <f t="shared" si="7"/>
        <v>5</v>
      </c>
      <c r="L89" t="s">
        <v>483</v>
      </c>
      <c r="M89">
        <v>7</v>
      </c>
      <c r="N89" s="8">
        <v>326.30769230769226</v>
      </c>
      <c r="O89" s="8">
        <v>6</v>
      </c>
      <c r="P89" s="8">
        <v>279.69230769230774</v>
      </c>
      <c r="Q89">
        <f t="shared" si="5"/>
        <v>15</v>
      </c>
      <c r="R89">
        <f t="shared" si="8"/>
        <v>4</v>
      </c>
      <c r="S89" t="str">
        <f t="shared" si="9"/>
        <v>At-Risk Customers</v>
      </c>
    </row>
    <row r="90" spans="1:19" x14ac:dyDescent="0.25">
      <c r="A90">
        <v>11100</v>
      </c>
      <c r="B90">
        <v>53</v>
      </c>
      <c r="C90" t="s">
        <v>442</v>
      </c>
      <c r="D90" t="s">
        <v>37</v>
      </c>
      <c r="E90">
        <v>51813</v>
      </c>
      <c r="F90">
        <v>37</v>
      </c>
      <c r="G90">
        <v>7</v>
      </c>
      <c r="H90">
        <v>63</v>
      </c>
      <c r="I90">
        <f>(1-_xlfn.PERCENTRANK.INC($F$2:$F42302,F90,1))*10</f>
        <v>7</v>
      </c>
      <c r="J90">
        <f t="shared" si="6"/>
        <v>1</v>
      </c>
      <c r="K90">
        <f t="shared" si="7"/>
        <v>2</v>
      </c>
      <c r="L90" t="s">
        <v>483</v>
      </c>
      <c r="M90">
        <v>2</v>
      </c>
      <c r="N90" s="8">
        <v>25.200000000000003</v>
      </c>
      <c r="O90" s="8">
        <v>3</v>
      </c>
      <c r="P90" s="8">
        <v>37.799999999999997</v>
      </c>
      <c r="Q90">
        <f t="shared" si="5"/>
        <v>10</v>
      </c>
      <c r="R90">
        <f t="shared" si="8"/>
        <v>2</v>
      </c>
      <c r="S90" t="str">
        <f t="shared" si="9"/>
        <v>At-Risk Customers</v>
      </c>
    </row>
    <row r="91" spans="1:19" x14ac:dyDescent="0.25">
      <c r="A91">
        <v>4646</v>
      </c>
      <c r="B91">
        <v>74</v>
      </c>
      <c r="C91" t="s">
        <v>443</v>
      </c>
      <c r="D91" t="s">
        <v>34</v>
      </c>
      <c r="E91">
        <v>78497</v>
      </c>
      <c r="F91">
        <v>44</v>
      </c>
      <c r="G91">
        <v>25</v>
      </c>
      <c r="H91">
        <v>978</v>
      </c>
      <c r="I91">
        <f>(1-_xlfn.PERCENTRANK.INC($F$2:$F42303,F91,1))*10</f>
        <v>6</v>
      </c>
      <c r="J91">
        <f t="shared" si="6"/>
        <v>8</v>
      </c>
      <c r="K91">
        <f t="shared" si="7"/>
        <v>7</v>
      </c>
      <c r="L91" t="s">
        <v>483</v>
      </c>
      <c r="M91">
        <v>5</v>
      </c>
      <c r="N91" s="8">
        <v>287.64705882352945</v>
      </c>
      <c r="O91" s="8">
        <v>12</v>
      </c>
      <c r="P91" s="8">
        <v>690.35294117647061</v>
      </c>
      <c r="Q91">
        <f t="shared" si="5"/>
        <v>21</v>
      </c>
      <c r="R91">
        <f t="shared" si="8"/>
        <v>8</v>
      </c>
      <c r="S91" t="str">
        <f t="shared" si="9"/>
        <v>Loyal Customers</v>
      </c>
    </row>
    <row r="92" spans="1:19" x14ac:dyDescent="0.25">
      <c r="A92">
        <v>3037</v>
      </c>
      <c r="B92">
        <v>42</v>
      </c>
      <c r="C92" t="s">
        <v>33</v>
      </c>
      <c r="D92" t="s">
        <v>34</v>
      </c>
      <c r="E92">
        <v>50150</v>
      </c>
      <c r="F92">
        <v>32</v>
      </c>
      <c r="G92">
        <v>16</v>
      </c>
      <c r="H92">
        <v>410</v>
      </c>
      <c r="I92">
        <f>(1-_xlfn.PERCENTRANK.INC($F$2:$F42304,F92,1))*10</f>
        <v>7</v>
      </c>
      <c r="J92">
        <f t="shared" si="6"/>
        <v>5</v>
      </c>
      <c r="K92">
        <f t="shared" si="7"/>
        <v>5</v>
      </c>
      <c r="L92" t="s">
        <v>483</v>
      </c>
      <c r="M92">
        <v>5</v>
      </c>
      <c r="N92" s="8">
        <v>170.83333333333334</v>
      </c>
      <c r="O92" s="8">
        <v>7</v>
      </c>
      <c r="P92" s="8">
        <v>239.16666666666669</v>
      </c>
      <c r="Q92">
        <f t="shared" si="5"/>
        <v>17</v>
      </c>
      <c r="R92">
        <f t="shared" si="8"/>
        <v>5</v>
      </c>
      <c r="S92" t="str">
        <f t="shared" si="9"/>
        <v>Growth Customers</v>
      </c>
    </row>
    <row r="93" spans="1:19" x14ac:dyDescent="0.25">
      <c r="A93">
        <v>1473</v>
      </c>
      <c r="B93">
        <v>65</v>
      </c>
      <c r="C93" t="s">
        <v>443</v>
      </c>
      <c r="D93" t="s">
        <v>30</v>
      </c>
      <c r="E93">
        <v>47823</v>
      </c>
      <c r="F93">
        <v>0</v>
      </c>
      <c r="G93">
        <v>7</v>
      </c>
      <c r="H93">
        <v>72</v>
      </c>
      <c r="I93">
        <f>(1-_xlfn.PERCENTRANK.INC($F$2:$F42305,F93,1))*10</f>
        <v>10</v>
      </c>
      <c r="J93">
        <f t="shared" si="6"/>
        <v>1</v>
      </c>
      <c r="K93">
        <f t="shared" si="7"/>
        <v>2</v>
      </c>
      <c r="L93" t="s">
        <v>483</v>
      </c>
      <c r="M93">
        <v>2</v>
      </c>
      <c r="N93" s="8">
        <v>28.8</v>
      </c>
      <c r="O93" s="8">
        <v>3</v>
      </c>
      <c r="P93" s="8">
        <v>43.199999999999996</v>
      </c>
      <c r="Q93">
        <f t="shared" si="5"/>
        <v>13</v>
      </c>
      <c r="R93">
        <f t="shared" si="8"/>
        <v>4</v>
      </c>
      <c r="S93" t="str">
        <f t="shared" si="9"/>
        <v>At-Risk Customers</v>
      </c>
    </row>
    <row r="94" spans="1:19" x14ac:dyDescent="0.25">
      <c r="A94">
        <v>1016</v>
      </c>
      <c r="B94">
        <v>66</v>
      </c>
      <c r="C94" t="s">
        <v>33</v>
      </c>
      <c r="D94" t="s">
        <v>30</v>
      </c>
      <c r="E94">
        <v>34554</v>
      </c>
      <c r="F94">
        <v>43</v>
      </c>
      <c r="G94">
        <v>7</v>
      </c>
      <c r="H94">
        <v>55</v>
      </c>
      <c r="I94">
        <f>(1-_xlfn.PERCENTRANK.INC($F$2:$F42306,F94,1))*10</f>
        <v>6</v>
      </c>
      <c r="J94">
        <f t="shared" si="6"/>
        <v>1</v>
      </c>
      <c r="K94">
        <f t="shared" si="7"/>
        <v>1</v>
      </c>
      <c r="L94" t="s">
        <v>483</v>
      </c>
      <c r="M94">
        <v>2</v>
      </c>
      <c r="N94" s="8">
        <v>22</v>
      </c>
      <c r="O94" s="8">
        <v>3</v>
      </c>
      <c r="P94" s="8">
        <v>33</v>
      </c>
      <c r="Q94">
        <f t="shared" si="5"/>
        <v>8</v>
      </c>
      <c r="R94">
        <f t="shared" si="8"/>
        <v>1</v>
      </c>
      <c r="S94" t="str">
        <f t="shared" si="9"/>
        <v>Inactive Customers</v>
      </c>
    </row>
    <row r="95" spans="1:19" x14ac:dyDescent="0.25">
      <c r="A95">
        <v>4518</v>
      </c>
      <c r="B95">
        <v>46</v>
      </c>
      <c r="C95" t="s">
        <v>442</v>
      </c>
      <c r="D95" t="s">
        <v>34</v>
      </c>
      <c r="E95">
        <v>85693</v>
      </c>
      <c r="F95">
        <v>59</v>
      </c>
      <c r="G95">
        <v>27</v>
      </c>
      <c r="H95">
        <v>1169</v>
      </c>
      <c r="I95">
        <f>(1-_xlfn.PERCENTRANK.INC($F$2:$F42307,F95,1))*10</f>
        <v>4</v>
      </c>
      <c r="J95">
        <f t="shared" si="6"/>
        <v>9</v>
      </c>
      <c r="K95">
        <f t="shared" si="7"/>
        <v>7</v>
      </c>
      <c r="L95" t="s">
        <v>483</v>
      </c>
      <c r="M95">
        <v>9</v>
      </c>
      <c r="N95" s="8">
        <v>526.05000000000007</v>
      </c>
      <c r="O95" s="8">
        <v>11</v>
      </c>
      <c r="P95" s="8">
        <v>642.95000000000005</v>
      </c>
      <c r="Q95">
        <f t="shared" si="5"/>
        <v>20</v>
      </c>
      <c r="R95">
        <f t="shared" si="8"/>
        <v>7</v>
      </c>
      <c r="S95" t="str">
        <f t="shared" si="9"/>
        <v>Loyal Customers</v>
      </c>
    </row>
    <row r="96" spans="1:19" x14ac:dyDescent="0.25">
      <c r="A96">
        <v>9370</v>
      </c>
      <c r="B96">
        <v>80</v>
      </c>
      <c r="C96" t="s">
        <v>33</v>
      </c>
      <c r="D96" t="s">
        <v>34</v>
      </c>
      <c r="E96">
        <v>65846</v>
      </c>
      <c r="F96">
        <v>68</v>
      </c>
      <c r="G96">
        <v>16</v>
      </c>
      <c r="H96">
        <v>1120</v>
      </c>
      <c r="I96">
        <f>(1-_xlfn.PERCENTRANK.INC($F$2:$F42308,F96,1))*10</f>
        <v>4</v>
      </c>
      <c r="J96">
        <f t="shared" si="6"/>
        <v>5</v>
      </c>
      <c r="K96">
        <f t="shared" si="7"/>
        <v>7</v>
      </c>
      <c r="L96" t="s">
        <v>483</v>
      </c>
      <c r="M96">
        <v>6</v>
      </c>
      <c r="N96" s="8">
        <v>560</v>
      </c>
      <c r="O96" s="8">
        <v>6</v>
      </c>
      <c r="P96" s="8">
        <v>560</v>
      </c>
      <c r="Q96">
        <f t="shared" si="5"/>
        <v>16</v>
      </c>
      <c r="R96">
        <f t="shared" si="8"/>
        <v>5</v>
      </c>
      <c r="S96" t="str">
        <f t="shared" si="9"/>
        <v>Growth Customers</v>
      </c>
    </row>
    <row r="97" spans="1:19" x14ac:dyDescent="0.25">
      <c r="A97">
        <v>8908</v>
      </c>
      <c r="B97">
        <v>66</v>
      </c>
      <c r="C97" t="s">
        <v>442</v>
      </c>
      <c r="D97" t="s">
        <v>34</v>
      </c>
      <c r="E97">
        <v>87195</v>
      </c>
      <c r="F97">
        <v>35</v>
      </c>
      <c r="G97">
        <v>20</v>
      </c>
      <c r="H97">
        <v>1097</v>
      </c>
      <c r="I97">
        <f>(1-_xlfn.PERCENTRANK.INC($F$2:$F42309,F97,1))*10</f>
        <v>7</v>
      </c>
      <c r="J97">
        <f t="shared" si="6"/>
        <v>6</v>
      </c>
      <c r="K97">
        <f t="shared" si="7"/>
        <v>7</v>
      </c>
      <c r="L97" t="s">
        <v>483</v>
      </c>
      <c r="M97">
        <v>3</v>
      </c>
      <c r="N97" s="8">
        <v>411.375</v>
      </c>
      <c r="O97" s="8">
        <v>5</v>
      </c>
      <c r="P97" s="8">
        <v>685.625</v>
      </c>
      <c r="Q97">
        <f t="shared" si="5"/>
        <v>20</v>
      </c>
      <c r="R97">
        <f t="shared" si="8"/>
        <v>7</v>
      </c>
      <c r="S97" t="str">
        <f t="shared" si="9"/>
        <v>Loyal Customers</v>
      </c>
    </row>
    <row r="98" spans="1:19" x14ac:dyDescent="0.25">
      <c r="A98">
        <v>8373</v>
      </c>
      <c r="B98">
        <v>46</v>
      </c>
      <c r="C98" t="s">
        <v>41</v>
      </c>
      <c r="D98" t="s">
        <v>34</v>
      </c>
      <c r="E98">
        <v>24594</v>
      </c>
      <c r="F98">
        <v>94</v>
      </c>
      <c r="G98">
        <v>5</v>
      </c>
      <c r="H98">
        <v>29</v>
      </c>
      <c r="I98">
        <f>(1-_xlfn.PERCENTRANK.INC($F$2:$F42310,F98,1))*10</f>
        <v>0.99999999999999978</v>
      </c>
      <c r="J98">
        <f t="shared" si="6"/>
        <v>0</v>
      </c>
      <c r="K98">
        <f t="shared" si="7"/>
        <v>0</v>
      </c>
      <c r="L98" t="s">
        <v>483</v>
      </c>
      <c r="M98">
        <v>1</v>
      </c>
      <c r="N98" s="8">
        <v>7.25</v>
      </c>
      <c r="O98" s="8">
        <v>3</v>
      </c>
      <c r="P98" s="8">
        <v>21.75</v>
      </c>
      <c r="Q98">
        <f t="shared" si="5"/>
        <v>0.99999999999999978</v>
      </c>
      <c r="R98">
        <f t="shared" si="8"/>
        <v>0</v>
      </c>
      <c r="S98" t="str">
        <f t="shared" si="9"/>
        <v>Inactive Customers</v>
      </c>
    </row>
    <row r="99" spans="1:19" x14ac:dyDescent="0.25">
      <c r="A99">
        <v>7533</v>
      </c>
      <c r="B99">
        <v>61</v>
      </c>
      <c r="C99" t="s">
        <v>442</v>
      </c>
      <c r="D99" t="s">
        <v>34</v>
      </c>
      <c r="E99">
        <v>49096</v>
      </c>
      <c r="F99">
        <v>15</v>
      </c>
      <c r="G99">
        <v>13</v>
      </c>
      <c r="H99">
        <v>187</v>
      </c>
      <c r="I99">
        <f>(1-_xlfn.PERCENTRANK.INC($F$2:$F42311,F99,1))*10</f>
        <v>9</v>
      </c>
      <c r="J99">
        <f t="shared" si="6"/>
        <v>4</v>
      </c>
      <c r="K99">
        <f t="shared" si="7"/>
        <v>3</v>
      </c>
      <c r="L99" t="s">
        <v>483</v>
      </c>
      <c r="M99">
        <v>4</v>
      </c>
      <c r="N99" s="8">
        <v>93.5</v>
      </c>
      <c r="O99" s="8">
        <v>4</v>
      </c>
      <c r="P99" s="8">
        <v>93.5</v>
      </c>
      <c r="Q99">
        <f t="shared" si="5"/>
        <v>16</v>
      </c>
      <c r="R99">
        <f t="shared" si="8"/>
        <v>5</v>
      </c>
      <c r="S99" t="str">
        <f t="shared" si="9"/>
        <v>Growth Customers</v>
      </c>
    </row>
    <row r="100" spans="1:19" x14ac:dyDescent="0.25">
      <c r="A100">
        <v>2683</v>
      </c>
      <c r="B100">
        <v>56</v>
      </c>
      <c r="C100" t="s">
        <v>442</v>
      </c>
      <c r="D100" t="s">
        <v>34</v>
      </c>
      <c r="E100">
        <v>52413</v>
      </c>
      <c r="F100">
        <v>56</v>
      </c>
      <c r="G100">
        <v>26</v>
      </c>
      <c r="H100">
        <v>910</v>
      </c>
      <c r="I100">
        <f>(1-_xlfn.PERCENTRANK.INC($F$2:$F42312,F100,1))*10</f>
        <v>5</v>
      </c>
      <c r="J100">
        <f t="shared" si="6"/>
        <v>9</v>
      </c>
      <c r="K100">
        <f t="shared" si="7"/>
        <v>6</v>
      </c>
      <c r="L100" t="s">
        <v>483</v>
      </c>
      <c r="M100">
        <v>6</v>
      </c>
      <c r="N100" s="8">
        <v>303.33333333333331</v>
      </c>
      <c r="O100" s="8">
        <v>12</v>
      </c>
      <c r="P100" s="8">
        <v>606.66666666666663</v>
      </c>
      <c r="Q100">
        <f t="shared" si="5"/>
        <v>20</v>
      </c>
      <c r="R100">
        <f t="shared" si="8"/>
        <v>7</v>
      </c>
      <c r="S100" t="str">
        <f t="shared" si="9"/>
        <v>Loyal Customers</v>
      </c>
    </row>
    <row r="101" spans="1:19" x14ac:dyDescent="0.25">
      <c r="A101">
        <v>3629</v>
      </c>
      <c r="B101">
        <v>47</v>
      </c>
      <c r="C101" t="s">
        <v>442</v>
      </c>
      <c r="D101" t="s">
        <v>30</v>
      </c>
      <c r="E101">
        <v>38557</v>
      </c>
      <c r="F101">
        <v>17</v>
      </c>
      <c r="G101">
        <v>9</v>
      </c>
      <c r="H101">
        <v>145</v>
      </c>
      <c r="I101">
        <f>(1-_xlfn.PERCENTRANK.INC($F$2:$F42313,F101,1))*10</f>
        <v>9</v>
      </c>
      <c r="J101">
        <f t="shared" si="6"/>
        <v>2</v>
      </c>
      <c r="K101">
        <f t="shared" si="7"/>
        <v>3</v>
      </c>
      <c r="L101" t="s">
        <v>483</v>
      </c>
      <c r="M101">
        <v>3</v>
      </c>
      <c r="N101" s="8">
        <v>72.5</v>
      </c>
      <c r="O101" s="8">
        <v>3</v>
      </c>
      <c r="P101" s="8">
        <v>72.5</v>
      </c>
      <c r="Q101">
        <f t="shared" si="5"/>
        <v>14</v>
      </c>
      <c r="R101">
        <f t="shared" si="8"/>
        <v>4</v>
      </c>
      <c r="S101" t="str">
        <f t="shared" si="9"/>
        <v>At-Risk Customers</v>
      </c>
    </row>
    <row r="102" spans="1:19" x14ac:dyDescent="0.25">
      <c r="A102">
        <v>10991</v>
      </c>
      <c r="B102">
        <v>65</v>
      </c>
      <c r="C102" t="s">
        <v>443</v>
      </c>
      <c r="D102" t="s">
        <v>34</v>
      </c>
      <c r="E102">
        <v>89058</v>
      </c>
      <c r="F102">
        <v>18</v>
      </c>
      <c r="G102">
        <v>14</v>
      </c>
      <c r="H102">
        <v>850</v>
      </c>
      <c r="I102">
        <f>(1-_xlfn.PERCENTRANK.INC($F$2:$F42314,F102,1))*10</f>
        <v>9</v>
      </c>
      <c r="J102">
        <f t="shared" si="6"/>
        <v>4</v>
      </c>
      <c r="K102">
        <f t="shared" si="7"/>
        <v>6</v>
      </c>
      <c r="L102" t="s">
        <v>483</v>
      </c>
      <c r="M102">
        <v>5</v>
      </c>
      <c r="N102" s="8">
        <v>472.22222222222223</v>
      </c>
      <c r="O102" s="8">
        <v>4</v>
      </c>
      <c r="P102" s="8">
        <v>377.77777777777777</v>
      </c>
      <c r="Q102">
        <f t="shared" si="5"/>
        <v>19</v>
      </c>
      <c r="R102">
        <f t="shared" si="8"/>
        <v>7</v>
      </c>
      <c r="S102" t="str">
        <f t="shared" si="9"/>
        <v>Loyal Customers</v>
      </c>
    </row>
    <row r="103" spans="1:19" x14ac:dyDescent="0.25">
      <c r="A103">
        <v>5077</v>
      </c>
      <c r="B103">
        <v>46</v>
      </c>
      <c r="C103" t="s">
        <v>442</v>
      </c>
      <c r="D103" t="s">
        <v>34</v>
      </c>
      <c r="E103">
        <v>77298</v>
      </c>
      <c r="F103">
        <v>46</v>
      </c>
      <c r="G103">
        <v>24</v>
      </c>
      <c r="H103">
        <v>969</v>
      </c>
      <c r="I103">
        <f>(1-_xlfn.PERCENTRANK.INC($F$2:$F42315,F103,1))*10</f>
        <v>6</v>
      </c>
      <c r="J103">
        <f t="shared" si="6"/>
        <v>8</v>
      </c>
      <c r="K103">
        <f t="shared" si="7"/>
        <v>7</v>
      </c>
      <c r="L103" t="s">
        <v>483</v>
      </c>
      <c r="M103">
        <v>6</v>
      </c>
      <c r="N103" s="8">
        <v>342</v>
      </c>
      <c r="O103" s="8">
        <v>11</v>
      </c>
      <c r="P103" s="8">
        <v>627</v>
      </c>
      <c r="Q103">
        <f t="shared" si="5"/>
        <v>21</v>
      </c>
      <c r="R103">
        <f t="shared" si="8"/>
        <v>8</v>
      </c>
      <c r="S103" t="str">
        <f t="shared" si="9"/>
        <v>Loyal Customers</v>
      </c>
    </row>
    <row r="104" spans="1:19" x14ac:dyDescent="0.25">
      <c r="A104">
        <v>7431</v>
      </c>
      <c r="B104">
        <v>34</v>
      </c>
      <c r="C104" t="s">
        <v>33</v>
      </c>
      <c r="D104" t="s">
        <v>30</v>
      </c>
      <c r="E104">
        <v>68126</v>
      </c>
      <c r="F104">
        <v>40</v>
      </c>
      <c r="G104">
        <v>17</v>
      </c>
      <c r="H104">
        <v>1820</v>
      </c>
      <c r="I104">
        <f>(1-_xlfn.PERCENTRANK.INC($F$2:$F42316,F104,1))*10</f>
        <v>6</v>
      </c>
      <c r="J104">
        <f t="shared" si="6"/>
        <v>5</v>
      </c>
      <c r="K104">
        <f t="shared" si="7"/>
        <v>9</v>
      </c>
      <c r="L104" t="s">
        <v>483</v>
      </c>
      <c r="M104">
        <v>7</v>
      </c>
      <c r="N104" s="8">
        <v>1061.6666666666667</v>
      </c>
      <c r="O104" s="8">
        <v>5</v>
      </c>
      <c r="P104" s="8">
        <v>758.33333333333337</v>
      </c>
      <c r="Q104">
        <f t="shared" si="5"/>
        <v>20</v>
      </c>
      <c r="R104">
        <f t="shared" si="8"/>
        <v>7</v>
      </c>
      <c r="S104" t="str">
        <f t="shared" si="9"/>
        <v>Loyal Customers</v>
      </c>
    </row>
    <row r="105" spans="1:19" x14ac:dyDescent="0.25">
      <c r="A105">
        <v>3267</v>
      </c>
      <c r="B105">
        <v>62</v>
      </c>
      <c r="C105" t="s">
        <v>443</v>
      </c>
      <c r="D105" t="s">
        <v>34</v>
      </c>
      <c r="E105">
        <v>57288</v>
      </c>
      <c r="F105">
        <v>27</v>
      </c>
      <c r="G105">
        <v>20</v>
      </c>
      <c r="H105">
        <v>608</v>
      </c>
      <c r="I105">
        <f>(1-_xlfn.PERCENTRANK.INC($F$2:$F42317,F105,1))*10</f>
        <v>8</v>
      </c>
      <c r="J105">
        <f t="shared" si="6"/>
        <v>6</v>
      </c>
      <c r="K105">
        <f t="shared" si="7"/>
        <v>5</v>
      </c>
      <c r="L105" t="s">
        <v>483</v>
      </c>
      <c r="M105">
        <v>8</v>
      </c>
      <c r="N105" s="8">
        <v>304</v>
      </c>
      <c r="O105" s="8">
        <v>8</v>
      </c>
      <c r="P105" s="8">
        <v>304</v>
      </c>
      <c r="Q105">
        <f t="shared" si="5"/>
        <v>19</v>
      </c>
      <c r="R105">
        <f t="shared" si="8"/>
        <v>7</v>
      </c>
      <c r="S105" t="str">
        <f t="shared" si="9"/>
        <v>Loyal Customers</v>
      </c>
    </row>
    <row r="106" spans="1:19" x14ac:dyDescent="0.25">
      <c r="A106">
        <v>999</v>
      </c>
      <c r="B106">
        <v>34</v>
      </c>
      <c r="C106" t="s">
        <v>442</v>
      </c>
      <c r="D106" t="s">
        <v>30</v>
      </c>
      <c r="E106">
        <v>86037</v>
      </c>
      <c r="F106">
        <v>95</v>
      </c>
      <c r="G106">
        <v>25</v>
      </c>
      <c r="H106">
        <v>730</v>
      </c>
      <c r="I106">
        <f>(1-_xlfn.PERCENTRANK.INC($F$2:$F42318,F106,1))*10</f>
        <v>0.99999999999999978</v>
      </c>
      <c r="J106">
        <f t="shared" si="6"/>
        <v>8</v>
      </c>
      <c r="K106">
        <f t="shared" si="7"/>
        <v>6</v>
      </c>
      <c r="L106" t="s">
        <v>483</v>
      </c>
      <c r="M106">
        <v>6</v>
      </c>
      <c r="N106" s="8">
        <v>257.64705882352945</v>
      </c>
      <c r="O106" s="8">
        <v>11</v>
      </c>
      <c r="P106" s="8">
        <v>472.35294117647061</v>
      </c>
      <c r="Q106">
        <f t="shared" si="5"/>
        <v>15</v>
      </c>
      <c r="R106">
        <f t="shared" si="8"/>
        <v>4</v>
      </c>
      <c r="S106" t="str">
        <f t="shared" si="9"/>
        <v>At-Risk Customers</v>
      </c>
    </row>
    <row r="107" spans="1:19" x14ac:dyDescent="0.25">
      <c r="A107">
        <v>9215</v>
      </c>
      <c r="B107">
        <v>45</v>
      </c>
      <c r="C107" t="s">
        <v>33</v>
      </c>
      <c r="D107" t="s">
        <v>34</v>
      </c>
      <c r="E107">
        <v>43974</v>
      </c>
      <c r="F107">
        <v>19</v>
      </c>
      <c r="G107">
        <v>21</v>
      </c>
      <c r="H107">
        <v>551</v>
      </c>
      <c r="I107">
        <f>(1-_xlfn.PERCENTRANK.INC($F$2:$F42319,F107,1))*10</f>
        <v>9</v>
      </c>
      <c r="J107">
        <f t="shared" si="6"/>
        <v>7</v>
      </c>
      <c r="K107">
        <f t="shared" si="7"/>
        <v>5</v>
      </c>
      <c r="L107" t="s">
        <v>483</v>
      </c>
      <c r="M107">
        <v>6</v>
      </c>
      <c r="N107" s="8">
        <v>275.5</v>
      </c>
      <c r="O107" s="8">
        <v>6</v>
      </c>
      <c r="P107" s="8">
        <v>275.5</v>
      </c>
      <c r="Q107">
        <f t="shared" si="5"/>
        <v>21</v>
      </c>
      <c r="R107">
        <f t="shared" si="8"/>
        <v>8</v>
      </c>
      <c r="S107" t="str">
        <f t="shared" si="9"/>
        <v>Loyal Customers</v>
      </c>
    </row>
    <row r="108" spans="1:19" x14ac:dyDescent="0.25">
      <c r="A108">
        <v>2286</v>
      </c>
      <c r="B108">
        <v>63</v>
      </c>
      <c r="C108" t="s">
        <v>442</v>
      </c>
      <c r="D108" t="s">
        <v>30</v>
      </c>
      <c r="E108">
        <v>50785</v>
      </c>
      <c r="F108">
        <v>27</v>
      </c>
      <c r="G108">
        <v>8</v>
      </c>
      <c r="H108">
        <v>114</v>
      </c>
      <c r="I108">
        <f>(1-_xlfn.PERCENTRANK.INC($F$2:$F42320,F108,1))*10</f>
        <v>8</v>
      </c>
      <c r="J108">
        <f t="shared" si="6"/>
        <v>2</v>
      </c>
      <c r="K108">
        <f t="shared" si="7"/>
        <v>3</v>
      </c>
      <c r="L108" t="s">
        <v>483</v>
      </c>
      <c r="M108">
        <v>2</v>
      </c>
      <c r="N108" s="8">
        <v>45.6</v>
      </c>
      <c r="O108" s="8">
        <v>3</v>
      </c>
      <c r="P108" s="8">
        <v>68.399999999999991</v>
      </c>
      <c r="Q108">
        <f t="shared" si="5"/>
        <v>13</v>
      </c>
      <c r="R108">
        <f t="shared" si="8"/>
        <v>4</v>
      </c>
      <c r="S108" t="str">
        <f t="shared" si="9"/>
        <v>At-Risk Customers</v>
      </c>
    </row>
    <row r="109" spans="1:19" x14ac:dyDescent="0.25">
      <c r="A109">
        <v>1592</v>
      </c>
      <c r="B109">
        <v>55</v>
      </c>
      <c r="C109" t="s">
        <v>442</v>
      </c>
      <c r="D109" t="s">
        <v>34</v>
      </c>
      <c r="E109">
        <v>90765</v>
      </c>
      <c r="F109">
        <v>25</v>
      </c>
      <c r="G109">
        <v>15</v>
      </c>
      <c r="H109">
        <v>1724</v>
      </c>
      <c r="I109">
        <f>(1-_xlfn.PERCENTRANK.INC($F$2:$F42321,F109,1))*10</f>
        <v>8</v>
      </c>
      <c r="J109">
        <f t="shared" si="6"/>
        <v>4</v>
      </c>
      <c r="K109">
        <f t="shared" si="7"/>
        <v>9</v>
      </c>
      <c r="L109" t="s">
        <v>484</v>
      </c>
      <c r="M109">
        <v>4</v>
      </c>
      <c r="N109" s="8">
        <v>766.22222222222217</v>
      </c>
      <c r="O109" s="8">
        <v>5</v>
      </c>
      <c r="P109" s="8">
        <v>957.77777777777783</v>
      </c>
      <c r="Q109">
        <f t="shared" si="5"/>
        <v>21</v>
      </c>
      <c r="R109">
        <f t="shared" si="8"/>
        <v>8</v>
      </c>
      <c r="S109" t="str">
        <f t="shared" si="9"/>
        <v>Loyal Customers</v>
      </c>
    </row>
    <row r="110" spans="1:19" x14ac:dyDescent="0.25">
      <c r="A110">
        <v>367</v>
      </c>
      <c r="B110">
        <v>47</v>
      </c>
      <c r="C110" t="s">
        <v>443</v>
      </c>
      <c r="D110" t="s">
        <v>34</v>
      </c>
      <c r="E110">
        <v>36550</v>
      </c>
      <c r="F110">
        <v>74</v>
      </c>
      <c r="G110">
        <v>20</v>
      </c>
      <c r="H110">
        <v>577</v>
      </c>
      <c r="I110">
        <f>(1-_xlfn.PERCENTRANK.INC($F$2:$F42322,F110,1))*10</f>
        <v>3.0000000000000004</v>
      </c>
      <c r="J110">
        <f t="shared" si="6"/>
        <v>6</v>
      </c>
      <c r="K110">
        <f t="shared" si="7"/>
        <v>5</v>
      </c>
      <c r="L110" t="s">
        <v>483</v>
      </c>
      <c r="M110">
        <v>9</v>
      </c>
      <c r="N110" s="8">
        <v>370.92857142857144</v>
      </c>
      <c r="O110" s="8">
        <v>5</v>
      </c>
      <c r="P110" s="8">
        <v>206.07142857142858</v>
      </c>
      <c r="Q110">
        <f t="shared" si="5"/>
        <v>14</v>
      </c>
      <c r="R110">
        <f t="shared" si="8"/>
        <v>4</v>
      </c>
      <c r="S110" t="str">
        <f t="shared" si="9"/>
        <v>At-Risk Customers</v>
      </c>
    </row>
    <row r="111" spans="1:19" x14ac:dyDescent="0.25">
      <c r="A111">
        <v>5234</v>
      </c>
      <c r="B111">
        <v>58</v>
      </c>
      <c r="C111" t="s">
        <v>443</v>
      </c>
      <c r="D111" t="s">
        <v>34</v>
      </c>
      <c r="E111">
        <v>30753</v>
      </c>
      <c r="F111">
        <v>85</v>
      </c>
      <c r="G111">
        <v>7</v>
      </c>
      <c r="H111">
        <v>81</v>
      </c>
      <c r="I111">
        <f>(1-_xlfn.PERCENTRANK.INC($F$2:$F42323,F111,1))*10</f>
        <v>1.9999999999999996</v>
      </c>
      <c r="J111">
        <f t="shared" si="6"/>
        <v>1</v>
      </c>
      <c r="K111">
        <f t="shared" si="7"/>
        <v>2</v>
      </c>
      <c r="L111" t="s">
        <v>483</v>
      </c>
      <c r="M111">
        <v>1</v>
      </c>
      <c r="N111" s="8">
        <v>20.25</v>
      </c>
      <c r="O111" s="8">
        <v>3</v>
      </c>
      <c r="P111" s="8">
        <v>60.75</v>
      </c>
      <c r="Q111">
        <f t="shared" si="5"/>
        <v>5</v>
      </c>
      <c r="R111">
        <f t="shared" si="8"/>
        <v>0</v>
      </c>
      <c r="S111" t="str">
        <f t="shared" si="9"/>
        <v>Inactive Customers</v>
      </c>
    </row>
    <row r="112" spans="1:19" x14ac:dyDescent="0.25">
      <c r="A112">
        <v>9862</v>
      </c>
      <c r="B112">
        <v>56</v>
      </c>
      <c r="C112" t="s">
        <v>442</v>
      </c>
      <c r="D112" t="s">
        <v>34</v>
      </c>
      <c r="E112">
        <v>21918</v>
      </c>
      <c r="F112">
        <v>37</v>
      </c>
      <c r="G112">
        <v>7</v>
      </c>
      <c r="H112">
        <v>33</v>
      </c>
      <c r="I112">
        <f>(1-_xlfn.PERCENTRANK.INC($F$2:$F42324,F112,1))*10</f>
        <v>7</v>
      </c>
      <c r="J112">
        <f t="shared" si="6"/>
        <v>1</v>
      </c>
      <c r="K112">
        <f t="shared" si="7"/>
        <v>0</v>
      </c>
      <c r="L112" t="s">
        <v>483</v>
      </c>
      <c r="M112">
        <v>2</v>
      </c>
      <c r="N112" s="8">
        <v>13.200000000000001</v>
      </c>
      <c r="O112" s="8">
        <v>3</v>
      </c>
      <c r="P112" s="8">
        <v>19.8</v>
      </c>
      <c r="Q112">
        <f t="shared" si="5"/>
        <v>8</v>
      </c>
      <c r="R112">
        <f t="shared" si="8"/>
        <v>1</v>
      </c>
      <c r="S112" t="str">
        <f t="shared" si="9"/>
        <v>Inactive Customers</v>
      </c>
    </row>
    <row r="113" spans="1:19" x14ac:dyDescent="0.25">
      <c r="A113">
        <v>9805</v>
      </c>
      <c r="B113">
        <v>72</v>
      </c>
      <c r="C113" t="s">
        <v>443</v>
      </c>
      <c r="D113" t="s">
        <v>34</v>
      </c>
      <c r="E113">
        <v>56129</v>
      </c>
      <c r="F113">
        <v>65</v>
      </c>
      <c r="G113">
        <v>22</v>
      </c>
      <c r="H113">
        <v>660</v>
      </c>
      <c r="I113">
        <f>(1-_xlfn.PERCENTRANK.INC($F$2:$F42325,F113,1))*10</f>
        <v>4</v>
      </c>
      <c r="J113">
        <f t="shared" si="6"/>
        <v>7</v>
      </c>
      <c r="K113">
        <f t="shared" si="7"/>
        <v>6</v>
      </c>
      <c r="L113" t="s">
        <v>483</v>
      </c>
      <c r="M113">
        <v>6</v>
      </c>
      <c r="N113" s="8">
        <v>247.5</v>
      </c>
      <c r="O113" s="8">
        <v>10</v>
      </c>
      <c r="P113" s="8">
        <v>412.5</v>
      </c>
      <c r="Q113">
        <f t="shared" si="5"/>
        <v>17</v>
      </c>
      <c r="R113">
        <f t="shared" si="8"/>
        <v>5</v>
      </c>
      <c r="S113" t="str">
        <f t="shared" si="9"/>
        <v>Growth Customers</v>
      </c>
    </row>
    <row r="114" spans="1:19" x14ac:dyDescent="0.25">
      <c r="A114">
        <v>6205</v>
      </c>
      <c r="B114">
        <v>58</v>
      </c>
      <c r="C114" t="s">
        <v>443</v>
      </c>
      <c r="D114" t="s">
        <v>30</v>
      </c>
      <c r="E114">
        <v>32557</v>
      </c>
      <c r="F114">
        <v>13</v>
      </c>
      <c r="G114">
        <v>9</v>
      </c>
      <c r="H114">
        <v>80</v>
      </c>
      <c r="I114">
        <f>(1-_xlfn.PERCENTRANK.INC($F$2:$F42326,F114,1))*10</f>
        <v>9</v>
      </c>
      <c r="J114">
        <f t="shared" si="6"/>
        <v>2</v>
      </c>
      <c r="K114">
        <f t="shared" si="7"/>
        <v>2</v>
      </c>
      <c r="L114" t="s">
        <v>483</v>
      </c>
      <c r="M114">
        <v>2</v>
      </c>
      <c r="N114" s="8">
        <v>32</v>
      </c>
      <c r="O114" s="8">
        <v>3</v>
      </c>
      <c r="P114" s="8">
        <v>48</v>
      </c>
      <c r="Q114">
        <f t="shared" si="5"/>
        <v>13</v>
      </c>
      <c r="R114">
        <f t="shared" si="8"/>
        <v>4</v>
      </c>
      <c r="S114" t="str">
        <f t="shared" si="9"/>
        <v>At-Risk Customers</v>
      </c>
    </row>
    <row r="115" spans="1:19" x14ac:dyDescent="0.25">
      <c r="A115">
        <v>8442</v>
      </c>
      <c r="B115">
        <v>40</v>
      </c>
      <c r="C115" t="s">
        <v>443</v>
      </c>
      <c r="D115" t="s">
        <v>34</v>
      </c>
      <c r="E115">
        <v>19510</v>
      </c>
      <c r="F115">
        <v>63</v>
      </c>
      <c r="G115">
        <v>6</v>
      </c>
      <c r="H115">
        <v>30</v>
      </c>
      <c r="I115">
        <f>(1-_xlfn.PERCENTRANK.INC($F$2:$F42327,F115,1))*10</f>
        <v>4</v>
      </c>
      <c r="J115">
        <f t="shared" si="6"/>
        <v>1</v>
      </c>
      <c r="K115">
        <f t="shared" si="7"/>
        <v>0</v>
      </c>
      <c r="L115" t="s">
        <v>483</v>
      </c>
      <c r="M115">
        <v>1</v>
      </c>
      <c r="N115" s="8">
        <v>7.5</v>
      </c>
      <c r="O115" s="8">
        <v>3</v>
      </c>
      <c r="P115" s="8">
        <v>22.5</v>
      </c>
      <c r="Q115">
        <f t="shared" si="5"/>
        <v>5</v>
      </c>
      <c r="R115">
        <f t="shared" si="8"/>
        <v>0</v>
      </c>
      <c r="S115" t="str">
        <f t="shared" si="9"/>
        <v>Inactive Customers</v>
      </c>
    </row>
    <row r="116" spans="1:19" x14ac:dyDescent="0.25">
      <c r="A116">
        <v>7386</v>
      </c>
      <c r="B116">
        <v>49</v>
      </c>
      <c r="C116" t="s">
        <v>442</v>
      </c>
      <c r="D116" t="s">
        <v>37</v>
      </c>
      <c r="E116">
        <v>30992</v>
      </c>
      <c r="F116">
        <v>83</v>
      </c>
      <c r="G116">
        <v>5</v>
      </c>
      <c r="H116">
        <v>43</v>
      </c>
      <c r="I116">
        <f>(1-_xlfn.PERCENTRANK.INC($F$2:$F42328,F116,1))*10</f>
        <v>1.9999999999999996</v>
      </c>
      <c r="J116">
        <f t="shared" si="6"/>
        <v>0</v>
      </c>
      <c r="K116">
        <f t="shared" si="7"/>
        <v>1</v>
      </c>
      <c r="L116" t="s">
        <v>483</v>
      </c>
      <c r="M116">
        <v>1</v>
      </c>
      <c r="N116" s="8">
        <v>10.75</v>
      </c>
      <c r="O116" s="8">
        <v>3</v>
      </c>
      <c r="P116" s="8">
        <v>32.25</v>
      </c>
      <c r="Q116">
        <f t="shared" si="5"/>
        <v>2.9999999999999996</v>
      </c>
      <c r="R116">
        <f t="shared" si="8"/>
        <v>0</v>
      </c>
      <c r="S116" t="str">
        <f t="shared" si="9"/>
        <v>Inactive Customers</v>
      </c>
    </row>
    <row r="117" spans="1:19" x14ac:dyDescent="0.25">
      <c r="A117">
        <v>7215</v>
      </c>
      <c r="B117">
        <v>42</v>
      </c>
      <c r="C117" t="s">
        <v>442</v>
      </c>
      <c r="D117" t="s">
        <v>30</v>
      </c>
      <c r="E117">
        <v>101970</v>
      </c>
      <c r="F117">
        <v>69</v>
      </c>
      <c r="G117">
        <v>27</v>
      </c>
      <c r="H117">
        <v>1135</v>
      </c>
      <c r="I117">
        <f>(1-_xlfn.PERCENTRANK.INC($F$2:$F42329,F117,1))*10</f>
        <v>4</v>
      </c>
      <c r="J117">
        <f t="shared" si="6"/>
        <v>9</v>
      </c>
      <c r="K117">
        <f t="shared" si="7"/>
        <v>7</v>
      </c>
      <c r="L117" t="s">
        <v>484</v>
      </c>
      <c r="M117">
        <v>6</v>
      </c>
      <c r="N117" s="8">
        <v>358.4210526315789</v>
      </c>
      <c r="O117" s="8">
        <v>13</v>
      </c>
      <c r="P117" s="8">
        <v>776.57894736842104</v>
      </c>
      <c r="Q117">
        <f t="shared" si="5"/>
        <v>20</v>
      </c>
      <c r="R117">
        <f t="shared" si="8"/>
        <v>7</v>
      </c>
      <c r="S117" t="str">
        <f t="shared" si="9"/>
        <v>Loyal Customers</v>
      </c>
    </row>
    <row r="118" spans="1:19" x14ac:dyDescent="0.25">
      <c r="A118">
        <v>1491</v>
      </c>
      <c r="B118">
        <v>60</v>
      </c>
      <c r="C118" t="s">
        <v>443</v>
      </c>
      <c r="D118" t="s">
        <v>34</v>
      </c>
      <c r="E118">
        <v>71488</v>
      </c>
      <c r="F118">
        <v>87</v>
      </c>
      <c r="G118">
        <v>16</v>
      </c>
      <c r="H118">
        <v>559</v>
      </c>
      <c r="I118">
        <f>(1-_xlfn.PERCENTRANK.INC($F$2:$F42330,F118,1))*10</f>
        <v>1.9999999999999996</v>
      </c>
      <c r="J118">
        <f t="shared" si="6"/>
        <v>5</v>
      </c>
      <c r="K118">
        <f t="shared" si="7"/>
        <v>5</v>
      </c>
      <c r="L118" t="s">
        <v>483</v>
      </c>
      <c r="M118">
        <v>3</v>
      </c>
      <c r="N118" s="8">
        <v>167.7</v>
      </c>
      <c r="O118" s="8">
        <v>7</v>
      </c>
      <c r="P118" s="8">
        <v>391.29999999999995</v>
      </c>
      <c r="Q118">
        <f t="shared" si="5"/>
        <v>12</v>
      </c>
      <c r="R118">
        <f t="shared" si="8"/>
        <v>3</v>
      </c>
      <c r="S118" t="str">
        <f t="shared" si="9"/>
        <v>At-Risk Customers</v>
      </c>
    </row>
    <row r="119" spans="1:19" x14ac:dyDescent="0.25">
      <c r="A119">
        <v>11071</v>
      </c>
      <c r="B119">
        <v>41</v>
      </c>
      <c r="C119" t="s">
        <v>442</v>
      </c>
      <c r="D119" t="s">
        <v>30</v>
      </c>
      <c r="E119">
        <v>79607</v>
      </c>
      <c r="F119">
        <v>37</v>
      </c>
      <c r="G119">
        <v>16</v>
      </c>
      <c r="H119">
        <v>1923</v>
      </c>
      <c r="I119">
        <f>(1-_xlfn.PERCENTRANK.INC($F$2:$F42331,F119,1))*10</f>
        <v>7</v>
      </c>
      <c r="J119">
        <f t="shared" si="6"/>
        <v>5</v>
      </c>
      <c r="K119">
        <f t="shared" si="7"/>
        <v>9</v>
      </c>
      <c r="L119" t="s">
        <v>483</v>
      </c>
      <c r="M119">
        <v>3</v>
      </c>
      <c r="N119" s="8">
        <v>641</v>
      </c>
      <c r="O119" s="8">
        <v>6</v>
      </c>
      <c r="P119" s="8">
        <v>1282</v>
      </c>
      <c r="Q119">
        <f t="shared" si="5"/>
        <v>21</v>
      </c>
      <c r="R119">
        <f t="shared" si="8"/>
        <v>8</v>
      </c>
      <c r="S119" t="str">
        <f t="shared" si="9"/>
        <v>Loyal Customers</v>
      </c>
    </row>
    <row r="120" spans="1:19" x14ac:dyDescent="0.25">
      <c r="A120">
        <v>3381</v>
      </c>
      <c r="B120">
        <v>72</v>
      </c>
      <c r="C120" t="s">
        <v>443</v>
      </c>
      <c r="D120" t="s">
        <v>34</v>
      </c>
      <c r="E120">
        <v>54348</v>
      </c>
      <c r="F120">
        <v>51</v>
      </c>
      <c r="G120">
        <v>8</v>
      </c>
      <c r="H120">
        <v>90</v>
      </c>
      <c r="I120">
        <f>(1-_xlfn.PERCENTRANK.INC($F$2:$F42332,F120,1))*10</f>
        <v>5</v>
      </c>
      <c r="J120">
        <f t="shared" si="6"/>
        <v>2</v>
      </c>
      <c r="K120">
        <f t="shared" si="7"/>
        <v>2</v>
      </c>
      <c r="L120" t="s">
        <v>483</v>
      </c>
      <c r="M120">
        <v>2</v>
      </c>
      <c r="N120" s="8">
        <v>30</v>
      </c>
      <c r="O120" s="8">
        <v>4</v>
      </c>
      <c r="P120" s="8">
        <v>60</v>
      </c>
      <c r="Q120">
        <f t="shared" si="5"/>
        <v>9</v>
      </c>
      <c r="R120">
        <f t="shared" si="8"/>
        <v>2</v>
      </c>
      <c r="S120" t="str">
        <f t="shared" si="9"/>
        <v>At-Risk Customers</v>
      </c>
    </row>
    <row r="121" spans="1:19" x14ac:dyDescent="0.25">
      <c r="A121">
        <v>11051</v>
      </c>
      <c r="B121">
        <v>69</v>
      </c>
      <c r="C121" t="s">
        <v>33</v>
      </c>
      <c r="D121" t="s">
        <v>34</v>
      </c>
      <c r="E121">
        <v>77376</v>
      </c>
      <c r="F121">
        <v>72</v>
      </c>
      <c r="G121">
        <v>23</v>
      </c>
      <c r="H121">
        <v>661</v>
      </c>
      <c r="I121">
        <f>(1-_xlfn.PERCENTRANK.INC($F$2:$F42333,F121,1))*10</f>
        <v>3.0000000000000004</v>
      </c>
      <c r="J121">
        <f t="shared" si="6"/>
        <v>8</v>
      </c>
      <c r="K121">
        <f t="shared" si="7"/>
        <v>6</v>
      </c>
      <c r="L121" t="s">
        <v>483</v>
      </c>
      <c r="M121">
        <v>6</v>
      </c>
      <c r="N121" s="8">
        <v>247.875</v>
      </c>
      <c r="O121" s="8">
        <v>10</v>
      </c>
      <c r="P121" s="8">
        <v>413.125</v>
      </c>
      <c r="Q121">
        <f t="shared" si="5"/>
        <v>17</v>
      </c>
      <c r="R121">
        <f t="shared" si="8"/>
        <v>5</v>
      </c>
      <c r="S121" t="str">
        <f t="shared" si="9"/>
        <v>Growth Customers</v>
      </c>
    </row>
    <row r="122" spans="1:19" x14ac:dyDescent="0.25">
      <c r="A122">
        <v>8026</v>
      </c>
      <c r="B122">
        <v>73</v>
      </c>
      <c r="C122" t="s">
        <v>442</v>
      </c>
      <c r="D122" t="s">
        <v>34</v>
      </c>
      <c r="E122">
        <v>62998</v>
      </c>
      <c r="F122">
        <v>10</v>
      </c>
      <c r="G122">
        <v>19</v>
      </c>
      <c r="H122">
        <v>463</v>
      </c>
      <c r="I122">
        <f>(1-_xlfn.PERCENTRANK.INC($F$2:$F42334,F122,1))*10</f>
        <v>9</v>
      </c>
      <c r="J122">
        <f t="shared" si="6"/>
        <v>6</v>
      </c>
      <c r="K122">
        <f t="shared" si="7"/>
        <v>5</v>
      </c>
      <c r="L122" t="s">
        <v>483</v>
      </c>
      <c r="M122">
        <v>5</v>
      </c>
      <c r="N122" s="8">
        <v>231.5</v>
      </c>
      <c r="O122" s="8">
        <v>5</v>
      </c>
      <c r="P122" s="8">
        <v>231.5</v>
      </c>
      <c r="Q122">
        <f t="shared" si="5"/>
        <v>20</v>
      </c>
      <c r="R122">
        <f t="shared" si="8"/>
        <v>7</v>
      </c>
      <c r="S122" t="str">
        <f t="shared" si="9"/>
        <v>Loyal Customers</v>
      </c>
    </row>
    <row r="123" spans="1:19" x14ac:dyDescent="0.25">
      <c r="A123">
        <v>433</v>
      </c>
      <c r="B123">
        <v>67</v>
      </c>
      <c r="C123" t="s">
        <v>443</v>
      </c>
      <c r="D123" t="s">
        <v>30</v>
      </c>
      <c r="E123">
        <v>61331</v>
      </c>
      <c r="F123">
        <v>42</v>
      </c>
      <c r="G123">
        <v>23</v>
      </c>
      <c r="H123">
        <v>632</v>
      </c>
      <c r="I123">
        <f>(1-_xlfn.PERCENTRANK.INC($F$2:$F42335,F123,1))*10</f>
        <v>6</v>
      </c>
      <c r="J123">
        <f t="shared" si="6"/>
        <v>8</v>
      </c>
      <c r="K123">
        <f t="shared" si="7"/>
        <v>5</v>
      </c>
      <c r="L123" t="s">
        <v>483</v>
      </c>
      <c r="M123">
        <v>11</v>
      </c>
      <c r="N123" s="8">
        <v>408.94117647058823</v>
      </c>
      <c r="O123" s="8">
        <v>6</v>
      </c>
      <c r="P123" s="8">
        <v>223.05882352941177</v>
      </c>
      <c r="Q123">
        <f t="shared" si="5"/>
        <v>19</v>
      </c>
      <c r="R123">
        <f t="shared" si="8"/>
        <v>7</v>
      </c>
      <c r="S123" t="str">
        <f t="shared" si="9"/>
        <v>Loyal Customers</v>
      </c>
    </row>
    <row r="124" spans="1:19" x14ac:dyDescent="0.25">
      <c r="A124">
        <v>9597</v>
      </c>
      <c r="B124">
        <v>56</v>
      </c>
      <c r="C124" t="s">
        <v>442</v>
      </c>
      <c r="D124" t="s">
        <v>34</v>
      </c>
      <c r="E124">
        <v>73448</v>
      </c>
      <c r="F124">
        <v>10</v>
      </c>
      <c r="G124">
        <v>19</v>
      </c>
      <c r="H124">
        <v>725</v>
      </c>
      <c r="I124">
        <f>(1-_xlfn.PERCENTRANK.INC($F$2:$F42336,F124,1))*10</f>
        <v>9</v>
      </c>
      <c r="J124">
        <f t="shared" si="6"/>
        <v>6</v>
      </c>
      <c r="K124">
        <f t="shared" si="7"/>
        <v>6</v>
      </c>
      <c r="L124" t="s">
        <v>483</v>
      </c>
      <c r="M124">
        <v>7</v>
      </c>
      <c r="N124" s="8">
        <v>317.1875</v>
      </c>
      <c r="O124" s="8">
        <v>9</v>
      </c>
      <c r="P124" s="8">
        <v>407.8125</v>
      </c>
      <c r="Q124">
        <f t="shared" si="5"/>
        <v>21</v>
      </c>
      <c r="R124">
        <f t="shared" si="8"/>
        <v>8</v>
      </c>
      <c r="S124" t="str">
        <f t="shared" si="9"/>
        <v>Loyal Customers</v>
      </c>
    </row>
    <row r="125" spans="1:19" x14ac:dyDescent="0.25">
      <c r="A125">
        <v>5290</v>
      </c>
      <c r="B125">
        <v>61</v>
      </c>
      <c r="C125" t="s">
        <v>33</v>
      </c>
      <c r="D125" t="s">
        <v>34</v>
      </c>
      <c r="E125">
        <v>41551</v>
      </c>
      <c r="F125">
        <v>51</v>
      </c>
      <c r="G125">
        <v>16</v>
      </c>
      <c r="H125">
        <v>279</v>
      </c>
      <c r="I125">
        <f>(1-_xlfn.PERCENTRANK.INC($F$2:$F42337,F125,1))*10</f>
        <v>5</v>
      </c>
      <c r="J125">
        <f t="shared" si="6"/>
        <v>5</v>
      </c>
      <c r="K125">
        <f t="shared" si="7"/>
        <v>4</v>
      </c>
      <c r="L125" t="s">
        <v>483</v>
      </c>
      <c r="M125">
        <v>5</v>
      </c>
      <c r="N125" s="8">
        <v>139.5</v>
      </c>
      <c r="O125" s="8">
        <v>5</v>
      </c>
      <c r="P125" s="8">
        <v>139.5</v>
      </c>
      <c r="Q125">
        <f t="shared" si="5"/>
        <v>14</v>
      </c>
      <c r="R125">
        <f t="shared" si="8"/>
        <v>4</v>
      </c>
      <c r="S125" t="str">
        <f t="shared" si="9"/>
        <v>At-Risk Customers</v>
      </c>
    </row>
    <row r="126" spans="1:19" x14ac:dyDescent="0.25">
      <c r="A126">
        <v>1685</v>
      </c>
      <c r="B126">
        <v>58</v>
      </c>
      <c r="C126" t="s">
        <v>33</v>
      </c>
      <c r="D126" t="s">
        <v>34</v>
      </c>
      <c r="E126">
        <v>62981</v>
      </c>
      <c r="F126">
        <v>21</v>
      </c>
      <c r="G126">
        <v>23</v>
      </c>
      <c r="H126">
        <v>1482</v>
      </c>
      <c r="I126">
        <f>(1-_xlfn.PERCENTRANK.INC($F$2:$F42338,F126,1))*10</f>
        <v>8</v>
      </c>
      <c r="J126">
        <f t="shared" si="6"/>
        <v>8</v>
      </c>
      <c r="K126">
        <f t="shared" si="7"/>
        <v>8</v>
      </c>
      <c r="L126" t="s">
        <v>483</v>
      </c>
      <c r="M126">
        <v>4</v>
      </c>
      <c r="N126" s="8">
        <v>348.70588235294116</v>
      </c>
      <c r="O126" s="8">
        <v>13</v>
      </c>
      <c r="P126" s="8">
        <v>1133.2941176470588</v>
      </c>
      <c r="Q126">
        <f t="shared" si="5"/>
        <v>24</v>
      </c>
      <c r="R126">
        <f t="shared" si="8"/>
        <v>9</v>
      </c>
      <c r="S126" t="str">
        <f t="shared" si="9"/>
        <v>Top Customers</v>
      </c>
    </row>
    <row r="127" spans="1:19" x14ac:dyDescent="0.25">
      <c r="A127">
        <v>5342</v>
      </c>
      <c r="B127">
        <v>49</v>
      </c>
      <c r="C127" t="s">
        <v>41</v>
      </c>
      <c r="D127" t="s">
        <v>37</v>
      </c>
      <c r="E127">
        <v>9548</v>
      </c>
      <c r="F127">
        <v>31</v>
      </c>
      <c r="G127">
        <v>6</v>
      </c>
      <c r="H127">
        <v>29</v>
      </c>
      <c r="I127">
        <f>(1-_xlfn.PERCENTRANK.INC($F$2:$F42339,F127,1))*10</f>
        <v>7</v>
      </c>
      <c r="J127">
        <f t="shared" si="6"/>
        <v>1</v>
      </c>
      <c r="K127">
        <f t="shared" si="7"/>
        <v>0</v>
      </c>
      <c r="L127" t="s">
        <v>483</v>
      </c>
      <c r="M127">
        <v>1</v>
      </c>
      <c r="N127" s="8">
        <v>7.25</v>
      </c>
      <c r="O127" s="8">
        <v>3</v>
      </c>
      <c r="P127" s="8">
        <v>21.75</v>
      </c>
      <c r="Q127">
        <f t="shared" si="5"/>
        <v>8</v>
      </c>
      <c r="R127">
        <f t="shared" si="8"/>
        <v>1</v>
      </c>
      <c r="S127" t="str">
        <f t="shared" si="9"/>
        <v>Inactive Customers</v>
      </c>
    </row>
    <row r="128" spans="1:19" x14ac:dyDescent="0.25">
      <c r="A128">
        <v>9579</v>
      </c>
      <c r="B128">
        <v>66</v>
      </c>
      <c r="C128" t="s">
        <v>33</v>
      </c>
      <c r="D128" t="s">
        <v>34</v>
      </c>
      <c r="E128">
        <v>33762</v>
      </c>
      <c r="F128">
        <v>61</v>
      </c>
      <c r="G128">
        <v>9</v>
      </c>
      <c r="H128">
        <v>106</v>
      </c>
      <c r="I128">
        <f>(1-_xlfn.PERCENTRANK.INC($F$2:$F42340,F128,1))*10</f>
        <v>4</v>
      </c>
      <c r="J128">
        <f t="shared" si="6"/>
        <v>2</v>
      </c>
      <c r="K128">
        <f t="shared" si="7"/>
        <v>3</v>
      </c>
      <c r="L128" t="s">
        <v>483</v>
      </c>
      <c r="M128">
        <v>2</v>
      </c>
      <c r="N128" s="8">
        <v>53</v>
      </c>
      <c r="O128" s="8">
        <v>2</v>
      </c>
      <c r="P128" s="8">
        <v>53</v>
      </c>
      <c r="Q128">
        <f t="shared" si="5"/>
        <v>9</v>
      </c>
      <c r="R128">
        <f t="shared" si="8"/>
        <v>2</v>
      </c>
      <c r="S128" t="str">
        <f t="shared" si="9"/>
        <v>At-Risk Customers</v>
      </c>
    </row>
    <row r="129" spans="1:19" x14ac:dyDescent="0.25">
      <c r="A129">
        <v>7660</v>
      </c>
      <c r="B129">
        <v>52</v>
      </c>
      <c r="C129" t="s">
        <v>33</v>
      </c>
      <c r="D129" t="s">
        <v>30</v>
      </c>
      <c r="E129">
        <v>35860</v>
      </c>
      <c r="F129">
        <v>37</v>
      </c>
      <c r="G129">
        <v>6</v>
      </c>
      <c r="H129">
        <v>49</v>
      </c>
      <c r="I129">
        <f>(1-_xlfn.PERCENTRANK.INC($F$2:$F42341,F129,1))*10</f>
        <v>7</v>
      </c>
      <c r="J129">
        <f t="shared" si="6"/>
        <v>1</v>
      </c>
      <c r="K129">
        <f t="shared" si="7"/>
        <v>1</v>
      </c>
      <c r="L129" t="s">
        <v>483</v>
      </c>
      <c r="M129">
        <v>1</v>
      </c>
      <c r="N129" s="8">
        <v>16.333333333333332</v>
      </c>
      <c r="O129" s="8">
        <v>2</v>
      </c>
      <c r="P129" s="8">
        <v>32.666666666666664</v>
      </c>
      <c r="Q129">
        <f t="shared" si="5"/>
        <v>9</v>
      </c>
      <c r="R129">
        <f t="shared" si="8"/>
        <v>2</v>
      </c>
      <c r="S129" t="str">
        <f t="shared" si="9"/>
        <v>At-Risk Customers</v>
      </c>
    </row>
    <row r="130" spans="1:19" x14ac:dyDescent="0.25">
      <c r="A130">
        <v>1461</v>
      </c>
      <c r="B130">
        <v>60</v>
      </c>
      <c r="C130" t="s">
        <v>33</v>
      </c>
      <c r="D130" t="s">
        <v>37</v>
      </c>
      <c r="E130">
        <v>36921</v>
      </c>
      <c r="F130">
        <v>74</v>
      </c>
      <c r="G130">
        <v>7</v>
      </c>
      <c r="H130">
        <v>38</v>
      </c>
      <c r="I130">
        <f>(1-_xlfn.PERCENTRANK.INC($F$2:$F42342,F130,1))*10</f>
        <v>3.0000000000000004</v>
      </c>
      <c r="J130">
        <f t="shared" si="6"/>
        <v>1</v>
      </c>
      <c r="K130">
        <f t="shared" si="7"/>
        <v>1</v>
      </c>
      <c r="L130" t="s">
        <v>483</v>
      </c>
      <c r="M130">
        <v>2</v>
      </c>
      <c r="N130" s="8">
        <v>15.200000000000001</v>
      </c>
      <c r="O130" s="8">
        <v>3</v>
      </c>
      <c r="P130" s="8">
        <v>22.8</v>
      </c>
      <c r="Q130">
        <f t="shared" ref="Q130:Q193" si="10">SUM(I130,J130,K130)</f>
        <v>5</v>
      </c>
      <c r="R130">
        <f t="shared" si="8"/>
        <v>0</v>
      </c>
      <c r="S130" t="str">
        <f t="shared" si="9"/>
        <v>Inactive Customers</v>
      </c>
    </row>
    <row r="131" spans="1:19" x14ac:dyDescent="0.25">
      <c r="A131">
        <v>821</v>
      </c>
      <c r="B131">
        <v>33</v>
      </c>
      <c r="C131" t="s">
        <v>443</v>
      </c>
      <c r="D131" t="s">
        <v>30</v>
      </c>
      <c r="E131">
        <v>92859</v>
      </c>
      <c r="F131">
        <v>46</v>
      </c>
      <c r="G131">
        <v>22</v>
      </c>
      <c r="H131">
        <v>2077</v>
      </c>
      <c r="I131">
        <f>(1-_xlfn.PERCENTRANK.INC($F$2:$F42343,F131,1))*10</f>
        <v>6</v>
      </c>
      <c r="J131">
        <f t="shared" ref="J131:J194" si="11">_xlfn.PERCENTRANK.INC($G$2:$G$2214, G131,1) * 10</f>
        <v>7</v>
      </c>
      <c r="K131">
        <f t="shared" ref="K131:K194" si="12">_xlfn.PERCENTRANK.INC($H$2:$H$2214, H131, 1) * 10</f>
        <v>9</v>
      </c>
      <c r="L131" t="s">
        <v>483</v>
      </c>
      <c r="M131">
        <v>5</v>
      </c>
      <c r="N131" s="8">
        <v>610.88235294117646</v>
      </c>
      <c r="O131" s="8">
        <v>12</v>
      </c>
      <c r="P131" s="8">
        <v>1466.1176470588236</v>
      </c>
      <c r="Q131">
        <f t="shared" si="10"/>
        <v>22</v>
      </c>
      <c r="R131">
        <f t="shared" ref="R131:R194" si="13">_xlfn.PERCENTRANK.INC($Q$2:$Q$2214, Q131, 1) * 10</f>
        <v>8</v>
      </c>
      <c r="S131" t="str">
        <f t="shared" ref="S131:S194" si="14">VLOOKUP(R131,$W$6:$X$17, 2,FALSE)</f>
        <v>Loyal Customers</v>
      </c>
    </row>
    <row r="132" spans="1:19" x14ac:dyDescent="0.25">
      <c r="A132">
        <v>11084</v>
      </c>
      <c r="B132">
        <v>49</v>
      </c>
      <c r="C132" t="s">
        <v>443</v>
      </c>
      <c r="D132" t="s">
        <v>34</v>
      </c>
      <c r="E132">
        <v>65104</v>
      </c>
      <c r="F132">
        <v>4</v>
      </c>
      <c r="G132">
        <v>17</v>
      </c>
      <c r="H132">
        <v>1053</v>
      </c>
      <c r="I132">
        <f>(1-_xlfn.PERCENTRANK.INC($F$2:$F42344,F132,1))*10</f>
        <v>10</v>
      </c>
      <c r="J132">
        <f t="shared" si="11"/>
        <v>5</v>
      </c>
      <c r="K132">
        <f t="shared" si="12"/>
        <v>7</v>
      </c>
      <c r="L132" t="s">
        <v>483</v>
      </c>
      <c r="M132">
        <v>3</v>
      </c>
      <c r="N132" s="8">
        <v>315.89999999999998</v>
      </c>
      <c r="O132" s="8">
        <v>7</v>
      </c>
      <c r="P132" s="8">
        <v>737.09999999999991</v>
      </c>
      <c r="Q132">
        <f t="shared" si="10"/>
        <v>22</v>
      </c>
      <c r="R132">
        <f t="shared" si="13"/>
        <v>8</v>
      </c>
      <c r="S132" t="str">
        <f t="shared" si="14"/>
        <v>Loyal Customers</v>
      </c>
    </row>
    <row r="133" spans="1:19" x14ac:dyDescent="0.25">
      <c r="A133">
        <v>8690</v>
      </c>
      <c r="B133">
        <v>63</v>
      </c>
      <c r="C133" t="s">
        <v>442</v>
      </c>
      <c r="D133" t="s">
        <v>34</v>
      </c>
      <c r="E133">
        <v>86111</v>
      </c>
      <c r="F133">
        <v>73</v>
      </c>
      <c r="G133">
        <v>23</v>
      </c>
      <c r="H133">
        <v>1385</v>
      </c>
      <c r="I133">
        <f>(1-_xlfn.PERCENTRANK.INC($F$2:$F42345,F133,1))*10</f>
        <v>3.0000000000000004</v>
      </c>
      <c r="J133">
        <f t="shared" si="11"/>
        <v>8</v>
      </c>
      <c r="K133">
        <f t="shared" si="12"/>
        <v>8</v>
      </c>
      <c r="L133" t="s">
        <v>483</v>
      </c>
      <c r="M133">
        <v>5</v>
      </c>
      <c r="N133" s="8">
        <v>461.66666666666663</v>
      </c>
      <c r="O133" s="8">
        <v>10</v>
      </c>
      <c r="P133" s="8">
        <v>923.33333333333326</v>
      </c>
      <c r="Q133">
        <f t="shared" si="10"/>
        <v>19</v>
      </c>
      <c r="R133">
        <f t="shared" si="13"/>
        <v>7</v>
      </c>
      <c r="S133" t="str">
        <f t="shared" si="14"/>
        <v>Loyal Customers</v>
      </c>
    </row>
    <row r="134" spans="1:19" x14ac:dyDescent="0.25">
      <c r="A134">
        <v>2937</v>
      </c>
      <c r="B134">
        <v>51</v>
      </c>
      <c r="C134" t="s">
        <v>33</v>
      </c>
      <c r="D134" t="s">
        <v>30</v>
      </c>
      <c r="E134">
        <v>68352</v>
      </c>
      <c r="F134">
        <v>47</v>
      </c>
      <c r="G134">
        <v>25</v>
      </c>
      <c r="H134">
        <v>871</v>
      </c>
      <c r="I134">
        <f>(1-_xlfn.PERCENTRANK.INC($F$2:$F42346,F134,1))*10</f>
        <v>6</v>
      </c>
      <c r="J134">
        <f t="shared" si="11"/>
        <v>8</v>
      </c>
      <c r="K134">
        <f t="shared" si="12"/>
        <v>6</v>
      </c>
      <c r="L134" t="s">
        <v>483</v>
      </c>
      <c r="M134">
        <v>8</v>
      </c>
      <c r="N134" s="8">
        <v>409.88235294117646</v>
      </c>
      <c r="O134" s="8">
        <v>9</v>
      </c>
      <c r="P134" s="8">
        <v>461.11764705882354</v>
      </c>
      <c r="Q134">
        <f t="shared" si="10"/>
        <v>20</v>
      </c>
      <c r="R134">
        <f t="shared" si="13"/>
        <v>7</v>
      </c>
      <c r="S134" t="str">
        <f t="shared" si="14"/>
        <v>Loyal Customers</v>
      </c>
    </row>
    <row r="135" spans="1:19" x14ac:dyDescent="0.25">
      <c r="A135">
        <v>9701</v>
      </c>
      <c r="B135">
        <v>37</v>
      </c>
      <c r="C135" t="s">
        <v>442</v>
      </c>
      <c r="D135" t="s">
        <v>34</v>
      </c>
      <c r="E135">
        <v>41883</v>
      </c>
      <c r="F135">
        <v>13</v>
      </c>
      <c r="G135">
        <v>12</v>
      </c>
      <c r="H135">
        <v>312</v>
      </c>
      <c r="I135">
        <f>(1-_xlfn.PERCENTRANK.INC($F$2:$F42347,F135,1))*10</f>
        <v>9</v>
      </c>
      <c r="J135">
        <f t="shared" si="11"/>
        <v>3</v>
      </c>
      <c r="K135">
        <f t="shared" si="12"/>
        <v>4</v>
      </c>
      <c r="L135" t="s">
        <v>483</v>
      </c>
      <c r="M135">
        <v>4</v>
      </c>
      <c r="N135" s="8">
        <v>178.28571428571428</v>
      </c>
      <c r="O135" s="8">
        <v>3</v>
      </c>
      <c r="P135" s="8">
        <v>133.71428571428569</v>
      </c>
      <c r="Q135">
        <f t="shared" si="10"/>
        <v>16</v>
      </c>
      <c r="R135">
        <f t="shared" si="13"/>
        <v>5</v>
      </c>
      <c r="S135" t="str">
        <f t="shared" si="14"/>
        <v>Growth Customers</v>
      </c>
    </row>
    <row r="136" spans="1:19" x14ac:dyDescent="0.25">
      <c r="A136">
        <v>9949</v>
      </c>
      <c r="B136">
        <v>49</v>
      </c>
      <c r="C136" t="s">
        <v>442</v>
      </c>
      <c r="D136" t="s">
        <v>34</v>
      </c>
      <c r="E136">
        <v>59809</v>
      </c>
      <c r="F136">
        <v>36</v>
      </c>
      <c r="G136">
        <v>15</v>
      </c>
      <c r="H136">
        <v>877</v>
      </c>
      <c r="I136">
        <f>(1-_xlfn.PERCENTRANK.INC($F$2:$F42348,F136,1))*10</f>
        <v>7</v>
      </c>
      <c r="J136">
        <f t="shared" si="11"/>
        <v>4</v>
      </c>
      <c r="K136">
        <f t="shared" si="12"/>
        <v>6</v>
      </c>
      <c r="L136" t="s">
        <v>483</v>
      </c>
      <c r="M136">
        <v>3</v>
      </c>
      <c r="N136" s="8">
        <v>292.33333333333331</v>
      </c>
      <c r="O136" s="8">
        <v>6</v>
      </c>
      <c r="P136" s="8">
        <v>584.66666666666663</v>
      </c>
      <c r="Q136">
        <f t="shared" si="10"/>
        <v>17</v>
      </c>
      <c r="R136">
        <f t="shared" si="13"/>
        <v>5</v>
      </c>
      <c r="S136" t="str">
        <f t="shared" si="14"/>
        <v>Growth Customers</v>
      </c>
    </row>
    <row r="137" spans="1:19" x14ac:dyDescent="0.25">
      <c r="A137">
        <v>10837</v>
      </c>
      <c r="B137">
        <v>50</v>
      </c>
      <c r="C137" t="s">
        <v>442</v>
      </c>
      <c r="D137" t="s">
        <v>34</v>
      </c>
      <c r="E137">
        <v>23957</v>
      </c>
      <c r="F137">
        <v>47</v>
      </c>
      <c r="G137">
        <v>6</v>
      </c>
      <c r="H137">
        <v>68</v>
      </c>
      <c r="I137">
        <f>(1-_xlfn.PERCENTRANK.INC($F$2:$F42349,F137,1))*10</f>
        <v>6</v>
      </c>
      <c r="J137">
        <f t="shared" si="11"/>
        <v>1</v>
      </c>
      <c r="K137">
        <f t="shared" si="12"/>
        <v>2</v>
      </c>
      <c r="L137" t="s">
        <v>483</v>
      </c>
      <c r="M137">
        <v>2</v>
      </c>
      <c r="N137" s="8">
        <v>27.200000000000003</v>
      </c>
      <c r="O137" s="8">
        <v>3</v>
      </c>
      <c r="P137" s="8">
        <v>40.799999999999997</v>
      </c>
      <c r="Q137">
        <f t="shared" si="10"/>
        <v>9</v>
      </c>
      <c r="R137">
        <f t="shared" si="13"/>
        <v>2</v>
      </c>
      <c r="S137" t="str">
        <f t="shared" si="14"/>
        <v>At-Risk Customers</v>
      </c>
    </row>
    <row r="138" spans="1:19" x14ac:dyDescent="0.25">
      <c r="A138">
        <v>3120</v>
      </c>
      <c r="B138">
        <v>44</v>
      </c>
      <c r="C138" t="s">
        <v>442</v>
      </c>
      <c r="D138" t="s">
        <v>34</v>
      </c>
      <c r="E138">
        <v>38547</v>
      </c>
      <c r="F138">
        <v>49</v>
      </c>
      <c r="G138">
        <v>4</v>
      </c>
      <c r="H138">
        <v>22</v>
      </c>
      <c r="I138">
        <f>(1-_xlfn.PERCENTRANK.INC($F$2:$F42350,F138,1))*10</f>
        <v>6</v>
      </c>
      <c r="J138">
        <f t="shared" si="11"/>
        <v>0</v>
      </c>
      <c r="K138">
        <f t="shared" si="12"/>
        <v>0</v>
      </c>
      <c r="L138" t="s">
        <v>483</v>
      </c>
      <c r="M138">
        <v>1</v>
      </c>
      <c r="N138" s="8">
        <v>7.333333333333333</v>
      </c>
      <c r="O138" s="8">
        <v>2</v>
      </c>
      <c r="P138" s="8">
        <v>14.666666666666666</v>
      </c>
      <c r="Q138">
        <f t="shared" si="10"/>
        <v>6</v>
      </c>
      <c r="R138">
        <f t="shared" si="13"/>
        <v>0</v>
      </c>
      <c r="S138" t="str">
        <f t="shared" si="14"/>
        <v>Inactive Customers</v>
      </c>
    </row>
    <row r="139" spans="1:19" x14ac:dyDescent="0.25">
      <c r="A139">
        <v>5885</v>
      </c>
      <c r="B139">
        <v>52</v>
      </c>
      <c r="C139" t="s">
        <v>443</v>
      </c>
      <c r="D139" t="s">
        <v>34</v>
      </c>
      <c r="E139">
        <v>35688</v>
      </c>
      <c r="F139">
        <v>94</v>
      </c>
      <c r="G139">
        <v>16</v>
      </c>
      <c r="H139">
        <v>211</v>
      </c>
      <c r="I139">
        <f>(1-_xlfn.PERCENTRANK.INC($F$2:$F42351,F139,1))*10</f>
        <v>0.99999999999999978</v>
      </c>
      <c r="J139">
        <f t="shared" si="11"/>
        <v>5</v>
      </c>
      <c r="K139">
        <f t="shared" si="12"/>
        <v>4</v>
      </c>
      <c r="L139" t="s">
        <v>483</v>
      </c>
      <c r="M139">
        <v>4</v>
      </c>
      <c r="N139" s="8">
        <v>105.5</v>
      </c>
      <c r="O139" s="8">
        <v>4</v>
      </c>
      <c r="P139" s="8">
        <v>105.5</v>
      </c>
      <c r="Q139">
        <f t="shared" si="10"/>
        <v>10</v>
      </c>
      <c r="R139">
        <f t="shared" si="13"/>
        <v>2</v>
      </c>
      <c r="S139" t="str">
        <f t="shared" si="14"/>
        <v>At-Risk Customers</v>
      </c>
    </row>
    <row r="140" spans="1:19" x14ac:dyDescent="0.25">
      <c r="A140">
        <v>4050</v>
      </c>
      <c r="B140">
        <v>59</v>
      </c>
      <c r="C140" t="s">
        <v>443</v>
      </c>
      <c r="D140" t="s">
        <v>34</v>
      </c>
      <c r="E140">
        <v>49605</v>
      </c>
      <c r="F140">
        <v>65</v>
      </c>
      <c r="G140">
        <v>8</v>
      </c>
      <c r="H140">
        <v>127</v>
      </c>
      <c r="I140">
        <f>(1-_xlfn.PERCENTRANK.INC($F$2:$F42352,F140,1))*10</f>
        <v>4</v>
      </c>
      <c r="J140">
        <f t="shared" si="11"/>
        <v>2</v>
      </c>
      <c r="K140">
        <f t="shared" si="12"/>
        <v>3</v>
      </c>
      <c r="L140" t="s">
        <v>483</v>
      </c>
      <c r="M140">
        <v>2</v>
      </c>
      <c r="N140" s="8">
        <v>42.333333333333329</v>
      </c>
      <c r="O140" s="8">
        <v>4</v>
      </c>
      <c r="P140" s="8">
        <v>84.666666666666657</v>
      </c>
      <c r="Q140">
        <f t="shared" si="10"/>
        <v>9</v>
      </c>
      <c r="R140">
        <f t="shared" si="13"/>
        <v>2</v>
      </c>
      <c r="S140" t="str">
        <f t="shared" si="14"/>
        <v>At-Risk Customers</v>
      </c>
    </row>
    <row r="141" spans="1:19" x14ac:dyDescent="0.25">
      <c r="A141">
        <v>3830</v>
      </c>
      <c r="B141">
        <v>72</v>
      </c>
      <c r="C141" t="s">
        <v>443</v>
      </c>
      <c r="D141" t="s">
        <v>34</v>
      </c>
      <c r="E141">
        <v>59354</v>
      </c>
      <c r="F141">
        <v>59</v>
      </c>
      <c r="G141">
        <v>16</v>
      </c>
      <c r="H141">
        <v>459</v>
      </c>
      <c r="I141">
        <f>(1-_xlfn.PERCENTRANK.INC($F$2:$F42353,F141,1))*10</f>
        <v>4</v>
      </c>
      <c r="J141">
        <f t="shared" si="11"/>
        <v>5</v>
      </c>
      <c r="K141">
        <f t="shared" si="12"/>
        <v>5</v>
      </c>
      <c r="L141" t="s">
        <v>483</v>
      </c>
      <c r="M141">
        <v>4</v>
      </c>
      <c r="N141" s="8">
        <v>166.90909090909091</v>
      </c>
      <c r="O141" s="8">
        <v>7</v>
      </c>
      <c r="P141" s="8">
        <v>292.09090909090907</v>
      </c>
      <c r="Q141">
        <f t="shared" si="10"/>
        <v>14</v>
      </c>
      <c r="R141">
        <f t="shared" si="13"/>
        <v>4</v>
      </c>
      <c r="S141" t="str">
        <f t="shared" si="14"/>
        <v>At-Risk Customers</v>
      </c>
    </row>
    <row r="142" spans="1:19" x14ac:dyDescent="0.25">
      <c r="A142">
        <v>7987</v>
      </c>
      <c r="B142">
        <v>56</v>
      </c>
      <c r="C142" t="s">
        <v>442</v>
      </c>
      <c r="D142" t="s">
        <v>34</v>
      </c>
      <c r="E142">
        <v>65747</v>
      </c>
      <c r="F142">
        <v>96</v>
      </c>
      <c r="G142">
        <v>19</v>
      </c>
      <c r="H142">
        <v>460</v>
      </c>
      <c r="I142">
        <f>(1-_xlfn.PERCENTRANK.INC($F$2:$F42354,F142,1))*10</f>
        <v>0.99999999999999978</v>
      </c>
      <c r="J142">
        <f t="shared" si="11"/>
        <v>6</v>
      </c>
      <c r="K142">
        <f t="shared" si="12"/>
        <v>5</v>
      </c>
      <c r="L142" t="s">
        <v>483</v>
      </c>
      <c r="M142">
        <v>8</v>
      </c>
      <c r="N142" s="8">
        <v>262.85714285714283</v>
      </c>
      <c r="O142" s="8">
        <v>6</v>
      </c>
      <c r="P142" s="8">
        <v>197.14285714285714</v>
      </c>
      <c r="Q142">
        <f t="shared" si="10"/>
        <v>12</v>
      </c>
      <c r="R142">
        <f t="shared" si="13"/>
        <v>3</v>
      </c>
      <c r="S142" t="str">
        <f t="shared" si="14"/>
        <v>At-Risk Customers</v>
      </c>
    </row>
    <row r="143" spans="1:19" x14ac:dyDescent="0.25">
      <c r="A143">
        <v>7798</v>
      </c>
      <c r="B143">
        <v>53</v>
      </c>
      <c r="C143" t="s">
        <v>443</v>
      </c>
      <c r="D143" t="s">
        <v>34</v>
      </c>
      <c r="E143">
        <v>46344</v>
      </c>
      <c r="F143">
        <v>28</v>
      </c>
      <c r="G143">
        <v>17</v>
      </c>
      <c r="H143">
        <v>429</v>
      </c>
      <c r="I143">
        <f>(1-_xlfn.PERCENTRANK.INC($F$2:$F42355,F143,1))*10</f>
        <v>8</v>
      </c>
      <c r="J143">
        <f t="shared" si="11"/>
        <v>5</v>
      </c>
      <c r="K143">
        <f t="shared" si="12"/>
        <v>5</v>
      </c>
      <c r="L143" t="s">
        <v>483</v>
      </c>
      <c r="M143">
        <v>7</v>
      </c>
      <c r="N143" s="8">
        <v>250.25000000000003</v>
      </c>
      <c r="O143" s="8">
        <v>5</v>
      </c>
      <c r="P143" s="8">
        <v>178.75</v>
      </c>
      <c r="Q143">
        <f t="shared" si="10"/>
        <v>18</v>
      </c>
      <c r="R143">
        <f t="shared" si="13"/>
        <v>6</v>
      </c>
      <c r="S143" t="str">
        <f t="shared" si="14"/>
        <v>Growth Customers</v>
      </c>
    </row>
    <row r="144" spans="1:19" x14ac:dyDescent="0.25">
      <c r="A144">
        <v>92</v>
      </c>
      <c r="B144">
        <v>37</v>
      </c>
      <c r="C144" t="s">
        <v>442</v>
      </c>
      <c r="D144" t="s">
        <v>30</v>
      </c>
      <c r="E144">
        <v>34176</v>
      </c>
      <c r="F144">
        <v>12</v>
      </c>
      <c r="G144">
        <v>11</v>
      </c>
      <c r="H144">
        <v>89</v>
      </c>
      <c r="I144">
        <f>(1-_xlfn.PERCENTRANK.INC($F$2:$F42356,F144,1))*10</f>
        <v>9</v>
      </c>
      <c r="J144">
        <f t="shared" si="11"/>
        <v>3</v>
      </c>
      <c r="K144">
        <f t="shared" si="12"/>
        <v>2</v>
      </c>
      <c r="L144" t="s">
        <v>483</v>
      </c>
      <c r="M144">
        <v>3</v>
      </c>
      <c r="N144" s="8">
        <v>38.142857142857139</v>
      </c>
      <c r="O144" s="8">
        <v>4</v>
      </c>
      <c r="P144" s="8">
        <v>50.857142857142854</v>
      </c>
      <c r="Q144">
        <f t="shared" si="10"/>
        <v>14</v>
      </c>
      <c r="R144">
        <f t="shared" si="13"/>
        <v>4</v>
      </c>
      <c r="S144" t="str">
        <f t="shared" si="14"/>
        <v>At-Risk Customers</v>
      </c>
    </row>
    <row r="145" spans="1:19" x14ac:dyDescent="0.25">
      <c r="A145">
        <v>7055</v>
      </c>
      <c r="B145">
        <v>73</v>
      </c>
      <c r="C145" t="s">
        <v>33</v>
      </c>
      <c r="D145" t="s">
        <v>34</v>
      </c>
      <c r="E145">
        <v>61010</v>
      </c>
      <c r="F145">
        <v>57</v>
      </c>
      <c r="G145">
        <v>26</v>
      </c>
      <c r="H145">
        <v>1021</v>
      </c>
      <c r="I145">
        <f>(1-_xlfn.PERCENTRANK.INC($F$2:$F42357,F145,1))*10</f>
        <v>5</v>
      </c>
      <c r="J145">
        <f t="shared" si="11"/>
        <v>9</v>
      </c>
      <c r="K145">
        <f t="shared" si="12"/>
        <v>7</v>
      </c>
      <c r="L145" t="s">
        <v>483</v>
      </c>
      <c r="M145">
        <v>8</v>
      </c>
      <c r="N145" s="8">
        <v>429.89473684210526</v>
      </c>
      <c r="O145" s="8">
        <v>11</v>
      </c>
      <c r="P145" s="8">
        <v>591.1052631578948</v>
      </c>
      <c r="Q145">
        <f t="shared" si="10"/>
        <v>21</v>
      </c>
      <c r="R145">
        <f t="shared" si="13"/>
        <v>8</v>
      </c>
      <c r="S145" t="str">
        <f t="shared" si="14"/>
        <v>Loyal Customers</v>
      </c>
    </row>
    <row r="146" spans="1:19" x14ac:dyDescent="0.25">
      <c r="A146">
        <v>10240</v>
      </c>
      <c r="B146">
        <v>76</v>
      </c>
      <c r="C146" t="s">
        <v>442</v>
      </c>
      <c r="D146" t="s">
        <v>34</v>
      </c>
      <c r="E146">
        <v>69372</v>
      </c>
      <c r="F146">
        <v>10</v>
      </c>
      <c r="G146">
        <v>21</v>
      </c>
      <c r="H146">
        <v>1381</v>
      </c>
      <c r="I146">
        <f>(1-_xlfn.PERCENTRANK.INC($F$2:$F42358,F146,1))*10</f>
        <v>9</v>
      </c>
      <c r="J146">
        <f t="shared" si="11"/>
        <v>7</v>
      </c>
      <c r="K146">
        <f t="shared" si="12"/>
        <v>8</v>
      </c>
      <c r="L146" t="s">
        <v>483</v>
      </c>
      <c r="M146">
        <v>10</v>
      </c>
      <c r="N146" s="8">
        <v>863.125</v>
      </c>
      <c r="O146" s="8">
        <v>6</v>
      </c>
      <c r="P146" s="8">
        <v>517.875</v>
      </c>
      <c r="Q146">
        <f t="shared" si="10"/>
        <v>24</v>
      </c>
      <c r="R146">
        <f t="shared" si="13"/>
        <v>9</v>
      </c>
      <c r="S146" t="str">
        <f t="shared" si="14"/>
        <v>Top Customers</v>
      </c>
    </row>
    <row r="147" spans="1:19" x14ac:dyDescent="0.25">
      <c r="A147">
        <v>3025</v>
      </c>
      <c r="B147">
        <v>67</v>
      </c>
      <c r="C147" t="s">
        <v>442</v>
      </c>
      <c r="D147" t="s">
        <v>30</v>
      </c>
      <c r="E147">
        <v>49967</v>
      </c>
      <c r="F147">
        <v>4</v>
      </c>
      <c r="G147">
        <v>15</v>
      </c>
      <c r="H147">
        <v>306</v>
      </c>
      <c r="I147">
        <f>(1-_xlfn.PERCENTRANK.INC($F$2:$F42359,F147,1))*10</f>
        <v>10</v>
      </c>
      <c r="J147">
        <f t="shared" si="11"/>
        <v>4</v>
      </c>
      <c r="K147">
        <f t="shared" si="12"/>
        <v>4</v>
      </c>
      <c r="L147" t="s">
        <v>483</v>
      </c>
      <c r="M147">
        <v>6</v>
      </c>
      <c r="N147" s="8">
        <v>166.90909090909091</v>
      </c>
      <c r="O147" s="8">
        <v>5</v>
      </c>
      <c r="P147" s="8">
        <v>139.09090909090909</v>
      </c>
      <c r="Q147">
        <f t="shared" si="10"/>
        <v>18</v>
      </c>
      <c r="R147">
        <f t="shared" si="13"/>
        <v>6</v>
      </c>
      <c r="S147" t="str">
        <f t="shared" si="14"/>
        <v>Growth Customers</v>
      </c>
    </row>
    <row r="148" spans="1:19" x14ac:dyDescent="0.25">
      <c r="A148">
        <v>9283</v>
      </c>
      <c r="B148">
        <v>47</v>
      </c>
      <c r="C148" t="s">
        <v>442</v>
      </c>
      <c r="D148" t="s">
        <v>30</v>
      </c>
      <c r="E148">
        <v>60199</v>
      </c>
      <c r="F148">
        <v>49</v>
      </c>
      <c r="G148">
        <v>4</v>
      </c>
      <c r="H148">
        <v>18</v>
      </c>
      <c r="I148">
        <f>(1-_xlfn.PERCENTRANK.INC($F$2:$F42360,F148,1))*10</f>
        <v>6</v>
      </c>
      <c r="J148">
        <f t="shared" si="11"/>
        <v>0</v>
      </c>
      <c r="K148">
        <f t="shared" si="12"/>
        <v>0</v>
      </c>
      <c r="L148" t="s">
        <v>483</v>
      </c>
      <c r="M148">
        <v>0</v>
      </c>
      <c r="N148" s="8">
        <v>0</v>
      </c>
      <c r="O148" s="8">
        <v>3</v>
      </c>
      <c r="P148" s="8">
        <v>18</v>
      </c>
      <c r="Q148">
        <f t="shared" si="10"/>
        <v>6</v>
      </c>
      <c r="R148">
        <f t="shared" si="13"/>
        <v>0</v>
      </c>
      <c r="S148" t="str">
        <f t="shared" si="14"/>
        <v>Inactive Customers</v>
      </c>
    </row>
    <row r="149" spans="1:19" x14ac:dyDescent="0.25">
      <c r="A149">
        <v>9970</v>
      </c>
      <c r="B149">
        <v>48</v>
      </c>
      <c r="C149" t="s">
        <v>442</v>
      </c>
      <c r="D149" t="s">
        <v>34</v>
      </c>
      <c r="E149">
        <v>55375</v>
      </c>
      <c r="F149">
        <v>3</v>
      </c>
      <c r="G149">
        <v>9</v>
      </c>
      <c r="H149">
        <v>162</v>
      </c>
      <c r="I149">
        <f>(1-_xlfn.PERCENTRANK.INC($F$2:$F42361,F149,1))*10</f>
        <v>10</v>
      </c>
      <c r="J149">
        <f t="shared" si="11"/>
        <v>2</v>
      </c>
      <c r="K149">
        <f t="shared" si="12"/>
        <v>3</v>
      </c>
      <c r="L149" t="s">
        <v>483</v>
      </c>
      <c r="M149">
        <v>1</v>
      </c>
      <c r="N149" s="8">
        <v>23.142857142857142</v>
      </c>
      <c r="O149" s="8">
        <v>6</v>
      </c>
      <c r="P149" s="8">
        <v>138.85714285714286</v>
      </c>
      <c r="Q149">
        <f t="shared" si="10"/>
        <v>15</v>
      </c>
      <c r="R149">
        <f t="shared" si="13"/>
        <v>4</v>
      </c>
      <c r="S149" t="str">
        <f t="shared" si="14"/>
        <v>At-Risk Customers</v>
      </c>
    </row>
    <row r="150" spans="1:19" x14ac:dyDescent="0.25">
      <c r="A150">
        <v>2730</v>
      </c>
      <c r="B150">
        <v>70</v>
      </c>
      <c r="C150" t="s">
        <v>442</v>
      </c>
      <c r="D150" t="s">
        <v>30</v>
      </c>
      <c r="E150">
        <v>80317</v>
      </c>
      <c r="F150">
        <v>64</v>
      </c>
      <c r="G150">
        <v>18</v>
      </c>
      <c r="H150">
        <v>1231</v>
      </c>
      <c r="I150">
        <f>(1-_xlfn.PERCENTRANK.INC($F$2:$F42362,F150,1))*10</f>
        <v>4</v>
      </c>
      <c r="J150">
        <f t="shared" si="11"/>
        <v>6</v>
      </c>
      <c r="K150">
        <f t="shared" si="12"/>
        <v>8</v>
      </c>
      <c r="L150" t="s">
        <v>483</v>
      </c>
      <c r="M150">
        <v>3</v>
      </c>
      <c r="N150" s="8">
        <v>284.07692307692309</v>
      </c>
      <c r="O150" s="8">
        <v>10</v>
      </c>
      <c r="P150" s="8">
        <v>946.92307692307702</v>
      </c>
      <c r="Q150">
        <f t="shared" si="10"/>
        <v>18</v>
      </c>
      <c r="R150">
        <f t="shared" si="13"/>
        <v>6</v>
      </c>
      <c r="S150" t="str">
        <f t="shared" si="14"/>
        <v>Growth Customers</v>
      </c>
    </row>
    <row r="151" spans="1:19" x14ac:dyDescent="0.25">
      <c r="A151">
        <v>2795</v>
      </c>
      <c r="B151">
        <v>67</v>
      </c>
      <c r="C151" t="s">
        <v>443</v>
      </c>
      <c r="D151" t="s">
        <v>30</v>
      </c>
      <c r="E151">
        <v>30523</v>
      </c>
      <c r="F151">
        <v>0</v>
      </c>
      <c r="G151">
        <v>4</v>
      </c>
      <c r="H151">
        <v>13</v>
      </c>
      <c r="I151">
        <f>(1-_xlfn.PERCENTRANK.INC($F$2:$F42363,F151,1))*10</f>
        <v>10</v>
      </c>
      <c r="J151">
        <f t="shared" si="11"/>
        <v>0</v>
      </c>
      <c r="K151">
        <f t="shared" si="12"/>
        <v>0</v>
      </c>
      <c r="L151" t="s">
        <v>483</v>
      </c>
      <c r="M151">
        <v>1</v>
      </c>
      <c r="N151" s="8">
        <v>4.333333333333333</v>
      </c>
      <c r="O151" s="8">
        <v>2</v>
      </c>
      <c r="P151" s="8">
        <v>8.6666666666666661</v>
      </c>
      <c r="Q151">
        <f t="shared" si="10"/>
        <v>10</v>
      </c>
      <c r="R151">
        <f t="shared" si="13"/>
        <v>2</v>
      </c>
      <c r="S151" t="str">
        <f t="shared" si="14"/>
        <v>At-Risk Customers</v>
      </c>
    </row>
    <row r="152" spans="1:19" x14ac:dyDescent="0.25">
      <c r="A152">
        <v>9260</v>
      </c>
      <c r="B152">
        <v>80</v>
      </c>
      <c r="C152" t="s">
        <v>33</v>
      </c>
      <c r="D152" t="s">
        <v>34</v>
      </c>
      <c r="E152">
        <v>70356</v>
      </c>
      <c r="F152">
        <v>20</v>
      </c>
      <c r="G152">
        <v>27</v>
      </c>
      <c r="H152">
        <v>1706</v>
      </c>
      <c r="I152">
        <f>(1-_xlfn.PERCENTRANK.INC($F$2:$F42364,F152,1))*10</f>
        <v>8</v>
      </c>
      <c r="J152">
        <f t="shared" si="11"/>
        <v>9</v>
      </c>
      <c r="K152">
        <f t="shared" si="12"/>
        <v>9</v>
      </c>
      <c r="L152" t="s">
        <v>483</v>
      </c>
      <c r="M152">
        <v>10</v>
      </c>
      <c r="N152" s="8">
        <v>897.8947368421052</v>
      </c>
      <c r="O152" s="8">
        <v>9</v>
      </c>
      <c r="P152" s="8">
        <v>808.10526315789468</v>
      </c>
      <c r="Q152">
        <f t="shared" si="10"/>
        <v>26</v>
      </c>
      <c r="R152">
        <f t="shared" si="13"/>
        <v>9</v>
      </c>
      <c r="S152" t="str">
        <f t="shared" si="14"/>
        <v>Top Customers</v>
      </c>
    </row>
    <row r="153" spans="1:19" x14ac:dyDescent="0.25">
      <c r="A153">
        <v>8182</v>
      </c>
      <c r="B153">
        <v>41</v>
      </c>
      <c r="C153" t="s">
        <v>442</v>
      </c>
      <c r="D153" t="s">
        <v>34</v>
      </c>
      <c r="E153">
        <v>23228</v>
      </c>
      <c r="F153">
        <v>91</v>
      </c>
      <c r="G153">
        <v>11</v>
      </c>
      <c r="H153">
        <v>121</v>
      </c>
      <c r="I153">
        <f>(1-_xlfn.PERCENTRANK.INC($F$2:$F42365,F153,1))*10</f>
        <v>0.99999999999999978</v>
      </c>
      <c r="J153">
        <f t="shared" si="11"/>
        <v>3</v>
      </c>
      <c r="K153">
        <f t="shared" si="12"/>
        <v>3</v>
      </c>
      <c r="L153" t="s">
        <v>483</v>
      </c>
      <c r="M153">
        <v>3</v>
      </c>
      <c r="N153" s="8">
        <v>51.857142857142854</v>
      </c>
      <c r="O153" s="8">
        <v>4</v>
      </c>
      <c r="P153" s="8">
        <v>69.142857142857139</v>
      </c>
      <c r="Q153">
        <f t="shared" si="10"/>
        <v>7</v>
      </c>
      <c r="R153">
        <f t="shared" si="13"/>
        <v>1</v>
      </c>
      <c r="S153" t="str">
        <f t="shared" si="14"/>
        <v>Inactive Customers</v>
      </c>
    </row>
    <row r="154" spans="1:19" x14ac:dyDescent="0.25">
      <c r="A154">
        <v>10095</v>
      </c>
      <c r="B154">
        <v>50</v>
      </c>
      <c r="C154" t="s">
        <v>33</v>
      </c>
      <c r="D154" t="s">
        <v>37</v>
      </c>
      <c r="E154">
        <v>74165</v>
      </c>
      <c r="F154">
        <v>9</v>
      </c>
      <c r="G154">
        <v>20</v>
      </c>
      <c r="H154">
        <v>1293</v>
      </c>
      <c r="I154">
        <f>(1-_xlfn.PERCENTRANK.INC($F$2:$F42366,F154,1))*10</f>
        <v>10</v>
      </c>
      <c r="J154">
        <f t="shared" si="11"/>
        <v>6</v>
      </c>
      <c r="K154">
        <f t="shared" si="12"/>
        <v>8</v>
      </c>
      <c r="L154" t="s">
        <v>483</v>
      </c>
      <c r="M154">
        <v>5</v>
      </c>
      <c r="N154" s="8">
        <v>431</v>
      </c>
      <c r="O154" s="8">
        <v>10</v>
      </c>
      <c r="P154" s="8">
        <v>862</v>
      </c>
      <c r="Q154">
        <f t="shared" si="10"/>
        <v>24</v>
      </c>
      <c r="R154">
        <f t="shared" si="13"/>
        <v>9</v>
      </c>
      <c r="S154" t="str">
        <f t="shared" si="14"/>
        <v>Top Customers</v>
      </c>
    </row>
    <row r="155" spans="1:19" x14ac:dyDescent="0.25">
      <c r="A155">
        <v>8475</v>
      </c>
      <c r="B155">
        <v>52</v>
      </c>
      <c r="C155" t="s">
        <v>33</v>
      </c>
      <c r="D155" t="s">
        <v>34</v>
      </c>
      <c r="E155">
        <v>157243</v>
      </c>
      <c r="F155">
        <v>98</v>
      </c>
      <c r="G155">
        <v>37</v>
      </c>
      <c r="H155">
        <v>1608</v>
      </c>
      <c r="I155">
        <f>(1-_xlfn.PERCENTRANK.INC($F$2:$F42367,F155,1))*10</f>
        <v>0.99999999999999978</v>
      </c>
      <c r="J155">
        <f t="shared" si="11"/>
        <v>9</v>
      </c>
      <c r="K155">
        <f t="shared" si="12"/>
        <v>9</v>
      </c>
      <c r="L155" t="s">
        <v>483</v>
      </c>
      <c r="M155">
        <v>0</v>
      </c>
      <c r="N155" s="8">
        <v>0</v>
      </c>
      <c r="O155" s="8">
        <v>0</v>
      </c>
      <c r="P155" s="8">
        <v>0</v>
      </c>
      <c r="Q155">
        <f t="shared" si="10"/>
        <v>19</v>
      </c>
      <c r="R155">
        <f t="shared" si="13"/>
        <v>7</v>
      </c>
      <c r="S155" t="str">
        <f t="shared" si="14"/>
        <v>Loyal Customers</v>
      </c>
    </row>
    <row r="156" spans="1:19" x14ac:dyDescent="0.25">
      <c r="A156">
        <v>4370</v>
      </c>
      <c r="B156">
        <v>59</v>
      </c>
      <c r="C156" t="s">
        <v>442</v>
      </c>
      <c r="D156" t="s">
        <v>34</v>
      </c>
      <c r="E156">
        <v>43482</v>
      </c>
      <c r="F156">
        <v>83</v>
      </c>
      <c r="G156">
        <v>9</v>
      </c>
      <c r="H156">
        <v>88</v>
      </c>
      <c r="I156">
        <f>(1-_xlfn.PERCENTRANK.INC($F$2:$F42368,F156,1))*10</f>
        <v>1.9999999999999996</v>
      </c>
      <c r="J156">
        <f t="shared" si="11"/>
        <v>2</v>
      </c>
      <c r="K156">
        <f t="shared" si="12"/>
        <v>2</v>
      </c>
      <c r="L156" t="s">
        <v>483</v>
      </c>
      <c r="M156">
        <v>2</v>
      </c>
      <c r="N156" s="8">
        <v>29.333333333333332</v>
      </c>
      <c r="O156" s="8">
        <v>4</v>
      </c>
      <c r="P156" s="8">
        <v>58.666666666666664</v>
      </c>
      <c r="Q156">
        <f t="shared" si="10"/>
        <v>6</v>
      </c>
      <c r="R156">
        <f t="shared" si="13"/>
        <v>0</v>
      </c>
      <c r="S156" t="str">
        <f t="shared" si="14"/>
        <v>Inactive Customers</v>
      </c>
    </row>
    <row r="157" spans="1:19" x14ac:dyDescent="0.25">
      <c r="A157">
        <v>10573</v>
      </c>
      <c r="B157">
        <v>72</v>
      </c>
      <c r="C157" t="s">
        <v>442</v>
      </c>
      <c r="D157" t="s">
        <v>37</v>
      </c>
      <c r="E157">
        <v>62551</v>
      </c>
      <c r="F157">
        <v>27</v>
      </c>
      <c r="G157">
        <v>18</v>
      </c>
      <c r="H157">
        <v>421</v>
      </c>
      <c r="I157">
        <f>(1-_xlfn.PERCENTRANK.INC($F$2:$F42369,F157,1))*10</f>
        <v>8</v>
      </c>
      <c r="J157">
        <f t="shared" si="11"/>
        <v>6</v>
      </c>
      <c r="K157">
        <f t="shared" si="12"/>
        <v>5</v>
      </c>
      <c r="L157" t="s">
        <v>483</v>
      </c>
      <c r="M157">
        <v>6</v>
      </c>
      <c r="N157" s="8">
        <v>252.6</v>
      </c>
      <c r="O157" s="8">
        <v>4</v>
      </c>
      <c r="P157" s="8">
        <v>168.4</v>
      </c>
      <c r="Q157">
        <f t="shared" si="10"/>
        <v>19</v>
      </c>
      <c r="R157">
        <f t="shared" si="13"/>
        <v>7</v>
      </c>
      <c r="S157" t="str">
        <f t="shared" si="14"/>
        <v>Loyal Customers</v>
      </c>
    </row>
    <row r="158" spans="1:19" x14ac:dyDescent="0.25">
      <c r="A158">
        <v>3712</v>
      </c>
      <c r="B158">
        <v>66</v>
      </c>
      <c r="C158" t="s">
        <v>442</v>
      </c>
      <c r="D158" t="s">
        <v>37</v>
      </c>
      <c r="E158">
        <v>52332</v>
      </c>
      <c r="F158">
        <v>63</v>
      </c>
      <c r="G158">
        <v>12</v>
      </c>
      <c r="H158">
        <v>259</v>
      </c>
      <c r="I158">
        <f>(1-_xlfn.PERCENTRANK.INC($F$2:$F42370,F158,1))*10</f>
        <v>4</v>
      </c>
      <c r="J158">
        <f t="shared" si="11"/>
        <v>3</v>
      </c>
      <c r="K158">
        <f t="shared" si="12"/>
        <v>4</v>
      </c>
      <c r="L158" t="s">
        <v>483</v>
      </c>
      <c r="M158">
        <v>3</v>
      </c>
      <c r="N158" s="8">
        <v>86.333333333333329</v>
      </c>
      <c r="O158" s="8">
        <v>6</v>
      </c>
      <c r="P158" s="8">
        <v>172.66666666666666</v>
      </c>
      <c r="Q158">
        <f t="shared" si="10"/>
        <v>11</v>
      </c>
      <c r="R158">
        <f t="shared" si="13"/>
        <v>3</v>
      </c>
      <c r="S158" t="str">
        <f t="shared" si="14"/>
        <v>At-Risk Customers</v>
      </c>
    </row>
    <row r="159" spans="1:19" x14ac:dyDescent="0.25">
      <c r="A159">
        <v>6637</v>
      </c>
      <c r="B159">
        <v>37</v>
      </c>
      <c r="C159" t="s">
        <v>442</v>
      </c>
      <c r="D159" t="s">
        <v>30</v>
      </c>
      <c r="E159">
        <v>66951</v>
      </c>
      <c r="F159">
        <v>46</v>
      </c>
      <c r="G159">
        <v>15</v>
      </c>
      <c r="H159">
        <v>1117</v>
      </c>
      <c r="I159">
        <f>(1-_xlfn.PERCENTRANK.INC($F$2:$F42371,F159,1))*10</f>
        <v>6</v>
      </c>
      <c r="J159">
        <f t="shared" si="11"/>
        <v>4</v>
      </c>
      <c r="K159">
        <f t="shared" si="12"/>
        <v>7</v>
      </c>
      <c r="L159" t="s">
        <v>483</v>
      </c>
      <c r="M159">
        <v>3</v>
      </c>
      <c r="N159" s="8">
        <v>335.09999999999997</v>
      </c>
      <c r="O159" s="8">
        <v>7</v>
      </c>
      <c r="P159" s="8">
        <v>781.9</v>
      </c>
      <c r="Q159">
        <f t="shared" si="10"/>
        <v>17</v>
      </c>
      <c r="R159">
        <f t="shared" si="13"/>
        <v>5</v>
      </c>
      <c r="S159" t="str">
        <f t="shared" si="14"/>
        <v>Growth Customers</v>
      </c>
    </row>
    <row r="160" spans="1:19" x14ac:dyDescent="0.25">
      <c r="A160">
        <v>3152</v>
      </c>
      <c r="B160">
        <v>68</v>
      </c>
      <c r="C160" t="s">
        <v>442</v>
      </c>
      <c r="D160" t="s">
        <v>34</v>
      </c>
      <c r="E160">
        <v>26091</v>
      </c>
      <c r="F160">
        <v>84</v>
      </c>
      <c r="G160">
        <v>9</v>
      </c>
      <c r="H160">
        <v>89</v>
      </c>
      <c r="I160">
        <f>(1-_xlfn.PERCENTRANK.INC($F$2:$F42372,F160,1))*10</f>
        <v>1.9999999999999996</v>
      </c>
      <c r="J160">
        <f t="shared" si="11"/>
        <v>2</v>
      </c>
      <c r="K160">
        <f t="shared" si="12"/>
        <v>2</v>
      </c>
      <c r="L160" t="s">
        <v>483</v>
      </c>
      <c r="M160">
        <v>2</v>
      </c>
      <c r="N160" s="8">
        <v>35.6</v>
      </c>
      <c r="O160" s="8">
        <v>3</v>
      </c>
      <c r="P160" s="8">
        <v>53.4</v>
      </c>
      <c r="Q160">
        <f t="shared" si="10"/>
        <v>6</v>
      </c>
      <c r="R160">
        <f t="shared" si="13"/>
        <v>0</v>
      </c>
      <c r="S160" t="str">
        <f t="shared" si="14"/>
        <v>Inactive Customers</v>
      </c>
    </row>
    <row r="161" spans="1:19" x14ac:dyDescent="0.25">
      <c r="A161">
        <v>5610</v>
      </c>
      <c r="B161">
        <v>60</v>
      </c>
      <c r="C161" t="s">
        <v>442</v>
      </c>
      <c r="D161" t="s">
        <v>34</v>
      </c>
      <c r="E161">
        <v>33456</v>
      </c>
      <c r="F161">
        <v>58</v>
      </c>
      <c r="G161">
        <v>6</v>
      </c>
      <c r="H161">
        <v>36</v>
      </c>
      <c r="I161">
        <f>(1-_xlfn.PERCENTRANK.INC($F$2:$F42373,F161,1))*10</f>
        <v>5</v>
      </c>
      <c r="J161">
        <f t="shared" si="11"/>
        <v>1</v>
      </c>
      <c r="K161">
        <f t="shared" si="12"/>
        <v>1</v>
      </c>
      <c r="L161" t="s">
        <v>483</v>
      </c>
      <c r="M161">
        <v>1</v>
      </c>
      <c r="N161" s="8">
        <v>9</v>
      </c>
      <c r="O161" s="8">
        <v>3</v>
      </c>
      <c r="P161" s="8">
        <v>27</v>
      </c>
      <c r="Q161">
        <f t="shared" si="10"/>
        <v>7</v>
      </c>
      <c r="R161">
        <f t="shared" si="13"/>
        <v>1</v>
      </c>
      <c r="S161" t="str">
        <f t="shared" si="14"/>
        <v>Inactive Customers</v>
      </c>
    </row>
    <row r="162" spans="1:19" x14ac:dyDescent="0.25">
      <c r="A162">
        <v>6460</v>
      </c>
      <c r="B162">
        <v>43</v>
      </c>
      <c r="C162" t="s">
        <v>442</v>
      </c>
      <c r="D162" t="s">
        <v>34</v>
      </c>
      <c r="E162">
        <v>28718</v>
      </c>
      <c r="F162">
        <v>78</v>
      </c>
      <c r="G162">
        <v>7</v>
      </c>
      <c r="H162">
        <v>57</v>
      </c>
      <c r="I162">
        <f>(1-_xlfn.PERCENTRANK.INC($F$2:$F42374,F162,1))*10</f>
        <v>3.0000000000000004</v>
      </c>
      <c r="J162">
        <f t="shared" si="11"/>
        <v>1</v>
      </c>
      <c r="K162">
        <f t="shared" si="12"/>
        <v>2</v>
      </c>
      <c r="L162" t="s">
        <v>483</v>
      </c>
      <c r="M162">
        <v>2</v>
      </c>
      <c r="N162" s="8">
        <v>22.8</v>
      </c>
      <c r="O162" s="8">
        <v>3</v>
      </c>
      <c r="P162" s="8">
        <v>34.199999999999996</v>
      </c>
      <c r="Q162">
        <f t="shared" si="10"/>
        <v>6</v>
      </c>
      <c r="R162">
        <f t="shared" si="13"/>
        <v>0</v>
      </c>
      <c r="S162" t="str">
        <f t="shared" si="14"/>
        <v>Inactive Customers</v>
      </c>
    </row>
    <row r="163" spans="1:19" x14ac:dyDescent="0.25">
      <c r="A163">
        <v>1349</v>
      </c>
      <c r="B163">
        <v>55</v>
      </c>
      <c r="C163" t="s">
        <v>442</v>
      </c>
      <c r="D163" t="s">
        <v>34</v>
      </c>
      <c r="E163">
        <v>50447</v>
      </c>
      <c r="F163">
        <v>4</v>
      </c>
      <c r="G163">
        <v>8</v>
      </c>
      <c r="H163">
        <v>148</v>
      </c>
      <c r="I163">
        <f>(1-_xlfn.PERCENTRANK.INC($F$2:$F42375,F163,1))*10</f>
        <v>10</v>
      </c>
      <c r="J163">
        <f t="shared" si="11"/>
        <v>2</v>
      </c>
      <c r="K163">
        <f t="shared" si="12"/>
        <v>3</v>
      </c>
      <c r="L163" t="s">
        <v>483</v>
      </c>
      <c r="M163">
        <v>3</v>
      </c>
      <c r="N163" s="8">
        <v>74</v>
      </c>
      <c r="O163" s="8">
        <v>3</v>
      </c>
      <c r="P163" s="8">
        <v>74</v>
      </c>
      <c r="Q163">
        <f t="shared" si="10"/>
        <v>15</v>
      </c>
      <c r="R163">
        <f t="shared" si="13"/>
        <v>4</v>
      </c>
      <c r="S163" t="str">
        <f t="shared" si="14"/>
        <v>At-Risk Customers</v>
      </c>
    </row>
    <row r="164" spans="1:19" x14ac:dyDescent="0.25">
      <c r="A164">
        <v>1880</v>
      </c>
      <c r="B164">
        <v>66</v>
      </c>
      <c r="C164" t="s">
        <v>33</v>
      </c>
      <c r="D164" t="s">
        <v>34</v>
      </c>
      <c r="E164">
        <v>53537</v>
      </c>
      <c r="F164">
        <v>17</v>
      </c>
      <c r="G164">
        <v>8</v>
      </c>
      <c r="H164">
        <v>93</v>
      </c>
      <c r="I164">
        <f>(1-_xlfn.PERCENTRANK.INC($F$2:$F42376,F164,1))*10</f>
        <v>9</v>
      </c>
      <c r="J164">
        <f t="shared" si="11"/>
        <v>2</v>
      </c>
      <c r="K164">
        <f t="shared" si="12"/>
        <v>3</v>
      </c>
      <c r="L164" t="s">
        <v>483</v>
      </c>
      <c r="M164">
        <v>2</v>
      </c>
      <c r="N164" s="8">
        <v>37.200000000000003</v>
      </c>
      <c r="O164" s="8">
        <v>3</v>
      </c>
      <c r="P164" s="8">
        <v>55.8</v>
      </c>
      <c r="Q164">
        <f t="shared" si="10"/>
        <v>14</v>
      </c>
      <c r="R164">
        <f t="shared" si="13"/>
        <v>4</v>
      </c>
      <c r="S164" t="str">
        <f t="shared" si="14"/>
        <v>At-Risk Customers</v>
      </c>
    </row>
    <row r="165" spans="1:19" x14ac:dyDescent="0.25">
      <c r="A165">
        <v>641</v>
      </c>
      <c r="B165">
        <v>58</v>
      </c>
      <c r="C165" t="s">
        <v>442</v>
      </c>
      <c r="D165" t="s">
        <v>30</v>
      </c>
      <c r="E165">
        <v>52074</v>
      </c>
      <c r="F165">
        <v>77</v>
      </c>
      <c r="G165">
        <v>7</v>
      </c>
      <c r="H165">
        <v>119</v>
      </c>
      <c r="I165">
        <f>(1-_xlfn.PERCENTRANK.INC($F$2:$F42377,F165,1))*10</f>
        <v>3.0000000000000004</v>
      </c>
      <c r="J165">
        <f t="shared" si="11"/>
        <v>1</v>
      </c>
      <c r="K165">
        <f t="shared" si="12"/>
        <v>3</v>
      </c>
      <c r="L165" t="s">
        <v>483</v>
      </c>
      <c r="M165">
        <v>2</v>
      </c>
      <c r="N165" s="8">
        <v>59.5</v>
      </c>
      <c r="O165" s="8">
        <v>2</v>
      </c>
      <c r="P165" s="8">
        <v>59.5</v>
      </c>
      <c r="Q165">
        <f t="shared" si="10"/>
        <v>7</v>
      </c>
      <c r="R165">
        <f t="shared" si="13"/>
        <v>1</v>
      </c>
      <c r="S165" t="str">
        <f t="shared" si="14"/>
        <v>Inactive Customers</v>
      </c>
    </row>
    <row r="166" spans="1:19" x14ac:dyDescent="0.25">
      <c r="A166">
        <v>8717</v>
      </c>
      <c r="B166">
        <v>50</v>
      </c>
      <c r="C166" t="s">
        <v>33</v>
      </c>
      <c r="D166" t="s">
        <v>34</v>
      </c>
      <c r="E166">
        <v>80427</v>
      </c>
      <c r="F166">
        <v>56</v>
      </c>
      <c r="G166">
        <v>28</v>
      </c>
      <c r="H166">
        <v>1835</v>
      </c>
      <c r="I166">
        <f>(1-_xlfn.PERCENTRANK.INC($F$2:$F42378,F166,1))*10</f>
        <v>5</v>
      </c>
      <c r="J166">
        <f t="shared" si="11"/>
        <v>9</v>
      </c>
      <c r="K166">
        <f t="shared" si="12"/>
        <v>9</v>
      </c>
      <c r="L166" t="s">
        <v>483</v>
      </c>
      <c r="M166">
        <v>11</v>
      </c>
      <c r="N166" s="8">
        <v>1062.3684210526317</v>
      </c>
      <c r="O166" s="8">
        <v>8</v>
      </c>
      <c r="P166" s="8">
        <v>772.63157894736833</v>
      </c>
      <c r="Q166">
        <f t="shared" si="10"/>
        <v>23</v>
      </c>
      <c r="R166">
        <f t="shared" si="13"/>
        <v>8</v>
      </c>
      <c r="S166" t="str">
        <f t="shared" si="14"/>
        <v>Loyal Customers</v>
      </c>
    </row>
    <row r="167" spans="1:19" x14ac:dyDescent="0.25">
      <c r="A167">
        <v>10314</v>
      </c>
      <c r="B167">
        <v>77</v>
      </c>
      <c r="C167" t="s">
        <v>33</v>
      </c>
      <c r="D167" t="s">
        <v>34</v>
      </c>
      <c r="E167">
        <v>83837</v>
      </c>
      <c r="F167">
        <v>79</v>
      </c>
      <c r="G167">
        <v>25</v>
      </c>
      <c r="H167">
        <v>1318</v>
      </c>
      <c r="I167">
        <f>(1-_xlfn.PERCENTRANK.INC($F$2:$F42379,F167,1))*10</f>
        <v>3.0000000000000004</v>
      </c>
      <c r="J167">
        <f t="shared" si="11"/>
        <v>8</v>
      </c>
      <c r="K167">
        <f t="shared" si="12"/>
        <v>8</v>
      </c>
      <c r="L167" t="s">
        <v>483</v>
      </c>
      <c r="M167">
        <v>9</v>
      </c>
      <c r="N167" s="8">
        <v>847.28571428571433</v>
      </c>
      <c r="O167" s="8">
        <v>5</v>
      </c>
      <c r="P167" s="8">
        <v>470.71428571428572</v>
      </c>
      <c r="Q167">
        <f t="shared" si="10"/>
        <v>19</v>
      </c>
      <c r="R167">
        <f t="shared" si="13"/>
        <v>7</v>
      </c>
      <c r="S167" t="str">
        <f t="shared" si="14"/>
        <v>Loyal Customers</v>
      </c>
    </row>
    <row r="168" spans="1:19" x14ac:dyDescent="0.25">
      <c r="A168">
        <v>10854</v>
      </c>
      <c r="B168">
        <v>55</v>
      </c>
      <c r="C168" t="s">
        <v>33</v>
      </c>
      <c r="D168" t="s">
        <v>34</v>
      </c>
      <c r="E168">
        <v>38853</v>
      </c>
      <c r="F168">
        <v>90</v>
      </c>
      <c r="G168">
        <v>7</v>
      </c>
      <c r="H168">
        <v>45</v>
      </c>
      <c r="I168">
        <f>(1-_xlfn.PERCENTRANK.INC($F$2:$F42380,F168,1))*10</f>
        <v>0.99999999999999978</v>
      </c>
      <c r="J168">
        <f t="shared" si="11"/>
        <v>1</v>
      </c>
      <c r="K168">
        <f t="shared" si="12"/>
        <v>1</v>
      </c>
      <c r="L168" t="s">
        <v>483</v>
      </c>
      <c r="M168">
        <v>2</v>
      </c>
      <c r="N168" s="8">
        <v>18</v>
      </c>
      <c r="O168" s="8">
        <v>3</v>
      </c>
      <c r="P168" s="8">
        <v>27</v>
      </c>
      <c r="Q168">
        <f t="shared" si="10"/>
        <v>3</v>
      </c>
      <c r="R168">
        <f t="shared" si="13"/>
        <v>0</v>
      </c>
      <c r="S168" t="str">
        <f t="shared" si="14"/>
        <v>Inactive Customers</v>
      </c>
    </row>
    <row r="169" spans="1:19" x14ac:dyDescent="0.25">
      <c r="A169">
        <v>10492</v>
      </c>
      <c r="B169">
        <v>66</v>
      </c>
      <c r="C169" t="s">
        <v>442</v>
      </c>
      <c r="D169" t="s">
        <v>34</v>
      </c>
      <c r="E169">
        <v>38285</v>
      </c>
      <c r="F169">
        <v>96</v>
      </c>
      <c r="G169">
        <v>4</v>
      </c>
      <c r="H169">
        <v>10</v>
      </c>
      <c r="I169">
        <f>(1-_xlfn.PERCENTRANK.INC($F$2:$F42381,F169,1))*10</f>
        <v>0.99999999999999978</v>
      </c>
      <c r="J169">
        <f t="shared" si="11"/>
        <v>0</v>
      </c>
      <c r="K169">
        <f t="shared" si="12"/>
        <v>0</v>
      </c>
      <c r="L169" t="s">
        <v>483</v>
      </c>
      <c r="M169">
        <v>0</v>
      </c>
      <c r="N169" s="8">
        <v>0</v>
      </c>
      <c r="O169" s="8">
        <v>3</v>
      </c>
      <c r="P169" s="8">
        <v>10</v>
      </c>
      <c r="Q169">
        <f t="shared" si="10"/>
        <v>0.99999999999999978</v>
      </c>
      <c r="R169">
        <f t="shared" si="13"/>
        <v>0</v>
      </c>
      <c r="S169" t="str">
        <f t="shared" si="14"/>
        <v>Inactive Customers</v>
      </c>
    </row>
    <row r="170" spans="1:19" x14ac:dyDescent="0.25">
      <c r="A170">
        <v>6935</v>
      </c>
      <c r="B170">
        <v>74</v>
      </c>
      <c r="C170" t="s">
        <v>443</v>
      </c>
      <c r="D170" t="s">
        <v>34</v>
      </c>
      <c r="E170">
        <v>78497</v>
      </c>
      <c r="F170">
        <v>44</v>
      </c>
      <c r="G170">
        <v>25</v>
      </c>
      <c r="H170">
        <v>978</v>
      </c>
      <c r="I170">
        <f>(1-_xlfn.PERCENTRANK.INC($F$2:$F42382,F170,1))*10</f>
        <v>6</v>
      </c>
      <c r="J170">
        <f t="shared" si="11"/>
        <v>8</v>
      </c>
      <c r="K170">
        <f t="shared" si="12"/>
        <v>7</v>
      </c>
      <c r="L170" t="s">
        <v>483</v>
      </c>
      <c r="M170">
        <v>5</v>
      </c>
      <c r="N170" s="8">
        <v>287.64705882352945</v>
      </c>
      <c r="O170" s="8">
        <v>12</v>
      </c>
      <c r="P170" s="8">
        <v>690.35294117647061</v>
      </c>
      <c r="Q170">
        <f t="shared" si="10"/>
        <v>21</v>
      </c>
      <c r="R170">
        <f t="shared" si="13"/>
        <v>8</v>
      </c>
      <c r="S170" t="str">
        <f t="shared" si="14"/>
        <v>Loyal Customers</v>
      </c>
    </row>
    <row r="171" spans="1:19" x14ac:dyDescent="0.25">
      <c r="A171">
        <v>7698</v>
      </c>
      <c r="B171">
        <v>49</v>
      </c>
      <c r="C171" t="s">
        <v>33</v>
      </c>
      <c r="D171" t="s">
        <v>34</v>
      </c>
      <c r="E171">
        <v>51650</v>
      </c>
      <c r="F171">
        <v>81</v>
      </c>
      <c r="G171">
        <v>10</v>
      </c>
      <c r="H171">
        <v>191</v>
      </c>
      <c r="I171">
        <f>(1-_xlfn.PERCENTRANK.INC($F$2:$F42383,F171,1))*10</f>
        <v>1.9999999999999996</v>
      </c>
      <c r="J171">
        <f t="shared" si="11"/>
        <v>3</v>
      </c>
      <c r="K171">
        <f t="shared" si="12"/>
        <v>3</v>
      </c>
      <c r="L171" t="s">
        <v>483</v>
      </c>
      <c r="M171">
        <v>4</v>
      </c>
      <c r="N171" s="8">
        <v>95.5</v>
      </c>
      <c r="O171" s="8">
        <v>4</v>
      </c>
      <c r="P171" s="8">
        <v>95.5</v>
      </c>
      <c r="Q171">
        <f t="shared" si="10"/>
        <v>8</v>
      </c>
      <c r="R171">
        <f t="shared" si="13"/>
        <v>1</v>
      </c>
      <c r="S171" t="str">
        <f t="shared" si="14"/>
        <v>Inactive Customers</v>
      </c>
    </row>
    <row r="172" spans="1:19" x14ac:dyDescent="0.25">
      <c r="A172">
        <v>3559</v>
      </c>
      <c r="B172">
        <v>37</v>
      </c>
      <c r="C172" t="s">
        <v>443</v>
      </c>
      <c r="D172" t="s">
        <v>34</v>
      </c>
      <c r="E172">
        <v>16248</v>
      </c>
      <c r="F172">
        <v>77</v>
      </c>
      <c r="G172">
        <v>9</v>
      </c>
      <c r="H172">
        <v>57</v>
      </c>
      <c r="I172">
        <f>(1-_xlfn.PERCENTRANK.INC($F$2:$F42384,F172,1))*10</f>
        <v>3.0000000000000004</v>
      </c>
      <c r="J172">
        <f t="shared" si="11"/>
        <v>2</v>
      </c>
      <c r="K172">
        <f t="shared" si="12"/>
        <v>2</v>
      </c>
      <c r="L172" t="s">
        <v>483</v>
      </c>
      <c r="M172">
        <v>2</v>
      </c>
      <c r="N172" s="8">
        <v>22.8</v>
      </c>
      <c r="O172" s="8">
        <v>3</v>
      </c>
      <c r="P172" s="8">
        <v>34.199999999999996</v>
      </c>
      <c r="Q172">
        <f t="shared" si="10"/>
        <v>7</v>
      </c>
      <c r="R172">
        <f t="shared" si="13"/>
        <v>1</v>
      </c>
      <c r="S172" t="str">
        <f t="shared" si="14"/>
        <v>Inactive Customers</v>
      </c>
    </row>
    <row r="173" spans="1:19" x14ac:dyDescent="0.25">
      <c r="A173">
        <v>10562</v>
      </c>
      <c r="B173">
        <v>79</v>
      </c>
      <c r="C173" t="s">
        <v>443</v>
      </c>
      <c r="D173" t="s">
        <v>34</v>
      </c>
      <c r="E173">
        <v>66835</v>
      </c>
      <c r="F173">
        <v>21</v>
      </c>
      <c r="G173">
        <v>24</v>
      </c>
      <c r="H173">
        <v>1033</v>
      </c>
      <c r="I173">
        <f>(1-_xlfn.PERCENTRANK.INC($F$2:$F42385,F173,1))*10</f>
        <v>8</v>
      </c>
      <c r="J173">
        <f t="shared" si="11"/>
        <v>8</v>
      </c>
      <c r="K173">
        <f t="shared" si="12"/>
        <v>7</v>
      </c>
      <c r="L173" t="s">
        <v>483</v>
      </c>
      <c r="M173">
        <v>6</v>
      </c>
      <c r="N173" s="8">
        <v>326.21052631578948</v>
      </c>
      <c r="O173" s="8">
        <v>13</v>
      </c>
      <c r="P173" s="8">
        <v>706.78947368421052</v>
      </c>
      <c r="Q173">
        <f t="shared" si="10"/>
        <v>23</v>
      </c>
      <c r="R173">
        <f t="shared" si="13"/>
        <v>8</v>
      </c>
      <c r="S173" t="str">
        <f t="shared" si="14"/>
        <v>Loyal Customers</v>
      </c>
    </row>
    <row r="174" spans="1:19" x14ac:dyDescent="0.25">
      <c r="A174">
        <v>10796</v>
      </c>
      <c r="B174">
        <v>41</v>
      </c>
      <c r="C174" t="s">
        <v>443</v>
      </c>
      <c r="D174" t="s">
        <v>34</v>
      </c>
      <c r="E174">
        <v>30477</v>
      </c>
      <c r="F174">
        <v>16</v>
      </c>
      <c r="G174">
        <v>6</v>
      </c>
      <c r="H174">
        <v>66</v>
      </c>
      <c r="I174">
        <f>(1-_xlfn.PERCENTRANK.INC($F$2:$F42386,F174,1))*10</f>
        <v>9</v>
      </c>
      <c r="J174">
        <f t="shared" si="11"/>
        <v>1</v>
      </c>
      <c r="K174">
        <f t="shared" si="12"/>
        <v>2</v>
      </c>
      <c r="L174" t="s">
        <v>483</v>
      </c>
      <c r="M174">
        <v>1</v>
      </c>
      <c r="N174" s="8">
        <v>16.5</v>
      </c>
      <c r="O174" s="8">
        <v>3</v>
      </c>
      <c r="P174" s="8">
        <v>49.5</v>
      </c>
      <c r="Q174">
        <f t="shared" si="10"/>
        <v>12</v>
      </c>
      <c r="R174">
        <f t="shared" si="13"/>
        <v>3</v>
      </c>
      <c r="S174" t="str">
        <f t="shared" si="14"/>
        <v>At-Risk Customers</v>
      </c>
    </row>
    <row r="175" spans="1:19" x14ac:dyDescent="0.25">
      <c r="A175">
        <v>2563</v>
      </c>
      <c r="B175">
        <v>64</v>
      </c>
      <c r="C175" t="s">
        <v>41</v>
      </c>
      <c r="D175" t="s">
        <v>34</v>
      </c>
      <c r="E175">
        <v>28249</v>
      </c>
      <c r="F175">
        <v>80</v>
      </c>
      <c r="G175">
        <v>6</v>
      </c>
      <c r="H175">
        <v>43</v>
      </c>
      <c r="I175">
        <f>(1-_xlfn.PERCENTRANK.INC($F$2:$F42387,F175,1))*10</f>
        <v>1.9999999999999996</v>
      </c>
      <c r="J175">
        <f t="shared" si="11"/>
        <v>1</v>
      </c>
      <c r="K175">
        <f t="shared" si="12"/>
        <v>1</v>
      </c>
      <c r="L175" t="s">
        <v>483</v>
      </c>
      <c r="M175">
        <v>2</v>
      </c>
      <c r="N175" s="8">
        <v>17.2</v>
      </c>
      <c r="O175" s="8">
        <v>3</v>
      </c>
      <c r="P175" s="8">
        <v>25.8</v>
      </c>
      <c r="Q175">
        <f t="shared" si="10"/>
        <v>3.9999999999999996</v>
      </c>
      <c r="R175">
        <f t="shared" si="13"/>
        <v>0</v>
      </c>
      <c r="S175" t="str">
        <f t="shared" si="14"/>
        <v>Inactive Customers</v>
      </c>
    </row>
    <row r="176" spans="1:19" x14ac:dyDescent="0.25">
      <c r="A176">
        <v>3518</v>
      </c>
      <c r="B176">
        <v>42</v>
      </c>
      <c r="C176" t="s">
        <v>442</v>
      </c>
      <c r="D176" t="s">
        <v>34</v>
      </c>
      <c r="E176">
        <v>25271</v>
      </c>
      <c r="F176">
        <v>45</v>
      </c>
      <c r="G176">
        <v>5</v>
      </c>
      <c r="H176">
        <v>50</v>
      </c>
      <c r="I176">
        <f>(1-_xlfn.PERCENTRANK.INC($F$2:$F42388,F176,1))*10</f>
        <v>6</v>
      </c>
      <c r="J176">
        <f t="shared" si="11"/>
        <v>0</v>
      </c>
      <c r="K176">
        <f t="shared" si="12"/>
        <v>1</v>
      </c>
      <c r="L176" t="s">
        <v>483</v>
      </c>
      <c r="M176">
        <v>1</v>
      </c>
      <c r="N176" s="8">
        <v>16.666666666666664</v>
      </c>
      <c r="O176" s="8">
        <v>2</v>
      </c>
      <c r="P176" s="8">
        <v>33.333333333333329</v>
      </c>
      <c r="Q176">
        <f t="shared" si="10"/>
        <v>7</v>
      </c>
      <c r="R176">
        <f t="shared" si="13"/>
        <v>1</v>
      </c>
      <c r="S176" t="str">
        <f t="shared" si="14"/>
        <v>Inactive Customers</v>
      </c>
    </row>
    <row r="177" spans="1:19" x14ac:dyDescent="0.25">
      <c r="A177">
        <v>5823</v>
      </c>
      <c r="B177">
        <v>55</v>
      </c>
      <c r="C177" t="s">
        <v>33</v>
      </c>
      <c r="D177" t="s">
        <v>30</v>
      </c>
      <c r="E177">
        <v>32303</v>
      </c>
      <c r="F177">
        <v>63</v>
      </c>
      <c r="G177">
        <v>7</v>
      </c>
      <c r="H177">
        <v>39</v>
      </c>
      <c r="I177">
        <f>(1-_xlfn.PERCENTRANK.INC($F$2:$F42389,F177,1))*10</f>
        <v>4</v>
      </c>
      <c r="J177">
        <f t="shared" si="11"/>
        <v>1</v>
      </c>
      <c r="K177">
        <f t="shared" si="12"/>
        <v>1</v>
      </c>
      <c r="L177" t="s">
        <v>483</v>
      </c>
      <c r="M177">
        <v>1</v>
      </c>
      <c r="N177" s="8">
        <v>7.8000000000000007</v>
      </c>
      <c r="O177" s="8">
        <v>4</v>
      </c>
      <c r="P177" s="8">
        <v>31.200000000000003</v>
      </c>
      <c r="Q177">
        <f t="shared" si="10"/>
        <v>6</v>
      </c>
      <c r="R177">
        <f t="shared" si="13"/>
        <v>0</v>
      </c>
      <c r="S177" t="str">
        <f t="shared" si="14"/>
        <v>Inactive Customers</v>
      </c>
    </row>
    <row r="178" spans="1:19" x14ac:dyDescent="0.25">
      <c r="A178">
        <v>3934</v>
      </c>
      <c r="B178">
        <v>59</v>
      </c>
      <c r="C178" t="s">
        <v>442</v>
      </c>
      <c r="D178" t="s">
        <v>34</v>
      </c>
      <c r="E178">
        <v>61286</v>
      </c>
      <c r="F178">
        <v>34</v>
      </c>
      <c r="G178">
        <v>18</v>
      </c>
      <c r="H178">
        <v>608</v>
      </c>
      <c r="I178">
        <f>(1-_xlfn.PERCENTRANK.INC($F$2:$F42390,F178,1))*10</f>
        <v>7</v>
      </c>
      <c r="J178">
        <f t="shared" si="11"/>
        <v>6</v>
      </c>
      <c r="K178">
        <f t="shared" si="12"/>
        <v>5</v>
      </c>
      <c r="L178" t="s">
        <v>483</v>
      </c>
      <c r="M178">
        <v>7</v>
      </c>
      <c r="N178" s="8">
        <v>283.73333333333335</v>
      </c>
      <c r="O178" s="8">
        <v>8</v>
      </c>
      <c r="P178" s="8">
        <v>324.26666666666665</v>
      </c>
      <c r="Q178">
        <f t="shared" si="10"/>
        <v>18</v>
      </c>
      <c r="R178">
        <f t="shared" si="13"/>
        <v>6</v>
      </c>
      <c r="S178" t="str">
        <f t="shared" si="14"/>
        <v>Growth Customers</v>
      </c>
    </row>
    <row r="179" spans="1:19" x14ac:dyDescent="0.25">
      <c r="A179">
        <v>6982</v>
      </c>
      <c r="B179">
        <v>49</v>
      </c>
      <c r="C179" t="s">
        <v>442</v>
      </c>
      <c r="D179" t="s">
        <v>34</v>
      </c>
      <c r="E179">
        <v>74068</v>
      </c>
      <c r="F179">
        <v>14</v>
      </c>
      <c r="G179">
        <v>24</v>
      </c>
      <c r="H179">
        <v>1581</v>
      </c>
      <c r="I179">
        <f>(1-_xlfn.PERCENTRANK.INC($F$2:$F42391,F179,1))*10</f>
        <v>9</v>
      </c>
      <c r="J179">
        <f t="shared" si="11"/>
        <v>8</v>
      </c>
      <c r="K179">
        <f t="shared" si="12"/>
        <v>9</v>
      </c>
      <c r="L179" t="s">
        <v>483</v>
      </c>
      <c r="M179">
        <v>4</v>
      </c>
      <c r="N179" s="8">
        <v>486.46153846153851</v>
      </c>
      <c r="O179" s="8">
        <v>9</v>
      </c>
      <c r="P179" s="8">
        <v>1094.5384615384614</v>
      </c>
      <c r="Q179">
        <f t="shared" si="10"/>
        <v>26</v>
      </c>
      <c r="R179">
        <f t="shared" si="13"/>
        <v>9</v>
      </c>
      <c r="S179" t="str">
        <f t="shared" si="14"/>
        <v>Top Customers</v>
      </c>
    </row>
    <row r="180" spans="1:19" x14ac:dyDescent="0.25">
      <c r="A180">
        <v>6431</v>
      </c>
      <c r="B180">
        <v>61</v>
      </c>
      <c r="C180" t="s">
        <v>33</v>
      </c>
      <c r="D180" t="s">
        <v>34</v>
      </c>
      <c r="E180">
        <v>45759</v>
      </c>
      <c r="F180">
        <v>13</v>
      </c>
      <c r="G180">
        <v>7</v>
      </c>
      <c r="H180">
        <v>68</v>
      </c>
      <c r="I180">
        <f>(1-_xlfn.PERCENTRANK.INC($F$2:$F42392,F180,1))*10</f>
        <v>9</v>
      </c>
      <c r="J180">
        <f t="shared" si="11"/>
        <v>1</v>
      </c>
      <c r="K180">
        <f t="shared" si="12"/>
        <v>2</v>
      </c>
      <c r="L180" t="s">
        <v>483</v>
      </c>
      <c r="M180">
        <v>2</v>
      </c>
      <c r="N180" s="8">
        <v>27.200000000000003</v>
      </c>
      <c r="O180" s="8">
        <v>3</v>
      </c>
      <c r="P180" s="8">
        <v>40.799999999999997</v>
      </c>
      <c r="Q180">
        <f t="shared" si="10"/>
        <v>12</v>
      </c>
      <c r="R180">
        <f t="shared" si="13"/>
        <v>3</v>
      </c>
      <c r="S180" t="str">
        <f t="shared" si="14"/>
        <v>At-Risk Customers</v>
      </c>
    </row>
    <row r="181" spans="1:19" x14ac:dyDescent="0.25">
      <c r="A181">
        <v>9733</v>
      </c>
      <c r="B181">
        <v>47</v>
      </c>
      <c r="C181" t="s">
        <v>41</v>
      </c>
      <c r="D181" t="s">
        <v>34</v>
      </c>
      <c r="E181">
        <v>24882</v>
      </c>
      <c r="F181">
        <v>52</v>
      </c>
      <c r="G181">
        <v>5</v>
      </c>
      <c r="H181">
        <v>80</v>
      </c>
      <c r="I181">
        <f>(1-_xlfn.PERCENTRANK.INC($F$2:$F42393,F181,1))*10</f>
        <v>5</v>
      </c>
      <c r="J181">
        <f t="shared" si="11"/>
        <v>0</v>
      </c>
      <c r="K181">
        <f t="shared" si="12"/>
        <v>2</v>
      </c>
      <c r="L181" t="s">
        <v>483</v>
      </c>
      <c r="M181">
        <v>1</v>
      </c>
      <c r="N181" s="8">
        <v>26.666666666666664</v>
      </c>
      <c r="O181" s="8">
        <v>2</v>
      </c>
      <c r="P181" s="8">
        <v>53.333333333333329</v>
      </c>
      <c r="Q181">
        <f t="shared" si="10"/>
        <v>7</v>
      </c>
      <c r="R181">
        <f t="shared" si="13"/>
        <v>1</v>
      </c>
      <c r="S181" t="str">
        <f t="shared" si="14"/>
        <v>Inactive Customers</v>
      </c>
    </row>
    <row r="182" spans="1:19" x14ac:dyDescent="0.25">
      <c r="A182">
        <v>5602</v>
      </c>
      <c r="B182">
        <v>36</v>
      </c>
      <c r="C182" t="s">
        <v>33</v>
      </c>
      <c r="D182" t="s">
        <v>34</v>
      </c>
      <c r="E182">
        <v>66973</v>
      </c>
      <c r="F182">
        <v>98</v>
      </c>
      <c r="G182">
        <v>28</v>
      </c>
      <c r="H182">
        <v>1282</v>
      </c>
      <c r="I182">
        <f>(1-_xlfn.PERCENTRANK.INC($F$2:$F42394,F182,1))*10</f>
        <v>0.99999999999999978</v>
      </c>
      <c r="J182">
        <f t="shared" si="11"/>
        <v>9</v>
      </c>
      <c r="K182">
        <f t="shared" si="12"/>
        <v>8</v>
      </c>
      <c r="L182" t="s">
        <v>483</v>
      </c>
      <c r="M182">
        <v>8</v>
      </c>
      <c r="N182" s="8">
        <v>512.80000000000007</v>
      </c>
      <c r="O182" s="8">
        <v>12</v>
      </c>
      <c r="P182" s="8">
        <v>769.19999999999993</v>
      </c>
      <c r="Q182">
        <f t="shared" si="10"/>
        <v>18</v>
      </c>
      <c r="R182">
        <f t="shared" si="13"/>
        <v>6</v>
      </c>
      <c r="S182" t="str">
        <f t="shared" si="14"/>
        <v>Growth Customers</v>
      </c>
    </row>
    <row r="183" spans="1:19" x14ac:dyDescent="0.25">
      <c r="A183">
        <v>1324</v>
      </c>
      <c r="B183">
        <v>37</v>
      </c>
      <c r="C183" t="s">
        <v>442</v>
      </c>
      <c r="D183" t="s">
        <v>34</v>
      </c>
      <c r="E183">
        <v>38872</v>
      </c>
      <c r="F183">
        <v>93</v>
      </c>
      <c r="G183">
        <v>8</v>
      </c>
      <c r="H183">
        <v>91</v>
      </c>
      <c r="I183">
        <f>(1-_xlfn.PERCENTRANK.INC($F$2:$F42395,F183,1))*10</f>
        <v>0.99999999999999978</v>
      </c>
      <c r="J183">
        <f t="shared" si="11"/>
        <v>2</v>
      </c>
      <c r="K183">
        <f t="shared" si="12"/>
        <v>2</v>
      </c>
      <c r="L183" t="s">
        <v>483</v>
      </c>
      <c r="M183">
        <v>3</v>
      </c>
      <c r="N183" s="8">
        <v>45.5</v>
      </c>
      <c r="O183" s="8">
        <v>3</v>
      </c>
      <c r="P183" s="8">
        <v>45.5</v>
      </c>
      <c r="Q183">
        <f t="shared" si="10"/>
        <v>5</v>
      </c>
      <c r="R183">
        <f t="shared" si="13"/>
        <v>0</v>
      </c>
      <c r="S183" t="str">
        <f t="shared" si="14"/>
        <v>Inactive Customers</v>
      </c>
    </row>
    <row r="184" spans="1:19" x14ac:dyDescent="0.25">
      <c r="A184">
        <v>326</v>
      </c>
      <c r="B184">
        <v>52</v>
      </c>
      <c r="C184" t="s">
        <v>442</v>
      </c>
      <c r="D184" t="s">
        <v>34</v>
      </c>
      <c r="E184">
        <v>51148</v>
      </c>
      <c r="F184">
        <v>38</v>
      </c>
      <c r="G184">
        <v>16</v>
      </c>
      <c r="H184">
        <v>315</v>
      </c>
      <c r="I184">
        <f>(1-_xlfn.PERCENTRANK.INC($F$2:$F42396,F184,1))*10</f>
        <v>7</v>
      </c>
      <c r="J184">
        <f t="shared" si="11"/>
        <v>5</v>
      </c>
      <c r="K184">
        <f t="shared" si="12"/>
        <v>4</v>
      </c>
      <c r="L184" t="s">
        <v>483</v>
      </c>
      <c r="M184">
        <v>5</v>
      </c>
      <c r="N184" s="8">
        <v>143.18181818181819</v>
      </c>
      <c r="O184" s="8">
        <v>6</v>
      </c>
      <c r="P184" s="8">
        <v>171.81818181818181</v>
      </c>
      <c r="Q184">
        <f t="shared" si="10"/>
        <v>16</v>
      </c>
      <c r="R184">
        <f t="shared" si="13"/>
        <v>5</v>
      </c>
      <c r="S184" t="str">
        <f t="shared" si="14"/>
        <v>Growth Customers</v>
      </c>
    </row>
    <row r="185" spans="1:19" x14ac:dyDescent="0.25">
      <c r="A185">
        <v>7224</v>
      </c>
      <c r="B185">
        <v>48</v>
      </c>
      <c r="C185" t="s">
        <v>442</v>
      </c>
      <c r="D185" t="s">
        <v>34</v>
      </c>
      <c r="E185">
        <v>31353</v>
      </c>
      <c r="F185">
        <v>24</v>
      </c>
      <c r="G185">
        <v>6</v>
      </c>
      <c r="H185">
        <v>31</v>
      </c>
      <c r="I185">
        <f>(1-_xlfn.PERCENTRANK.INC($F$2:$F42397,F185,1))*10</f>
        <v>8</v>
      </c>
      <c r="J185">
        <f t="shared" si="11"/>
        <v>1</v>
      </c>
      <c r="K185">
        <f t="shared" si="12"/>
        <v>0</v>
      </c>
      <c r="L185" t="s">
        <v>483</v>
      </c>
      <c r="M185">
        <v>1</v>
      </c>
      <c r="N185" s="8">
        <v>10.333333333333332</v>
      </c>
      <c r="O185" s="8">
        <v>2</v>
      </c>
      <c r="P185" s="8">
        <v>20.666666666666664</v>
      </c>
      <c r="Q185">
        <f t="shared" si="10"/>
        <v>9</v>
      </c>
      <c r="R185">
        <f t="shared" si="13"/>
        <v>2</v>
      </c>
      <c r="S185" t="str">
        <f t="shared" si="14"/>
        <v>At-Risk Customers</v>
      </c>
    </row>
    <row r="186" spans="1:19" x14ac:dyDescent="0.25">
      <c r="A186">
        <v>6999</v>
      </c>
      <c r="B186">
        <v>45</v>
      </c>
      <c r="C186" t="s">
        <v>443</v>
      </c>
      <c r="D186" t="s">
        <v>34</v>
      </c>
      <c r="E186">
        <v>69661</v>
      </c>
      <c r="F186">
        <v>80</v>
      </c>
      <c r="G186">
        <v>23</v>
      </c>
      <c r="H186">
        <v>834</v>
      </c>
      <c r="I186">
        <f>(1-_xlfn.PERCENTRANK.INC($F$2:$F42398,F186,1))*10</f>
        <v>1.9999999999999996</v>
      </c>
      <c r="J186">
        <f t="shared" si="11"/>
        <v>8</v>
      </c>
      <c r="K186">
        <f t="shared" si="12"/>
        <v>6</v>
      </c>
      <c r="L186" t="s">
        <v>483</v>
      </c>
      <c r="M186">
        <v>7</v>
      </c>
      <c r="N186" s="8">
        <v>307.26315789473682</v>
      </c>
      <c r="O186" s="8">
        <v>12</v>
      </c>
      <c r="P186" s="8">
        <v>526.73684210526312</v>
      </c>
      <c r="Q186">
        <f t="shared" si="10"/>
        <v>16</v>
      </c>
      <c r="R186">
        <f t="shared" si="13"/>
        <v>5</v>
      </c>
      <c r="S186" t="str">
        <f t="shared" si="14"/>
        <v>Growth Customers</v>
      </c>
    </row>
    <row r="187" spans="1:19" x14ac:dyDescent="0.25">
      <c r="A187">
        <v>9938</v>
      </c>
      <c r="B187">
        <v>71</v>
      </c>
      <c r="C187" t="s">
        <v>442</v>
      </c>
      <c r="D187" t="s">
        <v>34</v>
      </c>
      <c r="E187">
        <v>80067</v>
      </c>
      <c r="F187">
        <v>82</v>
      </c>
      <c r="G187">
        <v>17</v>
      </c>
      <c r="H187">
        <v>1600</v>
      </c>
      <c r="I187">
        <f>(1-_xlfn.PERCENTRANK.INC($F$2:$F42399,F187,1))*10</f>
        <v>1.9999999999999996</v>
      </c>
      <c r="J187">
        <f t="shared" si="11"/>
        <v>5</v>
      </c>
      <c r="K187">
        <f t="shared" si="12"/>
        <v>9</v>
      </c>
      <c r="L187" t="s">
        <v>483</v>
      </c>
      <c r="M187">
        <v>4</v>
      </c>
      <c r="N187" s="8">
        <v>640</v>
      </c>
      <c r="O187" s="8">
        <v>6</v>
      </c>
      <c r="P187" s="8">
        <v>960</v>
      </c>
      <c r="Q187">
        <f t="shared" si="10"/>
        <v>16</v>
      </c>
      <c r="R187">
        <f t="shared" si="13"/>
        <v>5</v>
      </c>
      <c r="S187" t="str">
        <f t="shared" si="14"/>
        <v>Growth Customers</v>
      </c>
    </row>
    <row r="188" spans="1:19" x14ac:dyDescent="0.25">
      <c r="A188">
        <v>6422</v>
      </c>
      <c r="B188">
        <v>71</v>
      </c>
      <c r="C188" t="s">
        <v>442</v>
      </c>
      <c r="D188" t="s">
        <v>34</v>
      </c>
      <c r="E188">
        <v>86718</v>
      </c>
      <c r="F188">
        <v>20</v>
      </c>
      <c r="G188">
        <v>17</v>
      </c>
      <c r="H188">
        <v>1270</v>
      </c>
      <c r="I188">
        <f>(1-_xlfn.PERCENTRANK.INC($F$2:$F42400,F188,1))*10</f>
        <v>8</v>
      </c>
      <c r="J188">
        <f t="shared" si="11"/>
        <v>5</v>
      </c>
      <c r="K188">
        <f t="shared" si="12"/>
        <v>8</v>
      </c>
      <c r="L188" t="s">
        <v>483</v>
      </c>
      <c r="M188">
        <v>5</v>
      </c>
      <c r="N188" s="8">
        <v>635</v>
      </c>
      <c r="O188" s="8">
        <v>5</v>
      </c>
      <c r="P188" s="8">
        <v>635</v>
      </c>
      <c r="Q188">
        <f t="shared" si="10"/>
        <v>21</v>
      </c>
      <c r="R188">
        <f t="shared" si="13"/>
        <v>8</v>
      </c>
      <c r="S188" t="str">
        <f t="shared" si="14"/>
        <v>Loyal Customers</v>
      </c>
    </row>
    <row r="189" spans="1:19" x14ac:dyDescent="0.25">
      <c r="A189">
        <v>3182</v>
      </c>
      <c r="B189">
        <v>52</v>
      </c>
      <c r="C189" t="s">
        <v>33</v>
      </c>
      <c r="D189" t="s">
        <v>30</v>
      </c>
      <c r="E189">
        <v>46854</v>
      </c>
      <c r="F189">
        <v>81</v>
      </c>
      <c r="G189">
        <v>15</v>
      </c>
      <c r="H189">
        <v>263</v>
      </c>
      <c r="I189">
        <f>(1-_xlfn.PERCENTRANK.INC($F$2:$F42401,F189,1))*10</f>
        <v>1.9999999999999996</v>
      </c>
      <c r="J189">
        <f t="shared" si="11"/>
        <v>4</v>
      </c>
      <c r="K189">
        <f t="shared" si="12"/>
        <v>4</v>
      </c>
      <c r="L189" t="s">
        <v>483</v>
      </c>
      <c r="M189">
        <v>5</v>
      </c>
      <c r="N189" s="8">
        <v>164.375</v>
      </c>
      <c r="O189" s="8">
        <v>3</v>
      </c>
      <c r="P189" s="8">
        <v>98.625</v>
      </c>
      <c r="Q189">
        <f t="shared" si="10"/>
        <v>10</v>
      </c>
      <c r="R189">
        <f t="shared" si="13"/>
        <v>2</v>
      </c>
      <c r="S189" t="str">
        <f t="shared" si="14"/>
        <v>At-Risk Customers</v>
      </c>
    </row>
    <row r="190" spans="1:19" x14ac:dyDescent="0.25">
      <c r="A190">
        <v>7300</v>
      </c>
      <c r="B190">
        <v>73</v>
      </c>
      <c r="C190" t="s">
        <v>442</v>
      </c>
      <c r="D190" t="s">
        <v>37</v>
      </c>
      <c r="E190">
        <v>69142</v>
      </c>
      <c r="F190">
        <v>50</v>
      </c>
      <c r="G190">
        <v>19</v>
      </c>
      <c r="H190">
        <v>535</v>
      </c>
      <c r="I190">
        <f>(1-_xlfn.PERCENTRANK.INC($F$2:$F42402,F190,1))*10</f>
        <v>5</v>
      </c>
      <c r="J190">
        <f t="shared" si="11"/>
        <v>6</v>
      </c>
      <c r="K190">
        <f t="shared" si="12"/>
        <v>5</v>
      </c>
      <c r="L190" t="s">
        <v>483</v>
      </c>
      <c r="M190">
        <v>8</v>
      </c>
      <c r="N190" s="8">
        <v>285.33333333333331</v>
      </c>
      <c r="O190" s="8">
        <v>7</v>
      </c>
      <c r="P190" s="8">
        <v>249.66666666666666</v>
      </c>
      <c r="Q190">
        <f t="shared" si="10"/>
        <v>16</v>
      </c>
      <c r="R190">
        <f t="shared" si="13"/>
        <v>5</v>
      </c>
      <c r="S190" t="str">
        <f t="shared" si="14"/>
        <v>Growth Customers</v>
      </c>
    </row>
    <row r="191" spans="1:19" x14ac:dyDescent="0.25">
      <c r="A191">
        <v>10424</v>
      </c>
      <c r="B191">
        <v>57</v>
      </c>
      <c r="C191" t="s">
        <v>442</v>
      </c>
      <c r="D191" t="s">
        <v>30</v>
      </c>
      <c r="E191">
        <v>75922</v>
      </c>
      <c r="F191">
        <v>60</v>
      </c>
      <c r="G191">
        <v>18</v>
      </c>
      <c r="H191">
        <v>1295</v>
      </c>
      <c r="I191">
        <f>(1-_xlfn.PERCENTRANK.INC($F$2:$F42403,F191,1))*10</f>
        <v>4</v>
      </c>
      <c r="J191">
        <f t="shared" si="11"/>
        <v>6</v>
      </c>
      <c r="K191">
        <f t="shared" si="12"/>
        <v>8</v>
      </c>
      <c r="L191" t="s">
        <v>483</v>
      </c>
      <c r="M191">
        <v>4</v>
      </c>
      <c r="N191" s="8">
        <v>398.46153846153851</v>
      </c>
      <c r="O191" s="8">
        <v>9</v>
      </c>
      <c r="P191" s="8">
        <v>896.53846153846155</v>
      </c>
      <c r="Q191">
        <f t="shared" si="10"/>
        <v>18</v>
      </c>
      <c r="R191">
        <f t="shared" si="13"/>
        <v>6</v>
      </c>
      <c r="S191" t="str">
        <f t="shared" si="14"/>
        <v>Growth Customers</v>
      </c>
    </row>
    <row r="192" spans="1:19" x14ac:dyDescent="0.25">
      <c r="A192">
        <v>8727</v>
      </c>
      <c r="B192">
        <v>47</v>
      </c>
      <c r="C192" t="s">
        <v>442</v>
      </c>
      <c r="D192" t="s">
        <v>37</v>
      </c>
      <c r="E192">
        <v>63693</v>
      </c>
      <c r="F192">
        <v>63</v>
      </c>
      <c r="G192">
        <v>29</v>
      </c>
      <c r="H192">
        <v>1150</v>
      </c>
      <c r="I192">
        <f>(1-_xlfn.PERCENTRANK.INC($F$2:$F42404,F192,1))*10</f>
        <v>4</v>
      </c>
      <c r="J192">
        <f t="shared" si="11"/>
        <v>9</v>
      </c>
      <c r="K192">
        <f t="shared" si="12"/>
        <v>7</v>
      </c>
      <c r="L192" t="s">
        <v>483</v>
      </c>
      <c r="M192">
        <v>11</v>
      </c>
      <c r="N192" s="8">
        <v>632.5</v>
      </c>
      <c r="O192" s="8">
        <v>9</v>
      </c>
      <c r="P192" s="8">
        <v>517.5</v>
      </c>
      <c r="Q192">
        <f t="shared" si="10"/>
        <v>20</v>
      </c>
      <c r="R192">
        <f t="shared" si="13"/>
        <v>7</v>
      </c>
      <c r="S192" t="str">
        <f t="shared" si="14"/>
        <v>Loyal Customers</v>
      </c>
    </row>
    <row r="193" spans="1:19" x14ac:dyDescent="0.25">
      <c r="A193">
        <v>2798</v>
      </c>
      <c r="B193">
        <v>48</v>
      </c>
      <c r="C193" t="s">
        <v>33</v>
      </c>
      <c r="D193" t="s">
        <v>34</v>
      </c>
      <c r="E193">
        <v>102160</v>
      </c>
      <c r="F193">
        <v>54</v>
      </c>
      <c r="G193">
        <v>26</v>
      </c>
      <c r="H193">
        <v>1240</v>
      </c>
      <c r="I193">
        <f>(1-_xlfn.PERCENTRANK.INC($F$2:$F42405,F193,1))*10</f>
        <v>5</v>
      </c>
      <c r="J193">
        <f t="shared" si="11"/>
        <v>9</v>
      </c>
      <c r="K193">
        <f t="shared" si="12"/>
        <v>8</v>
      </c>
      <c r="L193" t="s">
        <v>484</v>
      </c>
      <c r="M193">
        <v>7</v>
      </c>
      <c r="N193" s="8">
        <v>510.58823529411762</v>
      </c>
      <c r="O193" s="8">
        <v>10</v>
      </c>
      <c r="P193" s="8">
        <v>729.41176470588243</v>
      </c>
      <c r="Q193">
        <f t="shared" si="10"/>
        <v>22</v>
      </c>
      <c r="R193">
        <f t="shared" si="13"/>
        <v>8</v>
      </c>
      <c r="S193" t="str">
        <f t="shared" si="14"/>
        <v>Loyal Customers</v>
      </c>
    </row>
    <row r="194" spans="1:19" x14ac:dyDescent="0.25">
      <c r="A194">
        <v>1030</v>
      </c>
      <c r="B194">
        <v>60</v>
      </c>
      <c r="C194" t="s">
        <v>33</v>
      </c>
      <c r="D194" t="s">
        <v>30</v>
      </c>
      <c r="E194">
        <v>40637</v>
      </c>
      <c r="F194">
        <v>72</v>
      </c>
      <c r="G194">
        <v>6</v>
      </c>
      <c r="H194">
        <v>38</v>
      </c>
      <c r="I194">
        <f>(1-_xlfn.PERCENTRANK.INC($F$2:$F42406,F194,1))*10</f>
        <v>3.0000000000000004</v>
      </c>
      <c r="J194">
        <f t="shared" si="11"/>
        <v>1</v>
      </c>
      <c r="K194">
        <f t="shared" si="12"/>
        <v>1</v>
      </c>
      <c r="L194" t="s">
        <v>483</v>
      </c>
      <c r="M194">
        <v>1</v>
      </c>
      <c r="N194" s="8">
        <v>9.5</v>
      </c>
      <c r="O194" s="8">
        <v>3</v>
      </c>
      <c r="P194" s="8">
        <v>28.5</v>
      </c>
      <c r="Q194">
        <f t="shared" ref="Q194:Q257" si="15">SUM(I194,J194,K194)</f>
        <v>5</v>
      </c>
      <c r="R194">
        <f t="shared" si="13"/>
        <v>0</v>
      </c>
      <c r="S194" t="str">
        <f t="shared" si="14"/>
        <v>Inactive Customers</v>
      </c>
    </row>
    <row r="195" spans="1:19" x14ac:dyDescent="0.25">
      <c r="A195">
        <v>624</v>
      </c>
      <c r="B195">
        <v>41</v>
      </c>
      <c r="C195" t="s">
        <v>443</v>
      </c>
      <c r="D195" t="s">
        <v>30</v>
      </c>
      <c r="E195">
        <v>18890</v>
      </c>
      <c r="F195">
        <v>5</v>
      </c>
      <c r="G195">
        <v>4</v>
      </c>
      <c r="H195">
        <v>35</v>
      </c>
      <c r="I195">
        <f>(1-_xlfn.PERCENTRANK.INC($F$2:$F42407,F195,1))*10</f>
        <v>10</v>
      </c>
      <c r="J195">
        <f t="shared" ref="J195:J258" si="16">_xlfn.PERCENTRANK.INC($G$2:$G$2214, G195,1) * 10</f>
        <v>0</v>
      </c>
      <c r="K195">
        <f t="shared" ref="K195:K258" si="17">_xlfn.PERCENTRANK.INC($H$2:$H$2214, H195, 1) * 10</f>
        <v>0</v>
      </c>
      <c r="L195" t="s">
        <v>483</v>
      </c>
      <c r="M195">
        <v>0</v>
      </c>
      <c r="N195" s="8">
        <v>0</v>
      </c>
      <c r="O195" s="8">
        <v>2</v>
      </c>
      <c r="P195" s="8">
        <v>35</v>
      </c>
      <c r="Q195">
        <f t="shared" si="15"/>
        <v>10</v>
      </c>
      <c r="R195">
        <f t="shared" ref="R195:R258" si="18">_xlfn.PERCENTRANK.INC($Q$2:$Q$2214, Q195, 1) * 10</f>
        <v>2</v>
      </c>
      <c r="S195" t="str">
        <f t="shared" ref="S195:S258" si="19">VLOOKUP(R195,$W$6:$X$17, 2,FALSE)</f>
        <v>At-Risk Customers</v>
      </c>
    </row>
    <row r="196" spans="1:19" x14ac:dyDescent="0.25">
      <c r="A196">
        <v>5176</v>
      </c>
      <c r="B196">
        <v>37</v>
      </c>
      <c r="C196" t="s">
        <v>442</v>
      </c>
      <c r="D196" t="s">
        <v>34</v>
      </c>
      <c r="E196">
        <v>29604</v>
      </c>
      <c r="F196">
        <v>88</v>
      </c>
      <c r="G196">
        <v>5</v>
      </c>
      <c r="H196">
        <v>53</v>
      </c>
      <c r="I196">
        <f>(1-_xlfn.PERCENTRANK.INC($F$2:$F42408,F196,1))*10</f>
        <v>1.9999999999999996</v>
      </c>
      <c r="J196">
        <f t="shared" si="16"/>
        <v>0</v>
      </c>
      <c r="K196">
        <f t="shared" si="17"/>
        <v>1</v>
      </c>
      <c r="L196" t="s">
        <v>483</v>
      </c>
      <c r="M196">
        <v>1</v>
      </c>
      <c r="N196" s="8">
        <v>13.25</v>
      </c>
      <c r="O196" s="8">
        <v>3</v>
      </c>
      <c r="P196" s="8">
        <v>39.75</v>
      </c>
      <c r="Q196">
        <f t="shared" si="15"/>
        <v>2.9999999999999996</v>
      </c>
      <c r="R196">
        <f t="shared" si="18"/>
        <v>0</v>
      </c>
      <c r="S196" t="str">
        <f t="shared" si="19"/>
        <v>Inactive Customers</v>
      </c>
    </row>
    <row r="197" spans="1:19" x14ac:dyDescent="0.25">
      <c r="A197">
        <v>5552</v>
      </c>
      <c r="B197">
        <v>62</v>
      </c>
      <c r="C197" t="s">
        <v>443</v>
      </c>
      <c r="D197" t="s">
        <v>37</v>
      </c>
      <c r="E197">
        <v>48721</v>
      </c>
      <c r="F197">
        <v>50</v>
      </c>
      <c r="G197">
        <v>17</v>
      </c>
      <c r="H197">
        <v>293</v>
      </c>
      <c r="I197">
        <f>(1-_xlfn.PERCENTRANK.INC($F$2:$F42409,F197,1))*10</f>
        <v>5</v>
      </c>
      <c r="J197">
        <f t="shared" si="16"/>
        <v>5</v>
      </c>
      <c r="K197">
        <f t="shared" si="17"/>
        <v>4</v>
      </c>
      <c r="L197" t="s">
        <v>483</v>
      </c>
      <c r="M197">
        <v>4</v>
      </c>
      <c r="N197" s="8">
        <v>130.22222222222223</v>
      </c>
      <c r="O197" s="8">
        <v>5</v>
      </c>
      <c r="P197" s="8">
        <v>162.77777777777777</v>
      </c>
      <c r="Q197">
        <f t="shared" si="15"/>
        <v>14</v>
      </c>
      <c r="R197">
        <f t="shared" si="18"/>
        <v>4</v>
      </c>
      <c r="S197" t="str">
        <f t="shared" si="19"/>
        <v>At-Risk Customers</v>
      </c>
    </row>
    <row r="198" spans="1:19" x14ac:dyDescent="0.25">
      <c r="A198">
        <v>868</v>
      </c>
      <c r="B198">
        <v>59</v>
      </c>
      <c r="C198" t="s">
        <v>442</v>
      </c>
      <c r="D198" t="s">
        <v>34</v>
      </c>
      <c r="E198">
        <v>44794</v>
      </c>
      <c r="F198">
        <v>99</v>
      </c>
      <c r="G198">
        <v>6</v>
      </c>
      <c r="H198">
        <v>65</v>
      </c>
      <c r="I198">
        <f>(1-_xlfn.PERCENTRANK.INC($F$2:$F42410,F198,1))*10</f>
        <v>0.99999999999999978</v>
      </c>
      <c r="J198">
        <f t="shared" si="16"/>
        <v>1</v>
      </c>
      <c r="K198">
        <f t="shared" si="17"/>
        <v>2</v>
      </c>
      <c r="L198" t="s">
        <v>483</v>
      </c>
      <c r="M198">
        <v>2</v>
      </c>
      <c r="N198" s="8">
        <v>26</v>
      </c>
      <c r="O198" s="8">
        <v>3</v>
      </c>
      <c r="P198" s="8">
        <v>39</v>
      </c>
      <c r="Q198">
        <f t="shared" si="15"/>
        <v>4</v>
      </c>
      <c r="R198">
        <f t="shared" si="18"/>
        <v>0</v>
      </c>
      <c r="S198" t="str">
        <f t="shared" si="19"/>
        <v>Inactive Customers</v>
      </c>
    </row>
    <row r="199" spans="1:19" x14ac:dyDescent="0.25">
      <c r="A199">
        <v>380</v>
      </c>
      <c r="B199">
        <v>71</v>
      </c>
      <c r="C199" t="s">
        <v>442</v>
      </c>
      <c r="D199" t="s">
        <v>37</v>
      </c>
      <c r="E199">
        <v>64497</v>
      </c>
      <c r="F199">
        <v>17</v>
      </c>
      <c r="G199">
        <v>29</v>
      </c>
      <c r="H199">
        <v>1804</v>
      </c>
      <c r="I199">
        <f>(1-_xlfn.PERCENTRANK.INC($F$2:$F42411,F199,1))*10</f>
        <v>9</v>
      </c>
      <c r="J199">
        <f t="shared" si="16"/>
        <v>9</v>
      </c>
      <c r="K199">
        <f t="shared" si="17"/>
        <v>9</v>
      </c>
      <c r="L199" t="s">
        <v>483</v>
      </c>
      <c r="M199">
        <v>11</v>
      </c>
      <c r="N199" s="8">
        <v>992.2</v>
      </c>
      <c r="O199" s="8">
        <v>9</v>
      </c>
      <c r="P199" s="8">
        <v>811.80000000000007</v>
      </c>
      <c r="Q199">
        <f t="shared" si="15"/>
        <v>27</v>
      </c>
      <c r="R199">
        <f t="shared" si="18"/>
        <v>9</v>
      </c>
      <c r="S199" t="str">
        <f t="shared" si="19"/>
        <v>Top Customers</v>
      </c>
    </row>
    <row r="200" spans="1:19" x14ac:dyDescent="0.25">
      <c r="A200">
        <v>2677</v>
      </c>
      <c r="B200">
        <v>69</v>
      </c>
      <c r="C200" t="s">
        <v>442</v>
      </c>
      <c r="D200" t="s">
        <v>34</v>
      </c>
      <c r="E200">
        <v>46097</v>
      </c>
      <c r="F200">
        <v>11</v>
      </c>
      <c r="G200">
        <v>15</v>
      </c>
      <c r="H200">
        <v>241</v>
      </c>
      <c r="I200">
        <f>(1-_xlfn.PERCENTRANK.INC($F$2:$F42412,F200,1))*10</f>
        <v>9</v>
      </c>
      <c r="J200">
        <f t="shared" si="16"/>
        <v>4</v>
      </c>
      <c r="K200">
        <f t="shared" si="17"/>
        <v>4</v>
      </c>
      <c r="L200" t="s">
        <v>483</v>
      </c>
      <c r="M200">
        <v>3</v>
      </c>
      <c r="N200" s="8">
        <v>80.333333333333329</v>
      </c>
      <c r="O200" s="8">
        <v>6</v>
      </c>
      <c r="P200" s="8">
        <v>160.66666666666666</v>
      </c>
      <c r="Q200">
        <f t="shared" si="15"/>
        <v>17</v>
      </c>
      <c r="R200">
        <f t="shared" si="18"/>
        <v>5</v>
      </c>
      <c r="S200" t="str">
        <f t="shared" si="19"/>
        <v>Growth Customers</v>
      </c>
    </row>
    <row r="201" spans="1:19" x14ac:dyDescent="0.25">
      <c r="A201">
        <v>6521</v>
      </c>
      <c r="B201">
        <v>71</v>
      </c>
      <c r="C201" t="s">
        <v>442</v>
      </c>
      <c r="D201" t="s">
        <v>34</v>
      </c>
      <c r="E201">
        <v>77972</v>
      </c>
      <c r="F201">
        <v>18</v>
      </c>
      <c r="G201">
        <v>20</v>
      </c>
      <c r="H201">
        <v>1101</v>
      </c>
      <c r="I201">
        <f>(1-_xlfn.PERCENTRANK.INC($F$2:$F42413,F201,1))*10</f>
        <v>9</v>
      </c>
      <c r="J201">
        <f t="shared" si="16"/>
        <v>6</v>
      </c>
      <c r="K201">
        <f t="shared" si="17"/>
        <v>7</v>
      </c>
      <c r="L201" t="s">
        <v>483</v>
      </c>
      <c r="M201">
        <v>4</v>
      </c>
      <c r="N201" s="8">
        <v>338.76923076923077</v>
      </c>
      <c r="O201" s="8">
        <v>9</v>
      </c>
      <c r="P201" s="8">
        <v>762.23076923076917</v>
      </c>
      <c r="Q201">
        <f t="shared" si="15"/>
        <v>22</v>
      </c>
      <c r="R201">
        <f t="shared" si="18"/>
        <v>8</v>
      </c>
      <c r="S201" t="str">
        <f t="shared" si="19"/>
        <v>Loyal Customers</v>
      </c>
    </row>
    <row r="202" spans="1:19" x14ac:dyDescent="0.25">
      <c r="A202">
        <v>6927</v>
      </c>
      <c r="B202">
        <v>57</v>
      </c>
      <c r="C202" t="s">
        <v>33</v>
      </c>
      <c r="D202" t="s">
        <v>34</v>
      </c>
      <c r="E202">
        <v>44377</v>
      </c>
      <c r="F202">
        <v>70</v>
      </c>
      <c r="G202">
        <v>19</v>
      </c>
      <c r="H202">
        <v>264</v>
      </c>
      <c r="I202">
        <f>(1-_xlfn.PERCENTRANK.INC($F$2:$F42414,F202,1))*10</f>
        <v>3.0000000000000004</v>
      </c>
      <c r="J202">
        <f t="shared" si="16"/>
        <v>6</v>
      </c>
      <c r="K202">
        <f t="shared" si="17"/>
        <v>4</v>
      </c>
      <c r="L202" t="s">
        <v>483</v>
      </c>
      <c r="M202">
        <v>5</v>
      </c>
      <c r="N202" s="8">
        <v>132</v>
      </c>
      <c r="O202" s="8">
        <v>5</v>
      </c>
      <c r="P202" s="8">
        <v>132</v>
      </c>
      <c r="Q202">
        <f t="shared" si="15"/>
        <v>13</v>
      </c>
      <c r="R202">
        <f t="shared" si="18"/>
        <v>4</v>
      </c>
      <c r="S202" t="str">
        <f t="shared" si="19"/>
        <v>At-Risk Customers</v>
      </c>
    </row>
    <row r="203" spans="1:19" x14ac:dyDescent="0.25">
      <c r="A203">
        <v>2877</v>
      </c>
      <c r="B203">
        <v>51</v>
      </c>
      <c r="C203" t="s">
        <v>443</v>
      </c>
      <c r="D203" t="s">
        <v>34</v>
      </c>
      <c r="E203">
        <v>46014</v>
      </c>
      <c r="F203">
        <v>21</v>
      </c>
      <c r="G203">
        <v>26</v>
      </c>
      <c r="H203">
        <v>541</v>
      </c>
      <c r="I203">
        <f>(1-_xlfn.PERCENTRANK.INC($F$2:$F42415,F203,1))*10</f>
        <v>8</v>
      </c>
      <c r="J203">
        <f t="shared" si="16"/>
        <v>9</v>
      </c>
      <c r="K203">
        <f t="shared" si="17"/>
        <v>5</v>
      </c>
      <c r="L203" t="s">
        <v>483</v>
      </c>
      <c r="M203">
        <v>7</v>
      </c>
      <c r="N203" s="8">
        <v>252.46666666666667</v>
      </c>
      <c r="O203" s="8">
        <v>8</v>
      </c>
      <c r="P203" s="8">
        <v>288.5333333333333</v>
      </c>
      <c r="Q203">
        <f t="shared" si="15"/>
        <v>22</v>
      </c>
      <c r="R203">
        <f t="shared" si="18"/>
        <v>8</v>
      </c>
      <c r="S203" t="str">
        <f t="shared" si="19"/>
        <v>Loyal Customers</v>
      </c>
    </row>
    <row r="204" spans="1:19" x14ac:dyDescent="0.25">
      <c r="A204">
        <v>0</v>
      </c>
      <c r="B204">
        <v>40</v>
      </c>
      <c r="C204" t="s">
        <v>442</v>
      </c>
      <c r="D204" t="s">
        <v>34</v>
      </c>
      <c r="E204">
        <v>70951</v>
      </c>
      <c r="F204">
        <v>66</v>
      </c>
      <c r="G204">
        <v>17</v>
      </c>
      <c r="H204">
        <v>1198</v>
      </c>
      <c r="I204">
        <f>(1-_xlfn.PERCENTRANK.INC($F$2:$F42416,F204,1))*10</f>
        <v>4</v>
      </c>
      <c r="J204">
        <f t="shared" si="16"/>
        <v>5</v>
      </c>
      <c r="K204">
        <f t="shared" si="17"/>
        <v>8</v>
      </c>
      <c r="L204" t="s">
        <v>483</v>
      </c>
      <c r="M204">
        <v>3</v>
      </c>
      <c r="N204" s="8">
        <v>299.5</v>
      </c>
      <c r="O204" s="8">
        <v>9</v>
      </c>
      <c r="P204" s="8">
        <v>898.5</v>
      </c>
      <c r="Q204">
        <f t="shared" si="15"/>
        <v>17</v>
      </c>
      <c r="R204">
        <f t="shared" si="18"/>
        <v>5</v>
      </c>
      <c r="S204" t="str">
        <f t="shared" si="19"/>
        <v>Growth Customers</v>
      </c>
    </row>
    <row r="205" spans="1:19" x14ac:dyDescent="0.25">
      <c r="A205">
        <v>1584</v>
      </c>
      <c r="B205">
        <v>48</v>
      </c>
      <c r="C205" t="s">
        <v>442</v>
      </c>
      <c r="D205" t="s">
        <v>34</v>
      </c>
      <c r="E205">
        <v>41443</v>
      </c>
      <c r="F205">
        <v>79</v>
      </c>
      <c r="G205">
        <v>20</v>
      </c>
      <c r="H205">
        <v>482</v>
      </c>
      <c r="I205">
        <f>(1-_xlfn.PERCENTRANK.INC($F$2:$F42417,F205,1))*10</f>
        <v>3.0000000000000004</v>
      </c>
      <c r="J205">
        <f t="shared" si="16"/>
        <v>6</v>
      </c>
      <c r="K205">
        <f t="shared" si="17"/>
        <v>5</v>
      </c>
      <c r="L205" t="s">
        <v>483</v>
      </c>
      <c r="M205">
        <v>8</v>
      </c>
      <c r="N205" s="8">
        <v>296.61538461538464</v>
      </c>
      <c r="O205" s="8">
        <v>5</v>
      </c>
      <c r="P205" s="8">
        <v>185.38461538461539</v>
      </c>
      <c r="Q205">
        <f t="shared" si="15"/>
        <v>14</v>
      </c>
      <c r="R205">
        <f t="shared" si="18"/>
        <v>4</v>
      </c>
      <c r="S205" t="str">
        <f t="shared" si="19"/>
        <v>At-Risk Customers</v>
      </c>
    </row>
    <row r="206" spans="1:19" x14ac:dyDescent="0.25">
      <c r="A206">
        <v>7264</v>
      </c>
      <c r="B206">
        <v>47</v>
      </c>
      <c r="C206" t="s">
        <v>443</v>
      </c>
      <c r="D206" t="s">
        <v>30</v>
      </c>
      <c r="E206">
        <v>52195</v>
      </c>
      <c r="F206">
        <v>2</v>
      </c>
      <c r="G206">
        <v>4</v>
      </c>
      <c r="H206">
        <v>17</v>
      </c>
      <c r="I206">
        <f>(1-_xlfn.PERCENTRANK.INC($F$2:$F42418,F206,1))*10</f>
        <v>10</v>
      </c>
      <c r="J206">
        <f t="shared" si="16"/>
        <v>0</v>
      </c>
      <c r="K206">
        <f t="shared" si="17"/>
        <v>0</v>
      </c>
      <c r="L206" t="s">
        <v>483</v>
      </c>
      <c r="M206">
        <v>1</v>
      </c>
      <c r="N206" s="8">
        <v>5.6666666666666661</v>
      </c>
      <c r="O206" s="8">
        <v>2</v>
      </c>
      <c r="P206" s="8">
        <v>11.333333333333332</v>
      </c>
      <c r="Q206">
        <f t="shared" si="15"/>
        <v>10</v>
      </c>
      <c r="R206">
        <f t="shared" si="18"/>
        <v>2</v>
      </c>
      <c r="S206" t="str">
        <f t="shared" si="19"/>
        <v>At-Risk Customers</v>
      </c>
    </row>
    <row r="207" spans="1:19" x14ac:dyDescent="0.25">
      <c r="A207">
        <v>6274</v>
      </c>
      <c r="B207">
        <v>77</v>
      </c>
      <c r="C207" t="s">
        <v>443</v>
      </c>
      <c r="D207" t="s">
        <v>34</v>
      </c>
      <c r="E207">
        <v>83790</v>
      </c>
      <c r="F207">
        <v>81</v>
      </c>
      <c r="G207">
        <v>25</v>
      </c>
      <c r="H207">
        <v>1615</v>
      </c>
      <c r="I207">
        <f>(1-_xlfn.PERCENTRANK.INC($F$2:$F42419,F207,1))*10</f>
        <v>1.9999999999999996</v>
      </c>
      <c r="J207">
        <f t="shared" si="16"/>
        <v>8</v>
      </c>
      <c r="K207">
        <f t="shared" si="17"/>
        <v>9</v>
      </c>
      <c r="L207" t="s">
        <v>483</v>
      </c>
      <c r="M207">
        <v>8</v>
      </c>
      <c r="N207" s="8">
        <v>922.85714285714278</v>
      </c>
      <c r="O207" s="8">
        <v>6</v>
      </c>
      <c r="P207" s="8">
        <v>692.14285714285711</v>
      </c>
      <c r="Q207">
        <f t="shared" si="15"/>
        <v>19</v>
      </c>
      <c r="R207">
        <f t="shared" si="18"/>
        <v>7</v>
      </c>
      <c r="S207" t="str">
        <f t="shared" si="19"/>
        <v>Loyal Customers</v>
      </c>
    </row>
    <row r="208" spans="1:19" x14ac:dyDescent="0.25">
      <c r="A208">
        <v>1377</v>
      </c>
      <c r="B208">
        <v>71</v>
      </c>
      <c r="C208" t="s">
        <v>443</v>
      </c>
      <c r="D208" t="s">
        <v>57</v>
      </c>
      <c r="E208">
        <v>44551</v>
      </c>
      <c r="F208">
        <v>24</v>
      </c>
      <c r="G208">
        <v>12</v>
      </c>
      <c r="H208">
        <v>285</v>
      </c>
      <c r="I208">
        <f>(1-_xlfn.PERCENTRANK.INC($F$2:$F42420,F208,1))*10</f>
        <v>8</v>
      </c>
      <c r="J208">
        <f t="shared" si="16"/>
        <v>3</v>
      </c>
      <c r="K208">
        <f t="shared" si="17"/>
        <v>4</v>
      </c>
      <c r="L208" t="s">
        <v>483</v>
      </c>
      <c r="M208">
        <v>4</v>
      </c>
      <c r="N208" s="8">
        <v>126.66666666666666</v>
      </c>
      <c r="O208" s="8">
        <v>5</v>
      </c>
      <c r="P208" s="8">
        <v>158.33333333333334</v>
      </c>
      <c r="Q208">
        <f t="shared" si="15"/>
        <v>15</v>
      </c>
      <c r="R208">
        <f t="shared" si="18"/>
        <v>4</v>
      </c>
      <c r="S208" t="str">
        <f t="shared" si="19"/>
        <v>At-Risk Customers</v>
      </c>
    </row>
    <row r="209" spans="1:19" x14ac:dyDescent="0.25">
      <c r="A209">
        <v>454</v>
      </c>
      <c r="B209">
        <v>45</v>
      </c>
      <c r="C209" t="s">
        <v>442</v>
      </c>
      <c r="D209" t="s">
        <v>34</v>
      </c>
      <c r="E209">
        <v>69508</v>
      </c>
      <c r="F209">
        <v>48</v>
      </c>
      <c r="G209">
        <v>28</v>
      </c>
      <c r="H209">
        <v>1135</v>
      </c>
      <c r="I209">
        <f>(1-_xlfn.PERCENTRANK.INC($F$2:$F42421,F209,1))*10</f>
        <v>6</v>
      </c>
      <c r="J209">
        <f t="shared" si="16"/>
        <v>9</v>
      </c>
      <c r="K209">
        <f t="shared" si="17"/>
        <v>7</v>
      </c>
      <c r="L209" t="s">
        <v>483</v>
      </c>
      <c r="M209">
        <v>11</v>
      </c>
      <c r="N209" s="8">
        <v>567.5</v>
      </c>
      <c r="O209" s="8">
        <v>11</v>
      </c>
      <c r="P209" s="8">
        <v>567.5</v>
      </c>
      <c r="Q209">
        <f t="shared" si="15"/>
        <v>22</v>
      </c>
      <c r="R209">
        <f t="shared" si="18"/>
        <v>8</v>
      </c>
      <c r="S209" t="str">
        <f t="shared" si="19"/>
        <v>Loyal Customers</v>
      </c>
    </row>
    <row r="210" spans="1:19" x14ac:dyDescent="0.25">
      <c r="A210">
        <v>1755</v>
      </c>
      <c r="B210">
        <v>37</v>
      </c>
      <c r="C210" t="s">
        <v>443</v>
      </c>
      <c r="D210" t="s">
        <v>34</v>
      </c>
      <c r="E210">
        <v>45204</v>
      </c>
      <c r="F210">
        <v>93</v>
      </c>
      <c r="G210">
        <v>7</v>
      </c>
      <c r="H210">
        <v>114</v>
      </c>
      <c r="I210">
        <f>(1-_xlfn.PERCENTRANK.INC($F$2:$F42422,F210,1))*10</f>
        <v>0.99999999999999978</v>
      </c>
      <c r="J210">
        <f t="shared" si="16"/>
        <v>1</v>
      </c>
      <c r="K210">
        <f t="shared" si="17"/>
        <v>3</v>
      </c>
      <c r="L210" t="s">
        <v>483</v>
      </c>
      <c r="M210">
        <v>1</v>
      </c>
      <c r="N210" s="8">
        <v>22.8</v>
      </c>
      <c r="O210" s="8">
        <v>4</v>
      </c>
      <c r="P210" s="8">
        <v>91.2</v>
      </c>
      <c r="Q210">
        <f t="shared" si="15"/>
        <v>5</v>
      </c>
      <c r="R210">
        <f t="shared" si="18"/>
        <v>0</v>
      </c>
      <c r="S210" t="str">
        <f t="shared" si="19"/>
        <v>Inactive Customers</v>
      </c>
    </row>
    <row r="211" spans="1:19" x14ac:dyDescent="0.25">
      <c r="A211">
        <v>2075</v>
      </c>
      <c r="B211">
        <v>56</v>
      </c>
      <c r="C211" t="s">
        <v>442</v>
      </c>
      <c r="D211" t="s">
        <v>34</v>
      </c>
      <c r="E211">
        <v>72460</v>
      </c>
      <c r="F211">
        <v>56</v>
      </c>
      <c r="G211">
        <v>16</v>
      </c>
      <c r="H211">
        <v>1047</v>
      </c>
      <c r="I211">
        <f>(1-_xlfn.PERCENTRANK.INC($F$2:$F42423,F211,1))*10</f>
        <v>5</v>
      </c>
      <c r="J211">
        <f t="shared" si="16"/>
        <v>5</v>
      </c>
      <c r="K211">
        <f t="shared" si="17"/>
        <v>7</v>
      </c>
      <c r="L211" t="s">
        <v>483</v>
      </c>
      <c r="M211">
        <v>3</v>
      </c>
      <c r="N211" s="8">
        <v>314.09999999999997</v>
      </c>
      <c r="O211" s="8">
        <v>7</v>
      </c>
      <c r="P211" s="8">
        <v>732.9</v>
      </c>
      <c r="Q211">
        <f t="shared" si="15"/>
        <v>17</v>
      </c>
      <c r="R211">
        <f t="shared" si="18"/>
        <v>5</v>
      </c>
      <c r="S211" t="str">
        <f t="shared" si="19"/>
        <v>Growth Customers</v>
      </c>
    </row>
    <row r="212" spans="1:19" x14ac:dyDescent="0.25">
      <c r="A212">
        <v>4785</v>
      </c>
      <c r="B212">
        <v>55</v>
      </c>
      <c r="C212" t="s">
        <v>33</v>
      </c>
      <c r="D212" t="s">
        <v>34</v>
      </c>
      <c r="E212">
        <v>77622</v>
      </c>
      <c r="F212">
        <v>3</v>
      </c>
      <c r="G212">
        <v>22</v>
      </c>
      <c r="H212">
        <v>714</v>
      </c>
      <c r="I212">
        <f>(1-_xlfn.PERCENTRANK.INC($F$2:$F42424,F212,1))*10</f>
        <v>10</v>
      </c>
      <c r="J212">
        <f t="shared" si="16"/>
        <v>7</v>
      </c>
      <c r="K212">
        <f t="shared" si="17"/>
        <v>6</v>
      </c>
      <c r="L212" t="s">
        <v>483</v>
      </c>
      <c r="M212">
        <v>6</v>
      </c>
      <c r="N212" s="8">
        <v>252.00000000000003</v>
      </c>
      <c r="O212" s="8">
        <v>11</v>
      </c>
      <c r="P212" s="8">
        <v>462</v>
      </c>
      <c r="Q212">
        <f t="shared" si="15"/>
        <v>23</v>
      </c>
      <c r="R212">
        <f t="shared" si="18"/>
        <v>8</v>
      </c>
      <c r="S212" t="str">
        <f t="shared" si="19"/>
        <v>Loyal Customers</v>
      </c>
    </row>
    <row r="213" spans="1:19" x14ac:dyDescent="0.25">
      <c r="A213">
        <v>9076</v>
      </c>
      <c r="B213">
        <v>45</v>
      </c>
      <c r="C213" t="s">
        <v>33</v>
      </c>
      <c r="D213" t="s">
        <v>34</v>
      </c>
      <c r="E213">
        <v>30732</v>
      </c>
      <c r="F213">
        <v>44</v>
      </c>
      <c r="G213">
        <v>13</v>
      </c>
      <c r="H213">
        <v>185</v>
      </c>
      <c r="I213">
        <f>(1-_xlfn.PERCENTRANK.INC($F$2:$F42425,F213,1))*10</f>
        <v>6</v>
      </c>
      <c r="J213">
        <f t="shared" si="16"/>
        <v>4</v>
      </c>
      <c r="K213">
        <f t="shared" si="17"/>
        <v>3</v>
      </c>
      <c r="L213" t="s">
        <v>483</v>
      </c>
      <c r="M213">
        <v>4</v>
      </c>
      <c r="N213" s="8">
        <v>92.5</v>
      </c>
      <c r="O213" s="8">
        <v>4</v>
      </c>
      <c r="P213" s="8">
        <v>92.5</v>
      </c>
      <c r="Q213">
        <f t="shared" si="15"/>
        <v>13</v>
      </c>
      <c r="R213">
        <f t="shared" si="18"/>
        <v>4</v>
      </c>
      <c r="S213" t="str">
        <f t="shared" si="19"/>
        <v>At-Risk Customers</v>
      </c>
    </row>
    <row r="214" spans="1:19" x14ac:dyDescent="0.25">
      <c r="A214">
        <v>7079</v>
      </c>
      <c r="B214">
        <v>63</v>
      </c>
      <c r="C214" t="s">
        <v>442</v>
      </c>
      <c r="D214" t="s">
        <v>37</v>
      </c>
      <c r="E214">
        <v>63887</v>
      </c>
      <c r="F214">
        <v>38</v>
      </c>
      <c r="G214">
        <v>32</v>
      </c>
      <c r="H214">
        <v>1245</v>
      </c>
      <c r="I214">
        <f>(1-_xlfn.PERCENTRANK.INC($F$2:$F42426,F214,1))*10</f>
        <v>7</v>
      </c>
      <c r="J214">
        <f t="shared" si="16"/>
        <v>9</v>
      </c>
      <c r="K214">
        <f t="shared" si="17"/>
        <v>8</v>
      </c>
      <c r="L214" t="s">
        <v>483</v>
      </c>
      <c r="M214">
        <v>9</v>
      </c>
      <c r="N214" s="8">
        <v>533.57142857142856</v>
      </c>
      <c r="O214" s="8">
        <v>12</v>
      </c>
      <c r="P214" s="8">
        <v>711.42857142857144</v>
      </c>
      <c r="Q214">
        <f t="shared" si="15"/>
        <v>24</v>
      </c>
      <c r="R214">
        <f t="shared" si="18"/>
        <v>9</v>
      </c>
      <c r="S214" t="str">
        <f t="shared" si="19"/>
        <v>Top Customers</v>
      </c>
    </row>
    <row r="215" spans="1:19" x14ac:dyDescent="0.25">
      <c r="A215">
        <v>4653</v>
      </c>
      <c r="B215">
        <v>47</v>
      </c>
      <c r="C215" t="s">
        <v>442</v>
      </c>
      <c r="D215" t="s">
        <v>34</v>
      </c>
      <c r="E215">
        <v>42011</v>
      </c>
      <c r="F215">
        <v>46</v>
      </c>
      <c r="G215">
        <v>12</v>
      </c>
      <c r="H215">
        <v>189</v>
      </c>
      <c r="I215">
        <f>(1-_xlfn.PERCENTRANK.INC($F$2:$F42427,F215,1))*10</f>
        <v>6</v>
      </c>
      <c r="J215">
        <f t="shared" si="16"/>
        <v>3</v>
      </c>
      <c r="K215">
        <f t="shared" si="17"/>
        <v>3</v>
      </c>
      <c r="L215" t="s">
        <v>483</v>
      </c>
      <c r="M215">
        <v>3</v>
      </c>
      <c r="N215" s="8">
        <v>81</v>
      </c>
      <c r="O215" s="8">
        <v>4</v>
      </c>
      <c r="P215" s="8">
        <v>108</v>
      </c>
      <c r="Q215">
        <f t="shared" si="15"/>
        <v>12</v>
      </c>
      <c r="R215">
        <f t="shared" si="18"/>
        <v>3</v>
      </c>
      <c r="S215" t="str">
        <f t="shared" si="19"/>
        <v>At-Risk Customers</v>
      </c>
    </row>
    <row r="216" spans="1:19" x14ac:dyDescent="0.25">
      <c r="A216">
        <v>7375</v>
      </c>
      <c r="B216">
        <v>49</v>
      </c>
      <c r="C216" t="s">
        <v>442</v>
      </c>
      <c r="D216" t="s">
        <v>34</v>
      </c>
      <c r="E216">
        <v>51369</v>
      </c>
      <c r="F216">
        <v>84</v>
      </c>
      <c r="G216">
        <v>16</v>
      </c>
      <c r="H216">
        <v>576</v>
      </c>
      <c r="I216">
        <f>(1-_xlfn.PERCENTRANK.INC($F$2:$F42428,F216,1))*10</f>
        <v>1.9999999999999996</v>
      </c>
      <c r="J216">
        <f t="shared" si="16"/>
        <v>5</v>
      </c>
      <c r="K216">
        <f t="shared" si="17"/>
        <v>5</v>
      </c>
      <c r="L216" t="s">
        <v>483</v>
      </c>
      <c r="M216">
        <v>8</v>
      </c>
      <c r="N216" s="8">
        <v>384</v>
      </c>
      <c r="O216" s="8">
        <v>4</v>
      </c>
      <c r="P216" s="8">
        <v>192</v>
      </c>
      <c r="Q216">
        <f t="shared" si="15"/>
        <v>12</v>
      </c>
      <c r="R216">
        <f t="shared" si="18"/>
        <v>3</v>
      </c>
      <c r="S216" t="str">
        <f t="shared" si="19"/>
        <v>At-Risk Customers</v>
      </c>
    </row>
    <row r="217" spans="1:19" x14ac:dyDescent="0.25">
      <c r="A217">
        <v>709</v>
      </c>
      <c r="B217">
        <v>73</v>
      </c>
      <c r="C217" t="s">
        <v>442</v>
      </c>
      <c r="D217" t="s">
        <v>37</v>
      </c>
      <c r="E217">
        <v>51537</v>
      </c>
      <c r="F217">
        <v>27</v>
      </c>
      <c r="G217">
        <v>18</v>
      </c>
      <c r="H217">
        <v>1103</v>
      </c>
      <c r="I217">
        <f>(1-_xlfn.PERCENTRANK.INC($F$2:$F42429,F217,1))*10</f>
        <v>8</v>
      </c>
      <c r="J217">
        <f t="shared" si="16"/>
        <v>6</v>
      </c>
      <c r="K217">
        <f t="shared" si="17"/>
        <v>7</v>
      </c>
      <c r="L217" t="s">
        <v>483</v>
      </c>
      <c r="M217">
        <v>2</v>
      </c>
      <c r="N217" s="8">
        <v>169.69230769230771</v>
      </c>
      <c r="O217" s="8">
        <v>11</v>
      </c>
      <c r="P217" s="8">
        <v>933.30769230769226</v>
      </c>
      <c r="Q217">
        <f t="shared" si="15"/>
        <v>21</v>
      </c>
      <c r="R217">
        <f t="shared" si="18"/>
        <v>8</v>
      </c>
      <c r="S217" t="str">
        <f t="shared" si="19"/>
        <v>Loyal Customers</v>
      </c>
    </row>
    <row r="218" spans="1:19" x14ac:dyDescent="0.25">
      <c r="A218">
        <v>460</v>
      </c>
      <c r="B218">
        <v>53</v>
      </c>
      <c r="C218" t="s">
        <v>33</v>
      </c>
      <c r="D218" t="s">
        <v>34</v>
      </c>
      <c r="E218">
        <v>79930</v>
      </c>
      <c r="F218">
        <v>72</v>
      </c>
      <c r="G218">
        <v>17</v>
      </c>
      <c r="H218">
        <v>1753</v>
      </c>
      <c r="I218">
        <f>(1-_xlfn.PERCENTRANK.INC($F$2:$F42430,F218,1))*10</f>
        <v>3.0000000000000004</v>
      </c>
      <c r="J218">
        <f t="shared" si="16"/>
        <v>5</v>
      </c>
      <c r="K218">
        <f t="shared" si="17"/>
        <v>9</v>
      </c>
      <c r="L218" t="s">
        <v>483</v>
      </c>
      <c r="M218">
        <v>3</v>
      </c>
      <c r="N218" s="8">
        <v>478.09090909090907</v>
      </c>
      <c r="O218" s="8">
        <v>8</v>
      </c>
      <c r="P218" s="8">
        <v>1274.909090909091</v>
      </c>
      <c r="Q218">
        <f t="shared" si="15"/>
        <v>17</v>
      </c>
      <c r="R218">
        <f t="shared" si="18"/>
        <v>5</v>
      </c>
      <c r="S218" t="str">
        <f t="shared" si="19"/>
        <v>Growth Customers</v>
      </c>
    </row>
    <row r="219" spans="1:19" x14ac:dyDescent="0.25">
      <c r="A219">
        <v>3726</v>
      </c>
      <c r="B219">
        <v>39</v>
      </c>
      <c r="C219" t="s">
        <v>33</v>
      </c>
      <c r="D219" t="s">
        <v>34</v>
      </c>
      <c r="E219">
        <v>34320</v>
      </c>
      <c r="F219">
        <v>66</v>
      </c>
      <c r="G219">
        <v>4</v>
      </c>
      <c r="H219">
        <v>17</v>
      </c>
      <c r="I219">
        <f>(1-_xlfn.PERCENTRANK.INC($F$2:$F42431,F219,1))*10</f>
        <v>4</v>
      </c>
      <c r="J219">
        <f t="shared" si="16"/>
        <v>0</v>
      </c>
      <c r="K219">
        <f t="shared" si="17"/>
        <v>0</v>
      </c>
      <c r="L219" t="s">
        <v>483</v>
      </c>
      <c r="M219">
        <v>1</v>
      </c>
      <c r="N219" s="8">
        <v>5.6666666666666661</v>
      </c>
      <c r="O219" s="8">
        <v>2</v>
      </c>
      <c r="P219" s="8">
        <v>11.333333333333332</v>
      </c>
      <c r="Q219">
        <f t="shared" si="15"/>
        <v>4</v>
      </c>
      <c r="R219">
        <f t="shared" si="18"/>
        <v>0</v>
      </c>
      <c r="S219" t="str">
        <f t="shared" si="19"/>
        <v>Inactive Customers</v>
      </c>
    </row>
    <row r="220" spans="1:19" x14ac:dyDescent="0.25">
      <c r="A220">
        <v>6798</v>
      </c>
      <c r="B220">
        <v>59</v>
      </c>
      <c r="C220" t="s">
        <v>442</v>
      </c>
      <c r="D220" t="s">
        <v>30</v>
      </c>
      <c r="E220">
        <v>37070</v>
      </c>
      <c r="F220">
        <v>30</v>
      </c>
      <c r="G220">
        <v>23</v>
      </c>
      <c r="H220">
        <v>433</v>
      </c>
      <c r="I220">
        <f>(1-_xlfn.PERCENTRANK.INC($F$2:$F42432,F220,1))*10</f>
        <v>7</v>
      </c>
      <c r="J220">
        <f t="shared" si="16"/>
        <v>8</v>
      </c>
      <c r="K220">
        <f t="shared" si="17"/>
        <v>5</v>
      </c>
      <c r="L220" t="s">
        <v>483</v>
      </c>
      <c r="M220">
        <v>5</v>
      </c>
      <c r="N220" s="8">
        <v>166.53846153846155</v>
      </c>
      <c r="O220" s="8">
        <v>8</v>
      </c>
      <c r="P220" s="8">
        <v>266.46153846153845</v>
      </c>
      <c r="Q220">
        <f t="shared" si="15"/>
        <v>20</v>
      </c>
      <c r="R220">
        <f t="shared" si="18"/>
        <v>7</v>
      </c>
      <c r="S220" t="str">
        <f t="shared" si="19"/>
        <v>Loyal Customers</v>
      </c>
    </row>
    <row r="221" spans="1:19" x14ac:dyDescent="0.25">
      <c r="A221">
        <v>5341</v>
      </c>
      <c r="B221">
        <v>63</v>
      </c>
      <c r="C221" t="s">
        <v>443</v>
      </c>
      <c r="D221" t="s">
        <v>37</v>
      </c>
      <c r="E221">
        <v>81975</v>
      </c>
      <c r="F221">
        <v>2</v>
      </c>
      <c r="G221">
        <v>14</v>
      </c>
      <c r="H221">
        <v>1588</v>
      </c>
      <c r="I221">
        <f>(1-_xlfn.PERCENTRANK.INC($F$2:$F42433,F221,1))*10</f>
        <v>10</v>
      </c>
      <c r="J221">
        <f t="shared" si="16"/>
        <v>4</v>
      </c>
      <c r="K221">
        <f t="shared" si="17"/>
        <v>9</v>
      </c>
      <c r="L221" t="s">
        <v>483</v>
      </c>
      <c r="M221">
        <v>6</v>
      </c>
      <c r="N221" s="8">
        <v>952.8</v>
      </c>
      <c r="O221" s="8">
        <v>4</v>
      </c>
      <c r="P221" s="8">
        <v>635.20000000000005</v>
      </c>
      <c r="Q221">
        <f t="shared" si="15"/>
        <v>23</v>
      </c>
      <c r="R221">
        <f t="shared" si="18"/>
        <v>8</v>
      </c>
      <c r="S221" t="str">
        <f t="shared" si="19"/>
        <v>Loyal Customers</v>
      </c>
    </row>
    <row r="222" spans="1:19" x14ac:dyDescent="0.25">
      <c r="A222">
        <v>1606</v>
      </c>
      <c r="B222">
        <v>54</v>
      </c>
      <c r="C222" t="s">
        <v>442</v>
      </c>
      <c r="D222" t="s">
        <v>34</v>
      </c>
      <c r="E222">
        <v>38590</v>
      </c>
      <c r="F222">
        <v>65</v>
      </c>
      <c r="G222">
        <v>4</v>
      </c>
      <c r="H222">
        <v>22</v>
      </c>
      <c r="I222">
        <f>(1-_xlfn.PERCENTRANK.INC($F$2:$F42434,F222,1))*10</f>
        <v>4</v>
      </c>
      <c r="J222">
        <f t="shared" si="16"/>
        <v>0</v>
      </c>
      <c r="K222">
        <f t="shared" si="17"/>
        <v>0</v>
      </c>
      <c r="L222" t="s">
        <v>483</v>
      </c>
      <c r="M222">
        <v>1</v>
      </c>
      <c r="N222" s="8">
        <v>7.333333333333333</v>
      </c>
      <c r="O222" s="8">
        <v>2</v>
      </c>
      <c r="P222" s="8">
        <v>14.666666666666666</v>
      </c>
      <c r="Q222">
        <f t="shared" si="15"/>
        <v>4</v>
      </c>
      <c r="R222">
        <f t="shared" si="18"/>
        <v>0</v>
      </c>
      <c r="S222" t="str">
        <f t="shared" si="19"/>
        <v>Inactive Customers</v>
      </c>
    </row>
    <row r="223" spans="1:19" x14ac:dyDescent="0.25">
      <c r="A223">
        <v>9617</v>
      </c>
      <c r="B223">
        <v>74</v>
      </c>
      <c r="C223" t="s">
        <v>442</v>
      </c>
      <c r="D223" t="s">
        <v>30</v>
      </c>
      <c r="E223">
        <v>15033</v>
      </c>
      <c r="F223">
        <v>37</v>
      </c>
      <c r="G223">
        <v>5</v>
      </c>
      <c r="H223">
        <v>19</v>
      </c>
      <c r="I223">
        <f>(1-_xlfn.PERCENTRANK.INC($F$2:$F42435,F223,1))*10</f>
        <v>7</v>
      </c>
      <c r="J223">
        <f t="shared" si="16"/>
        <v>0</v>
      </c>
      <c r="K223">
        <f t="shared" si="17"/>
        <v>0</v>
      </c>
      <c r="L223" t="s">
        <v>483</v>
      </c>
      <c r="M223">
        <v>1</v>
      </c>
      <c r="N223" s="8">
        <v>4.75</v>
      </c>
      <c r="O223" s="8">
        <v>3</v>
      </c>
      <c r="P223" s="8">
        <v>14.25</v>
      </c>
      <c r="Q223">
        <f t="shared" si="15"/>
        <v>7</v>
      </c>
      <c r="R223">
        <f t="shared" si="18"/>
        <v>1</v>
      </c>
      <c r="S223" t="str">
        <f t="shared" si="19"/>
        <v>Inactive Customers</v>
      </c>
    </row>
    <row r="224" spans="1:19" x14ac:dyDescent="0.25">
      <c r="A224">
        <v>3233</v>
      </c>
      <c r="B224">
        <v>60</v>
      </c>
      <c r="C224" t="s">
        <v>33</v>
      </c>
      <c r="D224" t="s">
        <v>34</v>
      </c>
      <c r="E224">
        <v>62745</v>
      </c>
      <c r="F224">
        <v>89</v>
      </c>
      <c r="G224">
        <v>29</v>
      </c>
      <c r="H224">
        <v>1117</v>
      </c>
      <c r="I224">
        <f>(1-_xlfn.PERCENTRANK.INC($F$2:$F42436,F224,1))*10</f>
        <v>1.9999999999999996</v>
      </c>
      <c r="J224">
        <f t="shared" si="16"/>
        <v>9</v>
      </c>
      <c r="K224">
        <f t="shared" si="17"/>
        <v>7</v>
      </c>
      <c r="L224" t="s">
        <v>483</v>
      </c>
      <c r="M224">
        <v>7</v>
      </c>
      <c r="N224" s="8">
        <v>434.38888888888891</v>
      </c>
      <c r="O224" s="8">
        <v>11</v>
      </c>
      <c r="P224" s="8">
        <v>682.6111111111112</v>
      </c>
      <c r="Q224">
        <f t="shared" si="15"/>
        <v>18</v>
      </c>
      <c r="R224">
        <f t="shared" si="18"/>
        <v>6</v>
      </c>
      <c r="S224" t="str">
        <f t="shared" si="19"/>
        <v>Growth Customers</v>
      </c>
    </row>
    <row r="225" spans="1:19" x14ac:dyDescent="0.25">
      <c r="A225">
        <v>89</v>
      </c>
      <c r="B225">
        <v>50</v>
      </c>
      <c r="C225" t="s">
        <v>443</v>
      </c>
      <c r="D225" t="s">
        <v>34</v>
      </c>
      <c r="E225">
        <v>22212</v>
      </c>
      <c r="F225">
        <v>49</v>
      </c>
      <c r="G225">
        <v>8</v>
      </c>
      <c r="H225">
        <v>69</v>
      </c>
      <c r="I225">
        <f>(1-_xlfn.PERCENTRANK.INC($F$2:$F42437,F225,1))*10</f>
        <v>6</v>
      </c>
      <c r="J225">
        <f t="shared" si="16"/>
        <v>2</v>
      </c>
      <c r="K225">
        <f t="shared" si="17"/>
        <v>2</v>
      </c>
      <c r="L225" t="s">
        <v>483</v>
      </c>
      <c r="M225">
        <v>2</v>
      </c>
      <c r="N225" s="8">
        <v>23</v>
      </c>
      <c r="O225" s="8">
        <v>4</v>
      </c>
      <c r="P225" s="8">
        <v>46</v>
      </c>
      <c r="Q225">
        <f t="shared" si="15"/>
        <v>10</v>
      </c>
      <c r="R225">
        <f t="shared" si="18"/>
        <v>2</v>
      </c>
      <c r="S225" t="str">
        <f t="shared" si="19"/>
        <v>At-Risk Customers</v>
      </c>
    </row>
    <row r="226" spans="1:19" x14ac:dyDescent="0.25">
      <c r="A226">
        <v>2936</v>
      </c>
      <c r="B226">
        <v>43</v>
      </c>
      <c r="C226" t="s">
        <v>443</v>
      </c>
      <c r="D226" t="s">
        <v>34</v>
      </c>
      <c r="E226">
        <v>23661</v>
      </c>
      <c r="F226">
        <v>46</v>
      </c>
      <c r="G226">
        <v>5</v>
      </c>
      <c r="H226">
        <v>23</v>
      </c>
      <c r="I226">
        <f>(1-_xlfn.PERCENTRANK.INC($F$2:$F42438,F226,1))*10</f>
        <v>6</v>
      </c>
      <c r="J226">
        <f t="shared" si="16"/>
        <v>0</v>
      </c>
      <c r="K226">
        <f t="shared" si="17"/>
        <v>0</v>
      </c>
      <c r="L226" t="s">
        <v>483</v>
      </c>
      <c r="M226">
        <v>1</v>
      </c>
      <c r="N226" s="8">
        <v>5.75</v>
      </c>
      <c r="O226" s="8">
        <v>3</v>
      </c>
      <c r="P226" s="8">
        <v>17.25</v>
      </c>
      <c r="Q226">
        <f t="shared" si="15"/>
        <v>6</v>
      </c>
      <c r="R226">
        <f t="shared" si="18"/>
        <v>0</v>
      </c>
      <c r="S226" t="str">
        <f t="shared" si="19"/>
        <v>Inactive Customers</v>
      </c>
    </row>
    <row r="227" spans="1:19" x14ac:dyDescent="0.25">
      <c r="A227">
        <v>9449</v>
      </c>
      <c r="B227">
        <v>67</v>
      </c>
      <c r="C227" t="s">
        <v>33</v>
      </c>
      <c r="D227" t="s">
        <v>30</v>
      </c>
      <c r="E227">
        <v>79761</v>
      </c>
      <c r="F227">
        <v>32</v>
      </c>
      <c r="G227">
        <v>19</v>
      </c>
      <c r="H227">
        <v>605</v>
      </c>
      <c r="I227">
        <f>(1-_xlfn.PERCENTRANK.INC($F$2:$F42439,F227,1))*10</f>
        <v>7</v>
      </c>
      <c r="J227">
        <f t="shared" si="16"/>
        <v>6</v>
      </c>
      <c r="K227">
        <f t="shared" si="17"/>
        <v>5</v>
      </c>
      <c r="L227" t="s">
        <v>483</v>
      </c>
      <c r="M227">
        <v>5</v>
      </c>
      <c r="N227" s="8">
        <v>189.0625</v>
      </c>
      <c r="O227" s="8">
        <v>11</v>
      </c>
      <c r="P227" s="8">
        <v>415.9375</v>
      </c>
      <c r="Q227">
        <f t="shared" si="15"/>
        <v>18</v>
      </c>
      <c r="R227">
        <f t="shared" si="18"/>
        <v>6</v>
      </c>
      <c r="S227" t="str">
        <f t="shared" si="19"/>
        <v>Growth Customers</v>
      </c>
    </row>
    <row r="228" spans="1:19" x14ac:dyDescent="0.25">
      <c r="A228">
        <v>7297</v>
      </c>
      <c r="B228">
        <v>52</v>
      </c>
      <c r="C228" t="s">
        <v>442</v>
      </c>
      <c r="D228" t="s">
        <v>30</v>
      </c>
      <c r="E228">
        <v>7500</v>
      </c>
      <c r="F228">
        <v>54</v>
      </c>
      <c r="G228">
        <v>11</v>
      </c>
      <c r="H228">
        <v>57</v>
      </c>
      <c r="I228">
        <f>(1-_xlfn.PERCENTRANK.INC($F$2:$F42440,F228,1))*10</f>
        <v>5</v>
      </c>
      <c r="J228">
        <f t="shared" si="16"/>
        <v>3</v>
      </c>
      <c r="K228">
        <f t="shared" si="17"/>
        <v>2</v>
      </c>
      <c r="L228" t="s">
        <v>483</v>
      </c>
      <c r="M228">
        <v>3</v>
      </c>
      <c r="N228" s="8">
        <v>28.5</v>
      </c>
      <c r="O228" s="8">
        <v>3</v>
      </c>
      <c r="P228" s="8">
        <v>28.5</v>
      </c>
      <c r="Q228">
        <f t="shared" si="15"/>
        <v>10</v>
      </c>
      <c r="R228">
        <f t="shared" si="18"/>
        <v>2</v>
      </c>
      <c r="S228" t="str">
        <f t="shared" si="19"/>
        <v>At-Risk Customers</v>
      </c>
    </row>
    <row r="229" spans="1:19" x14ac:dyDescent="0.25">
      <c r="A229">
        <v>313</v>
      </c>
      <c r="B229">
        <v>57</v>
      </c>
      <c r="C229" t="s">
        <v>442</v>
      </c>
      <c r="D229" t="s">
        <v>57</v>
      </c>
      <c r="E229">
        <v>73455</v>
      </c>
      <c r="F229">
        <v>98</v>
      </c>
      <c r="G229">
        <v>22</v>
      </c>
      <c r="H229">
        <v>2088</v>
      </c>
      <c r="I229">
        <f>(1-_xlfn.PERCENTRANK.INC($F$2:$F42441,F229,1))*10</f>
        <v>0.99999999999999978</v>
      </c>
      <c r="J229">
        <f t="shared" si="16"/>
        <v>7</v>
      </c>
      <c r="K229">
        <f t="shared" si="17"/>
        <v>9</v>
      </c>
      <c r="L229" t="s">
        <v>483</v>
      </c>
      <c r="M229">
        <v>6</v>
      </c>
      <c r="N229" s="8">
        <v>783</v>
      </c>
      <c r="O229" s="8">
        <v>10</v>
      </c>
      <c r="P229" s="8">
        <v>1305</v>
      </c>
      <c r="Q229">
        <f t="shared" si="15"/>
        <v>17</v>
      </c>
      <c r="R229">
        <f t="shared" si="18"/>
        <v>5</v>
      </c>
      <c r="S229" t="str">
        <f t="shared" si="19"/>
        <v>Growth Customers</v>
      </c>
    </row>
    <row r="230" spans="1:19" x14ac:dyDescent="0.25">
      <c r="A230">
        <v>9940</v>
      </c>
      <c r="B230">
        <v>67</v>
      </c>
      <c r="C230" t="s">
        <v>442</v>
      </c>
      <c r="D230" t="s">
        <v>34</v>
      </c>
      <c r="E230">
        <v>64961</v>
      </c>
      <c r="F230">
        <v>97</v>
      </c>
      <c r="G230">
        <v>16</v>
      </c>
      <c r="H230">
        <v>1009</v>
      </c>
      <c r="I230">
        <f>(1-_xlfn.PERCENTRANK.INC($F$2:$F42442,F230,1))*10</f>
        <v>0.99999999999999978</v>
      </c>
      <c r="J230">
        <f t="shared" si="16"/>
        <v>5</v>
      </c>
      <c r="K230">
        <f t="shared" si="17"/>
        <v>7</v>
      </c>
      <c r="L230" t="s">
        <v>483</v>
      </c>
      <c r="M230">
        <v>6</v>
      </c>
      <c r="N230" s="8">
        <v>605.4</v>
      </c>
      <c r="O230" s="8">
        <v>4</v>
      </c>
      <c r="P230" s="8">
        <v>403.6</v>
      </c>
      <c r="Q230">
        <f t="shared" si="15"/>
        <v>13</v>
      </c>
      <c r="R230">
        <f t="shared" si="18"/>
        <v>4</v>
      </c>
      <c r="S230" t="str">
        <f t="shared" si="19"/>
        <v>At-Risk Customers</v>
      </c>
    </row>
    <row r="231" spans="1:19" x14ac:dyDescent="0.25">
      <c r="A231">
        <v>10735</v>
      </c>
      <c r="B231">
        <v>54</v>
      </c>
      <c r="C231" t="s">
        <v>442</v>
      </c>
      <c r="D231" t="s">
        <v>30</v>
      </c>
      <c r="E231">
        <v>22804</v>
      </c>
      <c r="F231">
        <v>75</v>
      </c>
      <c r="G231">
        <v>5</v>
      </c>
      <c r="H231">
        <v>26</v>
      </c>
      <c r="I231">
        <f>(1-_xlfn.PERCENTRANK.INC($F$2:$F42443,F231,1))*10</f>
        <v>3.0000000000000004</v>
      </c>
      <c r="J231">
        <f t="shared" si="16"/>
        <v>0</v>
      </c>
      <c r="K231">
        <f t="shared" si="17"/>
        <v>0</v>
      </c>
      <c r="L231" t="s">
        <v>483</v>
      </c>
      <c r="M231">
        <v>2</v>
      </c>
      <c r="N231" s="8">
        <v>13</v>
      </c>
      <c r="O231" s="8">
        <v>2</v>
      </c>
      <c r="P231" s="8">
        <v>13</v>
      </c>
      <c r="Q231">
        <f t="shared" si="15"/>
        <v>3.0000000000000004</v>
      </c>
      <c r="R231">
        <f t="shared" si="18"/>
        <v>0</v>
      </c>
      <c r="S231" t="str">
        <f t="shared" si="19"/>
        <v>Inactive Customers</v>
      </c>
    </row>
    <row r="232" spans="1:19" x14ac:dyDescent="0.25">
      <c r="A232">
        <v>9529</v>
      </c>
      <c r="B232">
        <v>35</v>
      </c>
      <c r="C232" t="s">
        <v>442</v>
      </c>
      <c r="D232" t="s">
        <v>34</v>
      </c>
      <c r="E232">
        <v>73687</v>
      </c>
      <c r="F232">
        <v>8</v>
      </c>
      <c r="G232">
        <v>22</v>
      </c>
      <c r="H232">
        <v>1627</v>
      </c>
      <c r="I232">
        <f>(1-_xlfn.PERCENTRANK.INC($F$2:$F42444,F232,1))*10</f>
        <v>10</v>
      </c>
      <c r="J232">
        <f t="shared" si="16"/>
        <v>7</v>
      </c>
      <c r="K232">
        <f t="shared" si="17"/>
        <v>9</v>
      </c>
      <c r="L232" t="s">
        <v>483</v>
      </c>
      <c r="M232">
        <v>3</v>
      </c>
      <c r="N232" s="8">
        <v>406.75</v>
      </c>
      <c r="O232" s="8">
        <v>9</v>
      </c>
      <c r="P232" s="8">
        <v>1220.25</v>
      </c>
      <c r="Q232">
        <f t="shared" si="15"/>
        <v>26</v>
      </c>
      <c r="R232">
        <f t="shared" si="18"/>
        <v>9</v>
      </c>
      <c r="S232" t="str">
        <f t="shared" si="19"/>
        <v>Top Customers</v>
      </c>
    </row>
    <row r="233" spans="1:19" x14ac:dyDescent="0.25">
      <c r="A233">
        <v>6439</v>
      </c>
      <c r="B233">
        <v>67</v>
      </c>
      <c r="C233" t="s">
        <v>442</v>
      </c>
      <c r="D233" t="s">
        <v>34</v>
      </c>
      <c r="E233">
        <v>61074</v>
      </c>
      <c r="F233">
        <v>37</v>
      </c>
      <c r="G233">
        <v>31</v>
      </c>
      <c r="H233">
        <v>1102</v>
      </c>
      <c r="I233">
        <f>(1-_xlfn.PERCENTRANK.INC($F$2:$F42445,F233,1))*10</f>
        <v>7</v>
      </c>
      <c r="J233">
        <f t="shared" si="16"/>
        <v>9</v>
      </c>
      <c r="K233">
        <f t="shared" si="17"/>
        <v>7</v>
      </c>
      <c r="L233" t="s">
        <v>483</v>
      </c>
      <c r="M233">
        <v>11</v>
      </c>
      <c r="N233" s="8">
        <v>638</v>
      </c>
      <c r="O233" s="8">
        <v>8</v>
      </c>
      <c r="P233" s="8">
        <v>464</v>
      </c>
      <c r="Q233">
        <f t="shared" si="15"/>
        <v>23</v>
      </c>
      <c r="R233">
        <f t="shared" si="18"/>
        <v>8</v>
      </c>
      <c r="S233" t="str">
        <f t="shared" si="19"/>
        <v>Loyal Customers</v>
      </c>
    </row>
    <row r="234" spans="1:19" x14ac:dyDescent="0.25">
      <c r="A234">
        <v>7411</v>
      </c>
      <c r="B234">
        <v>61</v>
      </c>
      <c r="C234" t="s">
        <v>33</v>
      </c>
      <c r="D234" t="s">
        <v>34</v>
      </c>
      <c r="E234">
        <v>31686</v>
      </c>
      <c r="F234">
        <v>31</v>
      </c>
      <c r="G234">
        <v>6</v>
      </c>
      <c r="H234">
        <v>17</v>
      </c>
      <c r="I234">
        <f>(1-_xlfn.PERCENTRANK.INC($F$2:$F42446,F234,1))*10</f>
        <v>7</v>
      </c>
      <c r="J234">
        <f t="shared" si="16"/>
        <v>1</v>
      </c>
      <c r="K234">
        <f t="shared" si="17"/>
        <v>0</v>
      </c>
      <c r="L234" t="s">
        <v>483</v>
      </c>
      <c r="M234">
        <v>1</v>
      </c>
      <c r="N234" s="8">
        <v>4.25</v>
      </c>
      <c r="O234" s="8">
        <v>3</v>
      </c>
      <c r="P234" s="8">
        <v>12.75</v>
      </c>
      <c r="Q234">
        <f t="shared" si="15"/>
        <v>8</v>
      </c>
      <c r="R234">
        <f t="shared" si="18"/>
        <v>1</v>
      </c>
      <c r="S234" t="str">
        <f t="shared" si="19"/>
        <v>Inactive Customers</v>
      </c>
    </row>
    <row r="235" spans="1:19" x14ac:dyDescent="0.25">
      <c r="A235">
        <v>2176</v>
      </c>
      <c r="B235">
        <v>53</v>
      </c>
      <c r="C235" t="s">
        <v>442</v>
      </c>
      <c r="D235" t="s">
        <v>34</v>
      </c>
      <c r="E235">
        <v>80134</v>
      </c>
      <c r="F235">
        <v>40</v>
      </c>
      <c r="G235">
        <v>16</v>
      </c>
      <c r="H235">
        <v>1690</v>
      </c>
      <c r="I235">
        <f>(1-_xlfn.PERCENTRANK.INC($F$2:$F42447,F235,1))*10</f>
        <v>6</v>
      </c>
      <c r="J235">
        <f t="shared" si="16"/>
        <v>5</v>
      </c>
      <c r="K235">
        <f t="shared" si="17"/>
        <v>9</v>
      </c>
      <c r="L235" t="s">
        <v>483</v>
      </c>
      <c r="M235">
        <v>5</v>
      </c>
      <c r="N235" s="8">
        <v>768.18181818181813</v>
      </c>
      <c r="O235" s="8">
        <v>6</v>
      </c>
      <c r="P235" s="8">
        <v>921.81818181818176</v>
      </c>
      <c r="Q235">
        <f t="shared" si="15"/>
        <v>20</v>
      </c>
      <c r="R235">
        <f t="shared" si="18"/>
        <v>7</v>
      </c>
      <c r="S235" t="str">
        <f t="shared" si="19"/>
        <v>Loyal Customers</v>
      </c>
    </row>
    <row r="236" spans="1:19" x14ac:dyDescent="0.25">
      <c r="A236">
        <v>9265</v>
      </c>
      <c r="B236">
        <v>72</v>
      </c>
      <c r="C236" t="s">
        <v>442</v>
      </c>
      <c r="D236" t="s">
        <v>34</v>
      </c>
      <c r="E236">
        <v>75027</v>
      </c>
      <c r="F236">
        <v>74</v>
      </c>
      <c r="G236">
        <v>21</v>
      </c>
      <c r="H236">
        <v>1390</v>
      </c>
      <c r="I236">
        <f>(1-_xlfn.PERCENTRANK.INC($F$2:$F42448,F236,1))*10</f>
        <v>3.0000000000000004</v>
      </c>
      <c r="J236">
        <f t="shared" si="16"/>
        <v>7</v>
      </c>
      <c r="K236">
        <f t="shared" si="17"/>
        <v>8</v>
      </c>
      <c r="L236" t="s">
        <v>483</v>
      </c>
      <c r="M236">
        <v>9</v>
      </c>
      <c r="N236" s="8">
        <v>834</v>
      </c>
      <c r="O236" s="8">
        <v>6</v>
      </c>
      <c r="P236" s="8">
        <v>556</v>
      </c>
      <c r="Q236">
        <f t="shared" si="15"/>
        <v>18</v>
      </c>
      <c r="R236">
        <f t="shared" si="18"/>
        <v>6</v>
      </c>
      <c r="S236" t="str">
        <f t="shared" si="19"/>
        <v>Growth Customers</v>
      </c>
    </row>
    <row r="237" spans="1:19" x14ac:dyDescent="0.25">
      <c r="A237">
        <v>8867</v>
      </c>
      <c r="B237">
        <v>37</v>
      </c>
      <c r="C237" t="s">
        <v>33</v>
      </c>
      <c r="D237" t="s">
        <v>34</v>
      </c>
      <c r="E237">
        <v>67546</v>
      </c>
      <c r="F237">
        <v>90</v>
      </c>
      <c r="G237">
        <v>20</v>
      </c>
      <c r="H237">
        <v>2126</v>
      </c>
      <c r="I237">
        <f>(1-_xlfn.PERCENTRANK.INC($F$2:$F42449,F237,1))*10</f>
        <v>0.99999999999999978</v>
      </c>
      <c r="J237">
        <f t="shared" si="16"/>
        <v>6</v>
      </c>
      <c r="K237">
        <f t="shared" si="17"/>
        <v>9</v>
      </c>
      <c r="L237" t="s">
        <v>483</v>
      </c>
      <c r="M237">
        <v>4</v>
      </c>
      <c r="N237" s="8">
        <v>944.8888888888888</v>
      </c>
      <c r="O237" s="8">
        <v>5</v>
      </c>
      <c r="P237" s="8">
        <v>1181.1111111111111</v>
      </c>
      <c r="Q237">
        <f t="shared" si="15"/>
        <v>16</v>
      </c>
      <c r="R237">
        <f t="shared" si="18"/>
        <v>5</v>
      </c>
      <c r="S237" t="str">
        <f t="shared" si="19"/>
        <v>Growth Customers</v>
      </c>
    </row>
    <row r="238" spans="1:19" x14ac:dyDescent="0.25">
      <c r="A238">
        <v>8932</v>
      </c>
      <c r="B238">
        <v>56</v>
      </c>
      <c r="C238" t="s">
        <v>443</v>
      </c>
      <c r="D238" t="s">
        <v>34</v>
      </c>
      <c r="E238">
        <v>65176</v>
      </c>
      <c r="F238">
        <v>57</v>
      </c>
      <c r="G238">
        <v>25</v>
      </c>
      <c r="H238">
        <v>1531</v>
      </c>
      <c r="I238">
        <f>(1-_xlfn.PERCENTRANK.INC($F$2:$F42450,F238,1))*10</f>
        <v>5</v>
      </c>
      <c r="J238">
        <f t="shared" si="16"/>
        <v>8</v>
      </c>
      <c r="K238">
        <f t="shared" si="17"/>
        <v>8</v>
      </c>
      <c r="L238" t="s">
        <v>483</v>
      </c>
      <c r="M238">
        <v>9</v>
      </c>
      <c r="N238" s="8">
        <v>918.6</v>
      </c>
      <c r="O238" s="8">
        <v>6</v>
      </c>
      <c r="P238" s="8">
        <v>612.4</v>
      </c>
      <c r="Q238">
        <f t="shared" si="15"/>
        <v>21</v>
      </c>
      <c r="R238">
        <f t="shared" si="18"/>
        <v>8</v>
      </c>
      <c r="S238" t="str">
        <f t="shared" si="19"/>
        <v>Loyal Customers</v>
      </c>
    </row>
    <row r="239" spans="1:19" x14ac:dyDescent="0.25">
      <c r="A239">
        <v>10236</v>
      </c>
      <c r="B239">
        <v>50</v>
      </c>
      <c r="C239" t="s">
        <v>443</v>
      </c>
      <c r="D239" t="s">
        <v>30</v>
      </c>
      <c r="E239">
        <v>31160</v>
      </c>
      <c r="F239">
        <v>59</v>
      </c>
      <c r="G239">
        <v>7</v>
      </c>
      <c r="H239">
        <v>64</v>
      </c>
      <c r="I239">
        <f>(1-_xlfn.PERCENTRANK.INC($F$2:$F42451,F239,1))*10</f>
        <v>4</v>
      </c>
      <c r="J239">
        <f t="shared" si="16"/>
        <v>1</v>
      </c>
      <c r="K239">
        <f t="shared" si="17"/>
        <v>2</v>
      </c>
      <c r="L239" t="s">
        <v>483</v>
      </c>
      <c r="M239">
        <v>2</v>
      </c>
      <c r="N239" s="8">
        <v>25.6</v>
      </c>
      <c r="O239" s="8">
        <v>3</v>
      </c>
      <c r="P239" s="8">
        <v>38.4</v>
      </c>
      <c r="Q239">
        <f t="shared" si="15"/>
        <v>7</v>
      </c>
      <c r="R239">
        <f t="shared" si="18"/>
        <v>1</v>
      </c>
      <c r="S239" t="str">
        <f t="shared" si="19"/>
        <v>Inactive Customers</v>
      </c>
    </row>
    <row r="240" spans="1:19" x14ac:dyDescent="0.25">
      <c r="A240">
        <v>6340</v>
      </c>
      <c r="B240">
        <v>40</v>
      </c>
      <c r="C240" t="s">
        <v>442</v>
      </c>
      <c r="D240" t="s">
        <v>30</v>
      </c>
      <c r="E240">
        <v>29938</v>
      </c>
      <c r="F240">
        <v>52</v>
      </c>
      <c r="G240">
        <v>6</v>
      </c>
      <c r="H240">
        <v>26</v>
      </c>
      <c r="I240">
        <f>(1-_xlfn.PERCENTRANK.INC($F$2:$F42452,F240,1))*10</f>
        <v>5</v>
      </c>
      <c r="J240">
        <f t="shared" si="16"/>
        <v>1</v>
      </c>
      <c r="K240">
        <f t="shared" si="17"/>
        <v>0</v>
      </c>
      <c r="L240" t="s">
        <v>483</v>
      </c>
      <c r="M240">
        <v>1</v>
      </c>
      <c r="N240" s="8">
        <v>6.5</v>
      </c>
      <c r="O240" s="8">
        <v>3</v>
      </c>
      <c r="P240" s="8">
        <v>19.5</v>
      </c>
      <c r="Q240">
        <f t="shared" si="15"/>
        <v>6</v>
      </c>
      <c r="R240">
        <f t="shared" si="18"/>
        <v>0</v>
      </c>
      <c r="S240" t="str">
        <f t="shared" si="19"/>
        <v>Inactive Customers</v>
      </c>
    </row>
    <row r="241" spans="1:19" x14ac:dyDescent="0.25">
      <c r="A241">
        <v>10089</v>
      </c>
      <c r="B241">
        <v>51</v>
      </c>
      <c r="C241" t="s">
        <v>442</v>
      </c>
      <c r="D241" t="s">
        <v>37</v>
      </c>
      <c r="E241">
        <v>102692</v>
      </c>
      <c r="F241">
        <v>5</v>
      </c>
      <c r="G241">
        <v>29</v>
      </c>
      <c r="H241">
        <v>1112</v>
      </c>
      <c r="I241">
        <f>(1-_xlfn.PERCENTRANK.INC($F$2:$F42453,F241,1))*10</f>
        <v>10</v>
      </c>
      <c r="J241">
        <f t="shared" si="16"/>
        <v>9</v>
      </c>
      <c r="K241">
        <f t="shared" si="17"/>
        <v>7</v>
      </c>
      <c r="L241" t="s">
        <v>483</v>
      </c>
      <c r="M241">
        <v>6</v>
      </c>
      <c r="N241" s="8">
        <v>351.15789473684208</v>
      </c>
      <c r="O241" s="8">
        <v>13</v>
      </c>
      <c r="P241" s="8">
        <v>760.84210526315792</v>
      </c>
      <c r="Q241">
        <f t="shared" si="15"/>
        <v>26</v>
      </c>
      <c r="R241">
        <f t="shared" si="18"/>
        <v>9</v>
      </c>
      <c r="S241" t="str">
        <f t="shared" si="19"/>
        <v>Top Customers</v>
      </c>
    </row>
    <row r="242" spans="1:19" x14ac:dyDescent="0.25">
      <c r="A242">
        <v>2227</v>
      </c>
      <c r="B242">
        <v>67</v>
      </c>
      <c r="C242" t="s">
        <v>443</v>
      </c>
      <c r="D242" t="s">
        <v>34</v>
      </c>
      <c r="E242">
        <v>26490</v>
      </c>
      <c r="F242">
        <v>92</v>
      </c>
      <c r="G242">
        <v>11</v>
      </c>
      <c r="H242">
        <v>210</v>
      </c>
      <c r="I242">
        <f>(1-_xlfn.PERCENTRANK.INC($F$2:$F42454,F242,1))*10</f>
        <v>0.99999999999999978</v>
      </c>
      <c r="J242">
        <f t="shared" si="16"/>
        <v>3</v>
      </c>
      <c r="K242">
        <f t="shared" si="17"/>
        <v>4</v>
      </c>
      <c r="L242" t="s">
        <v>483</v>
      </c>
      <c r="M242">
        <v>3</v>
      </c>
      <c r="N242" s="8">
        <v>78.75</v>
      </c>
      <c r="O242" s="8">
        <v>5</v>
      </c>
      <c r="P242" s="8">
        <v>131.25</v>
      </c>
      <c r="Q242">
        <f t="shared" si="15"/>
        <v>8</v>
      </c>
      <c r="R242">
        <f t="shared" si="18"/>
        <v>1</v>
      </c>
      <c r="S242" t="str">
        <f t="shared" si="19"/>
        <v>Inactive Customers</v>
      </c>
    </row>
    <row r="243" spans="1:19" x14ac:dyDescent="0.25">
      <c r="A243">
        <v>10992</v>
      </c>
      <c r="B243">
        <v>58</v>
      </c>
      <c r="C243" t="s">
        <v>442</v>
      </c>
      <c r="D243" t="s">
        <v>34</v>
      </c>
      <c r="E243">
        <v>75702</v>
      </c>
      <c r="F243">
        <v>77</v>
      </c>
      <c r="G243">
        <v>26</v>
      </c>
      <c r="H243">
        <v>1148</v>
      </c>
      <c r="I243">
        <f>(1-_xlfn.PERCENTRANK.INC($F$2:$F42455,F243,1))*10</f>
        <v>3.0000000000000004</v>
      </c>
      <c r="J243">
        <f t="shared" si="16"/>
        <v>9</v>
      </c>
      <c r="K243">
        <f t="shared" si="17"/>
        <v>7</v>
      </c>
      <c r="L243" t="s">
        <v>483</v>
      </c>
      <c r="M243">
        <v>4</v>
      </c>
      <c r="N243" s="8">
        <v>306.13333333333333</v>
      </c>
      <c r="O243" s="8">
        <v>11</v>
      </c>
      <c r="P243" s="8">
        <v>841.86666666666656</v>
      </c>
      <c r="Q243">
        <f t="shared" si="15"/>
        <v>19</v>
      </c>
      <c r="R243">
        <f t="shared" si="18"/>
        <v>7</v>
      </c>
      <c r="S243" t="str">
        <f t="shared" si="19"/>
        <v>Loyal Customers</v>
      </c>
    </row>
    <row r="244" spans="1:19" x14ac:dyDescent="0.25">
      <c r="A244">
        <v>5304</v>
      </c>
      <c r="B244">
        <v>51</v>
      </c>
      <c r="C244" t="s">
        <v>33</v>
      </c>
      <c r="D244" t="s">
        <v>30</v>
      </c>
      <c r="E244">
        <v>30899</v>
      </c>
      <c r="F244">
        <v>35</v>
      </c>
      <c r="G244">
        <v>6</v>
      </c>
      <c r="H244">
        <v>33</v>
      </c>
      <c r="I244">
        <f>(1-_xlfn.PERCENTRANK.INC($F$2:$F42456,F244,1))*10</f>
        <v>7</v>
      </c>
      <c r="J244">
        <f t="shared" si="16"/>
        <v>1</v>
      </c>
      <c r="K244">
        <f t="shared" si="17"/>
        <v>0</v>
      </c>
      <c r="L244" t="s">
        <v>483</v>
      </c>
      <c r="M244">
        <v>1</v>
      </c>
      <c r="N244" s="8">
        <v>8.25</v>
      </c>
      <c r="O244" s="8">
        <v>3</v>
      </c>
      <c r="P244" s="8">
        <v>24.75</v>
      </c>
      <c r="Q244">
        <f t="shared" si="15"/>
        <v>8</v>
      </c>
      <c r="R244">
        <f t="shared" si="18"/>
        <v>1</v>
      </c>
      <c r="S244" t="str">
        <f t="shared" si="19"/>
        <v>Inactive Customers</v>
      </c>
    </row>
    <row r="245" spans="1:19" x14ac:dyDescent="0.25">
      <c r="A245">
        <v>309</v>
      </c>
      <c r="B245">
        <v>64</v>
      </c>
      <c r="C245" t="s">
        <v>33</v>
      </c>
      <c r="D245" t="s">
        <v>34</v>
      </c>
      <c r="E245">
        <v>63342</v>
      </c>
      <c r="F245">
        <v>48</v>
      </c>
      <c r="G245">
        <v>19</v>
      </c>
      <c r="H245">
        <v>1101</v>
      </c>
      <c r="I245">
        <f>(1-_xlfn.PERCENTRANK.INC($F$2:$F42457,F245,1))*10</f>
        <v>6</v>
      </c>
      <c r="J245">
        <f t="shared" si="16"/>
        <v>6</v>
      </c>
      <c r="K245">
        <f t="shared" si="17"/>
        <v>7</v>
      </c>
      <c r="L245" t="s">
        <v>483</v>
      </c>
      <c r="M245">
        <v>8</v>
      </c>
      <c r="N245" s="8">
        <v>677.53846153846155</v>
      </c>
      <c r="O245" s="8">
        <v>5</v>
      </c>
      <c r="P245" s="8">
        <v>423.46153846153851</v>
      </c>
      <c r="Q245">
        <f t="shared" si="15"/>
        <v>19</v>
      </c>
      <c r="R245">
        <f t="shared" si="18"/>
        <v>7</v>
      </c>
      <c r="S245" t="str">
        <f t="shared" si="19"/>
        <v>Loyal Customers</v>
      </c>
    </row>
    <row r="246" spans="1:19" x14ac:dyDescent="0.25">
      <c r="A246">
        <v>3406</v>
      </c>
      <c r="B246">
        <v>61</v>
      </c>
      <c r="C246" t="s">
        <v>442</v>
      </c>
      <c r="D246" t="s">
        <v>30</v>
      </c>
      <c r="E246">
        <v>45989</v>
      </c>
      <c r="F246">
        <v>97</v>
      </c>
      <c r="G246">
        <v>16</v>
      </c>
      <c r="H246">
        <v>322</v>
      </c>
      <c r="I246">
        <f>(1-_xlfn.PERCENTRANK.INC($F$2:$F42458,F246,1))*10</f>
        <v>0.99999999999999978</v>
      </c>
      <c r="J246">
        <f t="shared" si="16"/>
        <v>5</v>
      </c>
      <c r="K246">
        <f t="shared" si="17"/>
        <v>4</v>
      </c>
      <c r="L246" t="s">
        <v>483</v>
      </c>
      <c r="M246">
        <v>3</v>
      </c>
      <c r="N246" s="8">
        <v>96.6</v>
      </c>
      <c r="O246" s="8">
        <v>7</v>
      </c>
      <c r="P246" s="8">
        <v>225.39999999999998</v>
      </c>
      <c r="Q246">
        <f t="shared" si="15"/>
        <v>10</v>
      </c>
      <c r="R246">
        <f t="shared" si="18"/>
        <v>2</v>
      </c>
      <c r="S246" t="str">
        <f t="shared" si="19"/>
        <v>At-Risk Customers</v>
      </c>
    </row>
    <row r="247" spans="1:19" x14ac:dyDescent="0.25">
      <c r="A247">
        <v>2661</v>
      </c>
      <c r="B247">
        <v>61</v>
      </c>
      <c r="C247" t="s">
        <v>442</v>
      </c>
      <c r="D247" t="s">
        <v>30</v>
      </c>
      <c r="E247">
        <v>18701</v>
      </c>
      <c r="F247">
        <v>95</v>
      </c>
      <c r="G247">
        <v>10</v>
      </c>
      <c r="H247">
        <v>44</v>
      </c>
      <c r="I247">
        <f>(1-_xlfn.PERCENTRANK.INC($F$2:$F42459,F247,1))*10</f>
        <v>0.99999999999999978</v>
      </c>
      <c r="J247">
        <f t="shared" si="16"/>
        <v>3</v>
      </c>
      <c r="K247">
        <f t="shared" si="17"/>
        <v>1</v>
      </c>
      <c r="L247" t="s">
        <v>483</v>
      </c>
      <c r="M247">
        <v>2</v>
      </c>
      <c r="N247" s="8">
        <v>14.666666666666666</v>
      </c>
      <c r="O247" s="8">
        <v>4</v>
      </c>
      <c r="P247" s="8">
        <v>29.333333333333332</v>
      </c>
      <c r="Q247">
        <f t="shared" si="15"/>
        <v>5</v>
      </c>
      <c r="R247">
        <f t="shared" si="18"/>
        <v>0</v>
      </c>
      <c r="S247" t="str">
        <f t="shared" si="19"/>
        <v>Inactive Customers</v>
      </c>
    </row>
    <row r="248" spans="1:19" x14ac:dyDescent="0.25">
      <c r="A248">
        <v>3153</v>
      </c>
      <c r="B248">
        <v>68</v>
      </c>
      <c r="C248" t="s">
        <v>33</v>
      </c>
      <c r="D248" t="s">
        <v>30</v>
      </c>
      <c r="E248">
        <v>40737</v>
      </c>
      <c r="F248">
        <v>24</v>
      </c>
      <c r="G248">
        <v>4</v>
      </c>
      <c r="H248">
        <v>17</v>
      </c>
      <c r="I248">
        <f>(1-_xlfn.PERCENTRANK.INC($F$2:$F42460,F248,1))*10</f>
        <v>8</v>
      </c>
      <c r="J248">
        <f t="shared" si="16"/>
        <v>0</v>
      </c>
      <c r="K248">
        <f t="shared" si="17"/>
        <v>0</v>
      </c>
      <c r="L248" t="s">
        <v>483</v>
      </c>
      <c r="M248">
        <v>1</v>
      </c>
      <c r="N248" s="8">
        <v>5.6666666666666661</v>
      </c>
      <c r="O248" s="8">
        <v>2</v>
      </c>
      <c r="P248" s="8">
        <v>11.333333333333332</v>
      </c>
      <c r="Q248">
        <f t="shared" si="15"/>
        <v>8</v>
      </c>
      <c r="R248">
        <f t="shared" si="18"/>
        <v>1</v>
      </c>
      <c r="S248" t="str">
        <f t="shared" si="19"/>
        <v>Inactive Customers</v>
      </c>
    </row>
    <row r="249" spans="1:19" x14ac:dyDescent="0.25">
      <c r="A249">
        <v>10264</v>
      </c>
      <c r="B249">
        <v>46</v>
      </c>
      <c r="C249" t="s">
        <v>442</v>
      </c>
      <c r="D249" t="s">
        <v>37</v>
      </c>
      <c r="E249">
        <v>15287</v>
      </c>
      <c r="F249">
        <v>60</v>
      </c>
      <c r="G249">
        <v>6</v>
      </c>
      <c r="H249">
        <v>31</v>
      </c>
      <c r="I249">
        <f>(1-_xlfn.PERCENTRANK.INC($F$2:$F42461,F249,1))*10</f>
        <v>4</v>
      </c>
      <c r="J249">
        <f t="shared" si="16"/>
        <v>1</v>
      </c>
      <c r="K249">
        <f t="shared" si="17"/>
        <v>0</v>
      </c>
      <c r="L249" t="s">
        <v>483</v>
      </c>
      <c r="M249">
        <v>1</v>
      </c>
      <c r="N249" s="8">
        <v>10.333333333333332</v>
      </c>
      <c r="O249" s="8">
        <v>2</v>
      </c>
      <c r="P249" s="8">
        <v>20.666666666666664</v>
      </c>
      <c r="Q249">
        <f t="shared" si="15"/>
        <v>5</v>
      </c>
      <c r="R249">
        <f t="shared" si="18"/>
        <v>0</v>
      </c>
      <c r="S249" t="str">
        <f t="shared" si="19"/>
        <v>Inactive Customers</v>
      </c>
    </row>
    <row r="250" spans="1:19" x14ac:dyDescent="0.25">
      <c r="A250">
        <v>1184</v>
      </c>
      <c r="B250">
        <v>57</v>
      </c>
      <c r="C250" t="s">
        <v>33</v>
      </c>
      <c r="D250" t="s">
        <v>37</v>
      </c>
      <c r="E250">
        <v>69674</v>
      </c>
      <c r="F250">
        <v>46</v>
      </c>
      <c r="G250">
        <v>25</v>
      </c>
      <c r="H250">
        <v>845</v>
      </c>
      <c r="I250">
        <f>(1-_xlfn.PERCENTRANK.INC($F$2:$F42462,F250,1))*10</f>
        <v>6</v>
      </c>
      <c r="J250">
        <f t="shared" si="16"/>
        <v>8</v>
      </c>
      <c r="K250">
        <f t="shared" si="17"/>
        <v>6</v>
      </c>
      <c r="L250" t="s">
        <v>483</v>
      </c>
      <c r="M250">
        <v>10</v>
      </c>
      <c r="N250" s="8">
        <v>422.5</v>
      </c>
      <c r="O250" s="8">
        <v>10</v>
      </c>
      <c r="P250" s="8">
        <v>422.5</v>
      </c>
      <c r="Q250">
        <f t="shared" si="15"/>
        <v>20</v>
      </c>
      <c r="R250">
        <f t="shared" si="18"/>
        <v>7</v>
      </c>
      <c r="S250" t="str">
        <f t="shared" si="19"/>
        <v>Loyal Customers</v>
      </c>
    </row>
    <row r="251" spans="1:19" x14ac:dyDescent="0.25">
      <c r="A251">
        <v>4200</v>
      </c>
      <c r="B251">
        <v>55</v>
      </c>
      <c r="C251" t="s">
        <v>443</v>
      </c>
      <c r="D251" t="s">
        <v>34</v>
      </c>
      <c r="E251">
        <v>44159</v>
      </c>
      <c r="F251">
        <v>85</v>
      </c>
      <c r="G251">
        <v>15</v>
      </c>
      <c r="H251">
        <v>275</v>
      </c>
      <c r="I251">
        <f>(1-_xlfn.PERCENTRANK.INC($F$2:$F42463,F251,1))*10</f>
        <v>1.9999999999999996</v>
      </c>
      <c r="J251">
        <f t="shared" si="16"/>
        <v>4</v>
      </c>
      <c r="K251">
        <f t="shared" si="17"/>
        <v>4</v>
      </c>
      <c r="L251" t="s">
        <v>483</v>
      </c>
      <c r="M251">
        <v>4</v>
      </c>
      <c r="N251" s="8">
        <v>110</v>
      </c>
      <c r="O251" s="8">
        <v>6</v>
      </c>
      <c r="P251" s="8">
        <v>165</v>
      </c>
      <c r="Q251">
        <f t="shared" si="15"/>
        <v>10</v>
      </c>
      <c r="R251">
        <f t="shared" si="18"/>
        <v>2</v>
      </c>
      <c r="S251" t="str">
        <f t="shared" si="19"/>
        <v>At-Risk Customers</v>
      </c>
    </row>
    <row r="252" spans="1:19" x14ac:dyDescent="0.25">
      <c r="A252">
        <v>9396</v>
      </c>
      <c r="B252">
        <v>47</v>
      </c>
      <c r="C252" t="s">
        <v>33</v>
      </c>
      <c r="D252" t="s">
        <v>34</v>
      </c>
      <c r="E252">
        <v>37717</v>
      </c>
      <c r="F252">
        <v>31</v>
      </c>
      <c r="G252">
        <v>4</v>
      </c>
      <c r="H252">
        <v>25</v>
      </c>
      <c r="I252">
        <f>(1-_xlfn.PERCENTRANK.INC($F$2:$F42464,F252,1))*10</f>
        <v>7</v>
      </c>
      <c r="J252">
        <f t="shared" si="16"/>
        <v>0</v>
      </c>
      <c r="K252">
        <f t="shared" si="17"/>
        <v>0</v>
      </c>
      <c r="L252" t="s">
        <v>483</v>
      </c>
      <c r="M252">
        <v>1</v>
      </c>
      <c r="N252" s="8">
        <v>8.3333333333333321</v>
      </c>
      <c r="O252" s="8">
        <v>2</v>
      </c>
      <c r="P252" s="8">
        <v>16.666666666666664</v>
      </c>
      <c r="Q252">
        <f t="shared" si="15"/>
        <v>7</v>
      </c>
      <c r="R252">
        <f t="shared" si="18"/>
        <v>1</v>
      </c>
      <c r="S252" t="str">
        <f t="shared" si="19"/>
        <v>Inactive Customers</v>
      </c>
    </row>
    <row r="253" spans="1:19" x14ac:dyDescent="0.25">
      <c r="A253">
        <v>2387</v>
      </c>
      <c r="B253">
        <v>73</v>
      </c>
      <c r="C253" t="s">
        <v>443</v>
      </c>
      <c r="D253" t="s">
        <v>34</v>
      </c>
      <c r="E253">
        <v>43776</v>
      </c>
      <c r="F253">
        <v>9</v>
      </c>
      <c r="G253">
        <v>17</v>
      </c>
      <c r="H253">
        <v>275</v>
      </c>
      <c r="I253">
        <f>(1-_xlfn.PERCENTRANK.INC($F$2:$F42465,F253,1))*10</f>
        <v>10</v>
      </c>
      <c r="J253">
        <f t="shared" si="16"/>
        <v>5</v>
      </c>
      <c r="K253">
        <f t="shared" si="17"/>
        <v>4</v>
      </c>
      <c r="L253" t="s">
        <v>483</v>
      </c>
      <c r="M253">
        <v>5</v>
      </c>
      <c r="N253" s="8">
        <v>152.77777777777777</v>
      </c>
      <c r="O253" s="8">
        <v>4</v>
      </c>
      <c r="P253" s="8">
        <v>122.22222222222221</v>
      </c>
      <c r="Q253">
        <f t="shared" si="15"/>
        <v>19</v>
      </c>
      <c r="R253">
        <f t="shared" si="18"/>
        <v>7</v>
      </c>
      <c r="S253" t="str">
        <f t="shared" si="19"/>
        <v>Loyal Customers</v>
      </c>
    </row>
    <row r="254" spans="1:19" x14ac:dyDescent="0.25">
      <c r="A254">
        <v>6690</v>
      </c>
      <c r="B254">
        <v>59</v>
      </c>
      <c r="C254" t="s">
        <v>443</v>
      </c>
      <c r="D254" t="s">
        <v>34</v>
      </c>
      <c r="E254">
        <v>38179</v>
      </c>
      <c r="F254">
        <v>30</v>
      </c>
      <c r="G254">
        <v>11</v>
      </c>
      <c r="H254">
        <v>90</v>
      </c>
      <c r="I254">
        <f>(1-_xlfn.PERCENTRANK.INC($F$2:$F42466,F254,1))*10</f>
        <v>7</v>
      </c>
      <c r="J254">
        <f t="shared" si="16"/>
        <v>3</v>
      </c>
      <c r="K254">
        <f t="shared" si="17"/>
        <v>2</v>
      </c>
      <c r="L254" t="s">
        <v>483</v>
      </c>
      <c r="M254">
        <v>3</v>
      </c>
      <c r="N254" s="8">
        <v>45</v>
      </c>
      <c r="O254" s="8">
        <v>3</v>
      </c>
      <c r="P254" s="8">
        <v>45</v>
      </c>
      <c r="Q254">
        <f t="shared" si="15"/>
        <v>12</v>
      </c>
      <c r="R254">
        <f t="shared" si="18"/>
        <v>3</v>
      </c>
      <c r="S254" t="str">
        <f t="shared" si="19"/>
        <v>At-Risk Customers</v>
      </c>
    </row>
    <row r="255" spans="1:19" x14ac:dyDescent="0.25">
      <c r="A255">
        <v>1225</v>
      </c>
      <c r="B255">
        <v>62</v>
      </c>
      <c r="C255" t="s">
        <v>442</v>
      </c>
      <c r="D255" t="s">
        <v>34</v>
      </c>
      <c r="E255">
        <v>80124</v>
      </c>
      <c r="F255">
        <v>47</v>
      </c>
      <c r="G255">
        <v>19</v>
      </c>
      <c r="H255">
        <v>1495</v>
      </c>
      <c r="I255">
        <f>(1-_xlfn.PERCENTRANK.INC($F$2:$F42467,F255,1))*10</f>
        <v>6</v>
      </c>
      <c r="J255">
        <f t="shared" si="16"/>
        <v>6</v>
      </c>
      <c r="K255">
        <f t="shared" si="17"/>
        <v>8</v>
      </c>
      <c r="L255" t="s">
        <v>483</v>
      </c>
      <c r="M255">
        <v>3</v>
      </c>
      <c r="N255" s="8">
        <v>407.72727272727269</v>
      </c>
      <c r="O255" s="8">
        <v>8</v>
      </c>
      <c r="P255" s="8">
        <v>1087.2727272727273</v>
      </c>
      <c r="Q255">
        <f t="shared" si="15"/>
        <v>20</v>
      </c>
      <c r="R255">
        <f t="shared" si="18"/>
        <v>7</v>
      </c>
      <c r="S255" t="str">
        <f t="shared" si="19"/>
        <v>Loyal Customers</v>
      </c>
    </row>
    <row r="256" spans="1:19" x14ac:dyDescent="0.25">
      <c r="A256">
        <v>9703</v>
      </c>
      <c r="B256">
        <v>55</v>
      </c>
      <c r="C256" t="s">
        <v>33</v>
      </c>
      <c r="D256" t="s">
        <v>34</v>
      </c>
      <c r="E256">
        <v>38097</v>
      </c>
      <c r="F256">
        <v>70</v>
      </c>
      <c r="G256">
        <v>11</v>
      </c>
      <c r="H256">
        <v>184</v>
      </c>
      <c r="I256">
        <f>(1-_xlfn.PERCENTRANK.INC($F$2:$F42468,F256,1))*10</f>
        <v>3.0000000000000004</v>
      </c>
      <c r="J256">
        <f t="shared" si="16"/>
        <v>3</v>
      </c>
      <c r="K256">
        <f t="shared" si="17"/>
        <v>3</v>
      </c>
      <c r="L256" t="s">
        <v>483</v>
      </c>
      <c r="M256">
        <v>3</v>
      </c>
      <c r="N256" s="8">
        <v>110.39999999999999</v>
      </c>
      <c r="O256" s="8">
        <v>2</v>
      </c>
      <c r="P256" s="8">
        <v>73.600000000000009</v>
      </c>
      <c r="Q256">
        <f t="shared" si="15"/>
        <v>9</v>
      </c>
      <c r="R256">
        <f t="shared" si="18"/>
        <v>2</v>
      </c>
      <c r="S256" t="str">
        <f t="shared" si="19"/>
        <v>At-Risk Customers</v>
      </c>
    </row>
    <row r="257" spans="1:19" x14ac:dyDescent="0.25">
      <c r="A257">
        <v>291</v>
      </c>
      <c r="B257">
        <v>55</v>
      </c>
      <c r="C257" t="s">
        <v>442</v>
      </c>
      <c r="D257" t="s">
        <v>34</v>
      </c>
      <c r="E257">
        <v>72940</v>
      </c>
      <c r="F257">
        <v>13</v>
      </c>
      <c r="G257">
        <v>13</v>
      </c>
      <c r="H257">
        <v>981</v>
      </c>
      <c r="I257">
        <f>(1-_xlfn.PERCENTRANK.INC($F$2:$F42469,F257,1))*10</f>
        <v>9</v>
      </c>
      <c r="J257">
        <f t="shared" si="16"/>
        <v>4</v>
      </c>
      <c r="K257">
        <f t="shared" si="17"/>
        <v>7</v>
      </c>
      <c r="L257" t="s">
        <v>483</v>
      </c>
      <c r="M257">
        <v>3</v>
      </c>
      <c r="N257" s="8">
        <v>327</v>
      </c>
      <c r="O257" s="8">
        <v>6</v>
      </c>
      <c r="P257" s="8">
        <v>654</v>
      </c>
      <c r="Q257">
        <f t="shared" si="15"/>
        <v>20</v>
      </c>
      <c r="R257">
        <f t="shared" si="18"/>
        <v>7</v>
      </c>
      <c r="S257" t="str">
        <f t="shared" si="19"/>
        <v>Loyal Customers</v>
      </c>
    </row>
    <row r="258" spans="1:19" x14ac:dyDescent="0.25">
      <c r="A258">
        <v>4557</v>
      </c>
      <c r="B258">
        <v>55</v>
      </c>
      <c r="C258" t="s">
        <v>442</v>
      </c>
      <c r="D258" t="s">
        <v>34</v>
      </c>
      <c r="E258">
        <v>22070</v>
      </c>
      <c r="F258">
        <v>11</v>
      </c>
      <c r="G258">
        <v>8</v>
      </c>
      <c r="H258">
        <v>67</v>
      </c>
      <c r="I258">
        <f>(1-_xlfn.PERCENTRANK.INC($F$2:$F42470,F258,1))*10</f>
        <v>9</v>
      </c>
      <c r="J258">
        <f t="shared" si="16"/>
        <v>2</v>
      </c>
      <c r="K258">
        <f t="shared" si="17"/>
        <v>2</v>
      </c>
      <c r="L258" t="s">
        <v>483</v>
      </c>
      <c r="M258">
        <v>2</v>
      </c>
      <c r="N258" s="8">
        <v>33.5</v>
      </c>
      <c r="O258" s="8">
        <v>2</v>
      </c>
      <c r="P258" s="8">
        <v>33.5</v>
      </c>
      <c r="Q258">
        <f t="shared" ref="Q258:Q321" si="20">SUM(I258,J258,K258)</f>
        <v>13</v>
      </c>
      <c r="R258">
        <f t="shared" si="18"/>
        <v>4</v>
      </c>
      <c r="S258" t="str">
        <f t="shared" si="19"/>
        <v>At-Risk Customers</v>
      </c>
    </row>
    <row r="259" spans="1:19" x14ac:dyDescent="0.25">
      <c r="A259">
        <v>2379</v>
      </c>
      <c r="B259">
        <v>72</v>
      </c>
      <c r="C259" t="s">
        <v>442</v>
      </c>
      <c r="D259" t="s">
        <v>30</v>
      </c>
      <c r="E259">
        <v>69267</v>
      </c>
      <c r="F259">
        <v>31</v>
      </c>
      <c r="G259">
        <v>14</v>
      </c>
      <c r="H259">
        <v>1635</v>
      </c>
      <c r="I259">
        <f>(1-_xlfn.PERCENTRANK.INC($F$2:$F42471,F259,1))*10</f>
        <v>7</v>
      </c>
      <c r="J259">
        <f t="shared" ref="J259:J322" si="21">_xlfn.PERCENTRANK.INC($G$2:$G$2214, G259,1) * 10</f>
        <v>4</v>
      </c>
      <c r="K259">
        <f t="shared" ref="K259:K322" si="22">_xlfn.PERCENTRANK.INC($H$2:$H$2214, H259, 1) * 10</f>
        <v>9</v>
      </c>
      <c r="L259" t="s">
        <v>483</v>
      </c>
      <c r="M259">
        <v>3</v>
      </c>
      <c r="N259" s="8">
        <v>613.125</v>
      </c>
      <c r="O259" s="8">
        <v>5</v>
      </c>
      <c r="P259" s="8">
        <v>1021.875</v>
      </c>
      <c r="Q259">
        <f t="shared" si="20"/>
        <v>20</v>
      </c>
      <c r="R259">
        <f t="shared" ref="R259:R322" si="23">_xlfn.PERCENTRANK.INC($Q$2:$Q$2214, Q259, 1) * 10</f>
        <v>7</v>
      </c>
      <c r="S259" t="str">
        <f t="shared" ref="S259:S322" si="24">VLOOKUP(R259,$W$6:$X$17, 2,FALSE)</f>
        <v>Loyal Customers</v>
      </c>
    </row>
    <row r="260" spans="1:19" x14ac:dyDescent="0.25">
      <c r="A260">
        <v>5726</v>
      </c>
      <c r="B260">
        <v>42</v>
      </c>
      <c r="C260" t="s">
        <v>443</v>
      </c>
      <c r="D260" t="s">
        <v>30</v>
      </c>
      <c r="E260">
        <v>31788</v>
      </c>
      <c r="F260">
        <v>15</v>
      </c>
      <c r="G260">
        <v>10</v>
      </c>
      <c r="H260">
        <v>60</v>
      </c>
      <c r="I260">
        <f>(1-_xlfn.PERCENTRANK.INC($F$2:$F42472,F260,1))*10</f>
        <v>9</v>
      </c>
      <c r="J260">
        <f t="shared" si="21"/>
        <v>3</v>
      </c>
      <c r="K260">
        <f t="shared" si="22"/>
        <v>2</v>
      </c>
      <c r="L260" t="s">
        <v>483</v>
      </c>
      <c r="M260">
        <v>3</v>
      </c>
      <c r="N260" s="8">
        <v>25.714285714285712</v>
      </c>
      <c r="O260" s="8">
        <v>4</v>
      </c>
      <c r="P260" s="8">
        <v>34.285714285714285</v>
      </c>
      <c r="Q260">
        <f t="shared" si="20"/>
        <v>14</v>
      </c>
      <c r="R260">
        <f t="shared" si="23"/>
        <v>4</v>
      </c>
      <c r="S260" t="str">
        <f t="shared" si="24"/>
        <v>At-Risk Customers</v>
      </c>
    </row>
    <row r="261" spans="1:19" x14ac:dyDescent="0.25">
      <c r="A261">
        <v>3066</v>
      </c>
      <c r="B261">
        <v>50</v>
      </c>
      <c r="C261" t="s">
        <v>33</v>
      </c>
      <c r="D261" t="s">
        <v>34</v>
      </c>
      <c r="E261">
        <v>61905</v>
      </c>
      <c r="F261">
        <v>2</v>
      </c>
      <c r="G261">
        <v>12</v>
      </c>
      <c r="H261">
        <v>231</v>
      </c>
      <c r="I261">
        <f>(1-_xlfn.PERCENTRANK.INC($F$2:$F42473,F261,1))*10</f>
        <v>10</v>
      </c>
      <c r="J261">
        <f t="shared" si="21"/>
        <v>3</v>
      </c>
      <c r="K261">
        <f t="shared" si="22"/>
        <v>4</v>
      </c>
      <c r="L261" t="s">
        <v>483</v>
      </c>
      <c r="M261">
        <v>4</v>
      </c>
      <c r="N261" s="8">
        <v>115.5</v>
      </c>
      <c r="O261" s="8">
        <v>4</v>
      </c>
      <c r="P261" s="8">
        <v>115.5</v>
      </c>
      <c r="Q261">
        <f t="shared" si="20"/>
        <v>17</v>
      </c>
      <c r="R261">
        <f t="shared" si="23"/>
        <v>5</v>
      </c>
      <c r="S261" t="str">
        <f t="shared" si="24"/>
        <v>Growth Customers</v>
      </c>
    </row>
    <row r="262" spans="1:19" x14ac:dyDescent="0.25">
      <c r="A262">
        <v>6336</v>
      </c>
      <c r="B262">
        <v>65</v>
      </c>
      <c r="C262" t="s">
        <v>442</v>
      </c>
      <c r="D262" t="s">
        <v>34</v>
      </c>
      <c r="E262">
        <v>29315</v>
      </c>
      <c r="F262">
        <v>55</v>
      </c>
      <c r="G262">
        <v>10</v>
      </c>
      <c r="H262">
        <v>48</v>
      </c>
      <c r="I262">
        <f>(1-_xlfn.PERCENTRANK.INC($F$2:$F42474,F262,1))*10</f>
        <v>5</v>
      </c>
      <c r="J262">
        <f t="shared" si="21"/>
        <v>3</v>
      </c>
      <c r="K262">
        <f t="shared" si="22"/>
        <v>1</v>
      </c>
      <c r="L262" t="s">
        <v>483</v>
      </c>
      <c r="M262">
        <v>2</v>
      </c>
      <c r="N262" s="8">
        <v>16</v>
      </c>
      <c r="O262" s="8">
        <v>4</v>
      </c>
      <c r="P262" s="8">
        <v>32</v>
      </c>
      <c r="Q262">
        <f t="shared" si="20"/>
        <v>9</v>
      </c>
      <c r="R262">
        <f t="shared" si="23"/>
        <v>2</v>
      </c>
      <c r="S262" t="str">
        <f t="shared" si="24"/>
        <v>At-Risk Customers</v>
      </c>
    </row>
    <row r="263" spans="1:19" x14ac:dyDescent="0.25">
      <c r="A263">
        <v>10967</v>
      </c>
      <c r="B263">
        <v>62</v>
      </c>
      <c r="C263" t="s">
        <v>442</v>
      </c>
      <c r="D263" t="s">
        <v>37</v>
      </c>
      <c r="E263">
        <v>33378</v>
      </c>
      <c r="F263">
        <v>38</v>
      </c>
      <c r="G263">
        <v>9</v>
      </c>
      <c r="H263">
        <v>99</v>
      </c>
      <c r="I263">
        <f>(1-_xlfn.PERCENTRANK.INC($F$2:$F42475,F263,1))*10</f>
        <v>7</v>
      </c>
      <c r="J263">
        <f t="shared" si="21"/>
        <v>2</v>
      </c>
      <c r="K263">
        <f t="shared" si="22"/>
        <v>3</v>
      </c>
      <c r="L263" t="s">
        <v>483</v>
      </c>
      <c r="M263">
        <v>2</v>
      </c>
      <c r="N263" s="8">
        <v>33</v>
      </c>
      <c r="O263" s="8">
        <v>4</v>
      </c>
      <c r="P263" s="8">
        <v>66</v>
      </c>
      <c r="Q263">
        <f t="shared" si="20"/>
        <v>12</v>
      </c>
      <c r="R263">
        <f t="shared" si="23"/>
        <v>3</v>
      </c>
      <c r="S263" t="str">
        <f t="shared" si="24"/>
        <v>At-Risk Customers</v>
      </c>
    </row>
    <row r="264" spans="1:19" x14ac:dyDescent="0.25">
      <c r="A264">
        <v>2304</v>
      </c>
      <c r="B264">
        <v>62</v>
      </c>
      <c r="C264" t="s">
        <v>33</v>
      </c>
      <c r="D264" t="s">
        <v>34</v>
      </c>
      <c r="E264">
        <v>66313</v>
      </c>
      <c r="F264">
        <v>86</v>
      </c>
      <c r="G264">
        <v>23</v>
      </c>
      <c r="H264">
        <v>770</v>
      </c>
      <c r="I264">
        <f>(1-_xlfn.PERCENTRANK.INC($F$2:$F42476,F264,1))*10</f>
        <v>1.9999999999999996</v>
      </c>
      <c r="J264">
        <f t="shared" si="21"/>
        <v>8</v>
      </c>
      <c r="K264">
        <f t="shared" si="22"/>
        <v>6</v>
      </c>
      <c r="L264" t="s">
        <v>483</v>
      </c>
      <c r="M264">
        <v>6</v>
      </c>
      <c r="N264" s="8">
        <v>256.66666666666663</v>
      </c>
      <c r="O264" s="8">
        <v>12</v>
      </c>
      <c r="P264" s="8">
        <v>513.33333333333326</v>
      </c>
      <c r="Q264">
        <f t="shared" si="20"/>
        <v>16</v>
      </c>
      <c r="R264">
        <f t="shared" si="23"/>
        <v>5</v>
      </c>
      <c r="S264" t="str">
        <f t="shared" si="24"/>
        <v>Growth Customers</v>
      </c>
    </row>
    <row r="265" spans="1:19" x14ac:dyDescent="0.25">
      <c r="A265">
        <v>3445</v>
      </c>
      <c r="B265">
        <v>69</v>
      </c>
      <c r="C265" t="s">
        <v>442</v>
      </c>
      <c r="D265" t="s">
        <v>30</v>
      </c>
      <c r="E265">
        <v>60714</v>
      </c>
      <c r="F265">
        <v>56</v>
      </c>
      <c r="G265">
        <v>23</v>
      </c>
      <c r="H265">
        <v>957</v>
      </c>
      <c r="I265">
        <f>(1-_xlfn.PERCENTRANK.INC($F$2:$F42477,F265,1))*10</f>
        <v>5</v>
      </c>
      <c r="J265">
        <f t="shared" si="21"/>
        <v>8</v>
      </c>
      <c r="K265">
        <f t="shared" si="22"/>
        <v>7</v>
      </c>
      <c r="L265" t="s">
        <v>483</v>
      </c>
      <c r="M265">
        <v>7</v>
      </c>
      <c r="N265" s="8">
        <v>394.05882352941177</v>
      </c>
      <c r="O265" s="8">
        <v>10</v>
      </c>
      <c r="P265" s="8">
        <v>562.94117647058829</v>
      </c>
      <c r="Q265">
        <f t="shared" si="20"/>
        <v>20</v>
      </c>
      <c r="R265">
        <f t="shared" si="23"/>
        <v>7</v>
      </c>
      <c r="S265" t="str">
        <f t="shared" si="24"/>
        <v>Loyal Customers</v>
      </c>
    </row>
    <row r="266" spans="1:19" x14ac:dyDescent="0.25">
      <c r="A266">
        <v>7828</v>
      </c>
      <c r="B266">
        <v>44</v>
      </c>
      <c r="C266" t="s">
        <v>443</v>
      </c>
      <c r="D266" t="s">
        <v>34</v>
      </c>
      <c r="E266">
        <v>77882</v>
      </c>
      <c r="F266">
        <v>29</v>
      </c>
      <c r="G266">
        <v>12</v>
      </c>
      <c r="H266">
        <v>818</v>
      </c>
      <c r="I266">
        <f>(1-_xlfn.PERCENTRANK.INC($F$2:$F42478,F266,1))*10</f>
        <v>8</v>
      </c>
      <c r="J266">
        <f t="shared" si="21"/>
        <v>3</v>
      </c>
      <c r="K266">
        <f t="shared" si="22"/>
        <v>6</v>
      </c>
      <c r="L266" t="s">
        <v>483</v>
      </c>
      <c r="M266">
        <v>3</v>
      </c>
      <c r="N266" s="8">
        <v>306.75</v>
      </c>
      <c r="O266" s="8">
        <v>5</v>
      </c>
      <c r="P266" s="8">
        <v>511.25</v>
      </c>
      <c r="Q266">
        <f t="shared" si="20"/>
        <v>17</v>
      </c>
      <c r="R266">
        <f t="shared" si="23"/>
        <v>5</v>
      </c>
      <c r="S266" t="str">
        <f t="shared" si="24"/>
        <v>Growth Customers</v>
      </c>
    </row>
    <row r="267" spans="1:19" x14ac:dyDescent="0.25">
      <c r="A267">
        <v>3762</v>
      </c>
      <c r="B267">
        <v>39</v>
      </c>
      <c r="C267" t="s">
        <v>33</v>
      </c>
      <c r="D267" t="s">
        <v>30</v>
      </c>
      <c r="E267">
        <v>69867</v>
      </c>
      <c r="F267">
        <v>30</v>
      </c>
      <c r="G267">
        <v>17</v>
      </c>
      <c r="H267">
        <v>925</v>
      </c>
      <c r="I267">
        <f>(1-_xlfn.PERCENTRANK.INC($F$2:$F42479,F267,1))*10</f>
        <v>7</v>
      </c>
      <c r="J267">
        <f t="shared" si="21"/>
        <v>5</v>
      </c>
      <c r="K267">
        <f t="shared" si="22"/>
        <v>6</v>
      </c>
      <c r="L267" t="s">
        <v>483</v>
      </c>
      <c r="M267">
        <v>3</v>
      </c>
      <c r="N267" s="8">
        <v>252.27272727272725</v>
      </c>
      <c r="O267" s="8">
        <v>8</v>
      </c>
      <c r="P267" s="8">
        <v>672.72727272727275</v>
      </c>
      <c r="Q267">
        <f t="shared" si="20"/>
        <v>18</v>
      </c>
      <c r="R267">
        <f t="shared" si="23"/>
        <v>6</v>
      </c>
      <c r="S267" t="str">
        <f t="shared" si="24"/>
        <v>Growth Customers</v>
      </c>
    </row>
    <row r="268" spans="1:19" x14ac:dyDescent="0.25">
      <c r="A268">
        <v>4391</v>
      </c>
      <c r="B268">
        <v>57</v>
      </c>
      <c r="C268" t="s">
        <v>443</v>
      </c>
      <c r="D268" t="s">
        <v>37</v>
      </c>
      <c r="E268">
        <v>63841</v>
      </c>
      <c r="F268">
        <v>64</v>
      </c>
      <c r="G268">
        <v>22</v>
      </c>
      <c r="H268">
        <v>908</v>
      </c>
      <c r="I268">
        <f>(1-_xlfn.PERCENTRANK.INC($F$2:$F42480,F268,1))*10</f>
        <v>4</v>
      </c>
      <c r="J268">
        <f t="shared" si="21"/>
        <v>7</v>
      </c>
      <c r="K268">
        <f t="shared" si="22"/>
        <v>6</v>
      </c>
      <c r="L268" t="s">
        <v>483</v>
      </c>
      <c r="M268">
        <v>9</v>
      </c>
      <c r="N268" s="8">
        <v>454</v>
      </c>
      <c r="O268" s="8">
        <v>9</v>
      </c>
      <c r="P268" s="8">
        <v>454</v>
      </c>
      <c r="Q268">
        <f t="shared" si="20"/>
        <v>17</v>
      </c>
      <c r="R268">
        <f t="shared" si="23"/>
        <v>5</v>
      </c>
      <c r="S268" t="str">
        <f t="shared" si="24"/>
        <v>Growth Customers</v>
      </c>
    </row>
    <row r="269" spans="1:19" x14ac:dyDescent="0.25">
      <c r="A269">
        <v>4669</v>
      </c>
      <c r="B269">
        <v>44</v>
      </c>
      <c r="C269" t="s">
        <v>41</v>
      </c>
      <c r="D269" t="s">
        <v>34</v>
      </c>
      <c r="E269">
        <v>24480</v>
      </c>
      <c r="F269">
        <v>46</v>
      </c>
      <c r="G269">
        <v>10</v>
      </c>
      <c r="H269">
        <v>102</v>
      </c>
      <c r="I269">
        <f>(1-_xlfn.PERCENTRANK.INC($F$2:$F42481,F269,1))*10</f>
        <v>6</v>
      </c>
      <c r="J269">
        <f t="shared" si="21"/>
        <v>3</v>
      </c>
      <c r="K269">
        <f t="shared" si="22"/>
        <v>3</v>
      </c>
      <c r="L269" t="s">
        <v>483</v>
      </c>
      <c r="M269">
        <v>3</v>
      </c>
      <c r="N269" s="8">
        <v>43.714285714285715</v>
      </c>
      <c r="O269" s="8">
        <v>4</v>
      </c>
      <c r="P269" s="8">
        <v>58.285714285714285</v>
      </c>
      <c r="Q269">
        <f t="shared" si="20"/>
        <v>12</v>
      </c>
      <c r="R269">
        <f t="shared" si="23"/>
        <v>3</v>
      </c>
      <c r="S269" t="str">
        <f t="shared" si="24"/>
        <v>At-Risk Customers</v>
      </c>
    </row>
    <row r="270" spans="1:19" x14ac:dyDescent="0.25">
      <c r="A270">
        <v>10144</v>
      </c>
      <c r="B270">
        <v>49</v>
      </c>
      <c r="C270" t="s">
        <v>442</v>
      </c>
      <c r="D270" t="s">
        <v>34</v>
      </c>
      <c r="E270">
        <v>51369</v>
      </c>
      <c r="F270">
        <v>84</v>
      </c>
      <c r="G270">
        <v>16</v>
      </c>
      <c r="H270">
        <v>576</v>
      </c>
      <c r="I270">
        <f>(1-_xlfn.PERCENTRANK.INC($F$2:$F42482,F270,1))*10</f>
        <v>1.9999999999999996</v>
      </c>
      <c r="J270">
        <f t="shared" si="21"/>
        <v>5</v>
      </c>
      <c r="K270">
        <f t="shared" si="22"/>
        <v>5</v>
      </c>
      <c r="L270" t="s">
        <v>483</v>
      </c>
      <c r="M270">
        <v>8</v>
      </c>
      <c r="N270" s="8">
        <v>384</v>
      </c>
      <c r="O270" s="8">
        <v>4</v>
      </c>
      <c r="P270" s="8">
        <v>192</v>
      </c>
      <c r="Q270">
        <f t="shared" si="20"/>
        <v>12</v>
      </c>
      <c r="R270">
        <f t="shared" si="23"/>
        <v>3</v>
      </c>
      <c r="S270" t="str">
        <f t="shared" si="24"/>
        <v>At-Risk Customers</v>
      </c>
    </row>
    <row r="271" spans="1:19" x14ac:dyDescent="0.25">
      <c r="A271">
        <v>8652</v>
      </c>
      <c r="B271">
        <v>79</v>
      </c>
      <c r="C271" t="s">
        <v>442</v>
      </c>
      <c r="D271" t="s">
        <v>34</v>
      </c>
      <c r="E271">
        <v>37760</v>
      </c>
      <c r="F271">
        <v>20</v>
      </c>
      <c r="G271">
        <v>13</v>
      </c>
      <c r="H271">
        <v>317</v>
      </c>
      <c r="I271">
        <f>(1-_xlfn.PERCENTRANK.INC($F$2:$F42483,F271,1))*10</f>
        <v>8</v>
      </c>
      <c r="J271">
        <f t="shared" si="21"/>
        <v>4</v>
      </c>
      <c r="K271">
        <f t="shared" si="22"/>
        <v>4</v>
      </c>
      <c r="L271" t="s">
        <v>483</v>
      </c>
      <c r="M271">
        <v>4</v>
      </c>
      <c r="N271" s="8">
        <v>126.80000000000001</v>
      </c>
      <c r="O271" s="8">
        <v>6</v>
      </c>
      <c r="P271" s="8">
        <v>190.2</v>
      </c>
      <c r="Q271">
        <f t="shared" si="20"/>
        <v>16</v>
      </c>
      <c r="R271">
        <f t="shared" si="23"/>
        <v>5</v>
      </c>
      <c r="S271" t="str">
        <f t="shared" si="24"/>
        <v>Growth Customers</v>
      </c>
    </row>
    <row r="272" spans="1:19" x14ac:dyDescent="0.25">
      <c r="A272">
        <v>1672</v>
      </c>
      <c r="B272">
        <v>51</v>
      </c>
      <c r="C272" t="s">
        <v>33</v>
      </c>
      <c r="D272" t="s">
        <v>34</v>
      </c>
      <c r="E272">
        <v>65640</v>
      </c>
      <c r="F272">
        <v>74</v>
      </c>
      <c r="G272">
        <v>15</v>
      </c>
      <c r="H272">
        <v>461</v>
      </c>
      <c r="I272">
        <f>(1-_xlfn.PERCENTRANK.INC($F$2:$F42484,F272,1))*10</f>
        <v>3.0000000000000004</v>
      </c>
      <c r="J272">
        <f t="shared" si="21"/>
        <v>4</v>
      </c>
      <c r="K272">
        <f t="shared" si="22"/>
        <v>5</v>
      </c>
      <c r="L272" t="s">
        <v>483</v>
      </c>
      <c r="M272">
        <v>5</v>
      </c>
      <c r="N272" s="8">
        <v>177.30769230769232</v>
      </c>
      <c r="O272" s="8">
        <v>8</v>
      </c>
      <c r="P272" s="8">
        <v>283.69230769230774</v>
      </c>
      <c r="Q272">
        <f t="shared" si="20"/>
        <v>12</v>
      </c>
      <c r="R272">
        <f t="shared" si="23"/>
        <v>3</v>
      </c>
      <c r="S272" t="str">
        <f t="shared" si="24"/>
        <v>At-Risk Customers</v>
      </c>
    </row>
    <row r="273" spans="1:19" x14ac:dyDescent="0.25">
      <c r="A273">
        <v>8962</v>
      </c>
      <c r="B273">
        <v>50</v>
      </c>
      <c r="C273" t="s">
        <v>443</v>
      </c>
      <c r="D273" t="s">
        <v>34</v>
      </c>
      <c r="E273">
        <v>44319</v>
      </c>
      <c r="F273">
        <v>18</v>
      </c>
      <c r="G273">
        <v>7</v>
      </c>
      <c r="H273">
        <v>37</v>
      </c>
      <c r="I273">
        <f>(1-_xlfn.PERCENTRANK.INC($F$2:$F42485,F273,1))*10</f>
        <v>9</v>
      </c>
      <c r="J273">
        <f t="shared" si="21"/>
        <v>1</v>
      </c>
      <c r="K273">
        <f t="shared" si="22"/>
        <v>1</v>
      </c>
      <c r="L273" t="s">
        <v>483</v>
      </c>
      <c r="M273">
        <v>2</v>
      </c>
      <c r="N273" s="8">
        <v>14.8</v>
      </c>
      <c r="O273" s="8">
        <v>3</v>
      </c>
      <c r="P273" s="8">
        <v>22.2</v>
      </c>
      <c r="Q273">
        <f t="shared" si="20"/>
        <v>11</v>
      </c>
      <c r="R273">
        <f t="shared" si="23"/>
        <v>3</v>
      </c>
      <c r="S273" t="str">
        <f t="shared" si="24"/>
        <v>At-Risk Customers</v>
      </c>
    </row>
    <row r="274" spans="1:19" x14ac:dyDescent="0.25">
      <c r="A274">
        <v>9974</v>
      </c>
      <c r="B274">
        <v>51</v>
      </c>
      <c r="C274" t="s">
        <v>442</v>
      </c>
      <c r="D274" t="s">
        <v>34</v>
      </c>
      <c r="E274">
        <v>30631</v>
      </c>
      <c r="F274">
        <v>75</v>
      </c>
      <c r="G274">
        <v>7</v>
      </c>
      <c r="H274">
        <v>70</v>
      </c>
      <c r="I274">
        <f>(1-_xlfn.PERCENTRANK.INC($F$2:$F42486,F274,1))*10</f>
        <v>3.0000000000000004</v>
      </c>
      <c r="J274">
        <f t="shared" si="21"/>
        <v>1</v>
      </c>
      <c r="K274">
        <f t="shared" si="22"/>
        <v>2</v>
      </c>
      <c r="L274" t="s">
        <v>483</v>
      </c>
      <c r="M274">
        <v>3</v>
      </c>
      <c r="N274" s="8">
        <v>42</v>
      </c>
      <c r="O274" s="8">
        <v>2</v>
      </c>
      <c r="P274" s="8">
        <v>28</v>
      </c>
      <c r="Q274">
        <f t="shared" si="20"/>
        <v>6</v>
      </c>
      <c r="R274">
        <f t="shared" si="23"/>
        <v>0</v>
      </c>
      <c r="S274" t="str">
        <f t="shared" si="24"/>
        <v>Inactive Customers</v>
      </c>
    </row>
    <row r="275" spans="1:19" x14ac:dyDescent="0.25">
      <c r="A275">
        <v>10983</v>
      </c>
      <c r="B275">
        <v>73</v>
      </c>
      <c r="C275" t="s">
        <v>442</v>
      </c>
      <c r="D275" t="s">
        <v>34</v>
      </c>
      <c r="E275">
        <v>75278</v>
      </c>
      <c r="F275">
        <v>17</v>
      </c>
      <c r="G275">
        <v>23</v>
      </c>
      <c r="H275">
        <v>930</v>
      </c>
      <c r="I275">
        <f>(1-_xlfn.PERCENTRANK.INC($F$2:$F42487,F275,1))*10</f>
        <v>9</v>
      </c>
      <c r="J275">
        <f t="shared" si="21"/>
        <v>8</v>
      </c>
      <c r="K275">
        <f t="shared" si="22"/>
        <v>7</v>
      </c>
      <c r="L275" t="s">
        <v>483</v>
      </c>
      <c r="M275">
        <v>6</v>
      </c>
      <c r="N275" s="8">
        <v>293.68421052631578</v>
      </c>
      <c r="O275" s="8">
        <v>13</v>
      </c>
      <c r="P275" s="8">
        <v>636.31578947368428</v>
      </c>
      <c r="Q275">
        <f t="shared" si="20"/>
        <v>24</v>
      </c>
      <c r="R275">
        <f t="shared" si="23"/>
        <v>9</v>
      </c>
      <c r="S275" t="str">
        <f t="shared" si="24"/>
        <v>Top Customers</v>
      </c>
    </row>
    <row r="276" spans="1:19" x14ac:dyDescent="0.25">
      <c r="A276">
        <v>8148</v>
      </c>
      <c r="B276">
        <v>69</v>
      </c>
      <c r="C276" t="s">
        <v>443</v>
      </c>
      <c r="D276" t="s">
        <v>34</v>
      </c>
      <c r="E276">
        <v>50898</v>
      </c>
      <c r="F276">
        <v>88</v>
      </c>
      <c r="G276">
        <v>33</v>
      </c>
      <c r="H276">
        <v>859</v>
      </c>
      <c r="I276">
        <f>(1-_xlfn.PERCENTRANK.INC($F$2:$F42488,F276,1))*10</f>
        <v>1.9999999999999996</v>
      </c>
      <c r="J276">
        <f t="shared" si="21"/>
        <v>9</v>
      </c>
      <c r="K276">
        <f t="shared" si="22"/>
        <v>6</v>
      </c>
      <c r="L276" t="s">
        <v>483</v>
      </c>
      <c r="M276">
        <v>6</v>
      </c>
      <c r="N276" s="8">
        <v>286.33333333333331</v>
      </c>
      <c r="O276" s="8">
        <v>12</v>
      </c>
      <c r="P276" s="8">
        <v>572.66666666666663</v>
      </c>
      <c r="Q276">
        <f t="shared" si="20"/>
        <v>17</v>
      </c>
      <c r="R276">
        <f t="shared" si="23"/>
        <v>5</v>
      </c>
      <c r="S276" t="str">
        <f t="shared" si="24"/>
        <v>Growth Customers</v>
      </c>
    </row>
    <row r="277" spans="1:19" x14ac:dyDescent="0.25">
      <c r="A277">
        <v>10102</v>
      </c>
      <c r="B277">
        <v>59</v>
      </c>
      <c r="C277" t="s">
        <v>442</v>
      </c>
      <c r="D277" t="s">
        <v>57</v>
      </c>
      <c r="E277">
        <v>79946</v>
      </c>
      <c r="F277">
        <v>19</v>
      </c>
      <c r="G277">
        <v>22</v>
      </c>
      <c r="H277">
        <v>1478</v>
      </c>
      <c r="I277">
        <f>(1-_xlfn.PERCENTRANK.INC($F$2:$F42489,F277,1))*10</f>
        <v>9</v>
      </c>
      <c r="J277">
        <f t="shared" si="21"/>
        <v>7</v>
      </c>
      <c r="K277">
        <f t="shared" si="22"/>
        <v>8</v>
      </c>
      <c r="L277" t="s">
        <v>483</v>
      </c>
      <c r="M277">
        <v>5</v>
      </c>
      <c r="N277" s="8">
        <v>739</v>
      </c>
      <c r="O277" s="8">
        <v>5</v>
      </c>
      <c r="P277" s="8">
        <v>739</v>
      </c>
      <c r="Q277">
        <f t="shared" si="20"/>
        <v>24</v>
      </c>
      <c r="R277">
        <f t="shared" si="23"/>
        <v>9</v>
      </c>
      <c r="S277" t="str">
        <f t="shared" si="24"/>
        <v>Top Customers</v>
      </c>
    </row>
    <row r="278" spans="1:19" x14ac:dyDescent="0.25">
      <c r="A278">
        <v>4697</v>
      </c>
      <c r="B278">
        <v>76</v>
      </c>
      <c r="C278" t="s">
        <v>443</v>
      </c>
      <c r="D278" t="s">
        <v>37</v>
      </c>
      <c r="E278">
        <v>35416</v>
      </c>
      <c r="F278">
        <v>62</v>
      </c>
      <c r="G278">
        <v>16</v>
      </c>
      <c r="H278">
        <v>390</v>
      </c>
      <c r="I278">
        <f>(1-_xlfn.PERCENTRANK.INC($F$2:$F42490,F278,1))*10</f>
        <v>4</v>
      </c>
      <c r="J278">
        <f t="shared" si="21"/>
        <v>5</v>
      </c>
      <c r="K278">
        <f t="shared" si="22"/>
        <v>4</v>
      </c>
      <c r="L278" t="s">
        <v>483</v>
      </c>
      <c r="M278">
        <v>7</v>
      </c>
      <c r="N278" s="8">
        <v>227.50000000000003</v>
      </c>
      <c r="O278" s="8">
        <v>5</v>
      </c>
      <c r="P278" s="8">
        <v>162.5</v>
      </c>
      <c r="Q278">
        <f t="shared" si="20"/>
        <v>13</v>
      </c>
      <c r="R278">
        <f t="shared" si="23"/>
        <v>4</v>
      </c>
      <c r="S278" t="str">
        <f t="shared" si="24"/>
        <v>At-Risk Customers</v>
      </c>
    </row>
    <row r="279" spans="1:19" x14ac:dyDescent="0.25">
      <c r="A279">
        <v>9262</v>
      </c>
      <c r="B279">
        <v>41</v>
      </c>
      <c r="C279" t="s">
        <v>443</v>
      </c>
      <c r="D279" t="s">
        <v>34</v>
      </c>
      <c r="E279">
        <v>32414</v>
      </c>
      <c r="F279">
        <v>11</v>
      </c>
      <c r="G279">
        <v>5</v>
      </c>
      <c r="H279">
        <v>52</v>
      </c>
      <c r="I279">
        <f>(1-_xlfn.PERCENTRANK.INC($F$2:$F42491,F279,1))*10</f>
        <v>9</v>
      </c>
      <c r="J279">
        <f t="shared" si="21"/>
        <v>0</v>
      </c>
      <c r="K279">
        <f t="shared" si="22"/>
        <v>1</v>
      </c>
      <c r="L279" t="s">
        <v>483</v>
      </c>
      <c r="M279">
        <v>1</v>
      </c>
      <c r="N279" s="8">
        <v>13</v>
      </c>
      <c r="O279" s="8">
        <v>3</v>
      </c>
      <c r="P279" s="8">
        <v>39</v>
      </c>
      <c r="Q279">
        <f t="shared" si="20"/>
        <v>10</v>
      </c>
      <c r="R279">
        <f t="shared" si="23"/>
        <v>2</v>
      </c>
      <c r="S279" t="str">
        <f t="shared" si="24"/>
        <v>At-Risk Customers</v>
      </c>
    </row>
    <row r="280" spans="1:19" x14ac:dyDescent="0.25">
      <c r="A280">
        <v>7254</v>
      </c>
      <c r="B280">
        <v>56</v>
      </c>
      <c r="C280" t="s">
        <v>442</v>
      </c>
      <c r="D280" t="s">
        <v>34</v>
      </c>
      <c r="E280">
        <v>38361</v>
      </c>
      <c r="F280">
        <v>74</v>
      </c>
      <c r="G280">
        <v>10</v>
      </c>
      <c r="H280">
        <v>137</v>
      </c>
      <c r="I280">
        <f>(1-_xlfn.PERCENTRANK.INC($F$2:$F42492,F280,1))*10</f>
        <v>3.0000000000000004</v>
      </c>
      <c r="J280">
        <f t="shared" si="21"/>
        <v>3</v>
      </c>
      <c r="K280">
        <f t="shared" si="22"/>
        <v>3</v>
      </c>
      <c r="L280" t="s">
        <v>483</v>
      </c>
      <c r="M280">
        <v>3</v>
      </c>
      <c r="N280" s="8">
        <v>68.5</v>
      </c>
      <c r="O280" s="8">
        <v>3</v>
      </c>
      <c r="P280" s="8">
        <v>68.5</v>
      </c>
      <c r="Q280">
        <f t="shared" si="20"/>
        <v>9</v>
      </c>
      <c r="R280">
        <f t="shared" si="23"/>
        <v>2</v>
      </c>
      <c r="S280" t="str">
        <f t="shared" si="24"/>
        <v>At-Risk Customers</v>
      </c>
    </row>
    <row r="281" spans="1:19" x14ac:dyDescent="0.25">
      <c r="A281">
        <v>4543</v>
      </c>
      <c r="B281">
        <v>45</v>
      </c>
      <c r="C281" t="s">
        <v>442</v>
      </c>
      <c r="D281" t="s">
        <v>34</v>
      </c>
      <c r="E281">
        <v>82497</v>
      </c>
      <c r="F281">
        <v>32</v>
      </c>
      <c r="G281">
        <v>19</v>
      </c>
      <c r="H281">
        <v>1919</v>
      </c>
      <c r="I281">
        <f>(1-_xlfn.PERCENTRANK.INC($F$2:$F42493,F281,1))*10</f>
        <v>7</v>
      </c>
      <c r="J281">
        <f t="shared" si="21"/>
        <v>6</v>
      </c>
      <c r="K281">
        <f t="shared" si="22"/>
        <v>9</v>
      </c>
      <c r="L281" t="s">
        <v>483</v>
      </c>
      <c r="M281">
        <v>2</v>
      </c>
      <c r="N281" s="8">
        <v>348.90909090909093</v>
      </c>
      <c r="O281" s="8">
        <v>9</v>
      </c>
      <c r="P281" s="8">
        <v>1570.0909090909092</v>
      </c>
      <c r="Q281">
        <f t="shared" si="20"/>
        <v>22</v>
      </c>
      <c r="R281">
        <f t="shared" si="23"/>
        <v>8</v>
      </c>
      <c r="S281" t="str">
        <f t="shared" si="24"/>
        <v>Loyal Customers</v>
      </c>
    </row>
    <row r="282" spans="1:19" x14ac:dyDescent="0.25">
      <c r="A282">
        <v>4927</v>
      </c>
      <c r="B282">
        <v>54</v>
      </c>
      <c r="C282" t="s">
        <v>442</v>
      </c>
      <c r="D282" t="s">
        <v>34</v>
      </c>
      <c r="E282">
        <v>16626</v>
      </c>
      <c r="F282">
        <v>76</v>
      </c>
      <c r="G282">
        <v>9</v>
      </c>
      <c r="H282">
        <v>68</v>
      </c>
      <c r="I282">
        <f>(1-_xlfn.PERCENTRANK.INC($F$2:$F42494,F282,1))*10</f>
        <v>3.0000000000000004</v>
      </c>
      <c r="J282">
        <f t="shared" si="21"/>
        <v>2</v>
      </c>
      <c r="K282">
        <f t="shared" si="22"/>
        <v>2</v>
      </c>
      <c r="L282" t="s">
        <v>483</v>
      </c>
      <c r="M282">
        <v>3</v>
      </c>
      <c r="N282" s="8">
        <v>34</v>
      </c>
      <c r="O282" s="8">
        <v>3</v>
      </c>
      <c r="P282" s="8">
        <v>34</v>
      </c>
      <c r="Q282">
        <f t="shared" si="20"/>
        <v>7</v>
      </c>
      <c r="R282">
        <f t="shared" si="23"/>
        <v>1</v>
      </c>
      <c r="S282" t="str">
        <f t="shared" si="24"/>
        <v>Inactive Customers</v>
      </c>
    </row>
    <row r="283" spans="1:19" x14ac:dyDescent="0.25">
      <c r="A283">
        <v>10451</v>
      </c>
      <c r="B283">
        <v>60</v>
      </c>
      <c r="C283" t="s">
        <v>442</v>
      </c>
      <c r="D283" t="s">
        <v>34</v>
      </c>
      <c r="E283">
        <v>29672</v>
      </c>
      <c r="F283">
        <v>6</v>
      </c>
      <c r="G283">
        <v>4</v>
      </c>
      <c r="H283">
        <v>25</v>
      </c>
      <c r="I283">
        <f>(1-_xlfn.PERCENTRANK.INC($F$2:$F42495,F283,1))*10</f>
        <v>10</v>
      </c>
      <c r="J283">
        <f t="shared" si="21"/>
        <v>0</v>
      </c>
      <c r="K283">
        <f t="shared" si="22"/>
        <v>0</v>
      </c>
      <c r="L283" t="s">
        <v>483</v>
      </c>
      <c r="M283">
        <v>0</v>
      </c>
      <c r="N283" s="8">
        <v>0</v>
      </c>
      <c r="O283" s="8">
        <v>3</v>
      </c>
      <c r="P283" s="8">
        <v>25</v>
      </c>
      <c r="Q283">
        <f t="shared" si="20"/>
        <v>10</v>
      </c>
      <c r="R283">
        <f t="shared" si="23"/>
        <v>2</v>
      </c>
      <c r="S283" t="str">
        <f t="shared" si="24"/>
        <v>At-Risk Customers</v>
      </c>
    </row>
    <row r="284" spans="1:19" x14ac:dyDescent="0.25">
      <c r="A284">
        <v>2926</v>
      </c>
      <c r="B284">
        <v>73</v>
      </c>
      <c r="C284" t="s">
        <v>443</v>
      </c>
      <c r="D284" t="s">
        <v>34</v>
      </c>
      <c r="E284">
        <v>55951</v>
      </c>
      <c r="F284">
        <v>62</v>
      </c>
      <c r="G284">
        <v>23</v>
      </c>
      <c r="H284">
        <v>1374</v>
      </c>
      <c r="I284">
        <f>(1-_xlfn.PERCENTRANK.INC($F$2:$F42496,F284,1))*10</f>
        <v>4</v>
      </c>
      <c r="J284">
        <f t="shared" si="21"/>
        <v>8</v>
      </c>
      <c r="K284">
        <f t="shared" si="22"/>
        <v>8</v>
      </c>
      <c r="L284" t="s">
        <v>483</v>
      </c>
      <c r="M284">
        <v>3</v>
      </c>
      <c r="N284" s="8">
        <v>294.42857142857139</v>
      </c>
      <c r="O284" s="8">
        <v>11</v>
      </c>
      <c r="P284" s="8">
        <v>1079.5714285714284</v>
      </c>
      <c r="Q284">
        <f t="shared" si="20"/>
        <v>20</v>
      </c>
      <c r="R284">
        <f t="shared" si="23"/>
        <v>7</v>
      </c>
      <c r="S284" t="str">
        <f t="shared" si="24"/>
        <v>Loyal Customers</v>
      </c>
    </row>
    <row r="285" spans="1:19" x14ac:dyDescent="0.25">
      <c r="A285">
        <v>2874</v>
      </c>
      <c r="B285">
        <v>37</v>
      </c>
      <c r="C285" t="s">
        <v>443</v>
      </c>
      <c r="D285" t="s">
        <v>37</v>
      </c>
      <c r="E285">
        <v>35388</v>
      </c>
      <c r="F285">
        <v>20</v>
      </c>
      <c r="G285">
        <v>5</v>
      </c>
      <c r="H285">
        <v>32</v>
      </c>
      <c r="I285">
        <f>(1-_xlfn.PERCENTRANK.INC($F$2:$F42497,F285,1))*10</f>
        <v>8</v>
      </c>
      <c r="J285">
        <f t="shared" si="21"/>
        <v>0</v>
      </c>
      <c r="K285">
        <f t="shared" si="22"/>
        <v>0</v>
      </c>
      <c r="L285" t="s">
        <v>483</v>
      </c>
      <c r="M285">
        <v>1</v>
      </c>
      <c r="N285" s="8">
        <v>8</v>
      </c>
      <c r="O285" s="8">
        <v>3</v>
      </c>
      <c r="P285" s="8">
        <v>24</v>
      </c>
      <c r="Q285">
        <f t="shared" si="20"/>
        <v>8</v>
      </c>
      <c r="R285">
        <f t="shared" si="23"/>
        <v>1</v>
      </c>
      <c r="S285" t="str">
        <f t="shared" si="24"/>
        <v>Inactive Customers</v>
      </c>
    </row>
    <row r="286" spans="1:19" x14ac:dyDescent="0.25">
      <c r="A286">
        <v>9738</v>
      </c>
      <c r="B286">
        <v>39</v>
      </c>
      <c r="C286" t="s">
        <v>443</v>
      </c>
      <c r="D286" t="s">
        <v>34</v>
      </c>
      <c r="E286">
        <v>42386</v>
      </c>
      <c r="F286">
        <v>43</v>
      </c>
      <c r="G286">
        <v>7</v>
      </c>
      <c r="H286">
        <v>100</v>
      </c>
      <c r="I286">
        <f>(1-_xlfn.PERCENTRANK.INC($F$2:$F42498,F286,1))*10</f>
        <v>6</v>
      </c>
      <c r="J286">
        <f t="shared" si="21"/>
        <v>1</v>
      </c>
      <c r="K286">
        <f t="shared" si="22"/>
        <v>3</v>
      </c>
      <c r="L286" t="s">
        <v>483</v>
      </c>
      <c r="M286">
        <v>3</v>
      </c>
      <c r="N286" s="8">
        <v>50</v>
      </c>
      <c r="O286" s="8">
        <v>3</v>
      </c>
      <c r="P286" s="8">
        <v>50</v>
      </c>
      <c r="Q286">
        <f t="shared" si="20"/>
        <v>10</v>
      </c>
      <c r="R286">
        <f t="shared" si="23"/>
        <v>2</v>
      </c>
      <c r="S286" t="str">
        <f t="shared" si="24"/>
        <v>At-Risk Customers</v>
      </c>
    </row>
    <row r="287" spans="1:19" x14ac:dyDescent="0.25">
      <c r="A287">
        <v>7119</v>
      </c>
      <c r="B287">
        <v>43</v>
      </c>
      <c r="C287" t="s">
        <v>442</v>
      </c>
      <c r="D287" t="s">
        <v>30</v>
      </c>
      <c r="E287">
        <v>68627</v>
      </c>
      <c r="F287">
        <v>45</v>
      </c>
      <c r="G287">
        <v>12</v>
      </c>
      <c r="H287">
        <v>825</v>
      </c>
      <c r="I287">
        <f>(1-_xlfn.PERCENTRANK.INC($F$2:$F42499,F287,1))*10</f>
        <v>6</v>
      </c>
      <c r="J287">
        <f t="shared" si="21"/>
        <v>3</v>
      </c>
      <c r="K287">
        <f t="shared" si="22"/>
        <v>6</v>
      </c>
      <c r="L287" t="s">
        <v>483</v>
      </c>
      <c r="M287">
        <v>2</v>
      </c>
      <c r="N287" s="8">
        <v>206.25</v>
      </c>
      <c r="O287" s="8">
        <v>6</v>
      </c>
      <c r="P287" s="8">
        <v>618.75</v>
      </c>
      <c r="Q287">
        <f t="shared" si="20"/>
        <v>15</v>
      </c>
      <c r="R287">
        <f t="shared" si="23"/>
        <v>4</v>
      </c>
      <c r="S287" t="str">
        <f t="shared" si="24"/>
        <v>At-Risk Customers</v>
      </c>
    </row>
    <row r="288" spans="1:19" x14ac:dyDescent="0.25">
      <c r="A288">
        <v>3924</v>
      </c>
      <c r="B288">
        <v>60</v>
      </c>
      <c r="C288" t="s">
        <v>33</v>
      </c>
      <c r="D288" t="s">
        <v>37</v>
      </c>
      <c r="E288">
        <v>57912</v>
      </c>
      <c r="F288">
        <v>34</v>
      </c>
      <c r="G288">
        <v>28</v>
      </c>
      <c r="H288">
        <v>916</v>
      </c>
      <c r="I288">
        <f>(1-_xlfn.PERCENTRANK.INC($F$2:$F42500,F288,1))*10</f>
        <v>7</v>
      </c>
      <c r="J288">
        <f t="shared" si="21"/>
        <v>9</v>
      </c>
      <c r="K288">
        <f t="shared" si="22"/>
        <v>6</v>
      </c>
      <c r="L288" t="s">
        <v>483</v>
      </c>
      <c r="M288">
        <v>8</v>
      </c>
      <c r="N288" s="8">
        <v>366.40000000000003</v>
      </c>
      <c r="O288" s="8">
        <v>12</v>
      </c>
      <c r="P288" s="8">
        <v>549.6</v>
      </c>
      <c r="Q288">
        <f t="shared" si="20"/>
        <v>22</v>
      </c>
      <c r="R288">
        <f t="shared" si="23"/>
        <v>8</v>
      </c>
      <c r="S288" t="str">
        <f t="shared" si="24"/>
        <v>Loyal Customers</v>
      </c>
    </row>
    <row r="289" spans="1:19" x14ac:dyDescent="0.25">
      <c r="A289">
        <v>5827</v>
      </c>
      <c r="B289">
        <v>67</v>
      </c>
      <c r="C289" t="s">
        <v>442</v>
      </c>
      <c r="D289" t="s">
        <v>37</v>
      </c>
      <c r="E289">
        <v>35246</v>
      </c>
      <c r="F289">
        <v>53</v>
      </c>
      <c r="G289">
        <v>11</v>
      </c>
      <c r="H289">
        <v>62</v>
      </c>
      <c r="I289">
        <f>(1-_xlfn.PERCENTRANK.INC($F$2:$F42501,F289,1))*10</f>
        <v>5</v>
      </c>
      <c r="J289">
        <f t="shared" si="21"/>
        <v>3</v>
      </c>
      <c r="K289">
        <f t="shared" si="22"/>
        <v>2</v>
      </c>
      <c r="L289" t="s">
        <v>483</v>
      </c>
      <c r="M289">
        <v>3</v>
      </c>
      <c r="N289" s="8">
        <v>31</v>
      </c>
      <c r="O289" s="8">
        <v>3</v>
      </c>
      <c r="P289" s="8">
        <v>31</v>
      </c>
      <c r="Q289">
        <f t="shared" si="20"/>
        <v>10</v>
      </c>
      <c r="R289">
        <f t="shared" si="23"/>
        <v>2</v>
      </c>
      <c r="S289" t="str">
        <f t="shared" si="24"/>
        <v>At-Risk Customers</v>
      </c>
    </row>
    <row r="290" spans="1:19" x14ac:dyDescent="0.25">
      <c r="A290">
        <v>5596</v>
      </c>
      <c r="B290">
        <v>69</v>
      </c>
      <c r="C290" t="s">
        <v>443</v>
      </c>
      <c r="D290" t="s">
        <v>34</v>
      </c>
      <c r="E290">
        <v>58821</v>
      </c>
      <c r="F290">
        <v>44</v>
      </c>
      <c r="G290">
        <v>21</v>
      </c>
      <c r="H290">
        <v>728</v>
      </c>
      <c r="I290">
        <f>(1-_xlfn.PERCENTRANK.INC($F$2:$F42502,F290,1))*10</f>
        <v>6</v>
      </c>
      <c r="J290">
        <f t="shared" si="21"/>
        <v>7</v>
      </c>
      <c r="K290">
        <f t="shared" si="22"/>
        <v>6</v>
      </c>
      <c r="L290" t="s">
        <v>483</v>
      </c>
      <c r="M290">
        <v>9</v>
      </c>
      <c r="N290" s="8">
        <v>364</v>
      </c>
      <c r="O290" s="8">
        <v>9</v>
      </c>
      <c r="P290" s="8">
        <v>364</v>
      </c>
      <c r="Q290">
        <f t="shared" si="20"/>
        <v>19</v>
      </c>
      <c r="R290">
        <f t="shared" si="23"/>
        <v>7</v>
      </c>
      <c r="S290" t="str">
        <f t="shared" si="24"/>
        <v>Loyal Customers</v>
      </c>
    </row>
    <row r="291" spans="1:19" x14ac:dyDescent="0.25">
      <c r="A291">
        <v>10812</v>
      </c>
      <c r="B291">
        <v>47</v>
      </c>
      <c r="C291" t="s">
        <v>33</v>
      </c>
      <c r="D291" t="s">
        <v>34</v>
      </c>
      <c r="E291">
        <v>46377</v>
      </c>
      <c r="F291">
        <v>89</v>
      </c>
      <c r="G291">
        <v>7</v>
      </c>
      <c r="H291">
        <v>90</v>
      </c>
      <c r="I291">
        <f>(1-_xlfn.PERCENTRANK.INC($F$2:$F42503,F291,1))*10</f>
        <v>1.9999999999999996</v>
      </c>
      <c r="J291">
        <f t="shared" si="21"/>
        <v>1</v>
      </c>
      <c r="K291">
        <f t="shared" si="22"/>
        <v>2</v>
      </c>
      <c r="L291" t="s">
        <v>483</v>
      </c>
      <c r="M291">
        <v>2</v>
      </c>
      <c r="N291" s="8">
        <v>36</v>
      </c>
      <c r="O291" s="8">
        <v>3</v>
      </c>
      <c r="P291" s="8">
        <v>54</v>
      </c>
      <c r="Q291">
        <f t="shared" si="20"/>
        <v>5</v>
      </c>
      <c r="R291">
        <f t="shared" si="23"/>
        <v>0</v>
      </c>
      <c r="S291" t="str">
        <f t="shared" si="24"/>
        <v>Inactive Customers</v>
      </c>
    </row>
    <row r="292" spans="1:19" x14ac:dyDescent="0.25">
      <c r="A292">
        <v>1717</v>
      </c>
      <c r="B292">
        <v>37</v>
      </c>
      <c r="C292" t="s">
        <v>442</v>
      </c>
      <c r="D292" t="s">
        <v>30</v>
      </c>
      <c r="E292">
        <v>39747</v>
      </c>
      <c r="F292">
        <v>43</v>
      </c>
      <c r="G292">
        <v>13</v>
      </c>
      <c r="H292">
        <v>273</v>
      </c>
      <c r="I292">
        <f>(1-_xlfn.PERCENTRANK.INC($F$2:$F42504,F292,1))*10</f>
        <v>6</v>
      </c>
      <c r="J292">
        <f t="shared" si="21"/>
        <v>4</v>
      </c>
      <c r="K292">
        <f t="shared" si="22"/>
        <v>4</v>
      </c>
      <c r="L292" t="s">
        <v>483</v>
      </c>
      <c r="M292">
        <v>5</v>
      </c>
      <c r="N292" s="8">
        <v>151.66666666666669</v>
      </c>
      <c r="O292" s="8">
        <v>4</v>
      </c>
      <c r="P292" s="8">
        <v>121.33333333333333</v>
      </c>
      <c r="Q292">
        <f t="shared" si="20"/>
        <v>14</v>
      </c>
      <c r="R292">
        <f t="shared" si="23"/>
        <v>4</v>
      </c>
      <c r="S292" t="str">
        <f t="shared" si="24"/>
        <v>At-Risk Customers</v>
      </c>
    </row>
    <row r="293" spans="1:19" x14ac:dyDescent="0.25">
      <c r="A293">
        <v>9491</v>
      </c>
      <c r="B293">
        <v>41</v>
      </c>
      <c r="C293" t="s">
        <v>442</v>
      </c>
      <c r="D293" t="s">
        <v>34</v>
      </c>
      <c r="E293">
        <v>23976</v>
      </c>
      <c r="F293">
        <v>68</v>
      </c>
      <c r="G293">
        <v>10</v>
      </c>
      <c r="H293">
        <v>66</v>
      </c>
      <c r="I293">
        <f>(1-_xlfn.PERCENTRANK.INC($F$2:$F42505,F293,1))*10</f>
        <v>4</v>
      </c>
      <c r="J293">
        <f t="shared" si="21"/>
        <v>3</v>
      </c>
      <c r="K293">
        <f t="shared" si="22"/>
        <v>2</v>
      </c>
      <c r="L293" t="s">
        <v>483</v>
      </c>
      <c r="M293">
        <v>3</v>
      </c>
      <c r="N293" s="8">
        <v>33</v>
      </c>
      <c r="O293" s="8">
        <v>3</v>
      </c>
      <c r="P293" s="8">
        <v>33</v>
      </c>
      <c r="Q293">
        <f t="shared" si="20"/>
        <v>9</v>
      </c>
      <c r="R293">
        <f t="shared" si="23"/>
        <v>2</v>
      </c>
      <c r="S293" t="str">
        <f t="shared" si="24"/>
        <v>At-Risk Customers</v>
      </c>
    </row>
    <row r="294" spans="1:19" x14ac:dyDescent="0.25">
      <c r="A294">
        <v>9274</v>
      </c>
      <c r="B294">
        <v>64</v>
      </c>
      <c r="C294" t="s">
        <v>443</v>
      </c>
      <c r="D294" t="s">
        <v>34</v>
      </c>
      <c r="E294">
        <v>80950</v>
      </c>
      <c r="F294">
        <v>44</v>
      </c>
      <c r="G294">
        <v>23</v>
      </c>
      <c r="H294">
        <v>1213</v>
      </c>
      <c r="I294">
        <f>(1-_xlfn.PERCENTRANK.INC($F$2:$F42506,F294,1))*10</f>
        <v>6</v>
      </c>
      <c r="J294">
        <f t="shared" si="21"/>
        <v>8</v>
      </c>
      <c r="K294">
        <f t="shared" si="22"/>
        <v>8</v>
      </c>
      <c r="L294" t="s">
        <v>483</v>
      </c>
      <c r="M294">
        <v>6</v>
      </c>
      <c r="N294" s="8">
        <v>485.20000000000005</v>
      </c>
      <c r="O294" s="8">
        <v>9</v>
      </c>
      <c r="P294" s="8">
        <v>727.8</v>
      </c>
      <c r="Q294">
        <f t="shared" si="20"/>
        <v>22</v>
      </c>
      <c r="R294">
        <f t="shared" si="23"/>
        <v>8</v>
      </c>
      <c r="S294" t="str">
        <f t="shared" si="24"/>
        <v>Loyal Customers</v>
      </c>
    </row>
    <row r="295" spans="1:19" x14ac:dyDescent="0.25">
      <c r="A295">
        <v>6609</v>
      </c>
      <c r="B295">
        <v>59</v>
      </c>
      <c r="C295" t="s">
        <v>442</v>
      </c>
      <c r="D295" t="s">
        <v>57</v>
      </c>
      <c r="E295">
        <v>27038</v>
      </c>
      <c r="F295">
        <v>64</v>
      </c>
      <c r="G295">
        <v>7</v>
      </c>
      <c r="H295">
        <v>107</v>
      </c>
      <c r="I295">
        <f>(1-_xlfn.PERCENTRANK.INC($F$2:$F42507,F295,1))*10</f>
        <v>4</v>
      </c>
      <c r="J295">
        <f t="shared" si="21"/>
        <v>1</v>
      </c>
      <c r="K295">
        <f t="shared" si="22"/>
        <v>3</v>
      </c>
      <c r="L295" t="s">
        <v>483</v>
      </c>
      <c r="M295">
        <v>3</v>
      </c>
      <c r="N295" s="8">
        <v>53.5</v>
      </c>
      <c r="O295" s="8">
        <v>3</v>
      </c>
      <c r="P295" s="8">
        <v>53.5</v>
      </c>
      <c r="Q295">
        <f t="shared" si="20"/>
        <v>8</v>
      </c>
      <c r="R295">
        <f t="shared" si="23"/>
        <v>1</v>
      </c>
      <c r="S295" t="str">
        <f t="shared" si="24"/>
        <v>Inactive Customers</v>
      </c>
    </row>
    <row r="296" spans="1:19" x14ac:dyDescent="0.25">
      <c r="A296">
        <v>6963</v>
      </c>
      <c r="B296">
        <v>78</v>
      </c>
      <c r="C296" t="s">
        <v>442</v>
      </c>
      <c r="D296" t="s">
        <v>30</v>
      </c>
      <c r="E296">
        <v>77457</v>
      </c>
      <c r="F296">
        <v>85</v>
      </c>
      <c r="G296">
        <v>18</v>
      </c>
      <c r="H296">
        <v>1157</v>
      </c>
      <c r="I296">
        <f>(1-_xlfn.PERCENTRANK.INC($F$2:$F42508,F296,1))*10</f>
        <v>1.9999999999999996</v>
      </c>
      <c r="J296">
        <f t="shared" si="21"/>
        <v>6</v>
      </c>
      <c r="K296">
        <f t="shared" si="22"/>
        <v>7</v>
      </c>
      <c r="L296" t="s">
        <v>483</v>
      </c>
      <c r="M296">
        <v>2</v>
      </c>
      <c r="N296" s="8">
        <v>192.83333333333331</v>
      </c>
      <c r="O296" s="8">
        <v>10</v>
      </c>
      <c r="P296" s="8">
        <v>964.16666666666674</v>
      </c>
      <c r="Q296">
        <f t="shared" si="20"/>
        <v>15</v>
      </c>
      <c r="R296">
        <f t="shared" si="23"/>
        <v>4</v>
      </c>
      <c r="S296" t="str">
        <f t="shared" si="24"/>
        <v>At-Risk Customers</v>
      </c>
    </row>
    <row r="297" spans="1:19" x14ac:dyDescent="0.25">
      <c r="A297">
        <v>4440</v>
      </c>
      <c r="B297">
        <v>61</v>
      </c>
      <c r="C297" t="s">
        <v>443</v>
      </c>
      <c r="D297" t="s">
        <v>34</v>
      </c>
      <c r="E297">
        <v>64100</v>
      </c>
      <c r="F297">
        <v>93</v>
      </c>
      <c r="G297">
        <v>18</v>
      </c>
      <c r="H297">
        <v>546</v>
      </c>
      <c r="I297">
        <f>(1-_xlfn.PERCENTRANK.INC($F$2:$F42509,F297,1))*10</f>
        <v>0.99999999999999978</v>
      </c>
      <c r="J297">
        <f t="shared" si="21"/>
        <v>6</v>
      </c>
      <c r="K297">
        <f t="shared" si="22"/>
        <v>5</v>
      </c>
      <c r="L297" t="s">
        <v>483</v>
      </c>
      <c r="M297">
        <v>8</v>
      </c>
      <c r="N297" s="8">
        <v>312</v>
      </c>
      <c r="O297" s="8">
        <v>6</v>
      </c>
      <c r="P297" s="8">
        <v>234</v>
      </c>
      <c r="Q297">
        <f t="shared" si="20"/>
        <v>12</v>
      </c>
      <c r="R297">
        <f t="shared" si="23"/>
        <v>3</v>
      </c>
      <c r="S297" t="str">
        <f t="shared" si="24"/>
        <v>At-Risk Customers</v>
      </c>
    </row>
    <row r="298" spans="1:19" x14ac:dyDescent="0.25">
      <c r="A298">
        <v>1379</v>
      </c>
      <c r="B298">
        <v>33</v>
      </c>
      <c r="C298" t="s">
        <v>443</v>
      </c>
      <c r="D298" t="s">
        <v>34</v>
      </c>
      <c r="E298">
        <v>42670</v>
      </c>
      <c r="F298">
        <v>12</v>
      </c>
      <c r="G298">
        <v>11</v>
      </c>
      <c r="H298">
        <v>241</v>
      </c>
      <c r="I298">
        <f>(1-_xlfn.PERCENTRANK.INC($F$2:$F42510,F298,1))*10</f>
        <v>9</v>
      </c>
      <c r="J298">
        <f t="shared" si="21"/>
        <v>3</v>
      </c>
      <c r="K298">
        <f t="shared" si="22"/>
        <v>4</v>
      </c>
      <c r="L298" t="s">
        <v>483</v>
      </c>
      <c r="M298">
        <v>4</v>
      </c>
      <c r="N298" s="8">
        <v>120.5</v>
      </c>
      <c r="O298" s="8">
        <v>4</v>
      </c>
      <c r="P298" s="8">
        <v>120.5</v>
      </c>
      <c r="Q298">
        <f t="shared" si="20"/>
        <v>16</v>
      </c>
      <c r="R298">
        <f t="shared" si="23"/>
        <v>5</v>
      </c>
      <c r="S298" t="str">
        <f t="shared" si="24"/>
        <v>Growth Customers</v>
      </c>
    </row>
    <row r="299" spans="1:19" x14ac:dyDescent="0.25">
      <c r="A299">
        <v>10032</v>
      </c>
      <c r="B299">
        <v>49</v>
      </c>
      <c r="C299" t="s">
        <v>442</v>
      </c>
      <c r="D299" t="s">
        <v>37</v>
      </c>
      <c r="E299">
        <v>12571</v>
      </c>
      <c r="F299">
        <v>86</v>
      </c>
      <c r="G299">
        <v>11</v>
      </c>
      <c r="H299">
        <v>53</v>
      </c>
      <c r="I299">
        <f>(1-_xlfn.PERCENTRANK.INC($F$2:$F42511,F299,1))*10</f>
        <v>1.9999999999999996</v>
      </c>
      <c r="J299">
        <f t="shared" si="21"/>
        <v>3</v>
      </c>
      <c r="K299">
        <f t="shared" si="22"/>
        <v>1</v>
      </c>
      <c r="L299" t="s">
        <v>483</v>
      </c>
      <c r="M299">
        <v>3</v>
      </c>
      <c r="N299" s="8">
        <v>26.5</v>
      </c>
      <c r="O299" s="8">
        <v>3</v>
      </c>
      <c r="P299" s="8">
        <v>26.5</v>
      </c>
      <c r="Q299">
        <f t="shared" si="20"/>
        <v>6</v>
      </c>
      <c r="R299">
        <f t="shared" si="23"/>
        <v>0</v>
      </c>
      <c r="S299" t="str">
        <f t="shared" si="24"/>
        <v>Inactive Customers</v>
      </c>
    </row>
    <row r="300" spans="1:19" x14ac:dyDescent="0.25">
      <c r="A300">
        <v>2826</v>
      </c>
      <c r="B300">
        <v>58</v>
      </c>
      <c r="C300" t="s">
        <v>442</v>
      </c>
      <c r="D300" t="s">
        <v>34</v>
      </c>
      <c r="E300">
        <v>22574</v>
      </c>
      <c r="F300">
        <v>28</v>
      </c>
      <c r="G300">
        <v>7</v>
      </c>
      <c r="H300">
        <v>37</v>
      </c>
      <c r="I300">
        <f>(1-_xlfn.PERCENTRANK.INC($F$2:$F42512,F300,1))*10</f>
        <v>8</v>
      </c>
      <c r="J300">
        <f t="shared" si="21"/>
        <v>1</v>
      </c>
      <c r="K300">
        <f t="shared" si="22"/>
        <v>1</v>
      </c>
      <c r="L300" t="s">
        <v>483</v>
      </c>
      <c r="M300">
        <v>2</v>
      </c>
      <c r="N300" s="8">
        <v>14.8</v>
      </c>
      <c r="O300" s="8">
        <v>3</v>
      </c>
      <c r="P300" s="8">
        <v>22.2</v>
      </c>
      <c r="Q300">
        <f t="shared" si="20"/>
        <v>10</v>
      </c>
      <c r="R300">
        <f t="shared" si="23"/>
        <v>2</v>
      </c>
      <c r="S300" t="str">
        <f t="shared" si="24"/>
        <v>At-Risk Customers</v>
      </c>
    </row>
    <row r="301" spans="1:19" x14ac:dyDescent="0.25">
      <c r="A301">
        <v>6320</v>
      </c>
      <c r="B301">
        <v>49</v>
      </c>
      <c r="C301" t="s">
        <v>443</v>
      </c>
      <c r="D301" t="s">
        <v>30</v>
      </c>
      <c r="E301">
        <v>70893</v>
      </c>
      <c r="F301">
        <v>42</v>
      </c>
      <c r="G301">
        <v>23</v>
      </c>
      <c r="H301">
        <v>1508</v>
      </c>
      <c r="I301">
        <f>(1-_xlfn.PERCENTRANK.INC($F$2:$F42513,F301,1))*10</f>
        <v>6</v>
      </c>
      <c r="J301">
        <f t="shared" si="21"/>
        <v>8</v>
      </c>
      <c r="K301">
        <f t="shared" si="22"/>
        <v>8</v>
      </c>
      <c r="L301" t="s">
        <v>483</v>
      </c>
      <c r="M301">
        <v>6</v>
      </c>
      <c r="N301" s="8">
        <v>565.5</v>
      </c>
      <c r="O301" s="8">
        <v>10</v>
      </c>
      <c r="P301" s="8">
        <v>942.5</v>
      </c>
      <c r="Q301">
        <f t="shared" si="20"/>
        <v>22</v>
      </c>
      <c r="R301">
        <f t="shared" si="23"/>
        <v>8</v>
      </c>
      <c r="S301" t="str">
        <f t="shared" si="24"/>
        <v>Loyal Customers</v>
      </c>
    </row>
    <row r="302" spans="1:19" x14ac:dyDescent="0.25">
      <c r="A302">
        <v>3050</v>
      </c>
      <c r="B302">
        <v>59</v>
      </c>
      <c r="C302" t="s">
        <v>442</v>
      </c>
      <c r="D302" t="s">
        <v>34</v>
      </c>
      <c r="E302">
        <v>54198</v>
      </c>
      <c r="F302">
        <v>13</v>
      </c>
      <c r="G302">
        <v>16</v>
      </c>
      <c r="H302">
        <v>235</v>
      </c>
      <c r="I302">
        <f>(1-_xlfn.PERCENTRANK.INC($F$2:$F42514,F302,1))*10</f>
        <v>9</v>
      </c>
      <c r="J302">
        <f t="shared" si="21"/>
        <v>5</v>
      </c>
      <c r="K302">
        <f t="shared" si="22"/>
        <v>4</v>
      </c>
      <c r="L302" t="s">
        <v>483</v>
      </c>
      <c r="M302">
        <v>3</v>
      </c>
      <c r="N302" s="8">
        <v>78.333333333333329</v>
      </c>
      <c r="O302" s="8">
        <v>6</v>
      </c>
      <c r="P302" s="8">
        <v>156.66666666666666</v>
      </c>
      <c r="Q302">
        <f t="shared" si="20"/>
        <v>18</v>
      </c>
      <c r="R302">
        <f t="shared" si="23"/>
        <v>6</v>
      </c>
      <c r="S302" t="str">
        <f t="shared" si="24"/>
        <v>Growth Customers</v>
      </c>
    </row>
    <row r="303" spans="1:19" x14ac:dyDescent="0.25">
      <c r="A303">
        <v>231</v>
      </c>
      <c r="B303">
        <v>69</v>
      </c>
      <c r="C303" t="s">
        <v>443</v>
      </c>
      <c r="D303" t="s">
        <v>34</v>
      </c>
      <c r="E303">
        <v>28839</v>
      </c>
      <c r="F303">
        <v>86</v>
      </c>
      <c r="G303">
        <v>7</v>
      </c>
      <c r="H303">
        <v>32</v>
      </c>
      <c r="I303">
        <f>(1-_xlfn.PERCENTRANK.INC($F$2:$F42515,F303,1))*10</f>
        <v>1.9999999999999996</v>
      </c>
      <c r="J303">
        <f t="shared" si="21"/>
        <v>1</v>
      </c>
      <c r="K303">
        <f t="shared" si="22"/>
        <v>0</v>
      </c>
      <c r="L303" t="s">
        <v>483</v>
      </c>
      <c r="M303">
        <v>2</v>
      </c>
      <c r="N303" s="8">
        <v>12.8</v>
      </c>
      <c r="O303" s="8">
        <v>3</v>
      </c>
      <c r="P303" s="8">
        <v>19.2</v>
      </c>
      <c r="Q303">
        <f t="shared" si="20"/>
        <v>2.9999999999999996</v>
      </c>
      <c r="R303">
        <f t="shared" si="23"/>
        <v>0</v>
      </c>
      <c r="S303" t="str">
        <f t="shared" si="24"/>
        <v>Inactive Customers</v>
      </c>
    </row>
    <row r="304" spans="1:19" x14ac:dyDescent="0.25">
      <c r="A304">
        <v>2392</v>
      </c>
      <c r="B304">
        <v>53</v>
      </c>
      <c r="C304" t="s">
        <v>442</v>
      </c>
      <c r="D304" t="s">
        <v>34</v>
      </c>
      <c r="E304">
        <v>40321</v>
      </c>
      <c r="F304">
        <v>59</v>
      </c>
      <c r="G304">
        <v>8</v>
      </c>
      <c r="H304">
        <v>102</v>
      </c>
      <c r="I304">
        <f>(1-_xlfn.PERCENTRANK.INC($F$2:$F42516,F304,1))*10</f>
        <v>4</v>
      </c>
      <c r="J304">
        <f t="shared" si="21"/>
        <v>2</v>
      </c>
      <c r="K304">
        <f t="shared" si="22"/>
        <v>3</v>
      </c>
      <c r="L304" t="s">
        <v>483</v>
      </c>
      <c r="M304">
        <v>3</v>
      </c>
      <c r="N304" s="8">
        <v>51</v>
      </c>
      <c r="O304" s="8">
        <v>3</v>
      </c>
      <c r="P304" s="8">
        <v>51</v>
      </c>
      <c r="Q304">
        <f t="shared" si="20"/>
        <v>9</v>
      </c>
      <c r="R304">
        <f t="shared" si="23"/>
        <v>2</v>
      </c>
      <c r="S304" t="str">
        <f t="shared" si="24"/>
        <v>At-Risk Customers</v>
      </c>
    </row>
    <row r="305" spans="1:19" x14ac:dyDescent="0.25">
      <c r="A305">
        <v>9478</v>
      </c>
      <c r="B305">
        <v>40</v>
      </c>
      <c r="C305" t="s">
        <v>442</v>
      </c>
      <c r="D305" t="s">
        <v>30</v>
      </c>
      <c r="E305">
        <v>66503</v>
      </c>
      <c r="F305">
        <v>30</v>
      </c>
      <c r="G305">
        <v>15</v>
      </c>
      <c r="H305">
        <v>401</v>
      </c>
      <c r="I305">
        <f>(1-_xlfn.PERCENTRANK.INC($F$2:$F42517,F305,1))*10</f>
        <v>7</v>
      </c>
      <c r="J305">
        <f t="shared" si="21"/>
        <v>4</v>
      </c>
      <c r="K305">
        <f t="shared" si="22"/>
        <v>5</v>
      </c>
      <c r="L305" t="s">
        <v>483</v>
      </c>
      <c r="M305">
        <v>4</v>
      </c>
      <c r="N305" s="8">
        <v>160.4</v>
      </c>
      <c r="O305" s="8">
        <v>6</v>
      </c>
      <c r="P305" s="8">
        <v>240.6</v>
      </c>
      <c r="Q305">
        <f t="shared" si="20"/>
        <v>16</v>
      </c>
      <c r="R305">
        <f t="shared" si="23"/>
        <v>5</v>
      </c>
      <c r="S305" t="str">
        <f t="shared" si="24"/>
        <v>Growth Customers</v>
      </c>
    </row>
    <row r="306" spans="1:19" x14ac:dyDescent="0.25">
      <c r="A306">
        <v>113</v>
      </c>
      <c r="B306">
        <v>74</v>
      </c>
      <c r="C306" t="s">
        <v>442</v>
      </c>
      <c r="D306" t="s">
        <v>34</v>
      </c>
      <c r="E306">
        <v>30833</v>
      </c>
      <c r="F306">
        <v>33</v>
      </c>
      <c r="G306">
        <v>6</v>
      </c>
      <c r="H306">
        <v>28</v>
      </c>
      <c r="I306">
        <f>(1-_xlfn.PERCENTRANK.INC($F$2:$F42518,F306,1))*10</f>
        <v>7</v>
      </c>
      <c r="J306">
        <f t="shared" si="21"/>
        <v>1</v>
      </c>
      <c r="K306">
        <f t="shared" si="22"/>
        <v>0</v>
      </c>
      <c r="L306" t="s">
        <v>483</v>
      </c>
      <c r="M306">
        <v>1</v>
      </c>
      <c r="N306" s="8">
        <v>7</v>
      </c>
      <c r="O306" s="8">
        <v>3</v>
      </c>
      <c r="P306" s="8">
        <v>21</v>
      </c>
      <c r="Q306">
        <f t="shared" si="20"/>
        <v>8</v>
      </c>
      <c r="R306">
        <f t="shared" si="23"/>
        <v>1</v>
      </c>
      <c r="S306" t="str">
        <f t="shared" si="24"/>
        <v>Inactive Customers</v>
      </c>
    </row>
    <row r="307" spans="1:19" x14ac:dyDescent="0.25">
      <c r="A307">
        <v>1802</v>
      </c>
      <c r="B307">
        <v>54</v>
      </c>
      <c r="C307" t="s">
        <v>442</v>
      </c>
      <c r="D307" t="s">
        <v>34</v>
      </c>
      <c r="E307">
        <v>64795</v>
      </c>
      <c r="F307">
        <v>23</v>
      </c>
      <c r="G307">
        <v>21</v>
      </c>
      <c r="H307">
        <v>680</v>
      </c>
      <c r="I307">
        <f>(1-_xlfn.PERCENTRANK.INC($F$2:$F42519,F307,1))*10</f>
        <v>8</v>
      </c>
      <c r="J307">
        <f t="shared" si="21"/>
        <v>7</v>
      </c>
      <c r="K307">
        <f t="shared" si="22"/>
        <v>6</v>
      </c>
      <c r="L307" t="s">
        <v>483</v>
      </c>
      <c r="M307">
        <v>3</v>
      </c>
      <c r="N307" s="8">
        <v>136</v>
      </c>
      <c r="O307" s="8">
        <v>12</v>
      </c>
      <c r="P307" s="8">
        <v>544</v>
      </c>
      <c r="Q307">
        <f t="shared" si="20"/>
        <v>21</v>
      </c>
      <c r="R307">
        <f t="shared" si="23"/>
        <v>8</v>
      </c>
      <c r="S307" t="str">
        <f t="shared" si="24"/>
        <v>Loyal Customers</v>
      </c>
    </row>
    <row r="308" spans="1:19" x14ac:dyDescent="0.25">
      <c r="A308">
        <v>520</v>
      </c>
      <c r="B308">
        <v>51</v>
      </c>
      <c r="C308" t="s">
        <v>442</v>
      </c>
      <c r="D308" t="s">
        <v>34</v>
      </c>
      <c r="E308">
        <v>34421</v>
      </c>
      <c r="F308">
        <v>81</v>
      </c>
      <c r="G308">
        <v>4</v>
      </c>
      <c r="H308">
        <v>30</v>
      </c>
      <c r="I308">
        <f>(1-_xlfn.PERCENTRANK.INC($F$2:$F42520,F308,1))*10</f>
        <v>1.9999999999999996</v>
      </c>
      <c r="J308">
        <f t="shared" si="21"/>
        <v>0</v>
      </c>
      <c r="K308">
        <f t="shared" si="22"/>
        <v>0</v>
      </c>
      <c r="L308" t="s">
        <v>483</v>
      </c>
      <c r="M308">
        <v>1</v>
      </c>
      <c r="N308" s="8">
        <v>10</v>
      </c>
      <c r="O308" s="8">
        <v>2</v>
      </c>
      <c r="P308" s="8">
        <v>20</v>
      </c>
      <c r="Q308">
        <f t="shared" si="20"/>
        <v>1.9999999999999996</v>
      </c>
      <c r="R308">
        <f t="shared" si="23"/>
        <v>0</v>
      </c>
      <c r="S308" t="str">
        <f t="shared" si="24"/>
        <v>Inactive Customers</v>
      </c>
    </row>
    <row r="309" spans="1:19" x14ac:dyDescent="0.25">
      <c r="A309">
        <v>8275</v>
      </c>
      <c r="B309">
        <v>60</v>
      </c>
      <c r="C309" t="s">
        <v>33</v>
      </c>
      <c r="D309" t="s">
        <v>37</v>
      </c>
      <c r="E309">
        <v>47025</v>
      </c>
      <c r="F309">
        <v>6</v>
      </c>
      <c r="G309">
        <v>4</v>
      </c>
      <c r="H309">
        <v>20</v>
      </c>
      <c r="I309">
        <f>(1-_xlfn.PERCENTRANK.INC($F$2:$F42521,F309,1))*10</f>
        <v>10</v>
      </c>
      <c r="J309">
        <f t="shared" si="21"/>
        <v>0</v>
      </c>
      <c r="K309">
        <f t="shared" si="22"/>
        <v>0</v>
      </c>
      <c r="L309" t="s">
        <v>483</v>
      </c>
      <c r="M309">
        <v>1</v>
      </c>
      <c r="N309" s="8">
        <v>6.6666666666666661</v>
      </c>
      <c r="O309" s="8">
        <v>2</v>
      </c>
      <c r="P309" s="8">
        <v>13.333333333333332</v>
      </c>
      <c r="Q309">
        <f t="shared" si="20"/>
        <v>10</v>
      </c>
      <c r="R309">
        <f t="shared" si="23"/>
        <v>2</v>
      </c>
      <c r="S309" t="str">
        <f t="shared" si="24"/>
        <v>At-Risk Customers</v>
      </c>
    </row>
    <row r="310" spans="1:19" x14ac:dyDescent="0.25">
      <c r="A310">
        <v>9750</v>
      </c>
      <c r="B310">
        <v>64</v>
      </c>
      <c r="C310" t="s">
        <v>33</v>
      </c>
      <c r="D310" t="s">
        <v>37</v>
      </c>
      <c r="E310">
        <v>64325</v>
      </c>
      <c r="F310">
        <v>41</v>
      </c>
      <c r="G310">
        <v>23</v>
      </c>
      <c r="H310">
        <v>1307</v>
      </c>
      <c r="I310">
        <f>(1-_xlfn.PERCENTRANK.INC($F$2:$F42522,F310,1))*10</f>
        <v>6</v>
      </c>
      <c r="J310">
        <f t="shared" si="21"/>
        <v>8</v>
      </c>
      <c r="K310">
        <f t="shared" si="22"/>
        <v>8</v>
      </c>
      <c r="L310" t="s">
        <v>483</v>
      </c>
      <c r="M310">
        <v>10</v>
      </c>
      <c r="N310" s="8">
        <v>871.33333333333326</v>
      </c>
      <c r="O310" s="8">
        <v>5</v>
      </c>
      <c r="P310" s="8">
        <v>435.66666666666663</v>
      </c>
      <c r="Q310">
        <f t="shared" si="20"/>
        <v>22</v>
      </c>
      <c r="R310">
        <f t="shared" si="23"/>
        <v>8</v>
      </c>
      <c r="S310" t="str">
        <f t="shared" si="24"/>
        <v>Loyal Customers</v>
      </c>
    </row>
    <row r="311" spans="1:19" x14ac:dyDescent="0.25">
      <c r="A311">
        <v>2607</v>
      </c>
      <c r="B311">
        <v>72</v>
      </c>
      <c r="C311" t="s">
        <v>442</v>
      </c>
      <c r="D311" t="s">
        <v>30</v>
      </c>
      <c r="E311">
        <v>40464</v>
      </c>
      <c r="F311">
        <v>78</v>
      </c>
      <c r="G311">
        <v>24</v>
      </c>
      <c r="H311">
        <v>630</v>
      </c>
      <c r="I311">
        <f>(1-_xlfn.PERCENTRANK.INC($F$2:$F42523,F311,1))*10</f>
        <v>3.0000000000000004</v>
      </c>
      <c r="J311">
        <f t="shared" si="21"/>
        <v>8</v>
      </c>
      <c r="K311">
        <f t="shared" si="22"/>
        <v>5</v>
      </c>
      <c r="L311" t="s">
        <v>483</v>
      </c>
      <c r="M311">
        <v>8</v>
      </c>
      <c r="N311" s="8">
        <v>315</v>
      </c>
      <c r="O311" s="8">
        <v>8</v>
      </c>
      <c r="P311" s="8">
        <v>315</v>
      </c>
      <c r="Q311">
        <f t="shared" si="20"/>
        <v>16</v>
      </c>
      <c r="R311">
        <f t="shared" si="23"/>
        <v>5</v>
      </c>
      <c r="S311" t="str">
        <f t="shared" si="24"/>
        <v>Growth Customers</v>
      </c>
    </row>
    <row r="312" spans="1:19" x14ac:dyDescent="0.25">
      <c r="A312">
        <v>7214</v>
      </c>
      <c r="B312">
        <v>68</v>
      </c>
      <c r="C312" t="s">
        <v>442</v>
      </c>
      <c r="D312" t="s">
        <v>34</v>
      </c>
      <c r="E312">
        <v>62187</v>
      </c>
      <c r="F312">
        <v>49</v>
      </c>
      <c r="G312">
        <v>18</v>
      </c>
      <c r="H312">
        <v>1283</v>
      </c>
      <c r="I312">
        <f>(1-_xlfn.PERCENTRANK.INC($F$2:$F42524,F312,1))*10</f>
        <v>6</v>
      </c>
      <c r="J312">
        <f t="shared" si="21"/>
        <v>6</v>
      </c>
      <c r="K312">
        <f t="shared" si="22"/>
        <v>8</v>
      </c>
      <c r="L312" t="s">
        <v>483</v>
      </c>
      <c r="M312">
        <v>4</v>
      </c>
      <c r="N312" s="8">
        <v>570.22222222222217</v>
      </c>
      <c r="O312" s="8">
        <v>5</v>
      </c>
      <c r="P312" s="8">
        <v>712.77777777777783</v>
      </c>
      <c r="Q312">
        <f t="shared" si="20"/>
        <v>20</v>
      </c>
      <c r="R312">
        <f t="shared" si="23"/>
        <v>7</v>
      </c>
      <c r="S312" t="str">
        <f t="shared" si="24"/>
        <v>Loyal Customers</v>
      </c>
    </row>
    <row r="313" spans="1:19" x14ac:dyDescent="0.25">
      <c r="A313">
        <v>5835</v>
      </c>
      <c r="B313">
        <v>49</v>
      </c>
      <c r="C313" t="s">
        <v>33</v>
      </c>
      <c r="D313" t="s">
        <v>37</v>
      </c>
      <c r="E313">
        <v>14849</v>
      </c>
      <c r="F313">
        <v>39</v>
      </c>
      <c r="G313">
        <v>9</v>
      </c>
      <c r="H313">
        <v>65</v>
      </c>
      <c r="I313">
        <f>(1-_xlfn.PERCENTRANK.INC($F$2:$F42525,F313,1))*10</f>
        <v>7</v>
      </c>
      <c r="J313">
        <f t="shared" si="21"/>
        <v>2</v>
      </c>
      <c r="K313">
        <f t="shared" si="22"/>
        <v>2</v>
      </c>
      <c r="L313" t="s">
        <v>483</v>
      </c>
      <c r="M313">
        <v>2</v>
      </c>
      <c r="N313" s="8">
        <v>21.666666666666664</v>
      </c>
      <c r="O313" s="8">
        <v>4</v>
      </c>
      <c r="P313" s="8">
        <v>43.333333333333329</v>
      </c>
      <c r="Q313">
        <f t="shared" si="20"/>
        <v>11</v>
      </c>
      <c r="R313">
        <f t="shared" si="23"/>
        <v>3</v>
      </c>
      <c r="S313" t="str">
        <f t="shared" si="24"/>
        <v>At-Risk Customers</v>
      </c>
    </row>
    <row r="314" spans="1:19" x14ac:dyDescent="0.25">
      <c r="A314">
        <v>3896</v>
      </c>
      <c r="B314">
        <v>41</v>
      </c>
      <c r="C314" t="s">
        <v>442</v>
      </c>
      <c r="D314" t="s">
        <v>34</v>
      </c>
      <c r="E314">
        <v>27255</v>
      </c>
      <c r="F314">
        <v>3</v>
      </c>
      <c r="G314">
        <v>5</v>
      </c>
      <c r="H314">
        <v>37</v>
      </c>
      <c r="I314">
        <f>(1-_xlfn.PERCENTRANK.INC($F$2:$F42526,F314,1))*10</f>
        <v>10</v>
      </c>
      <c r="J314">
        <f t="shared" si="21"/>
        <v>0</v>
      </c>
      <c r="K314">
        <f t="shared" si="22"/>
        <v>1</v>
      </c>
      <c r="L314" t="s">
        <v>483</v>
      </c>
      <c r="M314">
        <v>1</v>
      </c>
      <c r="N314" s="8">
        <v>9.25</v>
      </c>
      <c r="O314" s="8">
        <v>3</v>
      </c>
      <c r="P314" s="8">
        <v>27.75</v>
      </c>
      <c r="Q314">
        <f t="shared" si="20"/>
        <v>11</v>
      </c>
      <c r="R314">
        <f t="shared" si="23"/>
        <v>3</v>
      </c>
      <c r="S314" t="str">
        <f t="shared" si="24"/>
        <v>At-Risk Customers</v>
      </c>
    </row>
    <row r="315" spans="1:19" x14ac:dyDescent="0.25">
      <c r="A315">
        <v>10350</v>
      </c>
      <c r="B315">
        <v>75</v>
      </c>
      <c r="C315" t="s">
        <v>33</v>
      </c>
      <c r="D315" t="s">
        <v>34</v>
      </c>
      <c r="E315">
        <v>54432</v>
      </c>
      <c r="F315">
        <v>37</v>
      </c>
      <c r="G315">
        <v>5</v>
      </c>
      <c r="H315">
        <v>38</v>
      </c>
      <c r="I315">
        <f>(1-_xlfn.PERCENTRANK.INC($F$2:$F42527,F315,1))*10</f>
        <v>7</v>
      </c>
      <c r="J315">
        <f t="shared" si="21"/>
        <v>0</v>
      </c>
      <c r="K315">
        <f t="shared" si="22"/>
        <v>1</v>
      </c>
      <c r="L315" t="s">
        <v>483</v>
      </c>
      <c r="M315">
        <v>1</v>
      </c>
      <c r="N315" s="8">
        <v>9.5</v>
      </c>
      <c r="O315" s="8">
        <v>3</v>
      </c>
      <c r="P315" s="8">
        <v>28.5</v>
      </c>
      <c r="Q315">
        <f t="shared" si="20"/>
        <v>8</v>
      </c>
      <c r="R315">
        <f t="shared" si="23"/>
        <v>1</v>
      </c>
      <c r="S315" t="str">
        <f t="shared" si="24"/>
        <v>Inactive Customers</v>
      </c>
    </row>
    <row r="316" spans="1:19" x14ac:dyDescent="0.25">
      <c r="A316">
        <v>7786</v>
      </c>
      <c r="B316">
        <v>39</v>
      </c>
      <c r="C316" t="s">
        <v>33</v>
      </c>
      <c r="D316" t="s">
        <v>30</v>
      </c>
      <c r="E316">
        <v>29999</v>
      </c>
      <c r="F316">
        <v>22</v>
      </c>
      <c r="G316">
        <v>12</v>
      </c>
      <c r="H316">
        <v>160</v>
      </c>
      <c r="I316">
        <f>(1-_xlfn.PERCENTRANK.INC($F$2:$F42528,F316,1))*10</f>
        <v>8</v>
      </c>
      <c r="J316">
        <f t="shared" si="21"/>
        <v>3</v>
      </c>
      <c r="K316">
        <f t="shared" si="22"/>
        <v>3</v>
      </c>
      <c r="L316" t="s">
        <v>483</v>
      </c>
      <c r="M316">
        <v>3</v>
      </c>
      <c r="N316" s="8">
        <v>68.571428571428569</v>
      </c>
      <c r="O316" s="8">
        <v>4</v>
      </c>
      <c r="P316" s="8">
        <v>91.428571428571416</v>
      </c>
      <c r="Q316">
        <f t="shared" si="20"/>
        <v>14</v>
      </c>
      <c r="R316">
        <f t="shared" si="23"/>
        <v>4</v>
      </c>
      <c r="S316" t="str">
        <f t="shared" si="24"/>
        <v>At-Risk Customers</v>
      </c>
    </row>
    <row r="317" spans="1:19" x14ac:dyDescent="0.25">
      <c r="A317">
        <v>2861</v>
      </c>
      <c r="B317">
        <v>42</v>
      </c>
      <c r="C317" t="s">
        <v>442</v>
      </c>
      <c r="D317" t="s">
        <v>30</v>
      </c>
      <c r="E317">
        <v>24072</v>
      </c>
      <c r="F317">
        <v>79</v>
      </c>
      <c r="G317">
        <v>4</v>
      </c>
      <c r="H317">
        <v>23</v>
      </c>
      <c r="I317">
        <f>(1-_xlfn.PERCENTRANK.INC($F$2:$F42529,F317,1))*10</f>
        <v>3.0000000000000004</v>
      </c>
      <c r="J317">
        <f t="shared" si="21"/>
        <v>0</v>
      </c>
      <c r="K317">
        <f t="shared" si="22"/>
        <v>0</v>
      </c>
      <c r="L317" t="s">
        <v>483</v>
      </c>
      <c r="M317">
        <v>1</v>
      </c>
      <c r="N317" s="8">
        <v>7.6666666666666661</v>
      </c>
      <c r="O317" s="8">
        <v>2</v>
      </c>
      <c r="P317" s="8">
        <v>15.333333333333332</v>
      </c>
      <c r="Q317">
        <f t="shared" si="20"/>
        <v>3.0000000000000004</v>
      </c>
      <c r="R317">
        <f t="shared" si="23"/>
        <v>0</v>
      </c>
      <c r="S317" t="str">
        <f t="shared" si="24"/>
        <v>Inactive Customers</v>
      </c>
    </row>
    <row r="318" spans="1:19" x14ac:dyDescent="0.25">
      <c r="A318">
        <v>663</v>
      </c>
      <c r="B318">
        <v>36</v>
      </c>
      <c r="C318" t="s">
        <v>33</v>
      </c>
      <c r="D318" t="s">
        <v>30</v>
      </c>
      <c r="E318">
        <v>33996</v>
      </c>
      <c r="F318">
        <v>46</v>
      </c>
      <c r="G318">
        <v>6</v>
      </c>
      <c r="H318">
        <v>71</v>
      </c>
      <c r="I318">
        <f>(1-_xlfn.PERCENTRANK.INC($F$2:$F42530,F318,1))*10</f>
        <v>6</v>
      </c>
      <c r="J318">
        <f t="shared" si="21"/>
        <v>1</v>
      </c>
      <c r="K318">
        <f t="shared" si="22"/>
        <v>2</v>
      </c>
      <c r="L318" t="s">
        <v>483</v>
      </c>
      <c r="M318">
        <v>1</v>
      </c>
      <c r="N318" s="8">
        <v>17.75</v>
      </c>
      <c r="O318" s="8">
        <v>3</v>
      </c>
      <c r="P318" s="8">
        <v>53.25</v>
      </c>
      <c r="Q318">
        <f t="shared" si="20"/>
        <v>9</v>
      </c>
      <c r="R318">
        <f t="shared" si="23"/>
        <v>2</v>
      </c>
      <c r="S318" t="str">
        <f t="shared" si="24"/>
        <v>At-Risk Customers</v>
      </c>
    </row>
    <row r="319" spans="1:19" x14ac:dyDescent="0.25">
      <c r="A319">
        <v>10675</v>
      </c>
      <c r="B319">
        <v>69</v>
      </c>
      <c r="C319" t="s">
        <v>33</v>
      </c>
      <c r="D319" t="s">
        <v>34</v>
      </c>
      <c r="E319">
        <v>66334</v>
      </c>
      <c r="F319">
        <v>82</v>
      </c>
      <c r="G319">
        <v>19</v>
      </c>
      <c r="H319">
        <v>1161</v>
      </c>
      <c r="I319">
        <f>(1-_xlfn.PERCENTRANK.INC($F$2:$F42531,F319,1))*10</f>
        <v>1.9999999999999996</v>
      </c>
      <c r="J319">
        <f t="shared" si="21"/>
        <v>6</v>
      </c>
      <c r="K319">
        <f t="shared" si="22"/>
        <v>7</v>
      </c>
      <c r="L319" t="s">
        <v>483</v>
      </c>
      <c r="M319">
        <v>9</v>
      </c>
      <c r="N319" s="8">
        <v>746.35714285714289</v>
      </c>
      <c r="O319" s="8">
        <v>5</v>
      </c>
      <c r="P319" s="8">
        <v>414.64285714285717</v>
      </c>
      <c r="Q319">
        <f t="shared" si="20"/>
        <v>15</v>
      </c>
      <c r="R319">
        <f t="shared" si="23"/>
        <v>4</v>
      </c>
      <c r="S319" t="str">
        <f t="shared" si="24"/>
        <v>At-Risk Customers</v>
      </c>
    </row>
    <row r="320" spans="1:19" x14ac:dyDescent="0.25">
      <c r="A320">
        <v>2521</v>
      </c>
      <c r="B320">
        <v>54</v>
      </c>
      <c r="C320" t="s">
        <v>443</v>
      </c>
      <c r="D320" t="s">
        <v>34</v>
      </c>
      <c r="E320">
        <v>35178</v>
      </c>
      <c r="F320">
        <v>10</v>
      </c>
      <c r="G320">
        <v>5</v>
      </c>
      <c r="H320">
        <v>59</v>
      </c>
      <c r="I320">
        <f>(1-_xlfn.PERCENTRANK.INC($F$2:$F42532,F320,1))*10</f>
        <v>9</v>
      </c>
      <c r="J320">
        <f t="shared" si="21"/>
        <v>0</v>
      </c>
      <c r="K320">
        <f t="shared" si="22"/>
        <v>2</v>
      </c>
      <c r="L320" t="s">
        <v>483</v>
      </c>
      <c r="M320">
        <v>1</v>
      </c>
      <c r="N320" s="8">
        <v>19.666666666666664</v>
      </c>
      <c r="O320" s="8">
        <v>2</v>
      </c>
      <c r="P320" s="8">
        <v>39.333333333333329</v>
      </c>
      <c r="Q320">
        <f t="shared" si="20"/>
        <v>11</v>
      </c>
      <c r="R320">
        <f t="shared" si="23"/>
        <v>3</v>
      </c>
      <c r="S320" t="str">
        <f t="shared" si="24"/>
        <v>At-Risk Customers</v>
      </c>
    </row>
    <row r="321" spans="1:19" x14ac:dyDescent="0.25">
      <c r="A321">
        <v>9592</v>
      </c>
      <c r="B321">
        <v>42</v>
      </c>
      <c r="C321" t="s">
        <v>442</v>
      </c>
      <c r="D321" t="s">
        <v>34</v>
      </c>
      <c r="E321">
        <v>22010</v>
      </c>
      <c r="F321">
        <v>51</v>
      </c>
      <c r="G321">
        <v>7</v>
      </c>
      <c r="H321">
        <v>33</v>
      </c>
      <c r="I321">
        <f>(1-_xlfn.PERCENTRANK.INC($F$2:$F42533,F321,1))*10</f>
        <v>5</v>
      </c>
      <c r="J321">
        <f t="shared" si="21"/>
        <v>1</v>
      </c>
      <c r="K321">
        <f t="shared" si="22"/>
        <v>0</v>
      </c>
      <c r="L321" t="s">
        <v>483</v>
      </c>
      <c r="M321">
        <v>2</v>
      </c>
      <c r="N321" s="8">
        <v>13.200000000000001</v>
      </c>
      <c r="O321" s="8">
        <v>3</v>
      </c>
      <c r="P321" s="8">
        <v>19.8</v>
      </c>
      <c r="Q321">
        <f t="shared" si="20"/>
        <v>6</v>
      </c>
      <c r="R321">
        <f t="shared" si="23"/>
        <v>0</v>
      </c>
      <c r="S321" t="str">
        <f t="shared" si="24"/>
        <v>Inactive Customers</v>
      </c>
    </row>
    <row r="322" spans="1:19" x14ac:dyDescent="0.25">
      <c r="A322">
        <v>10151</v>
      </c>
      <c r="B322">
        <v>65</v>
      </c>
      <c r="C322" t="s">
        <v>442</v>
      </c>
      <c r="D322" t="s">
        <v>37</v>
      </c>
      <c r="E322">
        <v>62204</v>
      </c>
      <c r="F322">
        <v>38</v>
      </c>
      <c r="G322">
        <v>22</v>
      </c>
      <c r="H322">
        <v>946</v>
      </c>
      <c r="I322">
        <f>(1-_xlfn.PERCENTRANK.INC($F$2:$F42534,F322,1))*10</f>
        <v>7</v>
      </c>
      <c r="J322">
        <f t="shared" si="21"/>
        <v>7</v>
      </c>
      <c r="K322">
        <f t="shared" si="22"/>
        <v>7</v>
      </c>
      <c r="L322" t="s">
        <v>483</v>
      </c>
      <c r="M322">
        <v>4</v>
      </c>
      <c r="N322" s="8">
        <v>236.5</v>
      </c>
      <c r="O322" s="8">
        <v>12</v>
      </c>
      <c r="P322" s="8">
        <v>709.5</v>
      </c>
      <c r="Q322">
        <f t="shared" ref="Q322:Q385" si="25">SUM(I322,J322,K322)</f>
        <v>21</v>
      </c>
      <c r="R322">
        <f t="shared" si="23"/>
        <v>8</v>
      </c>
      <c r="S322" t="str">
        <f t="shared" si="24"/>
        <v>Loyal Customers</v>
      </c>
    </row>
    <row r="323" spans="1:19" x14ac:dyDescent="0.25">
      <c r="A323">
        <v>7381</v>
      </c>
      <c r="B323">
        <v>57</v>
      </c>
      <c r="C323" t="s">
        <v>442</v>
      </c>
      <c r="D323" t="s">
        <v>37</v>
      </c>
      <c r="E323">
        <v>75693</v>
      </c>
      <c r="F323">
        <v>10</v>
      </c>
      <c r="G323">
        <v>22</v>
      </c>
      <c r="H323">
        <v>1442</v>
      </c>
      <c r="I323">
        <f>(1-_xlfn.PERCENTRANK.INC($F$2:$F42535,F323,1))*10</f>
        <v>9</v>
      </c>
      <c r="J323">
        <f t="shared" ref="J323:J386" si="26">_xlfn.PERCENTRANK.INC($G$2:$G$2214, G323,1) * 10</f>
        <v>7</v>
      </c>
      <c r="K323">
        <f t="shared" ref="K323:K386" si="27">_xlfn.PERCENTRANK.INC($H$2:$H$2214, H323, 1) * 10</f>
        <v>8</v>
      </c>
      <c r="L323" t="s">
        <v>483</v>
      </c>
      <c r="M323">
        <v>11</v>
      </c>
      <c r="N323" s="8">
        <v>933.05882352941182</v>
      </c>
      <c r="O323" s="8">
        <v>6</v>
      </c>
      <c r="P323" s="8">
        <v>508.94117647058829</v>
      </c>
      <c r="Q323">
        <f t="shared" si="25"/>
        <v>24</v>
      </c>
      <c r="R323">
        <f t="shared" ref="R323:R386" si="28">_xlfn.PERCENTRANK.INC($Q$2:$Q$2214, Q323, 1) * 10</f>
        <v>9</v>
      </c>
      <c r="S323" t="str">
        <f t="shared" ref="S323:S386" si="29">VLOOKUP(R323,$W$6:$X$17, 2,FALSE)</f>
        <v>Top Customers</v>
      </c>
    </row>
    <row r="324" spans="1:19" x14ac:dyDescent="0.25">
      <c r="A324">
        <v>4099</v>
      </c>
      <c r="B324">
        <v>53</v>
      </c>
      <c r="C324" t="s">
        <v>442</v>
      </c>
      <c r="D324" t="s">
        <v>34</v>
      </c>
      <c r="E324">
        <v>30675</v>
      </c>
      <c r="F324">
        <v>14</v>
      </c>
      <c r="G324">
        <v>5</v>
      </c>
      <c r="H324">
        <v>62</v>
      </c>
      <c r="I324">
        <f>(1-_xlfn.PERCENTRANK.INC($F$2:$F42536,F324,1))*10</f>
        <v>9</v>
      </c>
      <c r="J324">
        <f t="shared" si="26"/>
        <v>0</v>
      </c>
      <c r="K324">
        <f t="shared" si="27"/>
        <v>2</v>
      </c>
      <c r="L324" t="s">
        <v>483</v>
      </c>
      <c r="M324">
        <v>1</v>
      </c>
      <c r="N324" s="8">
        <v>15.5</v>
      </c>
      <c r="O324" s="8">
        <v>3</v>
      </c>
      <c r="P324" s="8">
        <v>46.5</v>
      </c>
      <c r="Q324">
        <f t="shared" si="25"/>
        <v>11</v>
      </c>
      <c r="R324">
        <f t="shared" si="28"/>
        <v>3</v>
      </c>
      <c r="S324" t="str">
        <f t="shared" si="29"/>
        <v>At-Risk Customers</v>
      </c>
    </row>
    <row r="325" spans="1:19" x14ac:dyDescent="0.25">
      <c r="A325">
        <v>9560</v>
      </c>
      <c r="B325">
        <v>60</v>
      </c>
      <c r="C325" t="s">
        <v>442</v>
      </c>
      <c r="D325" t="s">
        <v>34</v>
      </c>
      <c r="E325">
        <v>83003</v>
      </c>
      <c r="F325">
        <v>18</v>
      </c>
      <c r="G325">
        <v>22</v>
      </c>
      <c r="H325">
        <v>1674</v>
      </c>
      <c r="I325">
        <f>(1-_xlfn.PERCENTRANK.INC($F$2:$F42537,F325,1))*10</f>
        <v>9</v>
      </c>
      <c r="J325">
        <f t="shared" si="26"/>
        <v>7</v>
      </c>
      <c r="K325">
        <f t="shared" si="27"/>
        <v>9</v>
      </c>
      <c r="L325" t="s">
        <v>483</v>
      </c>
      <c r="M325">
        <v>7</v>
      </c>
      <c r="N325" s="8">
        <v>781.2</v>
      </c>
      <c r="O325" s="8">
        <v>8</v>
      </c>
      <c r="P325" s="8">
        <v>892.8</v>
      </c>
      <c r="Q325">
        <f t="shared" si="25"/>
        <v>25</v>
      </c>
      <c r="R325">
        <f t="shared" si="28"/>
        <v>9</v>
      </c>
      <c r="S325" t="str">
        <f t="shared" si="29"/>
        <v>Top Customers</v>
      </c>
    </row>
    <row r="326" spans="1:19" x14ac:dyDescent="0.25">
      <c r="A326">
        <v>10172</v>
      </c>
      <c r="B326">
        <v>37</v>
      </c>
      <c r="C326" t="s">
        <v>442</v>
      </c>
      <c r="D326" t="s">
        <v>30</v>
      </c>
      <c r="E326">
        <v>68655</v>
      </c>
      <c r="F326">
        <v>95</v>
      </c>
      <c r="G326">
        <v>21</v>
      </c>
      <c r="H326">
        <v>1538</v>
      </c>
      <c r="I326">
        <f>(1-_xlfn.PERCENTRANK.INC($F$2:$F42538,F326,1))*10</f>
        <v>0.99999999999999978</v>
      </c>
      <c r="J326">
        <f t="shared" si="26"/>
        <v>7</v>
      </c>
      <c r="K326">
        <f t="shared" si="27"/>
        <v>9</v>
      </c>
      <c r="L326" t="s">
        <v>483</v>
      </c>
      <c r="M326">
        <v>4</v>
      </c>
      <c r="N326" s="8">
        <v>410.13333333333333</v>
      </c>
      <c r="O326" s="8">
        <v>11</v>
      </c>
      <c r="P326" s="8">
        <v>1127.8666666666666</v>
      </c>
      <c r="Q326">
        <f t="shared" si="25"/>
        <v>17</v>
      </c>
      <c r="R326">
        <f t="shared" si="28"/>
        <v>5</v>
      </c>
      <c r="S326" t="str">
        <f t="shared" si="29"/>
        <v>Growth Customers</v>
      </c>
    </row>
    <row r="327" spans="1:19" x14ac:dyDescent="0.25">
      <c r="A327">
        <v>11191</v>
      </c>
      <c r="B327">
        <v>39</v>
      </c>
      <c r="C327" t="s">
        <v>442</v>
      </c>
      <c r="D327" t="s">
        <v>37</v>
      </c>
      <c r="E327">
        <v>41411</v>
      </c>
      <c r="F327">
        <v>11</v>
      </c>
      <c r="G327">
        <v>8</v>
      </c>
      <c r="H327">
        <v>139</v>
      </c>
      <c r="I327">
        <f>(1-_xlfn.PERCENTRANK.INC($F$2:$F42539,F327,1))*10</f>
        <v>9</v>
      </c>
      <c r="J327">
        <f t="shared" si="26"/>
        <v>2</v>
      </c>
      <c r="K327">
        <f t="shared" si="27"/>
        <v>3</v>
      </c>
      <c r="L327" t="s">
        <v>483</v>
      </c>
      <c r="M327">
        <v>2</v>
      </c>
      <c r="N327" s="8">
        <v>46.333333333333329</v>
      </c>
      <c r="O327" s="8">
        <v>4</v>
      </c>
      <c r="P327" s="8">
        <v>92.666666666666657</v>
      </c>
      <c r="Q327">
        <f t="shared" si="25"/>
        <v>14</v>
      </c>
      <c r="R327">
        <f t="shared" si="28"/>
        <v>4</v>
      </c>
      <c r="S327" t="str">
        <f t="shared" si="29"/>
        <v>At-Risk Customers</v>
      </c>
    </row>
    <row r="328" spans="1:19" x14ac:dyDescent="0.25">
      <c r="A328">
        <v>9707</v>
      </c>
      <c r="B328">
        <v>56</v>
      </c>
      <c r="C328" t="s">
        <v>33</v>
      </c>
      <c r="D328" t="s">
        <v>34</v>
      </c>
      <c r="E328">
        <v>55212</v>
      </c>
      <c r="F328">
        <v>65</v>
      </c>
      <c r="G328">
        <v>20</v>
      </c>
      <c r="H328">
        <v>1182</v>
      </c>
      <c r="I328">
        <f>(1-_xlfn.PERCENTRANK.INC($F$2:$F42540,F328,1))*10</f>
        <v>4</v>
      </c>
      <c r="J328">
        <f t="shared" si="26"/>
        <v>6</v>
      </c>
      <c r="K328">
        <f t="shared" si="27"/>
        <v>8</v>
      </c>
      <c r="L328" t="s">
        <v>483</v>
      </c>
      <c r="M328">
        <v>4</v>
      </c>
      <c r="N328" s="8">
        <v>315.2</v>
      </c>
      <c r="O328" s="8">
        <v>11</v>
      </c>
      <c r="P328" s="8">
        <v>866.8</v>
      </c>
      <c r="Q328">
        <f t="shared" si="25"/>
        <v>18</v>
      </c>
      <c r="R328">
        <f t="shared" si="28"/>
        <v>6</v>
      </c>
      <c r="S328" t="str">
        <f t="shared" si="29"/>
        <v>Growth Customers</v>
      </c>
    </row>
    <row r="329" spans="1:19" x14ac:dyDescent="0.25">
      <c r="A329">
        <v>6245</v>
      </c>
      <c r="B329">
        <v>75</v>
      </c>
      <c r="C329" t="s">
        <v>33</v>
      </c>
      <c r="D329" t="s">
        <v>34</v>
      </c>
      <c r="E329">
        <v>59292</v>
      </c>
      <c r="F329">
        <v>71</v>
      </c>
      <c r="G329">
        <v>18</v>
      </c>
      <c r="H329">
        <v>507</v>
      </c>
      <c r="I329">
        <f>(1-_xlfn.PERCENTRANK.INC($F$2:$F42541,F329,1))*10</f>
        <v>3.0000000000000004</v>
      </c>
      <c r="J329">
        <f t="shared" si="26"/>
        <v>6</v>
      </c>
      <c r="K329">
        <f t="shared" si="27"/>
        <v>5</v>
      </c>
      <c r="L329" t="s">
        <v>483</v>
      </c>
      <c r="M329">
        <v>3</v>
      </c>
      <c r="N329" s="8">
        <v>138.27272727272725</v>
      </c>
      <c r="O329" s="8">
        <v>8</v>
      </c>
      <c r="P329" s="8">
        <v>368.72727272727275</v>
      </c>
      <c r="Q329">
        <f t="shared" si="25"/>
        <v>14</v>
      </c>
      <c r="R329">
        <f t="shared" si="28"/>
        <v>4</v>
      </c>
      <c r="S329" t="str">
        <f t="shared" si="29"/>
        <v>At-Risk Customers</v>
      </c>
    </row>
    <row r="330" spans="1:19" x14ac:dyDescent="0.25">
      <c r="A330">
        <v>8234</v>
      </c>
      <c r="B330">
        <v>52</v>
      </c>
      <c r="C330" t="s">
        <v>41</v>
      </c>
      <c r="D330" t="s">
        <v>34</v>
      </c>
      <c r="E330">
        <v>27190</v>
      </c>
      <c r="F330">
        <v>13</v>
      </c>
      <c r="G330">
        <v>4</v>
      </c>
      <c r="H330">
        <v>18</v>
      </c>
      <c r="I330">
        <f>(1-_xlfn.PERCENTRANK.INC($F$2:$F42542,F330,1))*10</f>
        <v>9</v>
      </c>
      <c r="J330">
        <f t="shared" si="26"/>
        <v>0</v>
      </c>
      <c r="K330">
        <f t="shared" si="27"/>
        <v>0</v>
      </c>
      <c r="L330" t="s">
        <v>483</v>
      </c>
      <c r="M330">
        <v>1</v>
      </c>
      <c r="N330" s="8">
        <v>6</v>
      </c>
      <c r="O330" s="8">
        <v>2</v>
      </c>
      <c r="P330" s="8">
        <v>12</v>
      </c>
      <c r="Q330">
        <f t="shared" si="25"/>
        <v>9</v>
      </c>
      <c r="R330">
        <f t="shared" si="28"/>
        <v>2</v>
      </c>
      <c r="S330" t="str">
        <f t="shared" si="29"/>
        <v>At-Risk Customers</v>
      </c>
    </row>
    <row r="331" spans="1:19" x14ac:dyDescent="0.25">
      <c r="A331">
        <v>1411</v>
      </c>
      <c r="B331">
        <v>73</v>
      </c>
      <c r="C331" t="s">
        <v>442</v>
      </c>
      <c r="D331" t="s">
        <v>37</v>
      </c>
      <c r="E331">
        <v>82623</v>
      </c>
      <c r="F331">
        <v>58</v>
      </c>
      <c r="G331">
        <v>16</v>
      </c>
      <c r="H331">
        <v>940</v>
      </c>
      <c r="I331">
        <f>(1-_xlfn.PERCENTRANK.INC($F$2:$F42543,F331,1))*10</f>
        <v>5</v>
      </c>
      <c r="J331">
        <f t="shared" si="26"/>
        <v>5</v>
      </c>
      <c r="K331">
        <f t="shared" si="27"/>
        <v>7</v>
      </c>
      <c r="L331" t="s">
        <v>483</v>
      </c>
      <c r="M331">
        <v>2</v>
      </c>
      <c r="N331" s="8">
        <v>313.33333333333331</v>
      </c>
      <c r="O331" s="8">
        <v>4</v>
      </c>
      <c r="P331" s="8">
        <v>626.66666666666663</v>
      </c>
      <c r="Q331">
        <f t="shared" si="25"/>
        <v>17</v>
      </c>
      <c r="R331">
        <f t="shared" si="28"/>
        <v>5</v>
      </c>
      <c r="S331" t="str">
        <f t="shared" si="29"/>
        <v>Growth Customers</v>
      </c>
    </row>
    <row r="332" spans="1:19" x14ac:dyDescent="0.25">
      <c r="A332">
        <v>8553</v>
      </c>
      <c r="B332">
        <v>60</v>
      </c>
      <c r="C332" t="s">
        <v>442</v>
      </c>
      <c r="D332" t="s">
        <v>34</v>
      </c>
      <c r="E332">
        <v>44300</v>
      </c>
      <c r="F332">
        <v>65</v>
      </c>
      <c r="G332">
        <v>6</v>
      </c>
      <c r="H332">
        <v>42</v>
      </c>
      <c r="I332">
        <f>(1-_xlfn.PERCENTRANK.INC($F$2:$F42544,F332,1))*10</f>
        <v>4</v>
      </c>
      <c r="J332">
        <f t="shared" si="26"/>
        <v>1</v>
      </c>
      <c r="K332">
        <f t="shared" si="27"/>
        <v>1</v>
      </c>
      <c r="L332" t="s">
        <v>483</v>
      </c>
      <c r="M332">
        <v>1</v>
      </c>
      <c r="N332" s="8">
        <v>10.5</v>
      </c>
      <c r="O332" s="8">
        <v>3</v>
      </c>
      <c r="P332" s="8">
        <v>31.5</v>
      </c>
      <c r="Q332">
        <f t="shared" si="25"/>
        <v>6</v>
      </c>
      <c r="R332">
        <f t="shared" si="28"/>
        <v>0</v>
      </c>
      <c r="S332" t="str">
        <f t="shared" si="29"/>
        <v>Inactive Customers</v>
      </c>
    </row>
    <row r="333" spans="1:19" x14ac:dyDescent="0.25">
      <c r="A333">
        <v>1826</v>
      </c>
      <c r="B333">
        <v>55</v>
      </c>
      <c r="C333" t="s">
        <v>442</v>
      </c>
      <c r="D333" t="s">
        <v>37</v>
      </c>
      <c r="E333">
        <v>84835</v>
      </c>
      <c r="F333">
        <v>0</v>
      </c>
      <c r="G333">
        <v>15</v>
      </c>
      <c r="H333">
        <v>1190</v>
      </c>
      <c r="I333">
        <f>(1-_xlfn.PERCENTRANK.INC($F$2:$F42545,F333,1))*10</f>
        <v>10</v>
      </c>
      <c r="J333">
        <f t="shared" si="26"/>
        <v>4</v>
      </c>
      <c r="K333">
        <f t="shared" si="27"/>
        <v>8</v>
      </c>
      <c r="L333" t="s">
        <v>483</v>
      </c>
      <c r="M333">
        <v>4</v>
      </c>
      <c r="N333" s="8">
        <v>476</v>
      </c>
      <c r="O333" s="8">
        <v>6</v>
      </c>
      <c r="P333" s="8">
        <v>714</v>
      </c>
      <c r="Q333">
        <f t="shared" si="25"/>
        <v>22</v>
      </c>
      <c r="R333">
        <f t="shared" si="28"/>
        <v>8</v>
      </c>
      <c r="S333" t="str">
        <f t="shared" si="29"/>
        <v>Loyal Customers</v>
      </c>
    </row>
    <row r="334" spans="1:19" x14ac:dyDescent="0.25">
      <c r="A334">
        <v>8842</v>
      </c>
      <c r="B334">
        <v>54</v>
      </c>
      <c r="C334" t="s">
        <v>442</v>
      </c>
      <c r="D334" t="s">
        <v>57</v>
      </c>
      <c r="E334">
        <v>30372</v>
      </c>
      <c r="F334">
        <v>33</v>
      </c>
      <c r="G334">
        <v>8</v>
      </c>
      <c r="H334">
        <v>44</v>
      </c>
      <c r="I334">
        <f>(1-_xlfn.PERCENTRANK.INC($F$2:$F42546,F334,1))*10</f>
        <v>7</v>
      </c>
      <c r="J334">
        <f t="shared" si="26"/>
        <v>2</v>
      </c>
      <c r="K334">
        <f t="shared" si="27"/>
        <v>1</v>
      </c>
      <c r="L334" t="s">
        <v>483</v>
      </c>
      <c r="M334">
        <v>2</v>
      </c>
      <c r="N334" s="8">
        <v>17.600000000000001</v>
      </c>
      <c r="O334" s="8">
        <v>3</v>
      </c>
      <c r="P334" s="8">
        <v>26.4</v>
      </c>
      <c r="Q334">
        <f t="shared" si="25"/>
        <v>10</v>
      </c>
      <c r="R334">
        <f t="shared" si="28"/>
        <v>2</v>
      </c>
      <c r="S334" t="str">
        <f t="shared" si="29"/>
        <v>At-Risk Customers</v>
      </c>
    </row>
    <row r="335" spans="1:19" x14ac:dyDescent="0.25">
      <c r="A335">
        <v>11030</v>
      </c>
      <c r="B335">
        <v>49</v>
      </c>
      <c r="C335" t="s">
        <v>443</v>
      </c>
      <c r="D335" t="s">
        <v>34</v>
      </c>
      <c r="E335">
        <v>33181</v>
      </c>
      <c r="F335">
        <v>90</v>
      </c>
      <c r="G335">
        <v>4</v>
      </c>
      <c r="H335">
        <v>16</v>
      </c>
      <c r="I335">
        <f>(1-_xlfn.PERCENTRANK.INC($F$2:$F42547,F335,1))*10</f>
        <v>0.99999999999999978</v>
      </c>
      <c r="J335">
        <f t="shared" si="26"/>
        <v>0</v>
      </c>
      <c r="K335">
        <f t="shared" si="27"/>
        <v>0</v>
      </c>
      <c r="L335" t="s">
        <v>483</v>
      </c>
      <c r="M335">
        <v>1</v>
      </c>
      <c r="N335" s="8">
        <v>5.333333333333333</v>
      </c>
      <c r="O335" s="8">
        <v>2</v>
      </c>
      <c r="P335" s="8">
        <v>10.666666666666666</v>
      </c>
      <c r="Q335">
        <f t="shared" si="25"/>
        <v>0.99999999999999978</v>
      </c>
      <c r="R335">
        <f t="shared" si="28"/>
        <v>0</v>
      </c>
      <c r="S335" t="str">
        <f t="shared" si="29"/>
        <v>Inactive Customers</v>
      </c>
    </row>
    <row r="336" spans="1:19" x14ac:dyDescent="0.25">
      <c r="A336">
        <v>2579</v>
      </c>
      <c r="B336">
        <v>68</v>
      </c>
      <c r="C336" t="s">
        <v>442</v>
      </c>
      <c r="D336" t="s">
        <v>34</v>
      </c>
      <c r="E336">
        <v>71113</v>
      </c>
      <c r="F336">
        <v>95</v>
      </c>
      <c r="G336">
        <v>26</v>
      </c>
      <c r="H336">
        <v>835</v>
      </c>
      <c r="I336">
        <f>(1-_xlfn.PERCENTRANK.INC($F$2:$F42548,F336,1))*10</f>
        <v>0.99999999999999978</v>
      </c>
      <c r="J336">
        <f t="shared" si="26"/>
        <v>9</v>
      </c>
      <c r="K336">
        <f t="shared" si="27"/>
        <v>6</v>
      </c>
      <c r="L336" t="s">
        <v>483</v>
      </c>
      <c r="M336">
        <v>6</v>
      </c>
      <c r="N336" s="8">
        <v>334</v>
      </c>
      <c r="O336" s="8">
        <v>9</v>
      </c>
      <c r="P336" s="8">
        <v>501</v>
      </c>
      <c r="Q336">
        <f t="shared" si="25"/>
        <v>16</v>
      </c>
      <c r="R336">
        <f t="shared" si="28"/>
        <v>5</v>
      </c>
      <c r="S336" t="str">
        <f t="shared" si="29"/>
        <v>Growth Customers</v>
      </c>
    </row>
    <row r="337" spans="1:19" x14ac:dyDescent="0.25">
      <c r="A337">
        <v>175</v>
      </c>
      <c r="B337">
        <v>39</v>
      </c>
      <c r="C337" t="s">
        <v>442</v>
      </c>
      <c r="D337" t="s">
        <v>34</v>
      </c>
      <c r="E337">
        <v>71952</v>
      </c>
      <c r="F337">
        <v>93</v>
      </c>
      <c r="G337">
        <v>22</v>
      </c>
      <c r="H337">
        <v>1443</v>
      </c>
      <c r="I337">
        <f>(1-_xlfn.PERCENTRANK.INC($F$2:$F42549,F337,1))*10</f>
        <v>0.99999999999999978</v>
      </c>
      <c r="J337">
        <f t="shared" si="26"/>
        <v>7</v>
      </c>
      <c r="K337">
        <f t="shared" si="27"/>
        <v>8</v>
      </c>
      <c r="L337" t="s">
        <v>483</v>
      </c>
      <c r="M337">
        <v>8</v>
      </c>
      <c r="N337" s="8">
        <v>721.5</v>
      </c>
      <c r="O337" s="8">
        <v>8</v>
      </c>
      <c r="P337" s="8">
        <v>721.5</v>
      </c>
      <c r="Q337">
        <f t="shared" si="25"/>
        <v>16</v>
      </c>
      <c r="R337">
        <f t="shared" si="28"/>
        <v>5</v>
      </c>
      <c r="S337" t="str">
        <f t="shared" si="29"/>
        <v>Growth Customers</v>
      </c>
    </row>
    <row r="338" spans="1:19" x14ac:dyDescent="0.25">
      <c r="A338">
        <v>9185</v>
      </c>
      <c r="B338">
        <v>59</v>
      </c>
      <c r="C338" t="s">
        <v>33</v>
      </c>
      <c r="D338" t="s">
        <v>30</v>
      </c>
      <c r="E338">
        <v>69759</v>
      </c>
      <c r="F338">
        <v>38</v>
      </c>
      <c r="G338">
        <v>18</v>
      </c>
      <c r="H338">
        <v>1029</v>
      </c>
      <c r="I338">
        <f>(1-_xlfn.PERCENTRANK.INC($F$2:$F42550,F338,1))*10</f>
        <v>7</v>
      </c>
      <c r="J338">
        <f t="shared" si="26"/>
        <v>6</v>
      </c>
      <c r="K338">
        <f t="shared" si="27"/>
        <v>7</v>
      </c>
      <c r="L338" t="s">
        <v>483</v>
      </c>
      <c r="M338">
        <v>4</v>
      </c>
      <c r="N338" s="8">
        <v>457.33333333333331</v>
      </c>
      <c r="O338" s="8">
        <v>5</v>
      </c>
      <c r="P338" s="8">
        <v>571.66666666666674</v>
      </c>
      <c r="Q338">
        <f t="shared" si="25"/>
        <v>20</v>
      </c>
      <c r="R338">
        <f t="shared" si="28"/>
        <v>7</v>
      </c>
      <c r="S338" t="str">
        <f t="shared" si="29"/>
        <v>Loyal Customers</v>
      </c>
    </row>
    <row r="339" spans="1:19" x14ac:dyDescent="0.25">
      <c r="A339">
        <v>11056</v>
      </c>
      <c r="B339">
        <v>51</v>
      </c>
      <c r="C339" t="s">
        <v>442</v>
      </c>
      <c r="D339" t="s">
        <v>34</v>
      </c>
      <c r="E339">
        <v>72099</v>
      </c>
      <c r="F339">
        <v>18</v>
      </c>
      <c r="G339">
        <v>18</v>
      </c>
      <c r="H339">
        <v>1188</v>
      </c>
      <c r="I339">
        <f>(1-_xlfn.PERCENTRANK.INC($F$2:$F42551,F339,1))*10</f>
        <v>9</v>
      </c>
      <c r="J339">
        <f t="shared" si="26"/>
        <v>6</v>
      </c>
      <c r="K339">
        <f t="shared" si="27"/>
        <v>8</v>
      </c>
      <c r="L339" t="s">
        <v>483</v>
      </c>
      <c r="M339">
        <v>3</v>
      </c>
      <c r="N339" s="8">
        <v>274.15384615384619</v>
      </c>
      <c r="O339" s="8">
        <v>10</v>
      </c>
      <c r="P339" s="8">
        <v>913.84615384615392</v>
      </c>
      <c r="Q339">
        <f t="shared" si="25"/>
        <v>23</v>
      </c>
      <c r="R339">
        <f t="shared" si="28"/>
        <v>8</v>
      </c>
      <c r="S339" t="str">
        <f t="shared" si="29"/>
        <v>Loyal Customers</v>
      </c>
    </row>
    <row r="340" spans="1:19" x14ac:dyDescent="0.25">
      <c r="A340">
        <v>9365</v>
      </c>
      <c r="B340">
        <v>49</v>
      </c>
      <c r="C340" t="s">
        <v>33</v>
      </c>
      <c r="D340" t="s">
        <v>30</v>
      </c>
      <c r="E340">
        <v>60000</v>
      </c>
      <c r="F340">
        <v>57</v>
      </c>
      <c r="G340">
        <v>24</v>
      </c>
      <c r="H340">
        <v>1277</v>
      </c>
      <c r="I340">
        <f>(1-_xlfn.PERCENTRANK.INC($F$2:$F42552,F340,1))*10</f>
        <v>5</v>
      </c>
      <c r="J340">
        <f t="shared" si="26"/>
        <v>8</v>
      </c>
      <c r="K340">
        <f t="shared" si="27"/>
        <v>8</v>
      </c>
      <c r="L340" t="s">
        <v>483</v>
      </c>
      <c r="M340">
        <v>11</v>
      </c>
      <c r="N340" s="8">
        <v>877.9375</v>
      </c>
      <c r="O340" s="8">
        <v>5</v>
      </c>
      <c r="P340" s="8">
        <v>399.0625</v>
      </c>
      <c r="Q340">
        <f t="shared" si="25"/>
        <v>21</v>
      </c>
      <c r="R340">
        <f t="shared" si="28"/>
        <v>8</v>
      </c>
      <c r="S340" t="str">
        <f t="shared" si="29"/>
        <v>Loyal Customers</v>
      </c>
    </row>
    <row r="341" spans="1:19" x14ac:dyDescent="0.25">
      <c r="A341">
        <v>6201</v>
      </c>
      <c r="B341">
        <v>47</v>
      </c>
      <c r="C341" t="s">
        <v>442</v>
      </c>
      <c r="D341" t="s">
        <v>30</v>
      </c>
      <c r="E341">
        <v>38643</v>
      </c>
      <c r="F341">
        <v>45</v>
      </c>
      <c r="G341">
        <v>7</v>
      </c>
      <c r="H341">
        <v>49</v>
      </c>
      <c r="I341">
        <f>(1-_xlfn.PERCENTRANK.INC($F$2:$F42553,F341,1))*10</f>
        <v>6</v>
      </c>
      <c r="J341">
        <f t="shared" si="26"/>
        <v>1</v>
      </c>
      <c r="K341">
        <f t="shared" si="27"/>
        <v>1</v>
      </c>
      <c r="L341" t="s">
        <v>483</v>
      </c>
      <c r="M341">
        <v>2</v>
      </c>
      <c r="N341" s="8">
        <v>19.600000000000001</v>
      </c>
      <c r="O341" s="8">
        <v>3</v>
      </c>
      <c r="P341" s="8">
        <v>29.4</v>
      </c>
      <c r="Q341">
        <f t="shared" si="25"/>
        <v>8</v>
      </c>
      <c r="R341">
        <f t="shared" si="28"/>
        <v>1</v>
      </c>
      <c r="S341" t="str">
        <f t="shared" si="29"/>
        <v>Inactive Customers</v>
      </c>
    </row>
    <row r="342" spans="1:19" x14ac:dyDescent="0.25">
      <c r="A342">
        <v>2061</v>
      </c>
      <c r="B342">
        <v>70</v>
      </c>
      <c r="C342" t="s">
        <v>442</v>
      </c>
      <c r="D342" t="s">
        <v>34</v>
      </c>
      <c r="E342">
        <v>50737</v>
      </c>
      <c r="F342">
        <v>61</v>
      </c>
      <c r="G342">
        <v>7</v>
      </c>
      <c r="H342">
        <v>99</v>
      </c>
      <c r="I342">
        <f>(1-_xlfn.PERCENTRANK.INC($F$2:$F42554,F342,1))*10</f>
        <v>4</v>
      </c>
      <c r="J342">
        <f t="shared" si="26"/>
        <v>1</v>
      </c>
      <c r="K342">
        <f t="shared" si="27"/>
        <v>3</v>
      </c>
      <c r="L342" t="s">
        <v>483</v>
      </c>
      <c r="M342">
        <v>2</v>
      </c>
      <c r="N342" s="8">
        <v>33</v>
      </c>
      <c r="O342" s="8">
        <v>4</v>
      </c>
      <c r="P342" s="8">
        <v>66</v>
      </c>
      <c r="Q342">
        <f t="shared" si="25"/>
        <v>8</v>
      </c>
      <c r="R342">
        <f t="shared" si="28"/>
        <v>1</v>
      </c>
      <c r="S342" t="str">
        <f t="shared" si="29"/>
        <v>Inactive Customers</v>
      </c>
    </row>
    <row r="343" spans="1:19" x14ac:dyDescent="0.25">
      <c r="A343">
        <v>6184</v>
      </c>
      <c r="B343">
        <v>56</v>
      </c>
      <c r="C343" t="s">
        <v>33</v>
      </c>
      <c r="D343" t="s">
        <v>34</v>
      </c>
      <c r="E343">
        <v>68462</v>
      </c>
      <c r="F343">
        <v>6</v>
      </c>
      <c r="G343">
        <v>15</v>
      </c>
      <c r="H343">
        <v>1670</v>
      </c>
      <c r="I343">
        <f>(1-_xlfn.PERCENTRANK.INC($F$2:$F42555,F343,1))*10</f>
        <v>10</v>
      </c>
      <c r="J343">
        <f t="shared" si="26"/>
        <v>4</v>
      </c>
      <c r="K343">
        <f t="shared" si="27"/>
        <v>9</v>
      </c>
      <c r="L343" t="s">
        <v>483</v>
      </c>
      <c r="M343">
        <v>3</v>
      </c>
      <c r="N343" s="8">
        <v>455.45454545454544</v>
      </c>
      <c r="O343" s="8">
        <v>8</v>
      </c>
      <c r="P343" s="8">
        <v>1214.5454545454545</v>
      </c>
      <c r="Q343">
        <f t="shared" si="25"/>
        <v>23</v>
      </c>
      <c r="R343">
        <f t="shared" si="28"/>
        <v>8</v>
      </c>
      <c r="S343" t="str">
        <f t="shared" si="29"/>
        <v>Loyal Customers</v>
      </c>
    </row>
    <row r="344" spans="1:19" x14ac:dyDescent="0.25">
      <c r="A344">
        <v>6142</v>
      </c>
      <c r="B344">
        <v>82</v>
      </c>
      <c r="C344" t="s">
        <v>443</v>
      </c>
      <c r="D344" t="s">
        <v>34</v>
      </c>
      <c r="E344">
        <v>65073</v>
      </c>
      <c r="F344">
        <v>65</v>
      </c>
      <c r="G344">
        <v>14</v>
      </c>
      <c r="H344">
        <v>900</v>
      </c>
      <c r="I344">
        <f>(1-_xlfn.PERCENTRANK.INC($F$2:$F42556,F344,1))*10</f>
        <v>4</v>
      </c>
      <c r="J344">
        <f t="shared" si="26"/>
        <v>4</v>
      </c>
      <c r="K344">
        <f t="shared" si="27"/>
        <v>6</v>
      </c>
      <c r="L344" t="s">
        <v>483</v>
      </c>
      <c r="M344">
        <v>5</v>
      </c>
      <c r="N344" s="8">
        <v>450</v>
      </c>
      <c r="O344" s="8">
        <v>5</v>
      </c>
      <c r="P344" s="8">
        <v>450</v>
      </c>
      <c r="Q344">
        <f t="shared" si="25"/>
        <v>14</v>
      </c>
      <c r="R344">
        <f t="shared" si="28"/>
        <v>4</v>
      </c>
      <c r="S344" t="str">
        <f t="shared" si="29"/>
        <v>At-Risk Customers</v>
      </c>
    </row>
    <row r="345" spans="1:19" x14ac:dyDescent="0.25">
      <c r="A345">
        <v>4107</v>
      </c>
      <c r="B345">
        <v>77</v>
      </c>
      <c r="C345" t="s">
        <v>33</v>
      </c>
      <c r="D345" t="s">
        <v>34</v>
      </c>
      <c r="E345">
        <v>46681</v>
      </c>
      <c r="F345">
        <v>52</v>
      </c>
      <c r="G345">
        <v>16</v>
      </c>
      <c r="H345">
        <v>425</v>
      </c>
      <c r="I345">
        <f>(1-_xlfn.PERCENTRANK.INC($F$2:$F42557,F345,1))*10</f>
        <v>5</v>
      </c>
      <c r="J345">
        <f t="shared" si="26"/>
        <v>5</v>
      </c>
      <c r="K345">
        <f t="shared" si="27"/>
        <v>5</v>
      </c>
      <c r="L345" t="s">
        <v>483</v>
      </c>
      <c r="M345">
        <v>4</v>
      </c>
      <c r="N345" s="8">
        <v>212.5</v>
      </c>
      <c r="O345" s="8">
        <v>4</v>
      </c>
      <c r="P345" s="8">
        <v>212.5</v>
      </c>
      <c r="Q345">
        <f t="shared" si="25"/>
        <v>15</v>
      </c>
      <c r="R345">
        <f t="shared" si="28"/>
        <v>4</v>
      </c>
      <c r="S345" t="str">
        <f t="shared" si="29"/>
        <v>At-Risk Customers</v>
      </c>
    </row>
    <row r="346" spans="1:19" x14ac:dyDescent="0.25">
      <c r="A346">
        <v>7274</v>
      </c>
      <c r="B346">
        <v>68</v>
      </c>
      <c r="C346" t="s">
        <v>442</v>
      </c>
      <c r="D346" t="s">
        <v>34</v>
      </c>
      <c r="E346">
        <v>78618</v>
      </c>
      <c r="F346">
        <v>87</v>
      </c>
      <c r="G346">
        <v>22</v>
      </c>
      <c r="H346">
        <v>2153</v>
      </c>
      <c r="I346">
        <f>(1-_xlfn.PERCENTRANK.INC($F$2:$F42558,F346,1))*10</f>
        <v>1.9999999999999996</v>
      </c>
      <c r="J346">
        <f t="shared" si="26"/>
        <v>7</v>
      </c>
      <c r="K346">
        <f t="shared" si="27"/>
        <v>9</v>
      </c>
      <c r="L346" t="s">
        <v>483</v>
      </c>
      <c r="M346">
        <v>4</v>
      </c>
      <c r="N346" s="8">
        <v>615.14285714285711</v>
      </c>
      <c r="O346" s="8">
        <v>10</v>
      </c>
      <c r="P346" s="8">
        <v>1537.8571428571429</v>
      </c>
      <c r="Q346">
        <f t="shared" si="25"/>
        <v>18</v>
      </c>
      <c r="R346">
        <f t="shared" si="28"/>
        <v>6</v>
      </c>
      <c r="S346" t="str">
        <f t="shared" si="29"/>
        <v>Growth Customers</v>
      </c>
    </row>
    <row r="347" spans="1:19" x14ac:dyDescent="0.25">
      <c r="A347">
        <v>9336</v>
      </c>
      <c r="B347">
        <v>56</v>
      </c>
      <c r="C347" t="s">
        <v>33</v>
      </c>
      <c r="D347" t="s">
        <v>57</v>
      </c>
      <c r="E347">
        <v>62187</v>
      </c>
      <c r="F347">
        <v>38</v>
      </c>
      <c r="G347">
        <v>21</v>
      </c>
      <c r="H347">
        <v>636</v>
      </c>
      <c r="I347">
        <f>(1-_xlfn.PERCENTRANK.INC($F$2:$F42559,F347,1))*10</f>
        <v>7</v>
      </c>
      <c r="J347">
        <f t="shared" si="26"/>
        <v>7</v>
      </c>
      <c r="K347">
        <f t="shared" si="27"/>
        <v>5</v>
      </c>
      <c r="L347" t="s">
        <v>483</v>
      </c>
      <c r="M347">
        <v>6</v>
      </c>
      <c r="N347" s="8">
        <v>238.5</v>
      </c>
      <c r="O347" s="8">
        <v>10</v>
      </c>
      <c r="P347" s="8">
        <v>397.5</v>
      </c>
      <c r="Q347">
        <f t="shared" si="25"/>
        <v>19</v>
      </c>
      <c r="R347">
        <f t="shared" si="28"/>
        <v>7</v>
      </c>
      <c r="S347" t="str">
        <f t="shared" si="29"/>
        <v>Loyal Customers</v>
      </c>
    </row>
    <row r="348" spans="1:19" x14ac:dyDescent="0.25">
      <c r="A348">
        <v>2958</v>
      </c>
      <c r="B348">
        <v>47</v>
      </c>
      <c r="C348" t="s">
        <v>442</v>
      </c>
      <c r="D348" t="s">
        <v>34</v>
      </c>
      <c r="E348">
        <v>28442</v>
      </c>
      <c r="F348">
        <v>53</v>
      </c>
      <c r="G348">
        <v>10</v>
      </c>
      <c r="H348">
        <v>57</v>
      </c>
      <c r="I348">
        <f>(1-_xlfn.PERCENTRANK.INC($F$2:$F42560,F348,1))*10</f>
        <v>5</v>
      </c>
      <c r="J348">
        <f t="shared" si="26"/>
        <v>3</v>
      </c>
      <c r="K348">
        <f t="shared" si="27"/>
        <v>2</v>
      </c>
      <c r="L348" t="s">
        <v>483</v>
      </c>
      <c r="M348">
        <v>2</v>
      </c>
      <c r="N348" s="8">
        <v>19</v>
      </c>
      <c r="O348" s="8">
        <v>4</v>
      </c>
      <c r="P348" s="8">
        <v>38</v>
      </c>
      <c r="Q348">
        <f t="shared" si="25"/>
        <v>10</v>
      </c>
      <c r="R348">
        <f t="shared" si="28"/>
        <v>2</v>
      </c>
      <c r="S348" t="str">
        <f t="shared" si="29"/>
        <v>At-Risk Customers</v>
      </c>
    </row>
    <row r="349" spans="1:19" x14ac:dyDescent="0.25">
      <c r="A349">
        <v>933</v>
      </c>
      <c r="B349">
        <v>47</v>
      </c>
      <c r="C349" t="s">
        <v>33</v>
      </c>
      <c r="D349" t="s">
        <v>34</v>
      </c>
      <c r="E349">
        <v>37717</v>
      </c>
      <c r="F349">
        <v>31</v>
      </c>
      <c r="G349">
        <v>4</v>
      </c>
      <c r="H349">
        <v>25</v>
      </c>
      <c r="I349">
        <f>(1-_xlfn.PERCENTRANK.INC($F$2:$F42561,F349,1))*10</f>
        <v>7</v>
      </c>
      <c r="J349">
        <f t="shared" si="26"/>
        <v>0</v>
      </c>
      <c r="K349">
        <f t="shared" si="27"/>
        <v>0</v>
      </c>
      <c r="L349" t="s">
        <v>483</v>
      </c>
      <c r="M349">
        <v>1</v>
      </c>
      <c r="N349" s="8">
        <v>8.3333333333333321</v>
      </c>
      <c r="O349" s="8">
        <v>2</v>
      </c>
      <c r="P349" s="8">
        <v>16.666666666666664</v>
      </c>
      <c r="Q349">
        <f t="shared" si="25"/>
        <v>7</v>
      </c>
      <c r="R349">
        <f t="shared" si="28"/>
        <v>1</v>
      </c>
      <c r="S349" t="str">
        <f t="shared" si="29"/>
        <v>Inactive Customers</v>
      </c>
    </row>
    <row r="350" spans="1:19" x14ac:dyDescent="0.25">
      <c r="A350">
        <v>5837</v>
      </c>
      <c r="B350">
        <v>58</v>
      </c>
      <c r="C350" t="s">
        <v>442</v>
      </c>
      <c r="D350" t="s">
        <v>34</v>
      </c>
      <c r="E350">
        <v>51479</v>
      </c>
      <c r="F350">
        <v>67</v>
      </c>
      <c r="G350">
        <v>22</v>
      </c>
      <c r="H350">
        <v>494</v>
      </c>
      <c r="I350">
        <f>(1-_xlfn.PERCENTRANK.INC($F$2:$F42562,F350,1))*10</f>
        <v>4</v>
      </c>
      <c r="J350">
        <f t="shared" si="26"/>
        <v>7</v>
      </c>
      <c r="K350">
        <f t="shared" si="27"/>
        <v>5</v>
      </c>
      <c r="L350" t="s">
        <v>483</v>
      </c>
      <c r="M350">
        <v>6</v>
      </c>
      <c r="N350" s="8">
        <v>247</v>
      </c>
      <c r="O350" s="8">
        <v>6</v>
      </c>
      <c r="P350" s="8">
        <v>247</v>
      </c>
      <c r="Q350">
        <f t="shared" si="25"/>
        <v>16</v>
      </c>
      <c r="R350">
        <f t="shared" si="28"/>
        <v>5</v>
      </c>
      <c r="S350" t="str">
        <f t="shared" si="29"/>
        <v>Growth Customers</v>
      </c>
    </row>
    <row r="351" spans="1:19" x14ac:dyDescent="0.25">
      <c r="A351">
        <v>10704</v>
      </c>
      <c r="B351">
        <v>56</v>
      </c>
      <c r="C351" t="s">
        <v>442</v>
      </c>
      <c r="D351" t="s">
        <v>30</v>
      </c>
      <c r="E351">
        <v>54803</v>
      </c>
      <c r="F351">
        <v>65</v>
      </c>
      <c r="G351">
        <v>19</v>
      </c>
      <c r="H351">
        <v>693</v>
      </c>
      <c r="I351">
        <f>(1-_xlfn.PERCENTRANK.INC($F$2:$F42563,F351,1))*10</f>
        <v>4</v>
      </c>
      <c r="J351">
        <f t="shared" si="26"/>
        <v>6</v>
      </c>
      <c r="K351">
        <f t="shared" si="27"/>
        <v>6</v>
      </c>
      <c r="L351" t="s">
        <v>483</v>
      </c>
      <c r="M351">
        <v>6</v>
      </c>
      <c r="N351" s="8">
        <v>277.2</v>
      </c>
      <c r="O351" s="8">
        <v>9</v>
      </c>
      <c r="P351" s="8">
        <v>415.8</v>
      </c>
      <c r="Q351">
        <f t="shared" si="25"/>
        <v>16</v>
      </c>
      <c r="R351">
        <f t="shared" si="28"/>
        <v>5</v>
      </c>
      <c r="S351" t="str">
        <f t="shared" si="29"/>
        <v>Growth Customers</v>
      </c>
    </row>
    <row r="352" spans="1:19" x14ac:dyDescent="0.25">
      <c r="A352">
        <v>5125</v>
      </c>
      <c r="B352">
        <v>65</v>
      </c>
      <c r="C352" t="s">
        <v>442</v>
      </c>
      <c r="D352" t="s">
        <v>34</v>
      </c>
      <c r="E352">
        <v>79530</v>
      </c>
      <c r="F352">
        <v>64</v>
      </c>
      <c r="G352">
        <v>26</v>
      </c>
      <c r="H352">
        <v>1348</v>
      </c>
      <c r="I352">
        <f>(1-_xlfn.PERCENTRANK.INC($F$2:$F42564,F352,1))*10</f>
        <v>4</v>
      </c>
      <c r="J352">
        <f t="shared" si="26"/>
        <v>9</v>
      </c>
      <c r="K352">
        <f t="shared" si="27"/>
        <v>8</v>
      </c>
      <c r="L352" t="s">
        <v>483</v>
      </c>
      <c r="M352">
        <v>4</v>
      </c>
      <c r="N352" s="8">
        <v>359.46666666666664</v>
      </c>
      <c r="O352" s="8">
        <v>11</v>
      </c>
      <c r="P352" s="8">
        <v>988.5333333333333</v>
      </c>
      <c r="Q352">
        <f t="shared" si="25"/>
        <v>21</v>
      </c>
      <c r="R352">
        <f t="shared" si="28"/>
        <v>8</v>
      </c>
      <c r="S352" t="str">
        <f t="shared" si="29"/>
        <v>Loyal Customers</v>
      </c>
    </row>
    <row r="353" spans="1:19" x14ac:dyDescent="0.25">
      <c r="A353">
        <v>4432</v>
      </c>
      <c r="B353">
        <v>49</v>
      </c>
      <c r="C353" t="s">
        <v>442</v>
      </c>
      <c r="D353" t="s">
        <v>37</v>
      </c>
      <c r="E353">
        <v>31615</v>
      </c>
      <c r="F353">
        <v>82</v>
      </c>
      <c r="G353">
        <v>7</v>
      </c>
      <c r="H353">
        <v>51</v>
      </c>
      <c r="I353">
        <f>(1-_xlfn.PERCENTRANK.INC($F$2:$F42565,F353,1))*10</f>
        <v>1.9999999999999996</v>
      </c>
      <c r="J353">
        <f t="shared" si="26"/>
        <v>1</v>
      </c>
      <c r="K353">
        <f t="shared" si="27"/>
        <v>1</v>
      </c>
      <c r="L353" t="s">
        <v>483</v>
      </c>
      <c r="M353">
        <v>2</v>
      </c>
      <c r="N353" s="8">
        <v>20.400000000000002</v>
      </c>
      <c r="O353" s="8">
        <v>3</v>
      </c>
      <c r="P353" s="8">
        <v>30.599999999999998</v>
      </c>
      <c r="Q353">
        <f t="shared" si="25"/>
        <v>3.9999999999999996</v>
      </c>
      <c r="R353">
        <f t="shared" si="28"/>
        <v>0</v>
      </c>
      <c r="S353" t="str">
        <f t="shared" si="29"/>
        <v>Inactive Customers</v>
      </c>
    </row>
    <row r="354" spans="1:19" x14ac:dyDescent="0.25">
      <c r="A354">
        <v>5955</v>
      </c>
      <c r="B354">
        <v>63</v>
      </c>
      <c r="C354" t="s">
        <v>442</v>
      </c>
      <c r="D354" t="s">
        <v>34</v>
      </c>
      <c r="E354">
        <v>72025</v>
      </c>
      <c r="F354">
        <v>27</v>
      </c>
      <c r="G354">
        <v>16</v>
      </c>
      <c r="H354">
        <v>1932</v>
      </c>
      <c r="I354">
        <f>(1-_xlfn.PERCENTRANK.INC($F$2:$F42566,F354,1))*10</f>
        <v>8</v>
      </c>
      <c r="J354">
        <f t="shared" si="26"/>
        <v>5</v>
      </c>
      <c r="K354">
        <f t="shared" si="27"/>
        <v>9</v>
      </c>
      <c r="L354" t="s">
        <v>483</v>
      </c>
      <c r="M354">
        <v>4</v>
      </c>
      <c r="N354" s="8">
        <v>644</v>
      </c>
      <c r="O354" s="8">
        <v>8</v>
      </c>
      <c r="P354" s="8">
        <v>1288</v>
      </c>
      <c r="Q354">
        <f t="shared" si="25"/>
        <v>22</v>
      </c>
      <c r="R354">
        <f t="shared" si="28"/>
        <v>8</v>
      </c>
      <c r="S354" t="str">
        <f t="shared" si="29"/>
        <v>Loyal Customers</v>
      </c>
    </row>
    <row r="355" spans="1:19" x14ac:dyDescent="0.25">
      <c r="A355">
        <v>2928</v>
      </c>
      <c r="B355">
        <v>50</v>
      </c>
      <c r="C355" t="s">
        <v>33</v>
      </c>
      <c r="D355" t="s">
        <v>30</v>
      </c>
      <c r="E355">
        <v>52614</v>
      </c>
      <c r="F355">
        <v>63</v>
      </c>
      <c r="G355">
        <v>16</v>
      </c>
      <c r="H355">
        <v>990</v>
      </c>
      <c r="I355">
        <f>(1-_xlfn.PERCENTRANK.INC($F$2:$F42567,F355,1))*10</f>
        <v>4</v>
      </c>
      <c r="J355">
        <f t="shared" si="26"/>
        <v>5</v>
      </c>
      <c r="K355">
        <f t="shared" si="27"/>
        <v>7</v>
      </c>
      <c r="L355" t="s">
        <v>483</v>
      </c>
      <c r="M355">
        <v>2</v>
      </c>
      <c r="N355" s="8">
        <v>198</v>
      </c>
      <c r="O355" s="8">
        <v>8</v>
      </c>
      <c r="P355" s="8">
        <v>792</v>
      </c>
      <c r="Q355">
        <f t="shared" si="25"/>
        <v>16</v>
      </c>
      <c r="R355">
        <f t="shared" si="28"/>
        <v>5</v>
      </c>
      <c r="S355" t="str">
        <f t="shared" si="29"/>
        <v>Growth Customers</v>
      </c>
    </row>
    <row r="356" spans="1:19" x14ac:dyDescent="0.25">
      <c r="A356">
        <v>5680</v>
      </c>
      <c r="B356">
        <v>41</v>
      </c>
      <c r="C356" t="s">
        <v>443</v>
      </c>
      <c r="D356" t="s">
        <v>34</v>
      </c>
      <c r="E356">
        <v>35684</v>
      </c>
      <c r="F356">
        <v>66</v>
      </c>
      <c r="G356">
        <v>5</v>
      </c>
      <c r="H356">
        <v>30</v>
      </c>
      <c r="I356">
        <f>(1-_xlfn.PERCENTRANK.INC($F$2:$F42568,F356,1))*10</f>
        <v>4</v>
      </c>
      <c r="J356">
        <f t="shared" si="26"/>
        <v>0</v>
      </c>
      <c r="K356">
        <f t="shared" si="27"/>
        <v>0</v>
      </c>
      <c r="L356" t="s">
        <v>483</v>
      </c>
      <c r="M356">
        <v>1</v>
      </c>
      <c r="N356" s="8">
        <v>7.5</v>
      </c>
      <c r="O356" s="8">
        <v>3</v>
      </c>
      <c r="P356" s="8">
        <v>22.5</v>
      </c>
      <c r="Q356">
        <f t="shared" si="25"/>
        <v>4</v>
      </c>
      <c r="R356">
        <f t="shared" si="28"/>
        <v>0</v>
      </c>
      <c r="S356" t="str">
        <f t="shared" si="29"/>
        <v>Inactive Customers</v>
      </c>
    </row>
    <row r="357" spans="1:19" x14ac:dyDescent="0.25">
      <c r="A357">
        <v>10313</v>
      </c>
      <c r="B357">
        <v>50</v>
      </c>
      <c r="C357" t="s">
        <v>442</v>
      </c>
      <c r="D357" t="s">
        <v>34</v>
      </c>
      <c r="E357">
        <v>48178</v>
      </c>
      <c r="F357">
        <v>69</v>
      </c>
      <c r="G357">
        <v>16</v>
      </c>
      <c r="H357">
        <v>254</v>
      </c>
      <c r="I357">
        <f>(1-_xlfn.PERCENTRANK.INC($F$2:$F42569,F357,1))*10</f>
        <v>4</v>
      </c>
      <c r="J357">
        <f t="shared" si="26"/>
        <v>5</v>
      </c>
      <c r="K357">
        <f t="shared" si="27"/>
        <v>4</v>
      </c>
      <c r="L357" t="s">
        <v>483</v>
      </c>
      <c r="M357">
        <v>5</v>
      </c>
      <c r="N357" s="8">
        <v>141.11111111111111</v>
      </c>
      <c r="O357" s="8">
        <v>4</v>
      </c>
      <c r="P357" s="8">
        <v>112.88888888888889</v>
      </c>
      <c r="Q357">
        <f t="shared" si="25"/>
        <v>13</v>
      </c>
      <c r="R357">
        <f t="shared" si="28"/>
        <v>4</v>
      </c>
      <c r="S357" t="str">
        <f t="shared" si="29"/>
        <v>At-Risk Customers</v>
      </c>
    </row>
    <row r="358" spans="1:19" x14ac:dyDescent="0.25">
      <c r="A358">
        <v>2557</v>
      </c>
      <c r="B358">
        <v>55</v>
      </c>
      <c r="C358" t="s">
        <v>443</v>
      </c>
      <c r="D358" t="s">
        <v>30</v>
      </c>
      <c r="E358">
        <v>29548</v>
      </c>
      <c r="F358">
        <v>52</v>
      </c>
      <c r="G358">
        <v>5</v>
      </c>
      <c r="H358">
        <v>29</v>
      </c>
      <c r="I358">
        <f>(1-_xlfn.PERCENTRANK.INC($F$2:$F42570,F358,1))*10</f>
        <v>5</v>
      </c>
      <c r="J358">
        <f t="shared" si="26"/>
        <v>0</v>
      </c>
      <c r="K358">
        <f t="shared" si="27"/>
        <v>0</v>
      </c>
      <c r="L358" t="s">
        <v>483</v>
      </c>
      <c r="M358">
        <v>1</v>
      </c>
      <c r="N358" s="8">
        <v>9.6666666666666661</v>
      </c>
      <c r="O358" s="8">
        <v>2</v>
      </c>
      <c r="P358" s="8">
        <v>19.333333333333332</v>
      </c>
      <c r="Q358">
        <f t="shared" si="25"/>
        <v>5</v>
      </c>
      <c r="R358">
        <f t="shared" si="28"/>
        <v>0</v>
      </c>
      <c r="S358" t="str">
        <f t="shared" si="29"/>
        <v>Inactive Customers</v>
      </c>
    </row>
    <row r="359" spans="1:19" x14ac:dyDescent="0.25">
      <c r="A359">
        <v>1245</v>
      </c>
      <c r="B359">
        <v>59</v>
      </c>
      <c r="C359" t="s">
        <v>442</v>
      </c>
      <c r="D359" t="s">
        <v>30</v>
      </c>
      <c r="E359">
        <v>63810</v>
      </c>
      <c r="F359">
        <v>45</v>
      </c>
      <c r="G359">
        <v>23</v>
      </c>
      <c r="H359">
        <v>1371</v>
      </c>
      <c r="I359">
        <f>(1-_xlfn.PERCENTRANK.INC($F$2:$F42571,F359,1))*10</f>
        <v>6</v>
      </c>
      <c r="J359">
        <f t="shared" si="26"/>
        <v>8</v>
      </c>
      <c r="K359">
        <f t="shared" si="27"/>
        <v>8</v>
      </c>
      <c r="L359" t="s">
        <v>483</v>
      </c>
      <c r="M359">
        <v>4</v>
      </c>
      <c r="N359" s="8">
        <v>342.75</v>
      </c>
      <c r="O359" s="8">
        <v>12</v>
      </c>
      <c r="P359" s="8">
        <v>1028.25</v>
      </c>
      <c r="Q359">
        <f t="shared" si="25"/>
        <v>22</v>
      </c>
      <c r="R359">
        <f t="shared" si="28"/>
        <v>8</v>
      </c>
      <c r="S359" t="str">
        <f t="shared" si="29"/>
        <v>Loyal Customers</v>
      </c>
    </row>
    <row r="360" spans="1:19" x14ac:dyDescent="0.25">
      <c r="A360">
        <v>1519</v>
      </c>
      <c r="B360">
        <v>53</v>
      </c>
      <c r="C360" t="s">
        <v>33</v>
      </c>
      <c r="D360" t="s">
        <v>30</v>
      </c>
      <c r="E360">
        <v>38578</v>
      </c>
      <c r="F360">
        <v>2</v>
      </c>
      <c r="G360">
        <v>9</v>
      </c>
      <c r="H360">
        <v>73</v>
      </c>
      <c r="I360">
        <f>(1-_xlfn.PERCENTRANK.INC($F$2:$F42572,F360,1))*10</f>
        <v>10</v>
      </c>
      <c r="J360">
        <f t="shared" si="26"/>
        <v>2</v>
      </c>
      <c r="K360">
        <f t="shared" si="27"/>
        <v>2</v>
      </c>
      <c r="L360" t="s">
        <v>483</v>
      </c>
      <c r="M360">
        <v>3</v>
      </c>
      <c r="N360" s="8">
        <v>36.5</v>
      </c>
      <c r="O360" s="8">
        <v>3</v>
      </c>
      <c r="P360" s="8">
        <v>36.5</v>
      </c>
      <c r="Q360">
        <f t="shared" si="25"/>
        <v>14</v>
      </c>
      <c r="R360">
        <f t="shared" si="28"/>
        <v>4</v>
      </c>
      <c r="S360" t="str">
        <f t="shared" si="29"/>
        <v>At-Risk Customers</v>
      </c>
    </row>
    <row r="361" spans="1:19" x14ac:dyDescent="0.25">
      <c r="A361">
        <v>10703</v>
      </c>
      <c r="B361">
        <v>50</v>
      </c>
      <c r="C361" t="s">
        <v>443</v>
      </c>
      <c r="D361" t="s">
        <v>30</v>
      </c>
      <c r="E361">
        <v>46098</v>
      </c>
      <c r="F361">
        <v>86</v>
      </c>
      <c r="G361">
        <v>11</v>
      </c>
      <c r="H361">
        <v>120</v>
      </c>
      <c r="I361">
        <f>(1-_xlfn.PERCENTRANK.INC($F$2:$F42573,F361,1))*10</f>
        <v>1.9999999999999996</v>
      </c>
      <c r="J361">
        <f t="shared" si="26"/>
        <v>3</v>
      </c>
      <c r="K361">
        <f t="shared" si="27"/>
        <v>3</v>
      </c>
      <c r="L361" t="s">
        <v>483</v>
      </c>
      <c r="M361">
        <v>3</v>
      </c>
      <c r="N361" s="8">
        <v>72</v>
      </c>
      <c r="O361" s="8">
        <v>2</v>
      </c>
      <c r="P361" s="8">
        <v>48</v>
      </c>
      <c r="Q361">
        <f t="shared" si="25"/>
        <v>8</v>
      </c>
      <c r="R361">
        <f t="shared" si="28"/>
        <v>1</v>
      </c>
      <c r="S361" t="str">
        <f t="shared" si="29"/>
        <v>Inactive Customers</v>
      </c>
    </row>
    <row r="362" spans="1:19" x14ac:dyDescent="0.25">
      <c r="A362">
        <v>1726</v>
      </c>
      <c r="B362">
        <v>55</v>
      </c>
      <c r="C362" t="s">
        <v>442</v>
      </c>
      <c r="D362" t="s">
        <v>30</v>
      </c>
      <c r="E362">
        <v>22585</v>
      </c>
      <c r="F362">
        <v>23</v>
      </c>
      <c r="G362">
        <v>5</v>
      </c>
      <c r="H362">
        <v>81</v>
      </c>
      <c r="I362">
        <f>(1-_xlfn.PERCENTRANK.INC($F$2:$F42574,F362,1))*10</f>
        <v>8</v>
      </c>
      <c r="J362">
        <f t="shared" si="26"/>
        <v>0</v>
      </c>
      <c r="K362">
        <f t="shared" si="27"/>
        <v>2</v>
      </c>
      <c r="L362" t="s">
        <v>483</v>
      </c>
      <c r="M362">
        <v>1</v>
      </c>
      <c r="N362" s="8">
        <v>27</v>
      </c>
      <c r="O362" s="8">
        <v>2</v>
      </c>
      <c r="P362" s="8">
        <v>54</v>
      </c>
      <c r="Q362">
        <f t="shared" si="25"/>
        <v>10</v>
      </c>
      <c r="R362">
        <f t="shared" si="28"/>
        <v>2</v>
      </c>
      <c r="S362" t="str">
        <f t="shared" si="29"/>
        <v>At-Risk Customers</v>
      </c>
    </row>
    <row r="363" spans="1:19" x14ac:dyDescent="0.25">
      <c r="A363">
        <v>4459</v>
      </c>
      <c r="B363">
        <v>36</v>
      </c>
      <c r="C363" t="s">
        <v>442</v>
      </c>
      <c r="D363" t="s">
        <v>30</v>
      </c>
      <c r="E363">
        <v>30279</v>
      </c>
      <c r="F363">
        <v>13</v>
      </c>
      <c r="G363">
        <v>5</v>
      </c>
      <c r="H363">
        <v>37</v>
      </c>
      <c r="I363">
        <f>(1-_xlfn.PERCENTRANK.INC($F$2:$F42575,F363,1))*10</f>
        <v>9</v>
      </c>
      <c r="J363">
        <f t="shared" si="26"/>
        <v>0</v>
      </c>
      <c r="K363">
        <f t="shared" si="27"/>
        <v>1</v>
      </c>
      <c r="L363" t="s">
        <v>483</v>
      </c>
      <c r="M363">
        <v>1</v>
      </c>
      <c r="N363" s="8">
        <v>9.25</v>
      </c>
      <c r="O363" s="8">
        <v>3</v>
      </c>
      <c r="P363" s="8">
        <v>27.75</v>
      </c>
      <c r="Q363">
        <f t="shared" si="25"/>
        <v>10</v>
      </c>
      <c r="R363">
        <f t="shared" si="28"/>
        <v>2</v>
      </c>
      <c r="S363" t="str">
        <f t="shared" si="29"/>
        <v>At-Risk Customers</v>
      </c>
    </row>
    <row r="364" spans="1:19" x14ac:dyDescent="0.25">
      <c r="A364">
        <v>1729</v>
      </c>
      <c r="B364">
        <v>64</v>
      </c>
      <c r="C364" t="s">
        <v>33</v>
      </c>
      <c r="D364" t="s">
        <v>34</v>
      </c>
      <c r="E364">
        <v>66426</v>
      </c>
      <c r="F364">
        <v>14</v>
      </c>
      <c r="G364">
        <v>20</v>
      </c>
      <c r="H364">
        <v>1377</v>
      </c>
      <c r="I364">
        <f>(1-_xlfn.PERCENTRANK.INC($F$2:$F42576,F364,1))*10</f>
        <v>9</v>
      </c>
      <c r="J364">
        <f t="shared" si="26"/>
        <v>6</v>
      </c>
      <c r="K364">
        <f t="shared" si="27"/>
        <v>8</v>
      </c>
      <c r="L364" t="s">
        <v>483</v>
      </c>
      <c r="M364">
        <v>3</v>
      </c>
      <c r="N364" s="8">
        <v>317.76923076923077</v>
      </c>
      <c r="O364" s="8">
        <v>10</v>
      </c>
      <c r="P364" s="8">
        <v>1059.2307692307693</v>
      </c>
      <c r="Q364">
        <f t="shared" si="25"/>
        <v>23</v>
      </c>
      <c r="R364">
        <f t="shared" si="28"/>
        <v>8</v>
      </c>
      <c r="S364" t="str">
        <f t="shared" si="29"/>
        <v>Loyal Customers</v>
      </c>
    </row>
    <row r="365" spans="1:19" x14ac:dyDescent="0.25">
      <c r="A365">
        <v>1517</v>
      </c>
      <c r="B365">
        <v>56</v>
      </c>
      <c r="C365" t="s">
        <v>442</v>
      </c>
      <c r="D365" t="s">
        <v>30</v>
      </c>
      <c r="E365">
        <v>30822</v>
      </c>
      <c r="F365">
        <v>92</v>
      </c>
      <c r="G365">
        <v>5</v>
      </c>
      <c r="H365">
        <v>51</v>
      </c>
      <c r="I365">
        <f>(1-_xlfn.PERCENTRANK.INC($F$2:$F42577,F365,1))*10</f>
        <v>0.99999999999999978</v>
      </c>
      <c r="J365">
        <f t="shared" si="26"/>
        <v>0</v>
      </c>
      <c r="K365">
        <f t="shared" si="27"/>
        <v>1</v>
      </c>
      <c r="L365" t="s">
        <v>483</v>
      </c>
      <c r="M365">
        <v>1</v>
      </c>
      <c r="N365" s="8">
        <v>12.75</v>
      </c>
      <c r="O365" s="8">
        <v>3</v>
      </c>
      <c r="P365" s="8">
        <v>38.25</v>
      </c>
      <c r="Q365">
        <f t="shared" si="25"/>
        <v>1.9999999999999998</v>
      </c>
      <c r="R365">
        <f t="shared" si="28"/>
        <v>0</v>
      </c>
      <c r="S365" t="str">
        <f t="shared" si="29"/>
        <v>Inactive Customers</v>
      </c>
    </row>
    <row r="366" spans="1:19" x14ac:dyDescent="0.25">
      <c r="A366">
        <v>2098</v>
      </c>
      <c r="B366">
        <v>56</v>
      </c>
      <c r="C366" t="s">
        <v>33</v>
      </c>
      <c r="D366" t="s">
        <v>34</v>
      </c>
      <c r="E366">
        <v>33581</v>
      </c>
      <c r="F366">
        <v>38</v>
      </c>
      <c r="G366">
        <v>4</v>
      </c>
      <c r="H366">
        <v>17</v>
      </c>
      <c r="I366">
        <f>(1-_xlfn.PERCENTRANK.INC($F$2:$F42578,F366,1))*10</f>
        <v>7</v>
      </c>
      <c r="J366">
        <f t="shared" si="26"/>
        <v>0</v>
      </c>
      <c r="K366">
        <f t="shared" si="27"/>
        <v>0</v>
      </c>
      <c r="L366" t="s">
        <v>483</v>
      </c>
      <c r="M366">
        <v>1</v>
      </c>
      <c r="N366" s="8">
        <v>5.6666666666666661</v>
      </c>
      <c r="O366" s="8">
        <v>2</v>
      </c>
      <c r="P366" s="8">
        <v>11.333333333333332</v>
      </c>
      <c r="Q366">
        <f t="shared" si="25"/>
        <v>7</v>
      </c>
      <c r="R366">
        <f t="shared" si="28"/>
        <v>1</v>
      </c>
      <c r="S366" t="str">
        <f t="shared" si="29"/>
        <v>Inactive Customers</v>
      </c>
    </row>
    <row r="367" spans="1:19" x14ac:dyDescent="0.25">
      <c r="A367">
        <v>9543</v>
      </c>
      <c r="B367">
        <v>40</v>
      </c>
      <c r="C367" t="s">
        <v>442</v>
      </c>
      <c r="D367" t="s">
        <v>34</v>
      </c>
      <c r="E367">
        <v>19986</v>
      </c>
      <c r="F367">
        <v>74</v>
      </c>
      <c r="G367">
        <v>4</v>
      </c>
      <c r="H367">
        <v>22</v>
      </c>
      <c r="I367">
        <f>(1-_xlfn.PERCENTRANK.INC($F$2:$F42579,F367,1))*10</f>
        <v>3.0000000000000004</v>
      </c>
      <c r="J367">
        <f t="shared" si="26"/>
        <v>0</v>
      </c>
      <c r="K367">
        <f t="shared" si="27"/>
        <v>0</v>
      </c>
      <c r="L367" t="s">
        <v>483</v>
      </c>
      <c r="M367">
        <v>0</v>
      </c>
      <c r="N367" s="8">
        <v>0</v>
      </c>
      <c r="O367" s="8">
        <v>3</v>
      </c>
      <c r="P367" s="8">
        <v>22</v>
      </c>
      <c r="Q367">
        <f t="shared" si="25"/>
        <v>3.0000000000000004</v>
      </c>
      <c r="R367">
        <f t="shared" si="28"/>
        <v>0</v>
      </c>
      <c r="S367" t="str">
        <f t="shared" si="29"/>
        <v>Inactive Customers</v>
      </c>
    </row>
    <row r="368" spans="1:19" x14ac:dyDescent="0.25">
      <c r="A368">
        <v>6878</v>
      </c>
      <c r="B368">
        <v>71</v>
      </c>
      <c r="C368" t="s">
        <v>442</v>
      </c>
      <c r="D368" t="s">
        <v>57</v>
      </c>
      <c r="E368">
        <v>27421</v>
      </c>
      <c r="F368">
        <v>14</v>
      </c>
      <c r="G368">
        <v>14</v>
      </c>
      <c r="H368">
        <v>324</v>
      </c>
      <c r="I368">
        <f>(1-_xlfn.PERCENTRANK.INC($F$2:$F42580,F368,1))*10</f>
        <v>9</v>
      </c>
      <c r="J368">
        <f t="shared" si="26"/>
        <v>4</v>
      </c>
      <c r="K368">
        <f t="shared" si="27"/>
        <v>4</v>
      </c>
      <c r="L368" t="s">
        <v>483</v>
      </c>
      <c r="M368">
        <v>4</v>
      </c>
      <c r="N368" s="8">
        <v>129.6</v>
      </c>
      <c r="O368" s="8">
        <v>6</v>
      </c>
      <c r="P368" s="8">
        <v>194.4</v>
      </c>
      <c r="Q368">
        <f t="shared" si="25"/>
        <v>17</v>
      </c>
      <c r="R368">
        <f t="shared" si="28"/>
        <v>5</v>
      </c>
      <c r="S368" t="str">
        <f t="shared" si="29"/>
        <v>Growth Customers</v>
      </c>
    </row>
    <row r="369" spans="1:19" x14ac:dyDescent="0.25">
      <c r="A369">
        <v>3310</v>
      </c>
      <c r="B369">
        <v>52</v>
      </c>
      <c r="C369" t="s">
        <v>443</v>
      </c>
      <c r="D369" t="s">
        <v>34</v>
      </c>
      <c r="E369">
        <v>35688</v>
      </c>
      <c r="F369">
        <v>94</v>
      </c>
      <c r="G369">
        <v>16</v>
      </c>
      <c r="H369">
        <v>211</v>
      </c>
      <c r="I369">
        <f>(1-_xlfn.PERCENTRANK.INC($F$2:$F42581,F369,1))*10</f>
        <v>0.99999999999999978</v>
      </c>
      <c r="J369">
        <f t="shared" si="26"/>
        <v>5</v>
      </c>
      <c r="K369">
        <f t="shared" si="27"/>
        <v>4</v>
      </c>
      <c r="L369" t="s">
        <v>483</v>
      </c>
      <c r="M369">
        <v>4</v>
      </c>
      <c r="N369" s="8">
        <v>105.5</v>
      </c>
      <c r="O369" s="8">
        <v>4</v>
      </c>
      <c r="P369" s="8">
        <v>105.5</v>
      </c>
      <c r="Q369">
        <f t="shared" si="25"/>
        <v>10</v>
      </c>
      <c r="R369">
        <f t="shared" si="28"/>
        <v>2</v>
      </c>
      <c r="S369" t="str">
        <f t="shared" si="29"/>
        <v>At-Risk Customers</v>
      </c>
    </row>
    <row r="370" spans="1:19" x14ac:dyDescent="0.25">
      <c r="A370">
        <v>2724</v>
      </c>
      <c r="B370">
        <v>44</v>
      </c>
      <c r="C370" t="s">
        <v>443</v>
      </c>
      <c r="D370" t="s">
        <v>30</v>
      </c>
      <c r="E370">
        <v>36143</v>
      </c>
      <c r="F370">
        <v>33</v>
      </c>
      <c r="G370">
        <v>4</v>
      </c>
      <c r="H370">
        <v>19</v>
      </c>
      <c r="I370">
        <f>(1-_xlfn.PERCENTRANK.INC($F$2:$F42582,F370,1))*10</f>
        <v>7</v>
      </c>
      <c r="J370">
        <f t="shared" si="26"/>
        <v>0</v>
      </c>
      <c r="K370">
        <f t="shared" si="27"/>
        <v>0</v>
      </c>
      <c r="L370" t="s">
        <v>483</v>
      </c>
      <c r="M370">
        <v>0</v>
      </c>
      <c r="N370" s="8">
        <v>0</v>
      </c>
      <c r="O370" s="8">
        <v>2</v>
      </c>
      <c r="P370" s="8">
        <v>19</v>
      </c>
      <c r="Q370">
        <f t="shared" si="25"/>
        <v>7</v>
      </c>
      <c r="R370">
        <f t="shared" si="28"/>
        <v>1</v>
      </c>
      <c r="S370" t="str">
        <f t="shared" si="29"/>
        <v>Inactive Customers</v>
      </c>
    </row>
    <row r="371" spans="1:19" x14ac:dyDescent="0.25">
      <c r="A371">
        <v>948</v>
      </c>
      <c r="B371">
        <v>54</v>
      </c>
      <c r="C371" t="s">
        <v>442</v>
      </c>
      <c r="D371" t="s">
        <v>30</v>
      </c>
      <c r="E371">
        <v>10245</v>
      </c>
      <c r="F371">
        <v>32</v>
      </c>
      <c r="G371">
        <v>8</v>
      </c>
      <c r="H371">
        <v>41</v>
      </c>
      <c r="I371">
        <f>(1-_xlfn.PERCENTRANK.INC($F$2:$F42583,F371,1))*10</f>
        <v>7</v>
      </c>
      <c r="J371">
        <f t="shared" si="26"/>
        <v>2</v>
      </c>
      <c r="K371">
        <f t="shared" si="27"/>
        <v>1</v>
      </c>
      <c r="L371" t="s">
        <v>483</v>
      </c>
      <c r="M371">
        <v>1</v>
      </c>
      <c r="N371" s="8">
        <v>13.666666666666666</v>
      </c>
      <c r="O371" s="8">
        <v>2</v>
      </c>
      <c r="P371" s="8">
        <v>27.333333333333332</v>
      </c>
      <c r="Q371">
        <f t="shared" si="25"/>
        <v>10</v>
      </c>
      <c r="R371">
        <f t="shared" si="28"/>
        <v>2</v>
      </c>
      <c r="S371" t="str">
        <f t="shared" si="29"/>
        <v>At-Risk Customers</v>
      </c>
    </row>
    <row r="372" spans="1:19" x14ac:dyDescent="0.25">
      <c r="A372">
        <v>6720</v>
      </c>
      <c r="B372">
        <v>57</v>
      </c>
      <c r="C372" t="s">
        <v>443</v>
      </c>
      <c r="D372" t="s">
        <v>34</v>
      </c>
      <c r="E372">
        <v>43795</v>
      </c>
      <c r="F372">
        <v>11</v>
      </c>
      <c r="G372">
        <v>17</v>
      </c>
      <c r="H372">
        <v>492</v>
      </c>
      <c r="I372">
        <f>(1-_xlfn.PERCENTRANK.INC($F$2:$F42584,F372,1))*10</f>
        <v>9</v>
      </c>
      <c r="J372">
        <f t="shared" si="26"/>
        <v>5</v>
      </c>
      <c r="K372">
        <f t="shared" si="27"/>
        <v>5</v>
      </c>
      <c r="L372" t="s">
        <v>483</v>
      </c>
      <c r="M372">
        <v>7</v>
      </c>
      <c r="N372" s="8">
        <v>313.09090909090907</v>
      </c>
      <c r="O372" s="8">
        <v>4</v>
      </c>
      <c r="P372" s="8">
        <v>178.90909090909091</v>
      </c>
      <c r="Q372">
        <f t="shared" si="25"/>
        <v>19</v>
      </c>
      <c r="R372">
        <f t="shared" si="28"/>
        <v>7</v>
      </c>
      <c r="S372" t="str">
        <f t="shared" si="29"/>
        <v>Loyal Customers</v>
      </c>
    </row>
    <row r="373" spans="1:19" x14ac:dyDescent="0.25">
      <c r="A373">
        <v>6202</v>
      </c>
      <c r="B373">
        <v>65</v>
      </c>
      <c r="C373" t="s">
        <v>442</v>
      </c>
      <c r="D373" t="s">
        <v>34</v>
      </c>
      <c r="E373">
        <v>63381</v>
      </c>
      <c r="F373">
        <v>78</v>
      </c>
      <c r="G373">
        <v>26</v>
      </c>
      <c r="H373">
        <v>1005</v>
      </c>
      <c r="I373">
        <f>(1-_xlfn.PERCENTRANK.INC($F$2:$F42585,F373,1))*10</f>
        <v>3.0000000000000004</v>
      </c>
      <c r="J373">
        <f t="shared" si="26"/>
        <v>9</v>
      </c>
      <c r="K373">
        <f t="shared" si="27"/>
        <v>7</v>
      </c>
      <c r="L373" t="s">
        <v>483</v>
      </c>
      <c r="M373">
        <v>4</v>
      </c>
      <c r="N373" s="8">
        <v>236.47058823529412</v>
      </c>
      <c r="O373" s="8">
        <v>13</v>
      </c>
      <c r="P373" s="8">
        <v>768.52941176470586</v>
      </c>
      <c r="Q373">
        <f t="shared" si="25"/>
        <v>19</v>
      </c>
      <c r="R373">
        <f t="shared" si="28"/>
        <v>7</v>
      </c>
      <c r="S373" t="str">
        <f t="shared" si="29"/>
        <v>Loyal Customers</v>
      </c>
    </row>
    <row r="374" spans="1:19" x14ac:dyDescent="0.25">
      <c r="A374">
        <v>2066</v>
      </c>
      <c r="B374">
        <v>76</v>
      </c>
      <c r="C374" t="s">
        <v>442</v>
      </c>
      <c r="D374" t="s">
        <v>34</v>
      </c>
      <c r="E374">
        <v>38823</v>
      </c>
      <c r="F374">
        <v>56</v>
      </c>
      <c r="G374">
        <v>7</v>
      </c>
      <c r="H374">
        <v>114</v>
      </c>
      <c r="I374">
        <f>(1-_xlfn.PERCENTRANK.INC($F$2:$F42586,F374,1))*10</f>
        <v>5</v>
      </c>
      <c r="J374">
        <f t="shared" si="26"/>
        <v>1</v>
      </c>
      <c r="K374">
        <f t="shared" si="27"/>
        <v>3</v>
      </c>
      <c r="L374" t="s">
        <v>483</v>
      </c>
      <c r="M374">
        <v>2</v>
      </c>
      <c r="N374" s="8">
        <v>45.6</v>
      </c>
      <c r="O374" s="8">
        <v>3</v>
      </c>
      <c r="P374" s="8">
        <v>68.399999999999991</v>
      </c>
      <c r="Q374">
        <f t="shared" si="25"/>
        <v>9</v>
      </c>
      <c r="R374">
        <f t="shared" si="28"/>
        <v>2</v>
      </c>
      <c r="S374" t="str">
        <f t="shared" si="29"/>
        <v>At-Risk Customers</v>
      </c>
    </row>
    <row r="375" spans="1:19" x14ac:dyDescent="0.25">
      <c r="A375">
        <v>9799</v>
      </c>
      <c r="B375">
        <v>57</v>
      </c>
      <c r="C375" t="s">
        <v>33</v>
      </c>
      <c r="D375" t="s">
        <v>37</v>
      </c>
      <c r="E375">
        <v>83664</v>
      </c>
      <c r="F375">
        <v>57</v>
      </c>
      <c r="G375">
        <v>19</v>
      </c>
      <c r="H375">
        <v>1173</v>
      </c>
      <c r="I375">
        <f>(1-_xlfn.PERCENTRANK.INC($F$2:$F42587,F375,1))*10</f>
        <v>5</v>
      </c>
      <c r="J375">
        <f t="shared" si="26"/>
        <v>6</v>
      </c>
      <c r="K375">
        <f t="shared" si="27"/>
        <v>7</v>
      </c>
      <c r="L375" t="s">
        <v>483</v>
      </c>
      <c r="M375">
        <v>2</v>
      </c>
      <c r="N375" s="8">
        <v>167.57142857142856</v>
      </c>
      <c r="O375" s="8">
        <v>12</v>
      </c>
      <c r="P375" s="8">
        <v>1005.4285714285713</v>
      </c>
      <c r="Q375">
        <f t="shared" si="25"/>
        <v>18</v>
      </c>
      <c r="R375">
        <f t="shared" si="28"/>
        <v>6</v>
      </c>
      <c r="S375" t="str">
        <f t="shared" si="29"/>
        <v>Growth Customers</v>
      </c>
    </row>
    <row r="376" spans="1:19" x14ac:dyDescent="0.25">
      <c r="A376">
        <v>8318</v>
      </c>
      <c r="B376">
        <v>46</v>
      </c>
      <c r="C376" t="s">
        <v>442</v>
      </c>
      <c r="D376" t="s">
        <v>34</v>
      </c>
      <c r="E376">
        <v>90300</v>
      </c>
      <c r="F376">
        <v>7</v>
      </c>
      <c r="G376">
        <v>19</v>
      </c>
      <c r="H376">
        <v>1738</v>
      </c>
      <c r="I376">
        <f>(1-_xlfn.PERCENTRANK.INC($F$2:$F42588,F376,1))*10</f>
        <v>10</v>
      </c>
      <c r="J376">
        <f t="shared" si="26"/>
        <v>6</v>
      </c>
      <c r="K376">
        <f t="shared" si="27"/>
        <v>9</v>
      </c>
      <c r="L376" t="s">
        <v>484</v>
      </c>
      <c r="M376">
        <v>5</v>
      </c>
      <c r="N376" s="8">
        <v>668.46153846153845</v>
      </c>
      <c r="O376" s="8">
        <v>8</v>
      </c>
      <c r="P376" s="8">
        <v>1069.5384615384617</v>
      </c>
      <c r="Q376">
        <f t="shared" si="25"/>
        <v>25</v>
      </c>
      <c r="R376">
        <f t="shared" si="28"/>
        <v>9</v>
      </c>
      <c r="S376" t="str">
        <f t="shared" si="29"/>
        <v>Top Customers</v>
      </c>
    </row>
    <row r="377" spans="1:19" x14ac:dyDescent="0.25">
      <c r="A377">
        <v>5642</v>
      </c>
      <c r="B377">
        <v>46</v>
      </c>
      <c r="C377" t="s">
        <v>443</v>
      </c>
      <c r="D377" t="s">
        <v>34</v>
      </c>
      <c r="E377">
        <v>62499</v>
      </c>
      <c r="F377">
        <v>0</v>
      </c>
      <c r="G377">
        <v>12</v>
      </c>
      <c r="H377">
        <v>222</v>
      </c>
      <c r="I377">
        <f>(1-_xlfn.PERCENTRANK.INC($F$2:$F42589,F377,1))*10</f>
        <v>10</v>
      </c>
      <c r="J377">
        <f t="shared" si="26"/>
        <v>3</v>
      </c>
      <c r="K377">
        <f t="shared" si="27"/>
        <v>4</v>
      </c>
      <c r="L377" t="s">
        <v>483</v>
      </c>
      <c r="M377">
        <v>3</v>
      </c>
      <c r="N377" s="8">
        <v>74</v>
      </c>
      <c r="O377" s="8">
        <v>6</v>
      </c>
      <c r="P377" s="8">
        <v>148</v>
      </c>
      <c r="Q377">
        <f t="shared" si="25"/>
        <v>17</v>
      </c>
      <c r="R377">
        <f t="shared" si="28"/>
        <v>5</v>
      </c>
      <c r="S377" t="str">
        <f t="shared" si="29"/>
        <v>Growth Customers</v>
      </c>
    </row>
    <row r="378" spans="1:19" x14ac:dyDescent="0.25">
      <c r="A378">
        <v>2669</v>
      </c>
      <c r="B378">
        <v>32</v>
      </c>
      <c r="C378" t="s">
        <v>442</v>
      </c>
      <c r="D378" t="s">
        <v>30</v>
      </c>
      <c r="E378">
        <v>74293</v>
      </c>
      <c r="F378">
        <v>66</v>
      </c>
      <c r="G378">
        <v>16</v>
      </c>
      <c r="H378">
        <v>1127</v>
      </c>
      <c r="I378">
        <f>(1-_xlfn.PERCENTRANK.INC($F$2:$F42590,F378,1))*10</f>
        <v>4</v>
      </c>
      <c r="J378">
        <f t="shared" si="26"/>
        <v>5</v>
      </c>
      <c r="K378">
        <f t="shared" si="27"/>
        <v>7</v>
      </c>
      <c r="L378" t="s">
        <v>483</v>
      </c>
      <c r="M378">
        <v>5</v>
      </c>
      <c r="N378" s="8">
        <v>512.27272727272725</v>
      </c>
      <c r="O378" s="8">
        <v>6</v>
      </c>
      <c r="P378" s="8">
        <v>614.72727272727263</v>
      </c>
      <c r="Q378">
        <f t="shared" si="25"/>
        <v>16</v>
      </c>
      <c r="R378">
        <f t="shared" si="28"/>
        <v>5</v>
      </c>
      <c r="S378" t="str">
        <f t="shared" si="29"/>
        <v>Growth Customers</v>
      </c>
    </row>
    <row r="379" spans="1:19" x14ac:dyDescent="0.25">
      <c r="A379">
        <v>455</v>
      </c>
      <c r="B379">
        <v>79</v>
      </c>
      <c r="C379" t="s">
        <v>33</v>
      </c>
      <c r="D379" t="s">
        <v>34</v>
      </c>
      <c r="E379">
        <v>51012</v>
      </c>
      <c r="F379">
        <v>86</v>
      </c>
      <c r="G379">
        <v>10</v>
      </c>
      <c r="H379">
        <v>209</v>
      </c>
      <c r="I379">
        <f>(1-_xlfn.PERCENTRANK.INC($F$2:$F42591,F379,1))*10</f>
        <v>1.9999999999999996</v>
      </c>
      <c r="J379">
        <f t="shared" si="26"/>
        <v>3</v>
      </c>
      <c r="K379">
        <f t="shared" si="27"/>
        <v>4</v>
      </c>
      <c r="L379" t="s">
        <v>483</v>
      </c>
      <c r="M379">
        <v>4</v>
      </c>
      <c r="N379" s="8">
        <v>104.5</v>
      </c>
      <c r="O379" s="8">
        <v>4</v>
      </c>
      <c r="P379" s="8">
        <v>104.5</v>
      </c>
      <c r="Q379">
        <f t="shared" si="25"/>
        <v>9</v>
      </c>
      <c r="R379">
        <f t="shared" si="28"/>
        <v>2</v>
      </c>
      <c r="S379" t="str">
        <f t="shared" si="29"/>
        <v>At-Risk Customers</v>
      </c>
    </row>
    <row r="380" spans="1:19" x14ac:dyDescent="0.25">
      <c r="A380">
        <v>7683</v>
      </c>
      <c r="B380">
        <v>57</v>
      </c>
      <c r="C380" t="s">
        <v>443</v>
      </c>
      <c r="D380" t="s">
        <v>34</v>
      </c>
      <c r="E380">
        <v>70777</v>
      </c>
      <c r="F380">
        <v>80</v>
      </c>
      <c r="G380">
        <v>23</v>
      </c>
      <c r="H380">
        <v>787</v>
      </c>
      <c r="I380">
        <f>(1-_xlfn.PERCENTRANK.INC($F$2:$F42592,F380,1))*10</f>
        <v>1.9999999999999996</v>
      </c>
      <c r="J380">
        <f t="shared" si="26"/>
        <v>8</v>
      </c>
      <c r="K380">
        <f t="shared" si="27"/>
        <v>6</v>
      </c>
      <c r="L380" t="s">
        <v>483</v>
      </c>
      <c r="M380">
        <v>5</v>
      </c>
      <c r="N380" s="8">
        <v>231.47058823529412</v>
      </c>
      <c r="O380" s="8">
        <v>12</v>
      </c>
      <c r="P380" s="8">
        <v>555.52941176470597</v>
      </c>
      <c r="Q380">
        <f t="shared" si="25"/>
        <v>16</v>
      </c>
      <c r="R380">
        <f t="shared" si="28"/>
        <v>5</v>
      </c>
      <c r="S380" t="str">
        <f t="shared" si="29"/>
        <v>Growth Customers</v>
      </c>
    </row>
    <row r="381" spans="1:19" x14ac:dyDescent="0.25">
      <c r="A381">
        <v>3428</v>
      </c>
      <c r="B381">
        <v>34</v>
      </c>
      <c r="C381" t="s">
        <v>33</v>
      </c>
      <c r="D381" t="s">
        <v>34</v>
      </c>
      <c r="E381">
        <v>68682</v>
      </c>
      <c r="F381">
        <v>56</v>
      </c>
      <c r="G381">
        <v>24</v>
      </c>
      <c r="H381">
        <v>1598</v>
      </c>
      <c r="I381">
        <f>(1-_xlfn.PERCENTRANK.INC($F$2:$F42593,F381,1))*10</f>
        <v>5</v>
      </c>
      <c r="J381">
        <f t="shared" si="26"/>
        <v>8</v>
      </c>
      <c r="K381">
        <f t="shared" si="27"/>
        <v>9</v>
      </c>
      <c r="L381" t="s">
        <v>483</v>
      </c>
      <c r="M381">
        <v>4</v>
      </c>
      <c r="N381" s="8">
        <v>456.57142857142856</v>
      </c>
      <c r="O381" s="8">
        <v>10</v>
      </c>
      <c r="P381" s="8">
        <v>1141.4285714285716</v>
      </c>
      <c r="Q381">
        <f t="shared" si="25"/>
        <v>22</v>
      </c>
      <c r="R381">
        <f t="shared" si="28"/>
        <v>8</v>
      </c>
      <c r="S381" t="str">
        <f t="shared" si="29"/>
        <v>Loyal Customers</v>
      </c>
    </row>
    <row r="382" spans="1:19" x14ac:dyDescent="0.25">
      <c r="A382">
        <v>7414</v>
      </c>
      <c r="B382">
        <v>54</v>
      </c>
      <c r="C382" t="s">
        <v>442</v>
      </c>
      <c r="D382" t="s">
        <v>34</v>
      </c>
      <c r="E382">
        <v>43824</v>
      </c>
      <c r="F382">
        <v>18</v>
      </c>
      <c r="G382">
        <v>12</v>
      </c>
      <c r="H382">
        <v>186</v>
      </c>
      <c r="I382">
        <f>(1-_xlfn.PERCENTRANK.INC($F$2:$F42594,F382,1))*10</f>
        <v>9</v>
      </c>
      <c r="J382">
        <f t="shared" si="26"/>
        <v>3</v>
      </c>
      <c r="K382">
        <f t="shared" si="27"/>
        <v>3</v>
      </c>
      <c r="L382" t="s">
        <v>483</v>
      </c>
      <c r="M382">
        <v>3</v>
      </c>
      <c r="N382" s="8">
        <v>79.714285714285708</v>
      </c>
      <c r="O382" s="8">
        <v>4</v>
      </c>
      <c r="P382" s="8">
        <v>106.28571428571428</v>
      </c>
      <c r="Q382">
        <f t="shared" si="25"/>
        <v>15</v>
      </c>
      <c r="R382">
        <f t="shared" si="28"/>
        <v>4</v>
      </c>
      <c r="S382" t="str">
        <f t="shared" si="29"/>
        <v>At-Risk Customers</v>
      </c>
    </row>
    <row r="383" spans="1:19" x14ac:dyDescent="0.25">
      <c r="A383">
        <v>6354</v>
      </c>
      <c r="B383">
        <v>41</v>
      </c>
      <c r="C383" t="s">
        <v>442</v>
      </c>
      <c r="D383" t="s">
        <v>34</v>
      </c>
      <c r="E383">
        <v>15345</v>
      </c>
      <c r="F383">
        <v>51</v>
      </c>
      <c r="G383">
        <v>6</v>
      </c>
      <c r="H383">
        <v>47</v>
      </c>
      <c r="I383">
        <f>(1-_xlfn.PERCENTRANK.INC($F$2:$F42595,F383,1))*10</f>
        <v>5</v>
      </c>
      <c r="J383">
        <f t="shared" si="26"/>
        <v>1</v>
      </c>
      <c r="K383">
        <f t="shared" si="27"/>
        <v>1</v>
      </c>
      <c r="L383" t="s">
        <v>483</v>
      </c>
      <c r="M383">
        <v>1</v>
      </c>
      <c r="N383" s="8">
        <v>15.666666666666666</v>
      </c>
      <c r="O383" s="8">
        <v>2</v>
      </c>
      <c r="P383" s="8">
        <v>31.333333333333332</v>
      </c>
      <c r="Q383">
        <f t="shared" si="25"/>
        <v>7</v>
      </c>
      <c r="R383">
        <f t="shared" si="28"/>
        <v>1</v>
      </c>
      <c r="S383" t="str">
        <f t="shared" si="29"/>
        <v>Inactive Customers</v>
      </c>
    </row>
    <row r="384" spans="1:19" x14ac:dyDescent="0.25">
      <c r="A384">
        <v>798</v>
      </c>
      <c r="B384">
        <v>38</v>
      </c>
      <c r="C384" t="s">
        <v>442</v>
      </c>
      <c r="D384" t="s">
        <v>30</v>
      </c>
      <c r="E384">
        <v>23442</v>
      </c>
      <c r="F384">
        <v>71</v>
      </c>
      <c r="G384">
        <v>5</v>
      </c>
      <c r="H384">
        <v>27</v>
      </c>
      <c r="I384">
        <f>(1-_xlfn.PERCENTRANK.INC($F$2:$F42596,F384,1))*10</f>
        <v>3.0000000000000004</v>
      </c>
      <c r="J384">
        <f t="shared" si="26"/>
        <v>0</v>
      </c>
      <c r="K384">
        <f t="shared" si="27"/>
        <v>0</v>
      </c>
      <c r="L384" t="s">
        <v>483</v>
      </c>
      <c r="M384">
        <v>1</v>
      </c>
      <c r="N384" s="8">
        <v>6.75</v>
      </c>
      <c r="O384" s="8">
        <v>3</v>
      </c>
      <c r="P384" s="8">
        <v>20.25</v>
      </c>
      <c r="Q384">
        <f t="shared" si="25"/>
        <v>3.0000000000000004</v>
      </c>
      <c r="R384">
        <f t="shared" si="28"/>
        <v>0</v>
      </c>
      <c r="S384" t="str">
        <f t="shared" si="29"/>
        <v>Inactive Customers</v>
      </c>
    </row>
    <row r="385" spans="1:19" x14ac:dyDescent="0.25">
      <c r="A385">
        <v>8213</v>
      </c>
      <c r="B385">
        <v>45</v>
      </c>
      <c r="C385" t="s">
        <v>443</v>
      </c>
      <c r="D385" t="s">
        <v>34</v>
      </c>
      <c r="E385">
        <v>14515</v>
      </c>
      <c r="F385">
        <v>71</v>
      </c>
      <c r="G385">
        <v>11</v>
      </c>
      <c r="H385">
        <v>96</v>
      </c>
      <c r="I385">
        <f>(1-_xlfn.PERCENTRANK.INC($F$2:$F42597,F385,1))*10</f>
        <v>3.0000000000000004</v>
      </c>
      <c r="J385">
        <f t="shared" si="26"/>
        <v>3</v>
      </c>
      <c r="K385">
        <f t="shared" si="27"/>
        <v>3</v>
      </c>
      <c r="L385" t="s">
        <v>483</v>
      </c>
      <c r="M385">
        <v>2</v>
      </c>
      <c r="N385" s="8">
        <v>38.400000000000006</v>
      </c>
      <c r="O385" s="8">
        <v>3</v>
      </c>
      <c r="P385" s="8">
        <v>57.599999999999994</v>
      </c>
      <c r="Q385">
        <f t="shared" si="25"/>
        <v>9</v>
      </c>
      <c r="R385">
        <f t="shared" si="28"/>
        <v>2</v>
      </c>
      <c r="S385" t="str">
        <f t="shared" si="29"/>
        <v>At-Risk Customers</v>
      </c>
    </row>
    <row r="386" spans="1:19" x14ac:dyDescent="0.25">
      <c r="A386">
        <v>2488</v>
      </c>
      <c r="B386">
        <v>69</v>
      </c>
      <c r="C386" t="s">
        <v>443</v>
      </c>
      <c r="D386" t="s">
        <v>37</v>
      </c>
      <c r="E386">
        <v>31395</v>
      </c>
      <c r="F386">
        <v>80</v>
      </c>
      <c r="G386">
        <v>10</v>
      </c>
      <c r="H386">
        <v>64</v>
      </c>
      <c r="I386">
        <f>(1-_xlfn.PERCENTRANK.INC($F$2:$F42598,F386,1))*10</f>
        <v>1.9999999999999996</v>
      </c>
      <c r="J386">
        <f t="shared" si="26"/>
        <v>3</v>
      </c>
      <c r="K386">
        <f t="shared" si="27"/>
        <v>2</v>
      </c>
      <c r="L386" t="s">
        <v>483</v>
      </c>
      <c r="M386">
        <v>2</v>
      </c>
      <c r="N386" s="8">
        <v>25.6</v>
      </c>
      <c r="O386" s="8">
        <v>3</v>
      </c>
      <c r="P386" s="8">
        <v>38.4</v>
      </c>
      <c r="Q386">
        <f t="shared" ref="Q386:Q449" si="30">SUM(I386,J386,K386)</f>
        <v>7</v>
      </c>
      <c r="R386">
        <f t="shared" si="28"/>
        <v>1</v>
      </c>
      <c r="S386" t="str">
        <f t="shared" si="29"/>
        <v>Inactive Customers</v>
      </c>
    </row>
    <row r="387" spans="1:19" x14ac:dyDescent="0.25">
      <c r="A387">
        <v>9999</v>
      </c>
      <c r="B387">
        <v>60</v>
      </c>
      <c r="C387" t="s">
        <v>442</v>
      </c>
      <c r="D387" t="s">
        <v>34</v>
      </c>
      <c r="E387">
        <v>75276</v>
      </c>
      <c r="F387">
        <v>2</v>
      </c>
      <c r="G387">
        <v>23</v>
      </c>
      <c r="H387">
        <v>1040</v>
      </c>
      <c r="I387">
        <f>(1-_xlfn.PERCENTRANK.INC($F$2:$F42599,F387,1))*10</f>
        <v>10</v>
      </c>
      <c r="J387">
        <f t="shared" ref="J387:J450" si="31">_xlfn.PERCENTRANK.INC($G$2:$G$2214, G387,1) * 10</f>
        <v>8</v>
      </c>
      <c r="K387">
        <f t="shared" ref="K387:K450" si="32">_xlfn.PERCENTRANK.INC($H$2:$H$2214, H387, 1) * 10</f>
        <v>7</v>
      </c>
      <c r="L387" t="s">
        <v>483</v>
      </c>
      <c r="M387">
        <v>9</v>
      </c>
      <c r="N387" s="8">
        <v>520</v>
      </c>
      <c r="O387" s="8">
        <v>9</v>
      </c>
      <c r="P387" s="8">
        <v>520</v>
      </c>
      <c r="Q387">
        <f t="shared" si="30"/>
        <v>25</v>
      </c>
      <c r="R387">
        <f t="shared" ref="R387:R450" si="33">_xlfn.PERCENTRANK.INC($Q$2:$Q$2214, Q387, 1) * 10</f>
        <v>9</v>
      </c>
      <c r="S387" t="str">
        <f t="shared" ref="S387:S450" si="34">VLOOKUP(R387,$W$6:$X$17, 2,FALSE)</f>
        <v>Top Customers</v>
      </c>
    </row>
    <row r="388" spans="1:19" x14ac:dyDescent="0.25">
      <c r="A388">
        <v>7617</v>
      </c>
      <c r="B388">
        <v>51</v>
      </c>
      <c r="C388" t="s">
        <v>442</v>
      </c>
      <c r="D388" t="s">
        <v>30</v>
      </c>
      <c r="E388">
        <v>42373</v>
      </c>
      <c r="F388">
        <v>83</v>
      </c>
      <c r="G388">
        <v>13</v>
      </c>
      <c r="H388">
        <v>163</v>
      </c>
      <c r="I388">
        <f>(1-_xlfn.PERCENTRANK.INC($F$2:$F42600,F388,1))*10</f>
        <v>1.9999999999999996</v>
      </c>
      <c r="J388">
        <f t="shared" si="31"/>
        <v>4</v>
      </c>
      <c r="K388">
        <f t="shared" si="32"/>
        <v>3</v>
      </c>
      <c r="L388" t="s">
        <v>483</v>
      </c>
      <c r="M388">
        <v>2</v>
      </c>
      <c r="N388" s="8">
        <v>46.571428571428569</v>
      </c>
      <c r="O388" s="8">
        <v>5</v>
      </c>
      <c r="P388" s="8">
        <v>116.42857142857143</v>
      </c>
      <c r="Q388">
        <f t="shared" si="30"/>
        <v>9</v>
      </c>
      <c r="R388">
        <f t="shared" si="33"/>
        <v>2</v>
      </c>
      <c r="S388" t="str">
        <f t="shared" si="34"/>
        <v>At-Risk Customers</v>
      </c>
    </row>
    <row r="389" spans="1:19" x14ac:dyDescent="0.25">
      <c r="A389">
        <v>615</v>
      </c>
      <c r="B389">
        <v>65</v>
      </c>
      <c r="C389" t="s">
        <v>442</v>
      </c>
      <c r="D389" t="s">
        <v>34</v>
      </c>
      <c r="E389">
        <v>30507</v>
      </c>
      <c r="F389">
        <v>29</v>
      </c>
      <c r="G389">
        <v>11</v>
      </c>
      <c r="H389">
        <v>343</v>
      </c>
      <c r="I389">
        <f>(1-_xlfn.PERCENTRANK.INC($F$2:$F42601,F389,1))*10</f>
        <v>8</v>
      </c>
      <c r="J389">
        <f t="shared" si="31"/>
        <v>3</v>
      </c>
      <c r="K389">
        <f t="shared" si="32"/>
        <v>4</v>
      </c>
      <c r="L389" t="s">
        <v>483</v>
      </c>
      <c r="M389">
        <v>5</v>
      </c>
      <c r="N389" s="8">
        <v>190.55555555555557</v>
      </c>
      <c r="O389" s="8">
        <v>4</v>
      </c>
      <c r="P389" s="8">
        <v>152.44444444444443</v>
      </c>
      <c r="Q389">
        <f t="shared" si="30"/>
        <v>15</v>
      </c>
      <c r="R389">
        <f t="shared" si="33"/>
        <v>4</v>
      </c>
      <c r="S389" t="str">
        <f t="shared" si="34"/>
        <v>At-Risk Customers</v>
      </c>
    </row>
    <row r="390" spans="1:19" x14ac:dyDescent="0.25">
      <c r="A390">
        <v>2552</v>
      </c>
      <c r="B390">
        <v>70</v>
      </c>
      <c r="C390" t="s">
        <v>33</v>
      </c>
      <c r="D390" t="s">
        <v>30</v>
      </c>
      <c r="E390">
        <v>55521</v>
      </c>
      <c r="F390">
        <v>11</v>
      </c>
      <c r="G390">
        <v>24</v>
      </c>
      <c r="H390">
        <v>446</v>
      </c>
      <c r="I390">
        <f>(1-_xlfn.PERCENTRANK.INC($F$2:$F42602,F390,1))*10</f>
        <v>9</v>
      </c>
      <c r="J390">
        <f t="shared" si="31"/>
        <v>8</v>
      </c>
      <c r="K390">
        <f t="shared" si="32"/>
        <v>5</v>
      </c>
      <c r="L390" t="s">
        <v>483</v>
      </c>
      <c r="M390">
        <v>6</v>
      </c>
      <c r="N390" s="8">
        <v>223</v>
      </c>
      <c r="O390" s="8">
        <v>6</v>
      </c>
      <c r="P390" s="8">
        <v>223</v>
      </c>
      <c r="Q390">
        <f t="shared" si="30"/>
        <v>22</v>
      </c>
      <c r="R390">
        <f t="shared" si="33"/>
        <v>8</v>
      </c>
      <c r="S390" t="str">
        <f t="shared" si="34"/>
        <v>Loyal Customers</v>
      </c>
    </row>
    <row r="391" spans="1:19" x14ac:dyDescent="0.25">
      <c r="A391">
        <v>194</v>
      </c>
      <c r="B391">
        <v>60</v>
      </c>
      <c r="C391" t="s">
        <v>442</v>
      </c>
      <c r="D391" t="s">
        <v>34</v>
      </c>
      <c r="E391">
        <v>48006</v>
      </c>
      <c r="F391">
        <v>55</v>
      </c>
      <c r="G391">
        <v>5</v>
      </c>
      <c r="H391">
        <v>41</v>
      </c>
      <c r="I391">
        <f>(1-_xlfn.PERCENTRANK.INC($F$2:$F42603,F391,1))*10</f>
        <v>5</v>
      </c>
      <c r="J391">
        <f t="shared" si="31"/>
        <v>0</v>
      </c>
      <c r="K391">
        <f t="shared" si="32"/>
        <v>1</v>
      </c>
      <c r="L391" t="s">
        <v>483</v>
      </c>
      <c r="M391">
        <v>1</v>
      </c>
      <c r="N391" s="8">
        <v>10.25</v>
      </c>
      <c r="O391" s="8">
        <v>3</v>
      </c>
      <c r="P391" s="8">
        <v>30.75</v>
      </c>
      <c r="Q391">
        <f t="shared" si="30"/>
        <v>6</v>
      </c>
      <c r="R391">
        <f t="shared" si="33"/>
        <v>0</v>
      </c>
      <c r="S391" t="str">
        <f t="shared" si="34"/>
        <v>Inactive Customers</v>
      </c>
    </row>
    <row r="392" spans="1:19" x14ac:dyDescent="0.25">
      <c r="A392">
        <v>3645</v>
      </c>
      <c r="B392">
        <v>53</v>
      </c>
      <c r="C392" t="s">
        <v>33</v>
      </c>
      <c r="D392" t="s">
        <v>30</v>
      </c>
      <c r="E392">
        <v>27213</v>
      </c>
      <c r="F392">
        <v>19</v>
      </c>
      <c r="G392">
        <v>9</v>
      </c>
      <c r="H392">
        <v>70</v>
      </c>
      <c r="I392">
        <f>(1-_xlfn.PERCENTRANK.INC($F$2:$F42604,F392,1))*10</f>
        <v>9</v>
      </c>
      <c r="J392">
        <f t="shared" si="31"/>
        <v>2</v>
      </c>
      <c r="K392">
        <f t="shared" si="32"/>
        <v>2</v>
      </c>
      <c r="L392" t="s">
        <v>483</v>
      </c>
      <c r="M392">
        <v>2</v>
      </c>
      <c r="N392" s="8">
        <v>23.333333333333332</v>
      </c>
      <c r="O392" s="8">
        <v>4</v>
      </c>
      <c r="P392" s="8">
        <v>46.666666666666664</v>
      </c>
      <c r="Q392">
        <f t="shared" si="30"/>
        <v>13</v>
      </c>
      <c r="R392">
        <f t="shared" si="33"/>
        <v>4</v>
      </c>
      <c r="S392" t="str">
        <f t="shared" si="34"/>
        <v>At-Risk Customers</v>
      </c>
    </row>
    <row r="393" spans="1:19" x14ac:dyDescent="0.25">
      <c r="A393">
        <v>8890</v>
      </c>
      <c r="B393">
        <v>54</v>
      </c>
      <c r="C393" t="s">
        <v>33</v>
      </c>
      <c r="D393" t="s">
        <v>37</v>
      </c>
      <c r="E393">
        <v>65808</v>
      </c>
      <c r="F393">
        <v>1</v>
      </c>
      <c r="G393">
        <v>14</v>
      </c>
      <c r="H393">
        <v>272</v>
      </c>
      <c r="I393">
        <f>(1-_xlfn.PERCENTRANK.INC($F$2:$F42605,F393,1))*10</f>
        <v>10</v>
      </c>
      <c r="J393">
        <f t="shared" si="31"/>
        <v>4</v>
      </c>
      <c r="K393">
        <f t="shared" si="32"/>
        <v>4</v>
      </c>
      <c r="L393" t="s">
        <v>483</v>
      </c>
      <c r="M393">
        <v>5</v>
      </c>
      <c r="N393" s="8">
        <v>136</v>
      </c>
      <c r="O393" s="8">
        <v>5</v>
      </c>
      <c r="P393" s="8">
        <v>136</v>
      </c>
      <c r="Q393">
        <f t="shared" si="30"/>
        <v>18</v>
      </c>
      <c r="R393">
        <f t="shared" si="33"/>
        <v>6</v>
      </c>
      <c r="S393" t="str">
        <f t="shared" si="34"/>
        <v>Growth Customers</v>
      </c>
    </row>
    <row r="394" spans="1:19" x14ac:dyDescent="0.25">
      <c r="A394">
        <v>5049</v>
      </c>
      <c r="B394">
        <v>51</v>
      </c>
      <c r="C394" t="s">
        <v>33</v>
      </c>
      <c r="D394" t="s">
        <v>34</v>
      </c>
      <c r="E394">
        <v>30351</v>
      </c>
      <c r="F394">
        <v>19</v>
      </c>
      <c r="G394">
        <v>6</v>
      </c>
      <c r="H394">
        <v>46</v>
      </c>
      <c r="I394">
        <f>(1-_xlfn.PERCENTRANK.INC($F$2:$F42606,F394,1))*10</f>
        <v>9</v>
      </c>
      <c r="J394">
        <f t="shared" si="31"/>
        <v>1</v>
      </c>
      <c r="K394">
        <f t="shared" si="32"/>
        <v>1</v>
      </c>
      <c r="L394" t="s">
        <v>483</v>
      </c>
      <c r="M394">
        <v>3</v>
      </c>
      <c r="N394" s="8">
        <v>27.599999999999998</v>
      </c>
      <c r="O394" s="8">
        <v>2</v>
      </c>
      <c r="P394" s="8">
        <v>18.400000000000002</v>
      </c>
      <c r="Q394">
        <f t="shared" si="30"/>
        <v>11</v>
      </c>
      <c r="R394">
        <f t="shared" si="33"/>
        <v>3</v>
      </c>
      <c r="S394" t="str">
        <f t="shared" si="34"/>
        <v>At-Risk Customers</v>
      </c>
    </row>
    <row r="395" spans="1:19" x14ac:dyDescent="0.25">
      <c r="A395">
        <v>9973</v>
      </c>
      <c r="B395">
        <v>62</v>
      </c>
      <c r="C395" t="s">
        <v>442</v>
      </c>
      <c r="D395" t="s">
        <v>34</v>
      </c>
      <c r="E395">
        <v>50437</v>
      </c>
      <c r="F395">
        <v>28</v>
      </c>
      <c r="G395">
        <v>19</v>
      </c>
      <c r="H395">
        <v>490</v>
      </c>
      <c r="I395">
        <f>(1-_xlfn.PERCENTRANK.INC($F$2:$F42607,F395,1))*10</f>
        <v>8</v>
      </c>
      <c r="J395">
        <f t="shared" si="31"/>
        <v>6</v>
      </c>
      <c r="K395">
        <f t="shared" si="32"/>
        <v>5</v>
      </c>
      <c r="L395" t="s">
        <v>483</v>
      </c>
      <c r="M395">
        <v>7</v>
      </c>
      <c r="N395" s="8">
        <v>228.66666666666666</v>
      </c>
      <c r="O395" s="8">
        <v>8</v>
      </c>
      <c r="P395" s="8">
        <v>261.33333333333331</v>
      </c>
      <c r="Q395">
        <f t="shared" si="30"/>
        <v>19</v>
      </c>
      <c r="R395">
        <f t="shared" si="33"/>
        <v>7</v>
      </c>
      <c r="S395" t="str">
        <f t="shared" si="34"/>
        <v>Loyal Customers</v>
      </c>
    </row>
    <row r="396" spans="1:19" x14ac:dyDescent="0.25">
      <c r="A396">
        <v>7301</v>
      </c>
      <c r="B396">
        <v>43</v>
      </c>
      <c r="C396" t="s">
        <v>443</v>
      </c>
      <c r="D396" t="s">
        <v>30</v>
      </c>
      <c r="E396">
        <v>23616</v>
      </c>
      <c r="F396">
        <v>76</v>
      </c>
      <c r="G396">
        <v>8</v>
      </c>
      <c r="H396">
        <v>79</v>
      </c>
      <c r="I396">
        <f>(1-_xlfn.PERCENTRANK.INC($F$2:$F42608,F396,1))*10</f>
        <v>3.0000000000000004</v>
      </c>
      <c r="J396">
        <f t="shared" si="31"/>
        <v>2</v>
      </c>
      <c r="K396">
        <f t="shared" si="32"/>
        <v>2</v>
      </c>
      <c r="L396" t="s">
        <v>483</v>
      </c>
      <c r="M396">
        <v>3</v>
      </c>
      <c r="N396" s="8">
        <v>39.5</v>
      </c>
      <c r="O396" s="8">
        <v>3</v>
      </c>
      <c r="P396" s="8">
        <v>39.5</v>
      </c>
      <c r="Q396">
        <f t="shared" si="30"/>
        <v>7</v>
      </c>
      <c r="R396">
        <f t="shared" si="33"/>
        <v>1</v>
      </c>
      <c r="S396" t="str">
        <f t="shared" si="34"/>
        <v>Inactive Customers</v>
      </c>
    </row>
    <row r="397" spans="1:19" x14ac:dyDescent="0.25">
      <c r="A397">
        <v>10882</v>
      </c>
      <c r="B397">
        <v>49</v>
      </c>
      <c r="C397" t="s">
        <v>442</v>
      </c>
      <c r="D397" t="s">
        <v>34</v>
      </c>
      <c r="E397">
        <v>53858</v>
      </c>
      <c r="F397">
        <v>50</v>
      </c>
      <c r="G397">
        <v>17</v>
      </c>
      <c r="H397">
        <v>915</v>
      </c>
      <c r="I397">
        <f>(1-_xlfn.PERCENTRANK.INC($F$2:$F42609,F397,1))*10</f>
        <v>5</v>
      </c>
      <c r="J397">
        <f t="shared" si="31"/>
        <v>5</v>
      </c>
      <c r="K397">
        <f t="shared" si="32"/>
        <v>6</v>
      </c>
      <c r="L397" t="s">
        <v>483</v>
      </c>
      <c r="M397">
        <v>4</v>
      </c>
      <c r="N397" s="8">
        <v>366</v>
      </c>
      <c r="O397" s="8">
        <v>6</v>
      </c>
      <c r="P397" s="8">
        <v>549</v>
      </c>
      <c r="Q397">
        <f t="shared" si="30"/>
        <v>16</v>
      </c>
      <c r="R397">
        <f t="shared" si="33"/>
        <v>5</v>
      </c>
      <c r="S397" t="str">
        <f t="shared" si="34"/>
        <v>Growth Customers</v>
      </c>
    </row>
    <row r="398" spans="1:19" x14ac:dyDescent="0.25">
      <c r="A398">
        <v>7030</v>
      </c>
      <c r="B398">
        <v>70</v>
      </c>
      <c r="C398" t="s">
        <v>33</v>
      </c>
      <c r="D398" t="s">
        <v>34</v>
      </c>
      <c r="E398">
        <v>66465</v>
      </c>
      <c r="F398">
        <v>1</v>
      </c>
      <c r="G398">
        <v>35</v>
      </c>
      <c r="H398">
        <v>1485</v>
      </c>
      <c r="I398">
        <f>(1-_xlfn.PERCENTRANK.INC($F$2:$F42610,F398,1))*10</f>
        <v>10</v>
      </c>
      <c r="J398">
        <f t="shared" si="31"/>
        <v>9</v>
      </c>
      <c r="K398">
        <f t="shared" si="32"/>
        <v>8</v>
      </c>
      <c r="L398" t="s">
        <v>483</v>
      </c>
      <c r="M398">
        <v>11</v>
      </c>
      <c r="N398" s="8">
        <v>710.21739130434787</v>
      </c>
      <c r="O398" s="8">
        <v>12</v>
      </c>
      <c r="P398" s="8">
        <v>774.78260869565213</v>
      </c>
      <c r="Q398">
        <f t="shared" si="30"/>
        <v>27</v>
      </c>
      <c r="R398">
        <f t="shared" si="33"/>
        <v>9</v>
      </c>
      <c r="S398" t="str">
        <f t="shared" si="34"/>
        <v>Top Customers</v>
      </c>
    </row>
    <row r="399" spans="1:19" x14ac:dyDescent="0.25">
      <c r="A399">
        <v>7422</v>
      </c>
      <c r="B399">
        <v>38</v>
      </c>
      <c r="C399" t="s">
        <v>442</v>
      </c>
      <c r="D399" t="s">
        <v>30</v>
      </c>
      <c r="E399">
        <v>46923</v>
      </c>
      <c r="F399">
        <v>90</v>
      </c>
      <c r="G399">
        <v>16</v>
      </c>
      <c r="H399">
        <v>369</v>
      </c>
      <c r="I399">
        <f>(1-_xlfn.PERCENTRANK.INC($F$2:$F42611,F399,1))*10</f>
        <v>0.99999999999999978</v>
      </c>
      <c r="J399">
        <f t="shared" si="31"/>
        <v>5</v>
      </c>
      <c r="K399">
        <f t="shared" si="32"/>
        <v>4</v>
      </c>
      <c r="L399" t="s">
        <v>483</v>
      </c>
      <c r="M399">
        <v>5</v>
      </c>
      <c r="N399" s="8">
        <v>153.75</v>
      </c>
      <c r="O399" s="8">
        <v>7</v>
      </c>
      <c r="P399" s="8">
        <v>215.25</v>
      </c>
      <c r="Q399">
        <f t="shared" si="30"/>
        <v>10</v>
      </c>
      <c r="R399">
        <f t="shared" si="33"/>
        <v>2</v>
      </c>
      <c r="S399" t="str">
        <f t="shared" si="34"/>
        <v>At-Risk Customers</v>
      </c>
    </row>
    <row r="400" spans="1:19" x14ac:dyDescent="0.25">
      <c r="A400">
        <v>3523</v>
      </c>
      <c r="B400">
        <v>63</v>
      </c>
      <c r="C400" t="s">
        <v>442</v>
      </c>
      <c r="D400" t="s">
        <v>34</v>
      </c>
      <c r="E400">
        <v>75072</v>
      </c>
      <c r="F400">
        <v>83</v>
      </c>
      <c r="G400">
        <v>19</v>
      </c>
      <c r="H400">
        <v>1073</v>
      </c>
      <c r="I400">
        <f>(1-_xlfn.PERCENTRANK.INC($F$2:$F42612,F400,1))*10</f>
        <v>1.9999999999999996</v>
      </c>
      <c r="J400">
        <f t="shared" si="31"/>
        <v>6</v>
      </c>
      <c r="K400">
        <f t="shared" si="32"/>
        <v>7</v>
      </c>
      <c r="L400" t="s">
        <v>483</v>
      </c>
      <c r="M400">
        <v>5</v>
      </c>
      <c r="N400" s="8">
        <v>412.69230769230774</v>
      </c>
      <c r="O400" s="8">
        <v>8</v>
      </c>
      <c r="P400" s="8">
        <v>660.30769230769238</v>
      </c>
      <c r="Q400">
        <f t="shared" si="30"/>
        <v>15</v>
      </c>
      <c r="R400">
        <f t="shared" si="33"/>
        <v>4</v>
      </c>
      <c r="S400" t="str">
        <f t="shared" si="34"/>
        <v>At-Risk Customers</v>
      </c>
    </row>
    <row r="401" spans="1:19" x14ac:dyDescent="0.25">
      <c r="A401">
        <v>7106</v>
      </c>
      <c r="B401">
        <v>82</v>
      </c>
      <c r="C401" t="s">
        <v>33</v>
      </c>
      <c r="D401" t="s">
        <v>34</v>
      </c>
      <c r="E401">
        <v>75865</v>
      </c>
      <c r="F401">
        <v>73</v>
      </c>
      <c r="G401">
        <v>19</v>
      </c>
      <c r="H401">
        <v>1242</v>
      </c>
      <c r="I401">
        <f>(1-_xlfn.PERCENTRANK.INC($F$2:$F42613,F401,1))*10</f>
        <v>3.0000000000000004</v>
      </c>
      <c r="J401">
        <f t="shared" si="31"/>
        <v>6</v>
      </c>
      <c r="K401">
        <f t="shared" si="32"/>
        <v>8</v>
      </c>
      <c r="L401" t="s">
        <v>483</v>
      </c>
      <c r="M401">
        <v>3</v>
      </c>
      <c r="N401" s="8">
        <v>286.61538461538464</v>
      </c>
      <c r="O401" s="8">
        <v>10</v>
      </c>
      <c r="P401" s="8">
        <v>955.38461538461547</v>
      </c>
      <c r="Q401">
        <f t="shared" si="30"/>
        <v>17</v>
      </c>
      <c r="R401">
        <f t="shared" si="33"/>
        <v>5</v>
      </c>
      <c r="S401" t="str">
        <f t="shared" si="34"/>
        <v>Growth Customers</v>
      </c>
    </row>
    <row r="402" spans="1:19" x14ac:dyDescent="0.25">
      <c r="A402">
        <v>6504</v>
      </c>
      <c r="B402">
        <v>50</v>
      </c>
      <c r="C402" t="s">
        <v>443</v>
      </c>
      <c r="D402" t="s">
        <v>34</v>
      </c>
      <c r="E402">
        <v>19789</v>
      </c>
      <c r="F402">
        <v>24</v>
      </c>
      <c r="G402">
        <v>9</v>
      </c>
      <c r="H402">
        <v>78</v>
      </c>
      <c r="I402">
        <f>(1-_xlfn.PERCENTRANK.INC($F$2:$F42614,F402,1))*10</f>
        <v>8</v>
      </c>
      <c r="J402">
        <f t="shared" si="31"/>
        <v>2</v>
      </c>
      <c r="K402">
        <f t="shared" si="32"/>
        <v>2</v>
      </c>
      <c r="L402" t="s">
        <v>483</v>
      </c>
      <c r="M402">
        <v>2</v>
      </c>
      <c r="N402" s="8">
        <v>31.200000000000003</v>
      </c>
      <c r="O402" s="8">
        <v>3</v>
      </c>
      <c r="P402" s="8">
        <v>46.8</v>
      </c>
      <c r="Q402">
        <f t="shared" si="30"/>
        <v>12</v>
      </c>
      <c r="R402">
        <f t="shared" si="33"/>
        <v>3</v>
      </c>
      <c r="S402" t="str">
        <f t="shared" si="34"/>
        <v>At-Risk Customers</v>
      </c>
    </row>
    <row r="403" spans="1:19" x14ac:dyDescent="0.25">
      <c r="A403">
        <v>5067</v>
      </c>
      <c r="B403">
        <v>31</v>
      </c>
      <c r="C403" t="s">
        <v>442</v>
      </c>
      <c r="D403" t="s">
        <v>34</v>
      </c>
      <c r="E403">
        <v>80134</v>
      </c>
      <c r="F403">
        <v>11</v>
      </c>
      <c r="G403">
        <v>21</v>
      </c>
      <c r="H403">
        <v>1378</v>
      </c>
      <c r="I403">
        <f>(1-_xlfn.PERCENTRANK.INC($F$2:$F42615,F403,1))*10</f>
        <v>9</v>
      </c>
      <c r="J403">
        <f t="shared" si="31"/>
        <v>7</v>
      </c>
      <c r="K403">
        <f t="shared" si="32"/>
        <v>8</v>
      </c>
      <c r="L403" t="s">
        <v>483</v>
      </c>
      <c r="M403">
        <v>2</v>
      </c>
      <c r="N403" s="8">
        <v>212</v>
      </c>
      <c r="O403" s="8">
        <v>11</v>
      </c>
      <c r="P403" s="8">
        <v>1166</v>
      </c>
      <c r="Q403">
        <f t="shared" si="30"/>
        <v>24</v>
      </c>
      <c r="R403">
        <f t="shared" si="33"/>
        <v>9</v>
      </c>
      <c r="S403" t="str">
        <f t="shared" si="34"/>
        <v>Top Customers</v>
      </c>
    </row>
    <row r="404" spans="1:19" x14ac:dyDescent="0.25">
      <c r="A404">
        <v>4216</v>
      </c>
      <c r="B404">
        <v>44</v>
      </c>
      <c r="C404" t="s">
        <v>442</v>
      </c>
      <c r="D404" t="s">
        <v>30</v>
      </c>
      <c r="E404">
        <v>91065</v>
      </c>
      <c r="F404">
        <v>33</v>
      </c>
      <c r="G404">
        <v>26</v>
      </c>
      <c r="H404">
        <v>1474</v>
      </c>
      <c r="I404">
        <f>(1-_xlfn.PERCENTRANK.INC($F$2:$F42616,F404,1))*10</f>
        <v>7</v>
      </c>
      <c r="J404">
        <f t="shared" si="31"/>
        <v>9</v>
      </c>
      <c r="K404">
        <f t="shared" si="32"/>
        <v>8</v>
      </c>
      <c r="L404" t="s">
        <v>483</v>
      </c>
      <c r="M404">
        <v>7</v>
      </c>
      <c r="N404" s="8">
        <v>644.875</v>
      </c>
      <c r="O404" s="8">
        <v>9</v>
      </c>
      <c r="P404" s="8">
        <v>829.125</v>
      </c>
      <c r="Q404">
        <f t="shared" si="30"/>
        <v>24</v>
      </c>
      <c r="R404">
        <f t="shared" si="33"/>
        <v>9</v>
      </c>
      <c r="S404" t="str">
        <f t="shared" si="34"/>
        <v>Top Customers</v>
      </c>
    </row>
    <row r="405" spans="1:19" x14ac:dyDescent="0.25">
      <c r="A405">
        <v>8581</v>
      </c>
      <c r="B405">
        <v>54</v>
      </c>
      <c r="C405" t="s">
        <v>443</v>
      </c>
      <c r="D405" t="s">
        <v>34</v>
      </c>
      <c r="E405">
        <v>49505</v>
      </c>
      <c r="F405">
        <v>4</v>
      </c>
      <c r="G405">
        <v>29</v>
      </c>
      <c r="H405">
        <v>751</v>
      </c>
      <c r="I405">
        <f>(1-_xlfn.PERCENTRANK.INC($F$2:$F42617,F405,1))*10</f>
        <v>10</v>
      </c>
      <c r="J405">
        <f t="shared" si="31"/>
        <v>9</v>
      </c>
      <c r="K405">
        <f t="shared" si="32"/>
        <v>6</v>
      </c>
      <c r="L405" t="s">
        <v>483</v>
      </c>
      <c r="M405">
        <v>10</v>
      </c>
      <c r="N405" s="8">
        <v>417.22222222222223</v>
      </c>
      <c r="O405" s="8">
        <v>8</v>
      </c>
      <c r="P405" s="8">
        <v>333.77777777777777</v>
      </c>
      <c r="Q405">
        <f t="shared" si="30"/>
        <v>25</v>
      </c>
      <c r="R405">
        <f t="shared" si="33"/>
        <v>9</v>
      </c>
      <c r="S405" t="str">
        <f t="shared" si="34"/>
        <v>Top Customers</v>
      </c>
    </row>
    <row r="406" spans="1:19" x14ac:dyDescent="0.25">
      <c r="A406">
        <v>5929</v>
      </c>
      <c r="B406">
        <v>52</v>
      </c>
      <c r="C406" t="s">
        <v>33</v>
      </c>
      <c r="D406" t="s">
        <v>34</v>
      </c>
      <c r="E406">
        <v>37401</v>
      </c>
      <c r="F406">
        <v>14</v>
      </c>
      <c r="G406">
        <v>7</v>
      </c>
      <c r="H406">
        <v>48</v>
      </c>
      <c r="I406">
        <f>(1-_xlfn.PERCENTRANK.INC($F$2:$F42618,F406,1))*10</f>
        <v>9</v>
      </c>
      <c r="J406">
        <f t="shared" si="31"/>
        <v>1</v>
      </c>
      <c r="K406">
        <f t="shared" si="32"/>
        <v>1</v>
      </c>
      <c r="L406" t="s">
        <v>483</v>
      </c>
      <c r="M406">
        <v>2</v>
      </c>
      <c r="N406" s="8">
        <v>19.200000000000003</v>
      </c>
      <c r="O406" s="8">
        <v>3</v>
      </c>
      <c r="P406" s="8">
        <v>28.799999999999997</v>
      </c>
      <c r="Q406">
        <f t="shared" si="30"/>
        <v>11</v>
      </c>
      <c r="R406">
        <f t="shared" si="33"/>
        <v>3</v>
      </c>
      <c r="S406" t="str">
        <f t="shared" si="34"/>
        <v>At-Risk Customers</v>
      </c>
    </row>
    <row r="407" spans="1:19" x14ac:dyDescent="0.25">
      <c r="A407">
        <v>3129</v>
      </c>
      <c r="B407">
        <v>42</v>
      </c>
      <c r="C407" t="s">
        <v>442</v>
      </c>
      <c r="D407" t="s">
        <v>34</v>
      </c>
      <c r="E407">
        <v>30096</v>
      </c>
      <c r="F407">
        <v>30</v>
      </c>
      <c r="G407">
        <v>6</v>
      </c>
      <c r="H407">
        <v>45</v>
      </c>
      <c r="I407">
        <f>(1-_xlfn.PERCENTRANK.INC($F$2:$F42619,F407,1))*10</f>
        <v>7</v>
      </c>
      <c r="J407">
        <f t="shared" si="31"/>
        <v>1</v>
      </c>
      <c r="K407">
        <f t="shared" si="32"/>
        <v>1</v>
      </c>
      <c r="L407" t="s">
        <v>483</v>
      </c>
      <c r="M407">
        <v>2</v>
      </c>
      <c r="N407" s="8">
        <v>18</v>
      </c>
      <c r="O407" s="8">
        <v>3</v>
      </c>
      <c r="P407" s="8">
        <v>27</v>
      </c>
      <c r="Q407">
        <f t="shared" si="30"/>
        <v>9</v>
      </c>
      <c r="R407">
        <f t="shared" si="33"/>
        <v>2</v>
      </c>
      <c r="S407" t="str">
        <f t="shared" si="34"/>
        <v>At-Risk Customers</v>
      </c>
    </row>
    <row r="408" spans="1:19" x14ac:dyDescent="0.25">
      <c r="A408">
        <v>6528</v>
      </c>
      <c r="B408">
        <v>43</v>
      </c>
      <c r="C408" t="s">
        <v>443</v>
      </c>
      <c r="D408" t="s">
        <v>34</v>
      </c>
      <c r="E408">
        <v>18492</v>
      </c>
      <c r="F408">
        <v>75</v>
      </c>
      <c r="G408">
        <v>4</v>
      </c>
      <c r="H408">
        <v>10</v>
      </c>
      <c r="I408">
        <f>(1-_xlfn.PERCENTRANK.INC($F$2:$F42620,F408,1))*10</f>
        <v>3.0000000000000004</v>
      </c>
      <c r="J408">
        <f t="shared" si="31"/>
        <v>0</v>
      </c>
      <c r="K408">
        <f t="shared" si="32"/>
        <v>0</v>
      </c>
      <c r="L408" t="s">
        <v>483</v>
      </c>
      <c r="M408">
        <v>1</v>
      </c>
      <c r="N408" s="8">
        <v>3.333333333333333</v>
      </c>
      <c r="O408" s="8">
        <v>2</v>
      </c>
      <c r="P408" s="8">
        <v>6.6666666666666661</v>
      </c>
      <c r="Q408">
        <f t="shared" si="30"/>
        <v>3.0000000000000004</v>
      </c>
      <c r="R408">
        <f t="shared" si="33"/>
        <v>0</v>
      </c>
      <c r="S408" t="str">
        <f t="shared" si="34"/>
        <v>Inactive Customers</v>
      </c>
    </row>
    <row r="409" spans="1:19" x14ac:dyDescent="0.25">
      <c r="A409">
        <v>1361</v>
      </c>
      <c r="B409">
        <v>51</v>
      </c>
      <c r="C409" t="s">
        <v>443</v>
      </c>
      <c r="D409" t="s">
        <v>34</v>
      </c>
      <c r="E409">
        <v>82584</v>
      </c>
      <c r="F409">
        <v>26</v>
      </c>
      <c r="G409">
        <v>16</v>
      </c>
      <c r="H409">
        <v>1435</v>
      </c>
      <c r="I409">
        <f>(1-_xlfn.PERCENTRANK.INC($F$2:$F42621,F409,1))*10</f>
        <v>8</v>
      </c>
      <c r="J409">
        <f t="shared" si="31"/>
        <v>5</v>
      </c>
      <c r="K409">
        <f t="shared" si="32"/>
        <v>8</v>
      </c>
      <c r="L409" t="s">
        <v>483</v>
      </c>
      <c r="M409">
        <v>3</v>
      </c>
      <c r="N409" s="8">
        <v>391.36363636363632</v>
      </c>
      <c r="O409" s="8">
        <v>8</v>
      </c>
      <c r="P409" s="8">
        <v>1043.6363636363637</v>
      </c>
      <c r="Q409">
        <f t="shared" si="30"/>
        <v>21</v>
      </c>
      <c r="R409">
        <f t="shared" si="33"/>
        <v>8</v>
      </c>
      <c r="S409" t="str">
        <f t="shared" si="34"/>
        <v>Loyal Customers</v>
      </c>
    </row>
    <row r="410" spans="1:19" x14ac:dyDescent="0.25">
      <c r="A410">
        <v>6932</v>
      </c>
      <c r="B410">
        <v>84</v>
      </c>
      <c r="C410" t="s">
        <v>33</v>
      </c>
      <c r="D410" t="s">
        <v>34</v>
      </c>
      <c r="E410">
        <v>93027</v>
      </c>
      <c r="F410">
        <v>77</v>
      </c>
      <c r="G410">
        <v>22</v>
      </c>
      <c r="H410">
        <v>2119</v>
      </c>
      <c r="I410">
        <f>(1-_xlfn.PERCENTRANK.INC($F$2:$F42622,F410,1))*10</f>
        <v>3.0000000000000004</v>
      </c>
      <c r="J410">
        <f t="shared" si="31"/>
        <v>7</v>
      </c>
      <c r="K410">
        <f t="shared" si="32"/>
        <v>9</v>
      </c>
      <c r="L410" t="s">
        <v>484</v>
      </c>
      <c r="M410">
        <v>7</v>
      </c>
      <c r="N410" s="8">
        <v>1236.0833333333335</v>
      </c>
      <c r="O410" s="8">
        <v>5</v>
      </c>
      <c r="P410" s="8">
        <v>882.91666666666674</v>
      </c>
      <c r="Q410">
        <f t="shared" si="30"/>
        <v>19</v>
      </c>
      <c r="R410">
        <f t="shared" si="33"/>
        <v>7</v>
      </c>
      <c r="S410" t="str">
        <f t="shared" si="34"/>
        <v>Loyal Customers</v>
      </c>
    </row>
    <row r="411" spans="1:19" x14ac:dyDescent="0.25">
      <c r="A411">
        <v>7284</v>
      </c>
      <c r="B411">
        <v>72</v>
      </c>
      <c r="C411" t="s">
        <v>442</v>
      </c>
      <c r="D411" t="s">
        <v>34</v>
      </c>
      <c r="E411">
        <v>48686</v>
      </c>
      <c r="F411">
        <v>8</v>
      </c>
      <c r="G411">
        <v>4</v>
      </c>
      <c r="H411">
        <v>20</v>
      </c>
      <c r="I411">
        <f>(1-_xlfn.PERCENTRANK.INC($F$2:$F42623,F411,1))*10</f>
        <v>10</v>
      </c>
      <c r="J411">
        <f t="shared" si="31"/>
        <v>0</v>
      </c>
      <c r="K411">
        <f t="shared" si="32"/>
        <v>0</v>
      </c>
      <c r="L411" t="s">
        <v>483</v>
      </c>
      <c r="M411">
        <v>1</v>
      </c>
      <c r="N411" s="8">
        <v>6.6666666666666661</v>
      </c>
      <c r="O411" s="8">
        <v>2</v>
      </c>
      <c r="P411" s="8">
        <v>13.333333333333332</v>
      </c>
      <c r="Q411">
        <f t="shared" si="30"/>
        <v>10</v>
      </c>
      <c r="R411">
        <f t="shared" si="33"/>
        <v>2</v>
      </c>
      <c r="S411" t="str">
        <f t="shared" si="34"/>
        <v>At-Risk Customers</v>
      </c>
    </row>
    <row r="412" spans="1:19" x14ac:dyDescent="0.25">
      <c r="A412">
        <v>1340</v>
      </c>
      <c r="B412">
        <v>39</v>
      </c>
      <c r="C412" t="s">
        <v>442</v>
      </c>
      <c r="D412" t="s">
        <v>34</v>
      </c>
      <c r="E412">
        <v>92910</v>
      </c>
      <c r="F412">
        <v>42</v>
      </c>
      <c r="G412">
        <v>27</v>
      </c>
      <c r="H412">
        <v>1795</v>
      </c>
      <c r="I412">
        <f>(1-_xlfn.PERCENTRANK.INC($F$2:$F42624,F412,1))*10</f>
        <v>6</v>
      </c>
      <c r="J412">
        <f t="shared" si="31"/>
        <v>9</v>
      </c>
      <c r="K412">
        <f t="shared" si="32"/>
        <v>9</v>
      </c>
      <c r="L412" t="s">
        <v>483</v>
      </c>
      <c r="M412">
        <v>6</v>
      </c>
      <c r="N412" s="8">
        <v>566.84210526315792</v>
      </c>
      <c r="O412" s="8">
        <v>13</v>
      </c>
      <c r="P412" s="8">
        <v>1228.1578947368421</v>
      </c>
      <c r="Q412">
        <f t="shared" si="30"/>
        <v>24</v>
      </c>
      <c r="R412">
        <f t="shared" si="33"/>
        <v>9</v>
      </c>
      <c r="S412" t="str">
        <f t="shared" si="34"/>
        <v>Top Customers</v>
      </c>
    </row>
    <row r="413" spans="1:19" x14ac:dyDescent="0.25">
      <c r="A413">
        <v>8746</v>
      </c>
      <c r="B413">
        <v>36</v>
      </c>
      <c r="C413" t="s">
        <v>442</v>
      </c>
      <c r="D413" t="s">
        <v>34</v>
      </c>
      <c r="E413">
        <v>75433</v>
      </c>
      <c r="F413">
        <v>28</v>
      </c>
      <c r="G413">
        <v>19</v>
      </c>
      <c r="H413">
        <v>1188</v>
      </c>
      <c r="I413">
        <f>(1-_xlfn.PERCENTRANK.INC($F$2:$F42625,F413,1))*10</f>
        <v>8</v>
      </c>
      <c r="J413">
        <f t="shared" si="31"/>
        <v>6</v>
      </c>
      <c r="K413">
        <f t="shared" si="32"/>
        <v>8</v>
      </c>
      <c r="L413" t="s">
        <v>483</v>
      </c>
      <c r="M413">
        <v>2</v>
      </c>
      <c r="N413" s="8">
        <v>198</v>
      </c>
      <c r="O413" s="8">
        <v>10</v>
      </c>
      <c r="P413" s="8">
        <v>990</v>
      </c>
      <c r="Q413">
        <f t="shared" si="30"/>
        <v>22</v>
      </c>
      <c r="R413">
        <f t="shared" si="33"/>
        <v>8</v>
      </c>
      <c r="S413" t="str">
        <f t="shared" si="34"/>
        <v>Loyal Customers</v>
      </c>
    </row>
    <row r="414" spans="1:19" x14ac:dyDescent="0.25">
      <c r="A414">
        <v>5987</v>
      </c>
      <c r="B414">
        <v>36</v>
      </c>
      <c r="C414" t="s">
        <v>443</v>
      </c>
      <c r="D414" t="s">
        <v>34</v>
      </c>
      <c r="E414">
        <v>10404</v>
      </c>
      <c r="F414">
        <v>52</v>
      </c>
      <c r="G414">
        <v>7</v>
      </c>
      <c r="H414">
        <v>43</v>
      </c>
      <c r="I414">
        <f>(1-_xlfn.PERCENTRANK.INC($F$2:$F42626,F414,1))*10</f>
        <v>5</v>
      </c>
      <c r="J414">
        <f t="shared" si="31"/>
        <v>1</v>
      </c>
      <c r="K414">
        <f t="shared" si="32"/>
        <v>1</v>
      </c>
      <c r="L414" t="s">
        <v>483</v>
      </c>
      <c r="M414">
        <v>1</v>
      </c>
      <c r="N414" s="8">
        <v>8.6</v>
      </c>
      <c r="O414" s="8">
        <v>4</v>
      </c>
      <c r="P414" s="8">
        <v>34.4</v>
      </c>
      <c r="Q414">
        <f t="shared" si="30"/>
        <v>7</v>
      </c>
      <c r="R414">
        <f t="shared" si="33"/>
        <v>1</v>
      </c>
      <c r="S414" t="str">
        <f t="shared" si="34"/>
        <v>Inactive Customers</v>
      </c>
    </row>
    <row r="415" spans="1:19" x14ac:dyDescent="0.25">
      <c r="A415">
        <v>3767</v>
      </c>
      <c r="B415">
        <v>57</v>
      </c>
      <c r="C415" t="s">
        <v>442</v>
      </c>
      <c r="D415" t="s">
        <v>34</v>
      </c>
      <c r="E415">
        <v>61314</v>
      </c>
      <c r="F415">
        <v>1</v>
      </c>
      <c r="G415">
        <v>24</v>
      </c>
      <c r="H415">
        <v>1008</v>
      </c>
      <c r="I415">
        <f>(1-_xlfn.PERCENTRANK.INC($F$2:$F42627,F415,1))*10</f>
        <v>10</v>
      </c>
      <c r="J415">
        <f t="shared" si="31"/>
        <v>8</v>
      </c>
      <c r="K415">
        <f t="shared" si="32"/>
        <v>7</v>
      </c>
      <c r="L415" t="s">
        <v>483</v>
      </c>
      <c r="M415">
        <v>5</v>
      </c>
      <c r="N415" s="8">
        <v>296.47058823529414</v>
      </c>
      <c r="O415" s="8">
        <v>12</v>
      </c>
      <c r="P415" s="8">
        <v>711.52941176470597</v>
      </c>
      <c r="Q415">
        <f t="shared" si="30"/>
        <v>25</v>
      </c>
      <c r="R415">
        <f t="shared" si="33"/>
        <v>9</v>
      </c>
      <c r="S415" t="str">
        <f t="shared" si="34"/>
        <v>Top Customers</v>
      </c>
    </row>
    <row r="416" spans="1:19" x14ac:dyDescent="0.25">
      <c r="A416">
        <v>3725</v>
      </c>
      <c r="B416">
        <v>64</v>
      </c>
      <c r="C416" t="s">
        <v>33</v>
      </c>
      <c r="D416" t="s">
        <v>30</v>
      </c>
      <c r="E416">
        <v>84865</v>
      </c>
      <c r="F416">
        <v>1</v>
      </c>
      <c r="G416">
        <v>16</v>
      </c>
      <c r="H416">
        <v>1688</v>
      </c>
      <c r="I416">
        <f>(1-_xlfn.PERCENTRANK.INC($F$2:$F42628,F416,1))*10</f>
        <v>10</v>
      </c>
      <c r="J416">
        <f t="shared" si="31"/>
        <v>5</v>
      </c>
      <c r="K416">
        <f t="shared" si="32"/>
        <v>9</v>
      </c>
      <c r="L416" t="s">
        <v>483</v>
      </c>
      <c r="M416">
        <v>2</v>
      </c>
      <c r="N416" s="8">
        <v>306.90909090909093</v>
      </c>
      <c r="O416" s="8">
        <v>9</v>
      </c>
      <c r="P416" s="8">
        <v>1381.0909090909092</v>
      </c>
      <c r="Q416">
        <f t="shared" si="30"/>
        <v>24</v>
      </c>
      <c r="R416">
        <f t="shared" si="33"/>
        <v>9</v>
      </c>
      <c r="S416" t="str">
        <f t="shared" si="34"/>
        <v>Top Customers</v>
      </c>
    </row>
    <row r="417" spans="1:19" x14ac:dyDescent="0.25">
      <c r="A417">
        <v>4324</v>
      </c>
      <c r="B417">
        <v>36</v>
      </c>
      <c r="C417" t="s">
        <v>442</v>
      </c>
      <c r="D417" t="s">
        <v>34</v>
      </c>
      <c r="E417">
        <v>42387</v>
      </c>
      <c r="F417">
        <v>42</v>
      </c>
      <c r="G417">
        <v>21</v>
      </c>
      <c r="H417">
        <v>684</v>
      </c>
      <c r="I417">
        <f>(1-_xlfn.PERCENTRANK.INC($F$2:$F42629,F417,1))*10</f>
        <v>6</v>
      </c>
      <c r="J417">
        <f t="shared" si="31"/>
        <v>7</v>
      </c>
      <c r="K417">
        <f t="shared" si="32"/>
        <v>6</v>
      </c>
      <c r="L417" t="s">
        <v>483</v>
      </c>
      <c r="M417">
        <v>8</v>
      </c>
      <c r="N417" s="8">
        <v>364.8</v>
      </c>
      <c r="O417" s="8">
        <v>7</v>
      </c>
      <c r="P417" s="8">
        <v>319.2</v>
      </c>
      <c r="Q417">
        <f t="shared" si="30"/>
        <v>19</v>
      </c>
      <c r="R417">
        <f t="shared" si="33"/>
        <v>7</v>
      </c>
      <c r="S417" t="str">
        <f t="shared" si="34"/>
        <v>Loyal Customers</v>
      </c>
    </row>
    <row r="418" spans="1:19" x14ac:dyDescent="0.25">
      <c r="A418">
        <v>238</v>
      </c>
      <c r="B418">
        <v>58</v>
      </c>
      <c r="C418" t="s">
        <v>443</v>
      </c>
      <c r="D418" t="s">
        <v>34</v>
      </c>
      <c r="E418">
        <v>67309</v>
      </c>
      <c r="F418">
        <v>76</v>
      </c>
      <c r="G418">
        <v>39</v>
      </c>
      <c r="H418">
        <v>1082</v>
      </c>
      <c r="I418">
        <f>(1-_xlfn.PERCENTRANK.INC($F$2:$F42630,F418,1))*10</f>
        <v>3.0000000000000004</v>
      </c>
      <c r="J418">
        <f t="shared" si="31"/>
        <v>9</v>
      </c>
      <c r="K418">
        <f t="shared" si="32"/>
        <v>7</v>
      </c>
      <c r="L418" t="s">
        <v>483</v>
      </c>
      <c r="M418">
        <v>9</v>
      </c>
      <c r="N418" s="8">
        <v>541</v>
      </c>
      <c r="O418" s="8">
        <v>9</v>
      </c>
      <c r="P418" s="8">
        <v>541</v>
      </c>
      <c r="Q418">
        <f t="shared" si="30"/>
        <v>19</v>
      </c>
      <c r="R418">
        <f t="shared" si="33"/>
        <v>7</v>
      </c>
      <c r="S418" t="str">
        <f t="shared" si="34"/>
        <v>Loyal Customers</v>
      </c>
    </row>
    <row r="419" spans="1:19" x14ac:dyDescent="0.25">
      <c r="A419">
        <v>6694</v>
      </c>
      <c r="B419">
        <v>61</v>
      </c>
      <c r="C419" t="s">
        <v>442</v>
      </c>
      <c r="D419" t="s">
        <v>34</v>
      </c>
      <c r="E419">
        <v>75236</v>
      </c>
      <c r="F419">
        <v>27</v>
      </c>
      <c r="G419">
        <v>25</v>
      </c>
      <c r="H419">
        <v>1068</v>
      </c>
      <c r="I419">
        <f>(1-_xlfn.PERCENTRANK.INC($F$2:$F42631,F419,1))*10</f>
        <v>8</v>
      </c>
      <c r="J419">
        <f t="shared" si="31"/>
        <v>8</v>
      </c>
      <c r="K419">
        <f t="shared" si="32"/>
        <v>7</v>
      </c>
      <c r="L419" t="s">
        <v>483</v>
      </c>
      <c r="M419">
        <v>8</v>
      </c>
      <c r="N419" s="8">
        <v>406.85714285714283</v>
      </c>
      <c r="O419" s="8">
        <v>13</v>
      </c>
      <c r="P419" s="8">
        <v>661.14285714285711</v>
      </c>
      <c r="Q419">
        <f t="shared" si="30"/>
        <v>23</v>
      </c>
      <c r="R419">
        <f t="shared" si="33"/>
        <v>8</v>
      </c>
      <c r="S419" t="str">
        <f t="shared" si="34"/>
        <v>Loyal Customers</v>
      </c>
    </row>
    <row r="420" spans="1:19" x14ac:dyDescent="0.25">
      <c r="A420">
        <v>498</v>
      </c>
      <c r="B420">
        <v>55</v>
      </c>
      <c r="C420" t="s">
        <v>442</v>
      </c>
      <c r="D420" t="s">
        <v>30</v>
      </c>
      <c r="E420">
        <v>30015</v>
      </c>
      <c r="F420">
        <v>28</v>
      </c>
      <c r="G420">
        <v>7</v>
      </c>
      <c r="H420">
        <v>57</v>
      </c>
      <c r="I420">
        <f>(1-_xlfn.PERCENTRANK.INC($F$2:$F42632,F420,1))*10</f>
        <v>8</v>
      </c>
      <c r="J420">
        <f t="shared" si="31"/>
        <v>1</v>
      </c>
      <c r="K420">
        <f t="shared" si="32"/>
        <v>2</v>
      </c>
      <c r="L420" t="s">
        <v>483</v>
      </c>
      <c r="M420">
        <v>1</v>
      </c>
      <c r="N420" s="8">
        <v>11.4</v>
      </c>
      <c r="O420" s="8">
        <v>4</v>
      </c>
      <c r="P420" s="8">
        <v>45.6</v>
      </c>
      <c r="Q420">
        <f t="shared" si="30"/>
        <v>11</v>
      </c>
      <c r="R420">
        <f t="shared" si="33"/>
        <v>3</v>
      </c>
      <c r="S420" t="str">
        <f t="shared" si="34"/>
        <v>At-Risk Customers</v>
      </c>
    </row>
    <row r="421" spans="1:19" x14ac:dyDescent="0.25">
      <c r="A421">
        <v>9347</v>
      </c>
      <c r="B421">
        <v>69</v>
      </c>
      <c r="C421" t="s">
        <v>443</v>
      </c>
      <c r="D421" t="s">
        <v>34</v>
      </c>
      <c r="E421">
        <v>50943</v>
      </c>
      <c r="F421">
        <v>49</v>
      </c>
      <c r="G421">
        <v>5</v>
      </c>
      <c r="H421">
        <v>46</v>
      </c>
      <c r="I421">
        <f>(1-_xlfn.PERCENTRANK.INC($F$2:$F42633,F421,1))*10</f>
        <v>6</v>
      </c>
      <c r="J421">
        <f t="shared" si="31"/>
        <v>0</v>
      </c>
      <c r="K421">
        <f t="shared" si="32"/>
        <v>1</v>
      </c>
      <c r="L421" t="s">
        <v>483</v>
      </c>
      <c r="M421">
        <v>1</v>
      </c>
      <c r="N421" s="8">
        <v>11.5</v>
      </c>
      <c r="O421" s="8">
        <v>3</v>
      </c>
      <c r="P421" s="8">
        <v>34.5</v>
      </c>
      <c r="Q421">
        <f t="shared" si="30"/>
        <v>7</v>
      </c>
      <c r="R421">
        <f t="shared" si="33"/>
        <v>1</v>
      </c>
      <c r="S421" t="str">
        <f t="shared" si="34"/>
        <v>Inactive Customers</v>
      </c>
    </row>
    <row r="422" spans="1:19" x14ac:dyDescent="0.25">
      <c r="A422">
        <v>9699</v>
      </c>
      <c r="B422">
        <v>59</v>
      </c>
      <c r="C422" t="s">
        <v>442</v>
      </c>
      <c r="D422" t="s">
        <v>37</v>
      </c>
      <c r="E422">
        <v>67272</v>
      </c>
      <c r="F422">
        <v>12</v>
      </c>
      <c r="G422">
        <v>23</v>
      </c>
      <c r="H422">
        <v>733</v>
      </c>
      <c r="I422">
        <f>(1-_xlfn.PERCENTRANK.INC($F$2:$F42634,F422,1))*10</f>
        <v>9</v>
      </c>
      <c r="J422">
        <f t="shared" si="31"/>
        <v>8</v>
      </c>
      <c r="K422">
        <f t="shared" si="32"/>
        <v>6</v>
      </c>
      <c r="L422" t="s">
        <v>483</v>
      </c>
      <c r="M422">
        <v>6</v>
      </c>
      <c r="N422" s="8">
        <v>244.33333333333331</v>
      </c>
      <c r="O422" s="8">
        <v>12</v>
      </c>
      <c r="P422" s="8">
        <v>488.66666666666663</v>
      </c>
      <c r="Q422">
        <f t="shared" si="30"/>
        <v>23</v>
      </c>
      <c r="R422">
        <f t="shared" si="33"/>
        <v>8</v>
      </c>
      <c r="S422" t="str">
        <f t="shared" si="34"/>
        <v>Loyal Customers</v>
      </c>
    </row>
    <row r="423" spans="1:19" x14ac:dyDescent="0.25">
      <c r="A423">
        <v>10664</v>
      </c>
      <c r="B423">
        <v>76</v>
      </c>
      <c r="C423" t="s">
        <v>443</v>
      </c>
      <c r="D423" t="s">
        <v>57</v>
      </c>
      <c r="E423">
        <v>51529</v>
      </c>
      <c r="F423">
        <v>14</v>
      </c>
      <c r="G423">
        <v>17</v>
      </c>
      <c r="H423">
        <v>467</v>
      </c>
      <c r="I423">
        <f>(1-_xlfn.PERCENTRANK.INC($F$2:$F42635,F423,1))*10</f>
        <v>9</v>
      </c>
      <c r="J423">
        <f t="shared" si="31"/>
        <v>5</v>
      </c>
      <c r="K423">
        <f t="shared" si="32"/>
        <v>5</v>
      </c>
      <c r="L423" t="s">
        <v>483</v>
      </c>
      <c r="M423">
        <v>9</v>
      </c>
      <c r="N423" s="8">
        <v>300.21428571428572</v>
      </c>
      <c r="O423" s="8">
        <v>5</v>
      </c>
      <c r="P423" s="8">
        <v>166.78571428571428</v>
      </c>
      <c r="Q423">
        <f t="shared" si="30"/>
        <v>19</v>
      </c>
      <c r="R423">
        <f t="shared" si="33"/>
        <v>7</v>
      </c>
      <c r="S423" t="str">
        <f t="shared" si="34"/>
        <v>Loyal Customers</v>
      </c>
    </row>
    <row r="424" spans="1:19" x14ac:dyDescent="0.25">
      <c r="A424">
        <v>5455</v>
      </c>
      <c r="B424">
        <v>54</v>
      </c>
      <c r="C424" t="s">
        <v>33</v>
      </c>
      <c r="D424" t="s">
        <v>34</v>
      </c>
      <c r="E424">
        <v>32011</v>
      </c>
      <c r="F424">
        <v>89</v>
      </c>
      <c r="G424">
        <v>10</v>
      </c>
      <c r="H424">
        <v>122</v>
      </c>
      <c r="I424">
        <f>(1-_xlfn.PERCENTRANK.INC($F$2:$F42636,F424,1))*10</f>
        <v>1.9999999999999996</v>
      </c>
      <c r="J424">
        <f t="shared" si="31"/>
        <v>3</v>
      </c>
      <c r="K424">
        <f t="shared" si="32"/>
        <v>3</v>
      </c>
      <c r="L424" t="s">
        <v>483</v>
      </c>
      <c r="M424">
        <v>2</v>
      </c>
      <c r="N424" s="8">
        <v>40.666666666666664</v>
      </c>
      <c r="O424" s="8">
        <v>4</v>
      </c>
      <c r="P424" s="8">
        <v>81.333333333333329</v>
      </c>
      <c r="Q424">
        <f t="shared" si="30"/>
        <v>8</v>
      </c>
      <c r="R424">
        <f t="shared" si="33"/>
        <v>1</v>
      </c>
      <c r="S424" t="str">
        <f t="shared" si="34"/>
        <v>Inactive Customers</v>
      </c>
    </row>
    <row r="425" spans="1:19" x14ac:dyDescent="0.25">
      <c r="A425">
        <v>456</v>
      </c>
      <c r="B425">
        <v>39</v>
      </c>
      <c r="C425" t="s">
        <v>443</v>
      </c>
      <c r="D425" t="s">
        <v>34</v>
      </c>
      <c r="E425">
        <v>7500</v>
      </c>
      <c r="F425">
        <v>96</v>
      </c>
      <c r="G425">
        <v>7</v>
      </c>
      <c r="H425">
        <v>36</v>
      </c>
      <c r="I425">
        <f>(1-_xlfn.PERCENTRANK.INC($F$2:$F42637,F425,1))*10</f>
        <v>0.99999999999999978</v>
      </c>
      <c r="J425">
        <f t="shared" si="31"/>
        <v>1</v>
      </c>
      <c r="K425">
        <f t="shared" si="32"/>
        <v>1</v>
      </c>
      <c r="L425" t="s">
        <v>483</v>
      </c>
      <c r="M425">
        <v>2</v>
      </c>
      <c r="N425" s="8">
        <v>14.4</v>
      </c>
      <c r="O425" s="8">
        <v>3</v>
      </c>
      <c r="P425" s="8">
        <v>21.599999999999998</v>
      </c>
      <c r="Q425">
        <f t="shared" si="30"/>
        <v>3</v>
      </c>
      <c r="R425">
        <f t="shared" si="33"/>
        <v>0</v>
      </c>
      <c r="S425" t="str">
        <f t="shared" si="34"/>
        <v>Inactive Customers</v>
      </c>
    </row>
    <row r="426" spans="1:19" x14ac:dyDescent="0.25">
      <c r="A426">
        <v>5012</v>
      </c>
      <c r="B426">
        <v>36</v>
      </c>
      <c r="C426" t="s">
        <v>442</v>
      </c>
      <c r="D426" t="s">
        <v>34</v>
      </c>
      <c r="E426">
        <v>28691</v>
      </c>
      <c r="F426">
        <v>56</v>
      </c>
      <c r="G426">
        <v>5</v>
      </c>
      <c r="H426">
        <v>34</v>
      </c>
      <c r="I426">
        <f>(1-_xlfn.PERCENTRANK.INC($F$2:$F42638,F426,1))*10</f>
        <v>5</v>
      </c>
      <c r="J426">
        <f t="shared" si="31"/>
        <v>0</v>
      </c>
      <c r="K426">
        <f t="shared" si="32"/>
        <v>0</v>
      </c>
      <c r="L426" t="s">
        <v>483</v>
      </c>
      <c r="M426">
        <v>1</v>
      </c>
      <c r="N426" s="8">
        <v>8.5</v>
      </c>
      <c r="O426" s="8">
        <v>3</v>
      </c>
      <c r="P426" s="8">
        <v>25.5</v>
      </c>
      <c r="Q426">
        <f t="shared" si="30"/>
        <v>5</v>
      </c>
      <c r="R426">
        <f t="shared" si="33"/>
        <v>0</v>
      </c>
      <c r="S426" t="str">
        <f t="shared" si="34"/>
        <v>Inactive Customers</v>
      </c>
    </row>
    <row r="427" spans="1:19" x14ac:dyDescent="0.25">
      <c r="A427">
        <v>7495</v>
      </c>
      <c r="B427">
        <v>77</v>
      </c>
      <c r="C427" t="s">
        <v>33</v>
      </c>
      <c r="D427" t="s">
        <v>34</v>
      </c>
      <c r="E427">
        <v>56223</v>
      </c>
      <c r="F427">
        <v>72</v>
      </c>
      <c r="G427">
        <v>10</v>
      </c>
      <c r="H427">
        <v>156</v>
      </c>
      <c r="I427">
        <f>(1-_xlfn.PERCENTRANK.INC($F$2:$F42639,F427,1))*10</f>
        <v>3.0000000000000004</v>
      </c>
      <c r="J427">
        <f t="shared" si="31"/>
        <v>3</v>
      </c>
      <c r="K427">
        <f t="shared" si="32"/>
        <v>3</v>
      </c>
      <c r="L427" t="s">
        <v>483</v>
      </c>
      <c r="M427">
        <v>2</v>
      </c>
      <c r="N427" s="8">
        <v>44.571428571428569</v>
      </c>
      <c r="O427" s="8">
        <v>5</v>
      </c>
      <c r="P427" s="8">
        <v>111.42857142857143</v>
      </c>
      <c r="Q427">
        <f t="shared" si="30"/>
        <v>9</v>
      </c>
      <c r="R427">
        <f t="shared" si="33"/>
        <v>2</v>
      </c>
      <c r="S427" t="str">
        <f t="shared" si="34"/>
        <v>At-Risk Customers</v>
      </c>
    </row>
    <row r="428" spans="1:19" x14ac:dyDescent="0.25">
      <c r="A428">
        <v>5029</v>
      </c>
      <c r="B428">
        <v>79</v>
      </c>
      <c r="C428" t="s">
        <v>442</v>
      </c>
      <c r="D428" t="s">
        <v>34</v>
      </c>
      <c r="E428">
        <v>18100</v>
      </c>
      <c r="F428">
        <v>14</v>
      </c>
      <c r="G428">
        <v>4</v>
      </c>
      <c r="H428">
        <v>14</v>
      </c>
      <c r="I428">
        <f>(1-_xlfn.PERCENTRANK.INC($F$2:$F42640,F428,1))*10</f>
        <v>9</v>
      </c>
      <c r="J428">
        <f t="shared" si="31"/>
        <v>0</v>
      </c>
      <c r="K428">
        <f t="shared" si="32"/>
        <v>0</v>
      </c>
      <c r="L428" t="s">
        <v>483</v>
      </c>
      <c r="M428">
        <v>0</v>
      </c>
      <c r="N428" s="8">
        <v>0</v>
      </c>
      <c r="O428" s="8">
        <v>3</v>
      </c>
      <c r="P428" s="8">
        <v>14</v>
      </c>
      <c r="Q428">
        <f t="shared" si="30"/>
        <v>9</v>
      </c>
      <c r="R428">
        <f t="shared" si="33"/>
        <v>2</v>
      </c>
      <c r="S428" t="str">
        <f t="shared" si="34"/>
        <v>At-Risk Customers</v>
      </c>
    </row>
    <row r="429" spans="1:19" x14ac:dyDescent="0.25">
      <c r="A429">
        <v>10642</v>
      </c>
      <c r="B429">
        <v>36</v>
      </c>
      <c r="C429" t="s">
        <v>442</v>
      </c>
      <c r="D429" t="s">
        <v>30</v>
      </c>
      <c r="E429">
        <v>30279</v>
      </c>
      <c r="F429">
        <v>13</v>
      </c>
      <c r="G429">
        <v>5</v>
      </c>
      <c r="H429">
        <v>37</v>
      </c>
      <c r="I429">
        <f>(1-_xlfn.PERCENTRANK.INC($F$2:$F42641,F429,1))*10</f>
        <v>9</v>
      </c>
      <c r="J429">
        <f t="shared" si="31"/>
        <v>0</v>
      </c>
      <c r="K429">
        <f t="shared" si="32"/>
        <v>1</v>
      </c>
      <c r="L429" t="s">
        <v>483</v>
      </c>
      <c r="M429">
        <v>1</v>
      </c>
      <c r="N429" s="8">
        <v>9.25</v>
      </c>
      <c r="O429" s="8">
        <v>3</v>
      </c>
      <c r="P429" s="8">
        <v>27.75</v>
      </c>
      <c r="Q429">
        <f t="shared" si="30"/>
        <v>10</v>
      </c>
      <c r="R429">
        <f t="shared" si="33"/>
        <v>2</v>
      </c>
      <c r="S429" t="str">
        <f t="shared" si="34"/>
        <v>At-Risk Customers</v>
      </c>
    </row>
    <row r="430" spans="1:19" x14ac:dyDescent="0.25">
      <c r="A430">
        <v>2106</v>
      </c>
      <c r="B430">
        <v>51</v>
      </c>
      <c r="C430" t="s">
        <v>443</v>
      </c>
      <c r="D430" t="s">
        <v>34</v>
      </c>
      <c r="E430">
        <v>20130</v>
      </c>
      <c r="F430">
        <v>99</v>
      </c>
      <c r="G430">
        <v>5</v>
      </c>
      <c r="H430">
        <v>34</v>
      </c>
      <c r="I430">
        <f>(1-_xlfn.PERCENTRANK.INC($F$2:$F42642,F430,1))*10</f>
        <v>0.99999999999999978</v>
      </c>
      <c r="J430">
        <f t="shared" si="31"/>
        <v>0</v>
      </c>
      <c r="K430">
        <f t="shared" si="32"/>
        <v>0</v>
      </c>
      <c r="L430" t="s">
        <v>483</v>
      </c>
      <c r="M430">
        <v>1</v>
      </c>
      <c r="N430" s="8">
        <v>8.5</v>
      </c>
      <c r="O430" s="8">
        <v>3</v>
      </c>
      <c r="P430" s="8">
        <v>25.5</v>
      </c>
      <c r="Q430">
        <f t="shared" si="30"/>
        <v>0.99999999999999978</v>
      </c>
      <c r="R430">
        <f t="shared" si="33"/>
        <v>0</v>
      </c>
      <c r="S430" t="str">
        <f t="shared" si="34"/>
        <v>Inactive Customers</v>
      </c>
    </row>
    <row r="431" spans="1:19" x14ac:dyDescent="0.25">
      <c r="A431">
        <v>10364</v>
      </c>
      <c r="B431">
        <v>66</v>
      </c>
      <c r="C431" t="s">
        <v>442</v>
      </c>
      <c r="D431" t="s">
        <v>37</v>
      </c>
      <c r="E431">
        <v>23295</v>
      </c>
      <c r="F431">
        <v>72</v>
      </c>
      <c r="G431">
        <v>4</v>
      </c>
      <c r="H431">
        <v>20</v>
      </c>
      <c r="I431">
        <f>(1-_xlfn.PERCENTRANK.INC($F$2:$F42643,F431,1))*10</f>
        <v>3.0000000000000004</v>
      </c>
      <c r="J431">
        <f t="shared" si="31"/>
        <v>0</v>
      </c>
      <c r="K431">
        <f t="shared" si="32"/>
        <v>0</v>
      </c>
      <c r="L431" t="s">
        <v>483</v>
      </c>
      <c r="M431">
        <v>1</v>
      </c>
      <c r="N431" s="8">
        <v>6.6666666666666661</v>
      </c>
      <c r="O431" s="8">
        <v>2</v>
      </c>
      <c r="P431" s="8">
        <v>13.333333333333332</v>
      </c>
      <c r="Q431">
        <f t="shared" si="30"/>
        <v>3.0000000000000004</v>
      </c>
      <c r="R431">
        <f t="shared" si="33"/>
        <v>0</v>
      </c>
      <c r="S431" t="str">
        <f t="shared" si="34"/>
        <v>Inactive Customers</v>
      </c>
    </row>
    <row r="432" spans="1:19" x14ac:dyDescent="0.25">
      <c r="A432">
        <v>5954</v>
      </c>
      <c r="B432">
        <v>53</v>
      </c>
      <c r="C432" t="s">
        <v>443</v>
      </c>
      <c r="D432" t="s">
        <v>37</v>
      </c>
      <c r="E432">
        <v>42618</v>
      </c>
      <c r="F432">
        <v>92</v>
      </c>
      <c r="G432">
        <v>11</v>
      </c>
      <c r="H432">
        <v>192</v>
      </c>
      <c r="I432">
        <f>(1-_xlfn.PERCENTRANK.INC($F$2:$F42644,F432,1))*10</f>
        <v>0.99999999999999978</v>
      </c>
      <c r="J432">
        <f t="shared" si="31"/>
        <v>3</v>
      </c>
      <c r="K432">
        <f t="shared" si="32"/>
        <v>3</v>
      </c>
      <c r="L432" t="s">
        <v>483</v>
      </c>
      <c r="M432">
        <v>5</v>
      </c>
      <c r="N432" s="8">
        <v>106.66666666666667</v>
      </c>
      <c r="O432" s="8">
        <v>4</v>
      </c>
      <c r="P432" s="8">
        <v>85.333333333333329</v>
      </c>
      <c r="Q432">
        <f t="shared" si="30"/>
        <v>7</v>
      </c>
      <c r="R432">
        <f t="shared" si="33"/>
        <v>1</v>
      </c>
      <c r="S432" t="str">
        <f t="shared" si="34"/>
        <v>Inactive Customers</v>
      </c>
    </row>
    <row r="433" spans="1:19" x14ac:dyDescent="0.25">
      <c r="A433">
        <v>1137</v>
      </c>
      <c r="B433">
        <v>61</v>
      </c>
      <c r="C433" t="s">
        <v>442</v>
      </c>
      <c r="D433" t="s">
        <v>30</v>
      </c>
      <c r="E433">
        <v>81246</v>
      </c>
      <c r="F433">
        <v>87</v>
      </c>
      <c r="G433">
        <v>17</v>
      </c>
      <c r="H433">
        <v>1379</v>
      </c>
      <c r="I433">
        <f>(1-_xlfn.PERCENTRANK.INC($F$2:$F42645,F433,1))*10</f>
        <v>1.9999999999999996</v>
      </c>
      <c r="J433">
        <f t="shared" si="31"/>
        <v>5</v>
      </c>
      <c r="K433">
        <f t="shared" si="32"/>
        <v>8</v>
      </c>
      <c r="L433" t="s">
        <v>483</v>
      </c>
      <c r="M433">
        <v>4</v>
      </c>
      <c r="N433" s="8">
        <v>501.4545454545455</v>
      </c>
      <c r="O433" s="8">
        <v>7</v>
      </c>
      <c r="P433" s="8">
        <v>877.5454545454545</v>
      </c>
      <c r="Q433">
        <f t="shared" si="30"/>
        <v>15</v>
      </c>
      <c r="R433">
        <f t="shared" si="33"/>
        <v>4</v>
      </c>
      <c r="S433" t="str">
        <f t="shared" si="34"/>
        <v>At-Risk Customers</v>
      </c>
    </row>
    <row r="434" spans="1:19" x14ac:dyDescent="0.25">
      <c r="A434">
        <v>2541</v>
      </c>
      <c r="B434">
        <v>49</v>
      </c>
      <c r="C434" t="s">
        <v>442</v>
      </c>
      <c r="D434" t="s">
        <v>34</v>
      </c>
      <c r="E434">
        <v>24027</v>
      </c>
      <c r="F434">
        <v>7</v>
      </c>
      <c r="G434">
        <v>7</v>
      </c>
      <c r="H434">
        <v>48</v>
      </c>
      <c r="I434">
        <f>(1-_xlfn.PERCENTRANK.INC($F$2:$F42646,F434,1))*10</f>
        <v>10</v>
      </c>
      <c r="J434">
        <f t="shared" si="31"/>
        <v>1</v>
      </c>
      <c r="K434">
        <f t="shared" si="32"/>
        <v>1</v>
      </c>
      <c r="L434" t="s">
        <v>483</v>
      </c>
      <c r="M434">
        <v>2</v>
      </c>
      <c r="N434" s="8">
        <v>19.200000000000003</v>
      </c>
      <c r="O434" s="8">
        <v>3</v>
      </c>
      <c r="P434" s="8">
        <v>28.799999999999997</v>
      </c>
      <c r="Q434">
        <f t="shared" si="30"/>
        <v>12</v>
      </c>
      <c r="R434">
        <f t="shared" si="33"/>
        <v>3</v>
      </c>
      <c r="S434" t="str">
        <f t="shared" si="34"/>
        <v>At-Risk Customers</v>
      </c>
    </row>
    <row r="435" spans="1:19" x14ac:dyDescent="0.25">
      <c r="A435">
        <v>1142</v>
      </c>
      <c r="B435">
        <v>72</v>
      </c>
      <c r="C435" t="s">
        <v>33</v>
      </c>
      <c r="D435" t="s">
        <v>34</v>
      </c>
      <c r="E435">
        <v>55707</v>
      </c>
      <c r="F435">
        <v>91</v>
      </c>
      <c r="G435">
        <v>16</v>
      </c>
      <c r="H435">
        <v>428</v>
      </c>
      <c r="I435">
        <f>(1-_xlfn.PERCENTRANK.INC($F$2:$F42647,F435,1))*10</f>
        <v>0.99999999999999978</v>
      </c>
      <c r="J435">
        <f t="shared" si="31"/>
        <v>5</v>
      </c>
      <c r="K435">
        <f t="shared" si="32"/>
        <v>5</v>
      </c>
      <c r="L435" t="s">
        <v>483</v>
      </c>
      <c r="M435">
        <v>3</v>
      </c>
      <c r="N435" s="8">
        <v>107</v>
      </c>
      <c r="O435" s="8">
        <v>9</v>
      </c>
      <c r="P435" s="8">
        <v>321</v>
      </c>
      <c r="Q435">
        <f t="shared" si="30"/>
        <v>11</v>
      </c>
      <c r="R435">
        <f t="shared" si="33"/>
        <v>3</v>
      </c>
      <c r="S435" t="str">
        <f t="shared" si="34"/>
        <v>At-Risk Customers</v>
      </c>
    </row>
    <row r="436" spans="1:19" x14ac:dyDescent="0.25">
      <c r="A436">
        <v>2276</v>
      </c>
      <c r="B436">
        <v>70</v>
      </c>
      <c r="C436" t="s">
        <v>442</v>
      </c>
      <c r="D436" t="s">
        <v>30</v>
      </c>
      <c r="E436">
        <v>57959</v>
      </c>
      <c r="F436">
        <v>71</v>
      </c>
      <c r="G436">
        <v>27</v>
      </c>
      <c r="H436">
        <v>868</v>
      </c>
      <c r="I436">
        <f>(1-_xlfn.PERCENTRANK.INC($F$2:$F42648,F436,1))*10</f>
        <v>3.0000000000000004</v>
      </c>
      <c r="J436">
        <f t="shared" si="31"/>
        <v>9</v>
      </c>
      <c r="K436">
        <f t="shared" si="32"/>
        <v>6</v>
      </c>
      <c r="L436" t="s">
        <v>483</v>
      </c>
      <c r="M436">
        <v>4</v>
      </c>
      <c r="N436" s="8">
        <v>231.46666666666667</v>
      </c>
      <c r="O436" s="8">
        <v>11</v>
      </c>
      <c r="P436" s="8">
        <v>636.5333333333333</v>
      </c>
      <c r="Q436">
        <f t="shared" si="30"/>
        <v>18</v>
      </c>
      <c r="R436">
        <f t="shared" si="33"/>
        <v>6</v>
      </c>
      <c r="S436" t="str">
        <f t="shared" si="34"/>
        <v>Growth Customers</v>
      </c>
    </row>
    <row r="437" spans="1:19" x14ac:dyDescent="0.25">
      <c r="A437">
        <v>2807</v>
      </c>
      <c r="B437">
        <v>56</v>
      </c>
      <c r="C437" t="s">
        <v>442</v>
      </c>
      <c r="D437" t="s">
        <v>34</v>
      </c>
      <c r="E437">
        <v>56796</v>
      </c>
      <c r="F437">
        <v>24</v>
      </c>
      <c r="G437">
        <v>27</v>
      </c>
      <c r="H437">
        <v>1001</v>
      </c>
      <c r="I437">
        <f>(1-_xlfn.PERCENTRANK.INC($F$2:$F42649,F437,1))*10</f>
        <v>8</v>
      </c>
      <c r="J437">
        <f t="shared" si="31"/>
        <v>9</v>
      </c>
      <c r="K437">
        <f t="shared" si="32"/>
        <v>7</v>
      </c>
      <c r="L437" t="s">
        <v>483</v>
      </c>
      <c r="M437">
        <v>8</v>
      </c>
      <c r="N437" s="8">
        <v>533.86666666666667</v>
      </c>
      <c r="O437" s="8">
        <v>7</v>
      </c>
      <c r="P437" s="8">
        <v>467.13333333333333</v>
      </c>
      <c r="Q437">
        <f t="shared" si="30"/>
        <v>24</v>
      </c>
      <c r="R437">
        <f t="shared" si="33"/>
        <v>9</v>
      </c>
      <c r="S437" t="str">
        <f t="shared" si="34"/>
        <v>Top Customers</v>
      </c>
    </row>
    <row r="438" spans="1:19" x14ac:dyDescent="0.25">
      <c r="A438">
        <v>6471</v>
      </c>
      <c r="B438">
        <v>54</v>
      </c>
      <c r="C438" t="s">
        <v>443</v>
      </c>
      <c r="D438" t="s">
        <v>30</v>
      </c>
      <c r="E438">
        <v>36230</v>
      </c>
      <c r="F438">
        <v>17</v>
      </c>
      <c r="G438">
        <v>7</v>
      </c>
      <c r="H438">
        <v>59</v>
      </c>
      <c r="I438">
        <f>(1-_xlfn.PERCENTRANK.INC($F$2:$F42650,F438,1))*10</f>
        <v>9</v>
      </c>
      <c r="J438">
        <f t="shared" si="31"/>
        <v>1</v>
      </c>
      <c r="K438">
        <f t="shared" si="32"/>
        <v>2</v>
      </c>
      <c r="L438" t="s">
        <v>483</v>
      </c>
      <c r="M438">
        <v>2</v>
      </c>
      <c r="N438" s="8">
        <v>19.666666666666664</v>
      </c>
      <c r="O438" s="8">
        <v>4</v>
      </c>
      <c r="P438" s="8">
        <v>39.333333333333329</v>
      </c>
      <c r="Q438">
        <f t="shared" si="30"/>
        <v>12</v>
      </c>
      <c r="R438">
        <f t="shared" si="33"/>
        <v>3</v>
      </c>
      <c r="S438" t="str">
        <f t="shared" si="34"/>
        <v>At-Risk Customers</v>
      </c>
    </row>
    <row r="439" spans="1:19" x14ac:dyDescent="0.25">
      <c r="A439">
        <v>6131</v>
      </c>
      <c r="B439">
        <v>45</v>
      </c>
      <c r="C439" t="s">
        <v>443</v>
      </c>
      <c r="D439" t="s">
        <v>34</v>
      </c>
      <c r="E439">
        <v>70829</v>
      </c>
      <c r="F439">
        <v>87</v>
      </c>
      <c r="G439">
        <v>16</v>
      </c>
      <c r="H439">
        <v>431</v>
      </c>
      <c r="I439">
        <f>(1-_xlfn.PERCENTRANK.INC($F$2:$F42651,F439,1))*10</f>
        <v>1.9999999999999996</v>
      </c>
      <c r="J439">
        <f t="shared" si="31"/>
        <v>5</v>
      </c>
      <c r="K439">
        <f t="shared" si="32"/>
        <v>5</v>
      </c>
      <c r="L439" t="s">
        <v>483</v>
      </c>
      <c r="M439">
        <v>4</v>
      </c>
      <c r="N439" s="8">
        <v>143.66666666666666</v>
      </c>
      <c r="O439" s="8">
        <v>8</v>
      </c>
      <c r="P439" s="8">
        <v>287.33333333333331</v>
      </c>
      <c r="Q439">
        <f t="shared" si="30"/>
        <v>12</v>
      </c>
      <c r="R439">
        <f t="shared" si="33"/>
        <v>3</v>
      </c>
      <c r="S439" t="str">
        <f t="shared" si="34"/>
        <v>At-Risk Customers</v>
      </c>
    </row>
    <row r="440" spans="1:19" x14ac:dyDescent="0.25">
      <c r="A440">
        <v>6233</v>
      </c>
      <c r="B440">
        <v>49</v>
      </c>
      <c r="C440" t="s">
        <v>442</v>
      </c>
      <c r="D440" t="s">
        <v>34</v>
      </c>
      <c r="E440">
        <v>65991</v>
      </c>
      <c r="F440">
        <v>21</v>
      </c>
      <c r="G440">
        <v>27</v>
      </c>
      <c r="H440">
        <v>971</v>
      </c>
      <c r="I440">
        <f>(1-_xlfn.PERCENTRANK.INC($F$2:$F42652,F440,1))*10</f>
        <v>8</v>
      </c>
      <c r="J440">
        <f t="shared" si="31"/>
        <v>9</v>
      </c>
      <c r="K440">
        <f t="shared" si="32"/>
        <v>7</v>
      </c>
      <c r="L440" t="s">
        <v>483</v>
      </c>
      <c r="M440">
        <v>9</v>
      </c>
      <c r="N440" s="8">
        <v>459.9473684210526</v>
      </c>
      <c r="O440" s="8">
        <v>10</v>
      </c>
      <c r="P440" s="8">
        <v>511.05263157894734</v>
      </c>
      <c r="Q440">
        <f t="shared" si="30"/>
        <v>24</v>
      </c>
      <c r="R440">
        <f t="shared" si="33"/>
        <v>9</v>
      </c>
      <c r="S440" t="str">
        <f t="shared" si="34"/>
        <v>Top Customers</v>
      </c>
    </row>
    <row r="441" spans="1:19" x14ac:dyDescent="0.25">
      <c r="A441">
        <v>4148</v>
      </c>
      <c r="B441">
        <v>53</v>
      </c>
      <c r="C441" t="s">
        <v>442</v>
      </c>
      <c r="D441" t="s">
        <v>34</v>
      </c>
      <c r="E441">
        <v>38988</v>
      </c>
      <c r="F441">
        <v>90</v>
      </c>
      <c r="G441">
        <v>19</v>
      </c>
      <c r="H441">
        <v>348</v>
      </c>
      <c r="I441">
        <f>(1-_xlfn.PERCENTRANK.INC($F$2:$F42653,F441,1))*10</f>
        <v>0.99999999999999978</v>
      </c>
      <c r="J441">
        <f t="shared" si="31"/>
        <v>6</v>
      </c>
      <c r="K441">
        <f t="shared" si="32"/>
        <v>4</v>
      </c>
      <c r="L441" t="s">
        <v>483</v>
      </c>
      <c r="M441">
        <v>5</v>
      </c>
      <c r="N441" s="8">
        <v>158.18181818181819</v>
      </c>
      <c r="O441" s="8">
        <v>6</v>
      </c>
      <c r="P441" s="8">
        <v>189.81818181818181</v>
      </c>
      <c r="Q441">
        <f t="shared" si="30"/>
        <v>11</v>
      </c>
      <c r="R441">
        <f t="shared" si="33"/>
        <v>3</v>
      </c>
      <c r="S441" t="str">
        <f t="shared" si="34"/>
        <v>At-Risk Customers</v>
      </c>
    </row>
    <row r="442" spans="1:19" x14ac:dyDescent="0.25">
      <c r="A442">
        <v>4947</v>
      </c>
      <c r="B442">
        <v>59</v>
      </c>
      <c r="C442" t="s">
        <v>443</v>
      </c>
      <c r="D442" t="s">
        <v>30</v>
      </c>
      <c r="E442">
        <v>89572</v>
      </c>
      <c r="F442">
        <v>44</v>
      </c>
      <c r="G442">
        <v>24</v>
      </c>
      <c r="H442">
        <v>2059</v>
      </c>
      <c r="I442">
        <f>(1-_xlfn.PERCENTRANK.INC($F$2:$F42654,F442,1))*10</f>
        <v>6</v>
      </c>
      <c r="J442">
        <f t="shared" si="31"/>
        <v>8</v>
      </c>
      <c r="K442">
        <f t="shared" si="32"/>
        <v>9</v>
      </c>
      <c r="L442" t="s">
        <v>483</v>
      </c>
      <c r="M442">
        <v>7</v>
      </c>
      <c r="N442" s="8">
        <v>900.8125</v>
      </c>
      <c r="O442" s="8">
        <v>9</v>
      </c>
      <c r="P442" s="8">
        <v>1158.1875</v>
      </c>
      <c r="Q442">
        <f t="shared" si="30"/>
        <v>23</v>
      </c>
      <c r="R442">
        <f t="shared" si="33"/>
        <v>8</v>
      </c>
      <c r="S442" t="str">
        <f t="shared" si="34"/>
        <v>Loyal Customers</v>
      </c>
    </row>
    <row r="443" spans="1:19" x14ac:dyDescent="0.25">
      <c r="A443">
        <v>3225</v>
      </c>
      <c r="B443">
        <v>41</v>
      </c>
      <c r="C443" t="s">
        <v>443</v>
      </c>
      <c r="D443" t="s">
        <v>34</v>
      </c>
      <c r="E443">
        <v>42207</v>
      </c>
      <c r="F443">
        <v>71</v>
      </c>
      <c r="G443">
        <v>14</v>
      </c>
      <c r="H443">
        <v>265</v>
      </c>
      <c r="I443">
        <f>(1-_xlfn.PERCENTRANK.INC($F$2:$F42655,F443,1))*10</f>
        <v>3.0000000000000004</v>
      </c>
      <c r="J443">
        <f t="shared" si="31"/>
        <v>4</v>
      </c>
      <c r="K443">
        <f t="shared" si="32"/>
        <v>4</v>
      </c>
      <c r="L443" t="s">
        <v>483</v>
      </c>
      <c r="M443">
        <v>4</v>
      </c>
      <c r="N443" s="8">
        <v>117.77777777777777</v>
      </c>
      <c r="O443" s="8">
        <v>5</v>
      </c>
      <c r="P443" s="8">
        <v>147.22222222222223</v>
      </c>
      <c r="Q443">
        <f t="shared" si="30"/>
        <v>11</v>
      </c>
      <c r="R443">
        <f t="shared" si="33"/>
        <v>3</v>
      </c>
      <c r="S443" t="str">
        <f t="shared" si="34"/>
        <v>At-Risk Customers</v>
      </c>
    </row>
    <row r="444" spans="1:19" x14ac:dyDescent="0.25">
      <c r="A444">
        <v>7540</v>
      </c>
      <c r="B444">
        <v>73</v>
      </c>
      <c r="C444" t="s">
        <v>442</v>
      </c>
      <c r="D444" t="s">
        <v>34</v>
      </c>
      <c r="E444">
        <v>50300</v>
      </c>
      <c r="F444">
        <v>52</v>
      </c>
      <c r="G444">
        <v>13</v>
      </c>
      <c r="H444">
        <v>270</v>
      </c>
      <c r="I444">
        <f>(1-_xlfn.PERCENTRANK.INC($F$2:$F42656,F444,1))*10</f>
        <v>5</v>
      </c>
      <c r="J444">
        <f t="shared" si="31"/>
        <v>4</v>
      </c>
      <c r="K444">
        <f t="shared" si="32"/>
        <v>4</v>
      </c>
      <c r="L444" t="s">
        <v>483</v>
      </c>
      <c r="M444">
        <v>2</v>
      </c>
      <c r="N444" s="8">
        <v>54</v>
      </c>
      <c r="O444" s="8">
        <v>8</v>
      </c>
      <c r="P444" s="8">
        <v>216</v>
      </c>
      <c r="Q444">
        <f t="shared" si="30"/>
        <v>13</v>
      </c>
      <c r="R444">
        <f t="shared" si="33"/>
        <v>4</v>
      </c>
      <c r="S444" t="str">
        <f t="shared" si="34"/>
        <v>At-Risk Customers</v>
      </c>
    </row>
    <row r="445" spans="1:19" x14ac:dyDescent="0.25">
      <c r="A445">
        <v>10648</v>
      </c>
      <c r="B445">
        <v>43</v>
      </c>
      <c r="C445" t="s">
        <v>443</v>
      </c>
      <c r="D445" t="s">
        <v>34</v>
      </c>
      <c r="E445">
        <v>66664</v>
      </c>
      <c r="F445">
        <v>78</v>
      </c>
      <c r="G445">
        <v>19</v>
      </c>
      <c r="H445">
        <v>1289</v>
      </c>
      <c r="I445">
        <f>(1-_xlfn.PERCENTRANK.INC($F$2:$F42657,F445,1))*10</f>
        <v>3.0000000000000004</v>
      </c>
      <c r="J445">
        <f t="shared" si="31"/>
        <v>6</v>
      </c>
      <c r="K445">
        <f t="shared" si="32"/>
        <v>8</v>
      </c>
      <c r="L445" t="s">
        <v>483</v>
      </c>
      <c r="M445">
        <v>5</v>
      </c>
      <c r="N445" s="8">
        <v>585.90909090909088</v>
      </c>
      <c r="O445" s="8">
        <v>6</v>
      </c>
      <c r="P445" s="8">
        <v>703.09090909090901</v>
      </c>
      <c r="Q445">
        <f t="shared" si="30"/>
        <v>17</v>
      </c>
      <c r="R445">
        <f t="shared" si="33"/>
        <v>5</v>
      </c>
      <c r="S445" t="str">
        <f t="shared" si="34"/>
        <v>Growth Customers</v>
      </c>
    </row>
    <row r="446" spans="1:19" x14ac:dyDescent="0.25">
      <c r="A446">
        <v>1992</v>
      </c>
      <c r="B446">
        <v>61</v>
      </c>
      <c r="C446" t="s">
        <v>442</v>
      </c>
      <c r="D446" t="s">
        <v>34</v>
      </c>
      <c r="E446">
        <v>60597</v>
      </c>
      <c r="F446">
        <v>2</v>
      </c>
      <c r="G446">
        <v>16</v>
      </c>
      <c r="H446">
        <v>893</v>
      </c>
      <c r="I446">
        <f>(1-_xlfn.PERCENTRANK.INC($F$2:$F42658,F446,1))*10</f>
        <v>10</v>
      </c>
      <c r="J446">
        <f t="shared" si="31"/>
        <v>5</v>
      </c>
      <c r="K446">
        <f t="shared" si="32"/>
        <v>6</v>
      </c>
      <c r="L446" t="s">
        <v>483</v>
      </c>
      <c r="M446">
        <v>2</v>
      </c>
      <c r="N446" s="8">
        <v>178.60000000000002</v>
      </c>
      <c r="O446" s="8">
        <v>8</v>
      </c>
      <c r="P446" s="8">
        <v>714.40000000000009</v>
      </c>
      <c r="Q446">
        <f t="shared" si="30"/>
        <v>21</v>
      </c>
      <c r="R446">
        <f t="shared" si="33"/>
        <v>8</v>
      </c>
      <c r="S446" t="str">
        <f t="shared" si="34"/>
        <v>Loyal Customers</v>
      </c>
    </row>
    <row r="447" spans="1:19" x14ac:dyDescent="0.25">
      <c r="A447">
        <v>7851</v>
      </c>
      <c r="B447">
        <v>76</v>
      </c>
      <c r="C447" t="s">
        <v>442</v>
      </c>
      <c r="D447" t="s">
        <v>57</v>
      </c>
      <c r="E447">
        <v>70165</v>
      </c>
      <c r="F447">
        <v>60</v>
      </c>
      <c r="G447">
        <v>22</v>
      </c>
      <c r="H447">
        <v>926</v>
      </c>
      <c r="I447">
        <f>(1-_xlfn.PERCENTRANK.INC($F$2:$F42659,F447,1))*10</f>
        <v>4</v>
      </c>
      <c r="J447">
        <f t="shared" si="31"/>
        <v>7</v>
      </c>
      <c r="K447">
        <f t="shared" si="32"/>
        <v>6</v>
      </c>
      <c r="L447" t="s">
        <v>483</v>
      </c>
      <c r="M447">
        <v>3</v>
      </c>
      <c r="N447" s="8">
        <v>198.42857142857142</v>
      </c>
      <c r="O447" s="8">
        <v>11</v>
      </c>
      <c r="P447" s="8">
        <v>727.57142857142856</v>
      </c>
      <c r="Q447">
        <f t="shared" si="30"/>
        <v>17</v>
      </c>
      <c r="R447">
        <f t="shared" si="33"/>
        <v>5</v>
      </c>
      <c r="S447" t="str">
        <f t="shared" si="34"/>
        <v>Growth Customers</v>
      </c>
    </row>
    <row r="448" spans="1:19" x14ac:dyDescent="0.25">
      <c r="A448">
        <v>8594</v>
      </c>
      <c r="B448">
        <v>67</v>
      </c>
      <c r="C448" t="s">
        <v>33</v>
      </c>
      <c r="D448" t="s">
        <v>57</v>
      </c>
      <c r="E448">
        <v>50520</v>
      </c>
      <c r="F448">
        <v>25</v>
      </c>
      <c r="G448">
        <v>9</v>
      </c>
      <c r="H448">
        <v>135</v>
      </c>
      <c r="I448">
        <f>(1-_xlfn.PERCENTRANK.INC($F$2:$F42660,F448,1))*10</f>
        <v>8</v>
      </c>
      <c r="J448">
        <f t="shared" si="31"/>
        <v>2</v>
      </c>
      <c r="K448">
        <f t="shared" si="32"/>
        <v>3</v>
      </c>
      <c r="L448" t="s">
        <v>483</v>
      </c>
      <c r="M448">
        <v>3</v>
      </c>
      <c r="N448" s="8">
        <v>67.5</v>
      </c>
      <c r="O448" s="8">
        <v>3</v>
      </c>
      <c r="P448" s="8">
        <v>67.5</v>
      </c>
      <c r="Q448">
        <f t="shared" si="30"/>
        <v>13</v>
      </c>
      <c r="R448">
        <f t="shared" si="33"/>
        <v>4</v>
      </c>
      <c r="S448" t="str">
        <f t="shared" si="34"/>
        <v>At-Risk Customers</v>
      </c>
    </row>
    <row r="449" spans="1:19" x14ac:dyDescent="0.25">
      <c r="A449">
        <v>7059</v>
      </c>
      <c r="B449">
        <v>62</v>
      </c>
      <c r="C449" t="s">
        <v>442</v>
      </c>
      <c r="D449" t="s">
        <v>34</v>
      </c>
      <c r="E449">
        <v>80124</v>
      </c>
      <c r="F449">
        <v>47</v>
      </c>
      <c r="G449">
        <v>19</v>
      </c>
      <c r="H449">
        <v>1495</v>
      </c>
      <c r="I449">
        <f>(1-_xlfn.PERCENTRANK.INC($F$2:$F42661,F449,1))*10</f>
        <v>6</v>
      </c>
      <c r="J449">
        <f t="shared" si="31"/>
        <v>6</v>
      </c>
      <c r="K449">
        <f t="shared" si="32"/>
        <v>8</v>
      </c>
      <c r="L449" t="s">
        <v>483</v>
      </c>
      <c r="M449">
        <v>3</v>
      </c>
      <c r="N449" s="8">
        <v>407.72727272727269</v>
      </c>
      <c r="O449" s="8">
        <v>8</v>
      </c>
      <c r="P449" s="8">
        <v>1087.2727272727273</v>
      </c>
      <c r="Q449">
        <f t="shared" si="30"/>
        <v>20</v>
      </c>
      <c r="R449">
        <f t="shared" si="33"/>
        <v>7</v>
      </c>
      <c r="S449" t="str">
        <f t="shared" si="34"/>
        <v>Loyal Customers</v>
      </c>
    </row>
    <row r="450" spans="1:19" x14ac:dyDescent="0.25">
      <c r="A450">
        <v>2815</v>
      </c>
      <c r="B450">
        <v>50</v>
      </c>
      <c r="C450" t="s">
        <v>442</v>
      </c>
      <c r="D450" t="s">
        <v>34</v>
      </c>
      <c r="E450">
        <v>33183</v>
      </c>
      <c r="F450">
        <v>46</v>
      </c>
      <c r="G450">
        <v>9</v>
      </c>
      <c r="H450">
        <v>120</v>
      </c>
      <c r="I450">
        <f>(1-_xlfn.PERCENTRANK.INC($F$2:$F42662,F450,1))*10</f>
        <v>6</v>
      </c>
      <c r="J450">
        <f t="shared" si="31"/>
        <v>2</v>
      </c>
      <c r="K450">
        <f t="shared" si="32"/>
        <v>3</v>
      </c>
      <c r="L450" t="s">
        <v>483</v>
      </c>
      <c r="M450">
        <v>4</v>
      </c>
      <c r="N450" s="8">
        <v>68.571428571428569</v>
      </c>
      <c r="O450" s="8">
        <v>3</v>
      </c>
      <c r="P450" s="8">
        <v>51.428571428571423</v>
      </c>
      <c r="Q450">
        <f t="shared" ref="Q450:Q513" si="35">SUM(I450,J450,K450)</f>
        <v>11</v>
      </c>
      <c r="R450">
        <f t="shared" si="33"/>
        <v>3</v>
      </c>
      <c r="S450" t="str">
        <f t="shared" si="34"/>
        <v>At-Risk Customers</v>
      </c>
    </row>
    <row r="451" spans="1:19" x14ac:dyDescent="0.25">
      <c r="A451">
        <v>2416</v>
      </c>
      <c r="B451">
        <v>56</v>
      </c>
      <c r="C451" t="s">
        <v>33</v>
      </c>
      <c r="D451" t="s">
        <v>30</v>
      </c>
      <c r="E451">
        <v>66582</v>
      </c>
      <c r="F451">
        <v>83</v>
      </c>
      <c r="G451">
        <v>20</v>
      </c>
      <c r="H451">
        <v>1288</v>
      </c>
      <c r="I451">
        <f>(1-_xlfn.PERCENTRANK.INC($F$2:$F42663,F451,1))*10</f>
        <v>1.9999999999999996</v>
      </c>
      <c r="J451">
        <f t="shared" ref="J451:J514" si="36">_xlfn.PERCENTRANK.INC($G$2:$G$2214, G451,1) * 10</f>
        <v>6</v>
      </c>
      <c r="K451">
        <f t="shared" ref="K451:K514" si="37">_xlfn.PERCENTRANK.INC($H$2:$H$2214, H451, 1) * 10</f>
        <v>8</v>
      </c>
      <c r="L451" t="s">
        <v>483</v>
      </c>
      <c r="M451">
        <v>2</v>
      </c>
      <c r="N451" s="8">
        <v>234.18181818181819</v>
      </c>
      <c r="O451" s="8">
        <v>9</v>
      </c>
      <c r="P451" s="8">
        <v>1053.818181818182</v>
      </c>
      <c r="Q451">
        <f t="shared" si="35"/>
        <v>16</v>
      </c>
      <c r="R451">
        <f t="shared" ref="R451:R514" si="38">_xlfn.PERCENTRANK.INC($Q$2:$Q$2214, Q451, 1) * 10</f>
        <v>5</v>
      </c>
      <c r="S451" t="str">
        <f t="shared" ref="S451:S514" si="39">VLOOKUP(R451,$W$6:$X$17, 2,FALSE)</f>
        <v>Growth Customers</v>
      </c>
    </row>
    <row r="452" spans="1:19" x14ac:dyDescent="0.25">
      <c r="A452">
        <v>7999</v>
      </c>
      <c r="B452">
        <v>70</v>
      </c>
      <c r="C452" t="s">
        <v>33</v>
      </c>
      <c r="D452" t="s">
        <v>34</v>
      </c>
      <c r="E452">
        <v>75261</v>
      </c>
      <c r="F452">
        <v>17</v>
      </c>
      <c r="G452">
        <v>17</v>
      </c>
      <c r="H452">
        <v>1743</v>
      </c>
      <c r="I452">
        <f>(1-_xlfn.PERCENTRANK.INC($F$2:$F42664,F452,1))*10</f>
        <v>9</v>
      </c>
      <c r="J452">
        <f t="shared" si="36"/>
        <v>5</v>
      </c>
      <c r="K452">
        <f t="shared" si="37"/>
        <v>9</v>
      </c>
      <c r="L452" t="s">
        <v>483</v>
      </c>
      <c r="M452">
        <v>5</v>
      </c>
      <c r="N452" s="8">
        <v>871.5</v>
      </c>
      <c r="O452" s="8">
        <v>5</v>
      </c>
      <c r="P452" s="8">
        <v>871.5</v>
      </c>
      <c r="Q452">
        <f t="shared" si="35"/>
        <v>23</v>
      </c>
      <c r="R452">
        <f t="shared" si="38"/>
        <v>8</v>
      </c>
      <c r="S452" t="str">
        <f t="shared" si="39"/>
        <v>Loyal Customers</v>
      </c>
    </row>
    <row r="453" spans="1:19" x14ac:dyDescent="0.25">
      <c r="A453">
        <v>9213</v>
      </c>
      <c r="B453">
        <v>55</v>
      </c>
      <c r="C453" t="s">
        <v>442</v>
      </c>
      <c r="D453" t="s">
        <v>57</v>
      </c>
      <c r="E453">
        <v>31880</v>
      </c>
      <c r="F453">
        <v>13</v>
      </c>
      <c r="G453">
        <v>4</v>
      </c>
      <c r="H453">
        <v>15</v>
      </c>
      <c r="I453">
        <f>(1-_xlfn.PERCENTRANK.INC($F$2:$F42665,F453,1))*10</f>
        <v>9</v>
      </c>
      <c r="J453">
        <f t="shared" si="36"/>
        <v>0</v>
      </c>
      <c r="K453">
        <f t="shared" si="37"/>
        <v>0</v>
      </c>
      <c r="L453" t="s">
        <v>483</v>
      </c>
      <c r="M453">
        <v>1</v>
      </c>
      <c r="N453" s="8">
        <v>5</v>
      </c>
      <c r="O453" s="8">
        <v>2</v>
      </c>
      <c r="P453" s="8">
        <v>10</v>
      </c>
      <c r="Q453">
        <f t="shared" si="35"/>
        <v>9</v>
      </c>
      <c r="R453">
        <f t="shared" si="38"/>
        <v>2</v>
      </c>
      <c r="S453" t="str">
        <f t="shared" si="39"/>
        <v>At-Risk Customers</v>
      </c>
    </row>
    <row r="454" spans="1:19" x14ac:dyDescent="0.25">
      <c r="A454">
        <v>9697</v>
      </c>
      <c r="B454">
        <v>74</v>
      </c>
      <c r="C454" t="s">
        <v>442</v>
      </c>
      <c r="D454" t="s">
        <v>34</v>
      </c>
      <c r="E454">
        <v>53790</v>
      </c>
      <c r="F454">
        <v>86</v>
      </c>
      <c r="G454">
        <v>20</v>
      </c>
      <c r="H454">
        <v>542</v>
      </c>
      <c r="I454">
        <f>(1-_xlfn.PERCENTRANK.INC($F$2:$F42666,F454,1))*10</f>
        <v>1.9999999999999996</v>
      </c>
      <c r="J454">
        <f t="shared" si="36"/>
        <v>6</v>
      </c>
      <c r="K454">
        <f t="shared" si="37"/>
        <v>5</v>
      </c>
      <c r="L454" t="s">
        <v>483</v>
      </c>
      <c r="M454">
        <v>7</v>
      </c>
      <c r="N454" s="8">
        <v>252.93333333333334</v>
      </c>
      <c r="O454" s="8">
        <v>8</v>
      </c>
      <c r="P454" s="8">
        <v>289.06666666666666</v>
      </c>
      <c r="Q454">
        <f t="shared" si="35"/>
        <v>13</v>
      </c>
      <c r="R454">
        <f t="shared" si="38"/>
        <v>4</v>
      </c>
      <c r="S454" t="str">
        <f t="shared" si="39"/>
        <v>At-Risk Customers</v>
      </c>
    </row>
    <row r="455" spans="1:19" x14ac:dyDescent="0.25">
      <c r="A455">
        <v>3916</v>
      </c>
      <c r="B455">
        <v>54</v>
      </c>
      <c r="C455" t="s">
        <v>33</v>
      </c>
      <c r="D455" t="s">
        <v>34</v>
      </c>
      <c r="E455">
        <v>49269</v>
      </c>
      <c r="F455">
        <v>92</v>
      </c>
      <c r="G455">
        <v>25</v>
      </c>
      <c r="H455">
        <v>890</v>
      </c>
      <c r="I455">
        <f>(1-_xlfn.PERCENTRANK.INC($F$2:$F42667,F455,1))*10</f>
        <v>0.99999999999999978</v>
      </c>
      <c r="J455">
        <f t="shared" si="36"/>
        <v>8</v>
      </c>
      <c r="K455">
        <f t="shared" si="37"/>
        <v>6</v>
      </c>
      <c r="L455" t="s">
        <v>483</v>
      </c>
      <c r="M455">
        <v>7</v>
      </c>
      <c r="N455" s="8">
        <v>327.89473684210526</v>
      </c>
      <c r="O455" s="8">
        <v>12</v>
      </c>
      <c r="P455" s="8">
        <v>562.10526315789468</v>
      </c>
      <c r="Q455">
        <f t="shared" si="35"/>
        <v>15</v>
      </c>
      <c r="R455">
        <f t="shared" si="38"/>
        <v>4</v>
      </c>
      <c r="S455" t="str">
        <f t="shared" si="39"/>
        <v>At-Risk Customers</v>
      </c>
    </row>
    <row r="456" spans="1:19" x14ac:dyDescent="0.25">
      <c r="A456">
        <v>2021</v>
      </c>
      <c r="B456">
        <v>50</v>
      </c>
      <c r="C456" t="s">
        <v>442</v>
      </c>
      <c r="D456" t="s">
        <v>34</v>
      </c>
      <c r="E456">
        <v>61456</v>
      </c>
      <c r="F456">
        <v>47</v>
      </c>
      <c r="G456">
        <v>33</v>
      </c>
      <c r="H456">
        <v>1388</v>
      </c>
      <c r="I456">
        <f>(1-_xlfn.PERCENTRANK.INC($F$2:$F42668,F456,1))*10</f>
        <v>6</v>
      </c>
      <c r="J456">
        <f t="shared" si="36"/>
        <v>9</v>
      </c>
      <c r="K456">
        <f t="shared" si="37"/>
        <v>8</v>
      </c>
      <c r="L456" t="s">
        <v>483</v>
      </c>
      <c r="M456">
        <v>6</v>
      </c>
      <c r="N456" s="8">
        <v>438.31578947368416</v>
      </c>
      <c r="O456" s="8">
        <v>13</v>
      </c>
      <c r="P456" s="8">
        <v>949.68421052631584</v>
      </c>
      <c r="Q456">
        <f t="shared" si="35"/>
        <v>23</v>
      </c>
      <c r="R456">
        <f t="shared" si="38"/>
        <v>8</v>
      </c>
      <c r="S456" t="str">
        <f t="shared" si="39"/>
        <v>Loyal Customers</v>
      </c>
    </row>
    <row r="457" spans="1:19" x14ac:dyDescent="0.25">
      <c r="A457">
        <v>1581</v>
      </c>
      <c r="B457">
        <v>45</v>
      </c>
      <c r="C457" t="s">
        <v>442</v>
      </c>
      <c r="D457" t="s">
        <v>34</v>
      </c>
      <c r="E457">
        <v>37406</v>
      </c>
      <c r="F457">
        <v>18</v>
      </c>
      <c r="G457">
        <v>4</v>
      </c>
      <c r="H457">
        <v>17</v>
      </c>
      <c r="I457">
        <f>(1-_xlfn.PERCENTRANK.INC($F$2:$F42669,F457,1))*10</f>
        <v>9</v>
      </c>
      <c r="J457">
        <f t="shared" si="36"/>
        <v>0</v>
      </c>
      <c r="K457">
        <f t="shared" si="37"/>
        <v>0</v>
      </c>
      <c r="L457" t="s">
        <v>483</v>
      </c>
      <c r="M457">
        <v>1</v>
      </c>
      <c r="N457" s="8">
        <v>5.6666666666666661</v>
      </c>
      <c r="O457" s="8">
        <v>2</v>
      </c>
      <c r="P457" s="8">
        <v>11.333333333333332</v>
      </c>
      <c r="Q457">
        <f t="shared" si="35"/>
        <v>9</v>
      </c>
      <c r="R457">
        <f t="shared" si="38"/>
        <v>2</v>
      </c>
      <c r="S457" t="str">
        <f t="shared" si="39"/>
        <v>At-Risk Customers</v>
      </c>
    </row>
    <row r="458" spans="1:19" x14ac:dyDescent="0.25">
      <c r="A458">
        <v>564</v>
      </c>
      <c r="B458">
        <v>44</v>
      </c>
      <c r="C458" t="s">
        <v>33</v>
      </c>
      <c r="D458" t="s">
        <v>34</v>
      </c>
      <c r="E458">
        <v>56937</v>
      </c>
      <c r="F458">
        <v>81</v>
      </c>
      <c r="G458">
        <v>30</v>
      </c>
      <c r="H458">
        <v>906</v>
      </c>
      <c r="I458">
        <f>(1-_xlfn.PERCENTRANK.INC($F$2:$F42670,F458,1))*10</f>
        <v>1.9999999999999996</v>
      </c>
      <c r="J458">
        <f t="shared" si="36"/>
        <v>9</v>
      </c>
      <c r="K458">
        <f t="shared" si="37"/>
        <v>6</v>
      </c>
      <c r="L458" t="s">
        <v>483</v>
      </c>
      <c r="M458">
        <v>8</v>
      </c>
      <c r="N458" s="8">
        <v>426.35294117647061</v>
      </c>
      <c r="O458" s="8">
        <v>9</v>
      </c>
      <c r="P458" s="8">
        <v>479.64705882352939</v>
      </c>
      <c r="Q458">
        <f t="shared" si="35"/>
        <v>17</v>
      </c>
      <c r="R458">
        <f t="shared" si="38"/>
        <v>5</v>
      </c>
      <c r="S458" t="str">
        <f t="shared" si="39"/>
        <v>Growth Customers</v>
      </c>
    </row>
    <row r="459" spans="1:19" x14ac:dyDescent="0.25">
      <c r="A459">
        <v>6619</v>
      </c>
      <c r="B459">
        <v>47</v>
      </c>
      <c r="C459" t="s">
        <v>442</v>
      </c>
      <c r="D459" t="s">
        <v>34</v>
      </c>
      <c r="E459">
        <v>38415</v>
      </c>
      <c r="F459">
        <v>91</v>
      </c>
      <c r="G459">
        <v>6</v>
      </c>
      <c r="H459">
        <v>44</v>
      </c>
      <c r="I459">
        <f>(1-_xlfn.PERCENTRANK.INC($F$2:$F42671,F459,1))*10</f>
        <v>0.99999999999999978</v>
      </c>
      <c r="J459">
        <f t="shared" si="36"/>
        <v>1</v>
      </c>
      <c r="K459">
        <f t="shared" si="37"/>
        <v>1</v>
      </c>
      <c r="L459" t="s">
        <v>483</v>
      </c>
      <c r="M459">
        <v>1</v>
      </c>
      <c r="N459" s="8">
        <v>11</v>
      </c>
      <c r="O459" s="8">
        <v>3</v>
      </c>
      <c r="P459" s="8">
        <v>33</v>
      </c>
      <c r="Q459">
        <f t="shared" si="35"/>
        <v>3</v>
      </c>
      <c r="R459">
        <f t="shared" si="38"/>
        <v>0</v>
      </c>
      <c r="S459" t="str">
        <f t="shared" si="39"/>
        <v>Inactive Customers</v>
      </c>
    </row>
    <row r="460" spans="1:19" x14ac:dyDescent="0.25">
      <c r="A460">
        <v>9081</v>
      </c>
      <c r="B460">
        <v>37</v>
      </c>
      <c r="C460" t="s">
        <v>442</v>
      </c>
      <c r="D460" t="s">
        <v>30</v>
      </c>
      <c r="E460">
        <v>20518</v>
      </c>
      <c r="F460">
        <v>58</v>
      </c>
      <c r="G460">
        <v>5</v>
      </c>
      <c r="H460">
        <v>25</v>
      </c>
      <c r="I460">
        <f>(1-_xlfn.PERCENTRANK.INC($F$2:$F42672,F460,1))*10</f>
        <v>5</v>
      </c>
      <c r="J460">
        <f t="shared" si="36"/>
        <v>0</v>
      </c>
      <c r="K460">
        <f t="shared" si="37"/>
        <v>0</v>
      </c>
      <c r="L460" t="s">
        <v>483</v>
      </c>
      <c r="M460">
        <v>1</v>
      </c>
      <c r="N460" s="8">
        <v>8.3333333333333321</v>
      </c>
      <c r="O460" s="8">
        <v>2</v>
      </c>
      <c r="P460" s="8">
        <v>16.666666666666664</v>
      </c>
      <c r="Q460">
        <f t="shared" si="35"/>
        <v>5</v>
      </c>
      <c r="R460">
        <f t="shared" si="38"/>
        <v>0</v>
      </c>
      <c r="S460" t="str">
        <f t="shared" si="39"/>
        <v>Inactive Customers</v>
      </c>
    </row>
    <row r="461" spans="1:19" x14ac:dyDescent="0.25">
      <c r="A461">
        <v>178</v>
      </c>
      <c r="B461">
        <v>69</v>
      </c>
      <c r="C461" t="s">
        <v>442</v>
      </c>
      <c r="D461" t="s">
        <v>34</v>
      </c>
      <c r="E461">
        <v>62503</v>
      </c>
      <c r="F461">
        <v>40</v>
      </c>
      <c r="G461">
        <v>26</v>
      </c>
      <c r="H461">
        <v>973</v>
      </c>
      <c r="I461">
        <f>(1-_xlfn.PERCENTRANK.INC($F$2:$F42673,F461,1))*10</f>
        <v>6</v>
      </c>
      <c r="J461">
        <f t="shared" si="36"/>
        <v>9</v>
      </c>
      <c r="K461">
        <f t="shared" si="37"/>
        <v>7</v>
      </c>
      <c r="L461" t="s">
        <v>483</v>
      </c>
      <c r="M461">
        <v>8</v>
      </c>
      <c r="N461" s="8">
        <v>409.68421052631578</v>
      </c>
      <c r="O461" s="8">
        <v>11</v>
      </c>
      <c r="P461" s="8">
        <v>563.31578947368428</v>
      </c>
      <c r="Q461">
        <f t="shared" si="35"/>
        <v>22</v>
      </c>
      <c r="R461">
        <f t="shared" si="38"/>
        <v>8</v>
      </c>
      <c r="S461" t="str">
        <f t="shared" si="39"/>
        <v>Loyal Customers</v>
      </c>
    </row>
    <row r="462" spans="1:19" x14ac:dyDescent="0.25">
      <c r="A462">
        <v>916</v>
      </c>
      <c r="B462">
        <v>53</v>
      </c>
      <c r="C462" t="s">
        <v>33</v>
      </c>
      <c r="D462" t="s">
        <v>30</v>
      </c>
      <c r="E462">
        <v>41644</v>
      </c>
      <c r="F462">
        <v>67</v>
      </c>
      <c r="G462">
        <v>6</v>
      </c>
      <c r="H462">
        <v>31</v>
      </c>
      <c r="I462">
        <f>(1-_xlfn.PERCENTRANK.INC($F$2:$F42674,F462,1))*10</f>
        <v>4</v>
      </c>
      <c r="J462">
        <f t="shared" si="36"/>
        <v>1</v>
      </c>
      <c r="K462">
        <f t="shared" si="37"/>
        <v>0</v>
      </c>
      <c r="L462" t="s">
        <v>483</v>
      </c>
      <c r="M462">
        <v>1</v>
      </c>
      <c r="N462" s="8">
        <v>7.75</v>
      </c>
      <c r="O462" s="8">
        <v>3</v>
      </c>
      <c r="P462" s="8">
        <v>23.25</v>
      </c>
      <c r="Q462">
        <f t="shared" si="35"/>
        <v>5</v>
      </c>
      <c r="R462">
        <f t="shared" si="38"/>
        <v>0</v>
      </c>
      <c r="S462" t="str">
        <f t="shared" si="39"/>
        <v>Inactive Customers</v>
      </c>
    </row>
    <row r="463" spans="1:19" x14ac:dyDescent="0.25">
      <c r="A463">
        <v>5512</v>
      </c>
      <c r="B463">
        <v>48</v>
      </c>
      <c r="C463" t="s">
        <v>443</v>
      </c>
      <c r="D463" t="s">
        <v>34</v>
      </c>
      <c r="E463">
        <v>55842</v>
      </c>
      <c r="F463">
        <v>19</v>
      </c>
      <c r="G463">
        <v>17</v>
      </c>
      <c r="H463">
        <v>518</v>
      </c>
      <c r="I463">
        <f>(1-_xlfn.PERCENTRANK.INC($F$2:$F42675,F463,1))*10</f>
        <v>9</v>
      </c>
      <c r="J463">
        <f t="shared" si="36"/>
        <v>5</v>
      </c>
      <c r="K463">
        <f t="shared" si="37"/>
        <v>5</v>
      </c>
      <c r="L463" t="s">
        <v>483</v>
      </c>
      <c r="M463">
        <v>7</v>
      </c>
      <c r="N463" s="8">
        <v>241.73333333333335</v>
      </c>
      <c r="O463" s="8">
        <v>8</v>
      </c>
      <c r="P463" s="8">
        <v>276.26666666666665</v>
      </c>
      <c r="Q463">
        <f t="shared" si="35"/>
        <v>19</v>
      </c>
      <c r="R463">
        <f t="shared" si="38"/>
        <v>7</v>
      </c>
      <c r="S463" t="str">
        <f t="shared" si="39"/>
        <v>Loyal Customers</v>
      </c>
    </row>
    <row r="464" spans="1:19" x14ac:dyDescent="0.25">
      <c r="A464">
        <v>8970</v>
      </c>
      <c r="B464">
        <v>53</v>
      </c>
      <c r="C464" t="s">
        <v>33</v>
      </c>
      <c r="D464" t="s">
        <v>34</v>
      </c>
      <c r="E464">
        <v>62010</v>
      </c>
      <c r="F464">
        <v>93</v>
      </c>
      <c r="G464">
        <v>19</v>
      </c>
      <c r="H464">
        <v>530</v>
      </c>
      <c r="I464">
        <f>(1-_xlfn.PERCENTRANK.INC($F$2:$F42676,F464,1))*10</f>
        <v>0.99999999999999978</v>
      </c>
      <c r="J464">
        <f t="shared" si="36"/>
        <v>6</v>
      </c>
      <c r="K464">
        <f t="shared" si="37"/>
        <v>5</v>
      </c>
      <c r="L464" t="s">
        <v>483</v>
      </c>
      <c r="M464">
        <v>6</v>
      </c>
      <c r="N464" s="8">
        <v>244.61538461538464</v>
      </c>
      <c r="O464" s="8">
        <v>7</v>
      </c>
      <c r="P464" s="8">
        <v>285.38461538461536</v>
      </c>
      <c r="Q464">
        <f t="shared" si="35"/>
        <v>12</v>
      </c>
      <c r="R464">
        <f t="shared" si="38"/>
        <v>3</v>
      </c>
      <c r="S464" t="str">
        <f t="shared" si="39"/>
        <v>At-Risk Customers</v>
      </c>
    </row>
    <row r="465" spans="1:19" x14ac:dyDescent="0.25">
      <c r="A465">
        <v>10581</v>
      </c>
      <c r="B465">
        <v>48</v>
      </c>
      <c r="C465" t="s">
        <v>442</v>
      </c>
      <c r="D465" t="s">
        <v>34</v>
      </c>
      <c r="E465">
        <v>41124</v>
      </c>
      <c r="F465">
        <v>41</v>
      </c>
      <c r="G465">
        <v>21</v>
      </c>
      <c r="H465">
        <v>506</v>
      </c>
      <c r="I465">
        <f>(1-_xlfn.PERCENTRANK.INC($F$2:$F42677,F465,1))*10</f>
        <v>6</v>
      </c>
      <c r="J465">
        <f t="shared" si="36"/>
        <v>7</v>
      </c>
      <c r="K465">
        <f t="shared" si="37"/>
        <v>5</v>
      </c>
      <c r="L465" t="s">
        <v>483</v>
      </c>
      <c r="M465">
        <v>7</v>
      </c>
      <c r="N465" s="8">
        <v>322</v>
      </c>
      <c r="O465" s="8">
        <v>4</v>
      </c>
      <c r="P465" s="8">
        <v>184</v>
      </c>
      <c r="Q465">
        <f t="shared" si="35"/>
        <v>18</v>
      </c>
      <c r="R465">
        <f t="shared" si="38"/>
        <v>6</v>
      </c>
      <c r="S465" t="str">
        <f t="shared" si="39"/>
        <v>Growth Customers</v>
      </c>
    </row>
    <row r="466" spans="1:19" x14ac:dyDescent="0.25">
      <c r="A466">
        <v>5300</v>
      </c>
      <c r="B466">
        <v>52</v>
      </c>
      <c r="C466" t="s">
        <v>443</v>
      </c>
      <c r="D466" t="s">
        <v>34</v>
      </c>
      <c r="E466">
        <v>38961</v>
      </c>
      <c r="F466">
        <v>60</v>
      </c>
      <c r="G466">
        <v>6</v>
      </c>
      <c r="H466">
        <v>70</v>
      </c>
      <c r="I466">
        <f>(1-_xlfn.PERCENTRANK.INC($F$2:$F42678,F466,1))*10</f>
        <v>4</v>
      </c>
      <c r="J466">
        <f t="shared" si="36"/>
        <v>1</v>
      </c>
      <c r="K466">
        <f t="shared" si="37"/>
        <v>2</v>
      </c>
      <c r="L466" t="s">
        <v>483</v>
      </c>
      <c r="M466">
        <v>2</v>
      </c>
      <c r="N466" s="8">
        <v>35</v>
      </c>
      <c r="O466" s="8">
        <v>2</v>
      </c>
      <c r="P466" s="8">
        <v>35</v>
      </c>
      <c r="Q466">
        <f t="shared" si="35"/>
        <v>7</v>
      </c>
      <c r="R466">
        <f t="shared" si="38"/>
        <v>1</v>
      </c>
      <c r="S466" t="str">
        <f t="shared" si="39"/>
        <v>Inactive Customers</v>
      </c>
    </row>
    <row r="467" spans="1:19" x14ac:dyDescent="0.25">
      <c r="A467">
        <v>5154</v>
      </c>
      <c r="B467">
        <v>53</v>
      </c>
      <c r="C467" t="s">
        <v>443</v>
      </c>
      <c r="D467" t="s">
        <v>37</v>
      </c>
      <c r="E467">
        <v>37760</v>
      </c>
      <c r="F467">
        <v>54</v>
      </c>
      <c r="G467">
        <v>6</v>
      </c>
      <c r="H467">
        <v>54</v>
      </c>
      <c r="I467">
        <f>(1-_xlfn.PERCENTRANK.INC($F$2:$F42679,F467,1))*10</f>
        <v>5</v>
      </c>
      <c r="J467">
        <f t="shared" si="36"/>
        <v>1</v>
      </c>
      <c r="K467">
        <f t="shared" si="37"/>
        <v>1</v>
      </c>
      <c r="L467" t="s">
        <v>483</v>
      </c>
      <c r="M467">
        <v>2</v>
      </c>
      <c r="N467" s="8">
        <v>21.6</v>
      </c>
      <c r="O467" s="8">
        <v>3</v>
      </c>
      <c r="P467" s="8">
        <v>32.4</v>
      </c>
      <c r="Q467">
        <f t="shared" si="35"/>
        <v>7</v>
      </c>
      <c r="R467">
        <f t="shared" si="38"/>
        <v>1</v>
      </c>
      <c r="S467" t="str">
        <f t="shared" si="39"/>
        <v>Inactive Customers</v>
      </c>
    </row>
    <row r="468" spans="1:19" x14ac:dyDescent="0.25">
      <c r="A468">
        <v>8346</v>
      </c>
      <c r="B468">
        <v>51</v>
      </c>
      <c r="C468" t="s">
        <v>442</v>
      </c>
      <c r="D468" t="s">
        <v>30</v>
      </c>
      <c r="E468">
        <v>32233</v>
      </c>
      <c r="F468">
        <v>26</v>
      </c>
      <c r="G468">
        <v>12</v>
      </c>
      <c r="H468">
        <v>296</v>
      </c>
      <c r="I468">
        <f>(1-_xlfn.PERCENTRANK.INC($F$2:$F42680,F468,1))*10</f>
        <v>8</v>
      </c>
      <c r="J468">
        <f t="shared" si="36"/>
        <v>3</v>
      </c>
      <c r="K468">
        <f t="shared" si="37"/>
        <v>4</v>
      </c>
      <c r="L468" t="s">
        <v>483</v>
      </c>
      <c r="M468">
        <v>6</v>
      </c>
      <c r="N468" s="8">
        <v>222</v>
      </c>
      <c r="O468" s="8">
        <v>2</v>
      </c>
      <c r="P468" s="8">
        <v>74</v>
      </c>
      <c r="Q468">
        <f t="shared" si="35"/>
        <v>15</v>
      </c>
      <c r="R468">
        <f t="shared" si="38"/>
        <v>4</v>
      </c>
      <c r="S468" t="str">
        <f t="shared" si="39"/>
        <v>At-Risk Customers</v>
      </c>
    </row>
    <row r="469" spans="1:19" x14ac:dyDescent="0.25">
      <c r="A469">
        <v>1676</v>
      </c>
      <c r="B469">
        <v>50</v>
      </c>
      <c r="C469" t="s">
        <v>442</v>
      </c>
      <c r="D469" t="s">
        <v>34</v>
      </c>
      <c r="E469">
        <v>43057</v>
      </c>
      <c r="F469">
        <v>30</v>
      </c>
      <c r="G469">
        <v>15</v>
      </c>
      <c r="H469">
        <v>266</v>
      </c>
      <c r="I469">
        <f>(1-_xlfn.PERCENTRANK.INC($F$2:$F42681,F469,1))*10</f>
        <v>7</v>
      </c>
      <c r="J469">
        <f t="shared" si="36"/>
        <v>4</v>
      </c>
      <c r="K469">
        <f t="shared" si="37"/>
        <v>4</v>
      </c>
      <c r="L469" t="s">
        <v>483</v>
      </c>
      <c r="M469">
        <v>4</v>
      </c>
      <c r="N469" s="8">
        <v>118.22222222222221</v>
      </c>
      <c r="O469" s="8">
        <v>5</v>
      </c>
      <c r="P469" s="8">
        <v>147.77777777777777</v>
      </c>
      <c r="Q469">
        <f t="shared" si="35"/>
        <v>15</v>
      </c>
      <c r="R469">
        <f t="shared" si="38"/>
        <v>4</v>
      </c>
      <c r="S469" t="str">
        <f t="shared" si="39"/>
        <v>At-Risk Customers</v>
      </c>
    </row>
    <row r="470" spans="1:19" x14ac:dyDescent="0.25">
      <c r="A470">
        <v>9286</v>
      </c>
      <c r="B470">
        <v>65</v>
      </c>
      <c r="C470" t="s">
        <v>443</v>
      </c>
      <c r="D470" t="s">
        <v>34</v>
      </c>
      <c r="E470">
        <v>83151</v>
      </c>
      <c r="F470">
        <v>93</v>
      </c>
      <c r="G470">
        <v>19</v>
      </c>
      <c r="H470">
        <v>747</v>
      </c>
      <c r="I470">
        <f>(1-_xlfn.PERCENTRANK.INC($F$2:$F42682,F470,1))*10</f>
        <v>0.99999999999999978</v>
      </c>
      <c r="J470">
        <f t="shared" si="36"/>
        <v>6</v>
      </c>
      <c r="K470">
        <f t="shared" si="37"/>
        <v>6</v>
      </c>
      <c r="L470" t="s">
        <v>483</v>
      </c>
      <c r="M470">
        <v>5</v>
      </c>
      <c r="N470" s="8">
        <v>415</v>
      </c>
      <c r="O470" s="8">
        <v>4</v>
      </c>
      <c r="P470" s="8">
        <v>332</v>
      </c>
      <c r="Q470">
        <f t="shared" si="35"/>
        <v>13</v>
      </c>
      <c r="R470">
        <f t="shared" si="38"/>
        <v>4</v>
      </c>
      <c r="S470" t="str">
        <f t="shared" si="39"/>
        <v>At-Risk Customers</v>
      </c>
    </row>
    <row r="471" spans="1:19" x14ac:dyDescent="0.25">
      <c r="A471">
        <v>2426</v>
      </c>
      <c r="B471">
        <v>61</v>
      </c>
      <c r="C471" t="s">
        <v>33</v>
      </c>
      <c r="D471" t="s">
        <v>37</v>
      </c>
      <c r="E471">
        <v>78825</v>
      </c>
      <c r="F471">
        <v>35</v>
      </c>
      <c r="G471">
        <v>29</v>
      </c>
      <c r="H471">
        <v>895</v>
      </c>
      <c r="I471">
        <f>(1-_xlfn.PERCENTRANK.INC($F$2:$F42683,F471,1))*10</f>
        <v>7</v>
      </c>
      <c r="J471">
        <f t="shared" si="36"/>
        <v>9</v>
      </c>
      <c r="K471">
        <f t="shared" si="37"/>
        <v>6</v>
      </c>
      <c r="L471" t="s">
        <v>483</v>
      </c>
      <c r="M471">
        <v>5</v>
      </c>
      <c r="N471" s="8">
        <v>248.61111111111111</v>
      </c>
      <c r="O471" s="8">
        <v>13</v>
      </c>
      <c r="P471" s="8">
        <v>646.38888888888891</v>
      </c>
      <c r="Q471">
        <f t="shared" si="35"/>
        <v>22</v>
      </c>
      <c r="R471">
        <f t="shared" si="38"/>
        <v>8</v>
      </c>
      <c r="S471" t="str">
        <f t="shared" si="39"/>
        <v>Loyal Customers</v>
      </c>
    </row>
    <row r="472" spans="1:19" x14ac:dyDescent="0.25">
      <c r="A472">
        <v>5172</v>
      </c>
      <c r="B472">
        <v>49</v>
      </c>
      <c r="C472" t="s">
        <v>443</v>
      </c>
      <c r="D472" t="s">
        <v>34</v>
      </c>
      <c r="E472">
        <v>65104</v>
      </c>
      <c r="F472">
        <v>4</v>
      </c>
      <c r="G472">
        <v>17</v>
      </c>
      <c r="H472">
        <v>1053</v>
      </c>
      <c r="I472">
        <f>(1-_xlfn.PERCENTRANK.INC($F$2:$F42684,F472,1))*10</f>
        <v>10</v>
      </c>
      <c r="J472">
        <f t="shared" si="36"/>
        <v>5</v>
      </c>
      <c r="K472">
        <f t="shared" si="37"/>
        <v>7</v>
      </c>
      <c r="L472" t="s">
        <v>483</v>
      </c>
      <c r="M472">
        <v>3</v>
      </c>
      <c r="N472" s="8">
        <v>315.89999999999998</v>
      </c>
      <c r="O472" s="8">
        <v>7</v>
      </c>
      <c r="P472" s="8">
        <v>737.09999999999991</v>
      </c>
      <c r="Q472">
        <f t="shared" si="35"/>
        <v>22</v>
      </c>
      <c r="R472">
        <f t="shared" si="38"/>
        <v>8</v>
      </c>
      <c r="S472" t="str">
        <f t="shared" si="39"/>
        <v>Loyal Customers</v>
      </c>
    </row>
    <row r="473" spans="1:19" x14ac:dyDescent="0.25">
      <c r="A473">
        <v>5562</v>
      </c>
      <c r="B473">
        <v>51</v>
      </c>
      <c r="C473" t="s">
        <v>442</v>
      </c>
      <c r="D473" t="s">
        <v>34</v>
      </c>
      <c r="E473">
        <v>60093</v>
      </c>
      <c r="F473">
        <v>92</v>
      </c>
      <c r="G473">
        <v>21</v>
      </c>
      <c r="H473">
        <v>735</v>
      </c>
      <c r="I473">
        <f>(1-_xlfn.PERCENTRANK.INC($F$2:$F42685,F473,1))*10</f>
        <v>0.99999999999999978</v>
      </c>
      <c r="J473">
        <f t="shared" si="36"/>
        <v>7</v>
      </c>
      <c r="K473">
        <f t="shared" si="37"/>
        <v>6</v>
      </c>
      <c r="L473" t="s">
        <v>483</v>
      </c>
      <c r="M473">
        <v>7</v>
      </c>
      <c r="N473" s="8">
        <v>302.64705882352939</v>
      </c>
      <c r="O473" s="8">
        <v>10</v>
      </c>
      <c r="P473" s="8">
        <v>432.35294117647061</v>
      </c>
      <c r="Q473">
        <f t="shared" si="35"/>
        <v>14</v>
      </c>
      <c r="R473">
        <f t="shared" si="38"/>
        <v>4</v>
      </c>
      <c r="S473" t="str">
        <f t="shared" si="39"/>
        <v>At-Risk Customers</v>
      </c>
    </row>
    <row r="474" spans="1:19" x14ac:dyDescent="0.25">
      <c r="A474">
        <v>3436</v>
      </c>
      <c r="B474">
        <v>56</v>
      </c>
      <c r="C474" t="s">
        <v>442</v>
      </c>
      <c r="D474" t="s">
        <v>34</v>
      </c>
      <c r="E474">
        <v>14045</v>
      </c>
      <c r="F474">
        <v>24</v>
      </c>
      <c r="G474">
        <v>5</v>
      </c>
      <c r="H474">
        <v>20</v>
      </c>
      <c r="I474">
        <f>(1-_xlfn.PERCENTRANK.INC($F$2:$F42686,F474,1))*10</f>
        <v>8</v>
      </c>
      <c r="J474">
        <f t="shared" si="36"/>
        <v>0</v>
      </c>
      <c r="K474">
        <f t="shared" si="37"/>
        <v>0</v>
      </c>
      <c r="L474" t="s">
        <v>483</v>
      </c>
      <c r="M474">
        <v>1</v>
      </c>
      <c r="N474" s="8">
        <v>5</v>
      </c>
      <c r="O474" s="8">
        <v>3</v>
      </c>
      <c r="P474" s="8">
        <v>15</v>
      </c>
      <c r="Q474">
        <f t="shared" si="35"/>
        <v>8</v>
      </c>
      <c r="R474">
        <f t="shared" si="38"/>
        <v>1</v>
      </c>
      <c r="S474" t="str">
        <f t="shared" si="39"/>
        <v>Inactive Customers</v>
      </c>
    </row>
    <row r="475" spans="1:19" x14ac:dyDescent="0.25">
      <c r="A475">
        <v>3921</v>
      </c>
      <c r="B475">
        <v>73</v>
      </c>
      <c r="C475" t="s">
        <v>443</v>
      </c>
      <c r="D475" t="s">
        <v>57</v>
      </c>
      <c r="E475">
        <v>28457</v>
      </c>
      <c r="F475">
        <v>96</v>
      </c>
      <c r="G475">
        <v>10</v>
      </c>
      <c r="H475">
        <v>205</v>
      </c>
      <c r="I475">
        <f>(1-_xlfn.PERCENTRANK.INC($F$2:$F42687,F475,1))*10</f>
        <v>0.99999999999999978</v>
      </c>
      <c r="J475">
        <f t="shared" si="36"/>
        <v>3</v>
      </c>
      <c r="K475">
        <f t="shared" si="37"/>
        <v>4</v>
      </c>
      <c r="L475" t="s">
        <v>483</v>
      </c>
      <c r="M475">
        <v>4</v>
      </c>
      <c r="N475" s="8">
        <v>102.5</v>
      </c>
      <c r="O475" s="8">
        <v>4</v>
      </c>
      <c r="P475" s="8">
        <v>102.5</v>
      </c>
      <c r="Q475">
        <f t="shared" si="35"/>
        <v>8</v>
      </c>
      <c r="R475">
        <f t="shared" si="38"/>
        <v>1</v>
      </c>
      <c r="S475" t="str">
        <f t="shared" si="39"/>
        <v>Inactive Customers</v>
      </c>
    </row>
    <row r="476" spans="1:19" x14ac:dyDescent="0.25">
      <c r="A476">
        <v>3403</v>
      </c>
      <c r="B476">
        <v>67</v>
      </c>
      <c r="C476" t="s">
        <v>33</v>
      </c>
      <c r="D476" t="s">
        <v>34</v>
      </c>
      <c r="E476">
        <v>78952</v>
      </c>
      <c r="F476">
        <v>11</v>
      </c>
      <c r="G476">
        <v>21</v>
      </c>
      <c r="H476">
        <v>2092</v>
      </c>
      <c r="I476">
        <f>(1-_xlfn.PERCENTRANK.INC($F$2:$F42688,F476,1))*10</f>
        <v>9</v>
      </c>
      <c r="J476">
        <f t="shared" si="36"/>
        <v>7</v>
      </c>
      <c r="K476">
        <f t="shared" si="37"/>
        <v>9</v>
      </c>
      <c r="L476" t="s">
        <v>483</v>
      </c>
      <c r="M476">
        <v>2</v>
      </c>
      <c r="N476" s="8">
        <v>298.85714285714283</v>
      </c>
      <c r="O476" s="8">
        <v>12</v>
      </c>
      <c r="P476" s="8">
        <v>1793.1428571428571</v>
      </c>
      <c r="Q476">
        <f t="shared" si="35"/>
        <v>25</v>
      </c>
      <c r="R476">
        <f t="shared" si="38"/>
        <v>9</v>
      </c>
      <c r="S476" t="str">
        <f t="shared" si="39"/>
        <v>Top Customers</v>
      </c>
    </row>
    <row r="477" spans="1:19" x14ac:dyDescent="0.25">
      <c r="A477">
        <v>22</v>
      </c>
      <c r="B477">
        <v>49</v>
      </c>
      <c r="C477" t="s">
        <v>442</v>
      </c>
      <c r="D477" t="s">
        <v>37</v>
      </c>
      <c r="E477">
        <v>46310</v>
      </c>
      <c r="F477">
        <v>99</v>
      </c>
      <c r="G477">
        <v>14</v>
      </c>
      <c r="H477">
        <v>309</v>
      </c>
      <c r="I477">
        <f>(1-_xlfn.PERCENTRANK.INC($F$2:$F42689,F477,1))*10</f>
        <v>0.99999999999999978</v>
      </c>
      <c r="J477">
        <f t="shared" si="36"/>
        <v>4</v>
      </c>
      <c r="K477">
        <f t="shared" si="37"/>
        <v>4</v>
      </c>
      <c r="L477" t="s">
        <v>483</v>
      </c>
      <c r="M477">
        <v>6</v>
      </c>
      <c r="N477" s="8">
        <v>168.54545454545453</v>
      </c>
      <c r="O477" s="8">
        <v>5</v>
      </c>
      <c r="P477" s="8">
        <v>140.45454545454544</v>
      </c>
      <c r="Q477">
        <f t="shared" si="35"/>
        <v>9</v>
      </c>
      <c r="R477">
        <f t="shared" si="38"/>
        <v>2</v>
      </c>
      <c r="S477" t="str">
        <f t="shared" si="39"/>
        <v>At-Risk Customers</v>
      </c>
    </row>
    <row r="478" spans="1:19" x14ac:dyDescent="0.25">
      <c r="A478">
        <v>10965</v>
      </c>
      <c r="B478">
        <v>70</v>
      </c>
      <c r="C478" t="s">
        <v>442</v>
      </c>
      <c r="D478" t="s">
        <v>34</v>
      </c>
      <c r="E478">
        <v>76005</v>
      </c>
      <c r="F478">
        <v>72</v>
      </c>
      <c r="G478">
        <v>22</v>
      </c>
      <c r="H478">
        <v>1722</v>
      </c>
      <c r="I478">
        <f>(1-_xlfn.PERCENTRANK.INC($F$2:$F42690,F478,1))*10</f>
        <v>3.0000000000000004</v>
      </c>
      <c r="J478">
        <f t="shared" si="36"/>
        <v>7</v>
      </c>
      <c r="K478">
        <f t="shared" si="37"/>
        <v>9</v>
      </c>
      <c r="L478" t="s">
        <v>483</v>
      </c>
      <c r="M478">
        <v>3</v>
      </c>
      <c r="N478" s="8">
        <v>322.875</v>
      </c>
      <c r="O478" s="8">
        <v>13</v>
      </c>
      <c r="P478" s="8">
        <v>1399.125</v>
      </c>
      <c r="Q478">
        <f t="shared" si="35"/>
        <v>19</v>
      </c>
      <c r="R478">
        <f t="shared" si="38"/>
        <v>7</v>
      </c>
      <c r="S478" t="str">
        <f t="shared" si="39"/>
        <v>Loyal Customers</v>
      </c>
    </row>
    <row r="479" spans="1:19" x14ac:dyDescent="0.25">
      <c r="A479">
        <v>9426</v>
      </c>
      <c r="B479">
        <v>61</v>
      </c>
      <c r="C479" t="s">
        <v>443</v>
      </c>
      <c r="D479" t="s">
        <v>30</v>
      </c>
      <c r="E479">
        <v>58308</v>
      </c>
      <c r="F479">
        <v>77</v>
      </c>
      <c r="G479">
        <v>15</v>
      </c>
      <c r="H479">
        <v>900</v>
      </c>
      <c r="I479">
        <f>(1-_xlfn.PERCENTRANK.INC($F$2:$F42691,F479,1))*10</f>
        <v>3.0000000000000004</v>
      </c>
      <c r="J479">
        <f t="shared" si="36"/>
        <v>4</v>
      </c>
      <c r="K479">
        <f t="shared" si="37"/>
        <v>6</v>
      </c>
      <c r="L479" t="s">
        <v>483</v>
      </c>
      <c r="M479">
        <v>2</v>
      </c>
      <c r="N479" s="8">
        <v>360</v>
      </c>
      <c r="O479" s="8">
        <v>3</v>
      </c>
      <c r="P479" s="8">
        <v>540</v>
      </c>
      <c r="Q479">
        <f t="shared" si="35"/>
        <v>13</v>
      </c>
      <c r="R479">
        <f t="shared" si="38"/>
        <v>4</v>
      </c>
      <c r="S479" t="str">
        <f t="shared" si="39"/>
        <v>At-Risk Customers</v>
      </c>
    </row>
    <row r="480" spans="1:19" x14ac:dyDescent="0.25">
      <c r="A480">
        <v>6605</v>
      </c>
      <c r="B480">
        <v>81</v>
      </c>
      <c r="C480" t="s">
        <v>33</v>
      </c>
      <c r="D480" t="s">
        <v>37</v>
      </c>
      <c r="E480">
        <v>55614</v>
      </c>
      <c r="F480">
        <v>85</v>
      </c>
      <c r="G480">
        <v>20</v>
      </c>
      <c r="H480">
        <v>682</v>
      </c>
      <c r="I480">
        <f>(1-_xlfn.PERCENTRANK.INC($F$2:$F42692,F480,1))*10</f>
        <v>1.9999999999999996</v>
      </c>
      <c r="J480">
        <f t="shared" si="36"/>
        <v>6</v>
      </c>
      <c r="K480">
        <f t="shared" si="37"/>
        <v>6</v>
      </c>
      <c r="L480" t="s">
        <v>483</v>
      </c>
      <c r="M480">
        <v>9</v>
      </c>
      <c r="N480" s="8">
        <v>409.2</v>
      </c>
      <c r="O480" s="8">
        <v>6</v>
      </c>
      <c r="P480" s="8">
        <v>272.8</v>
      </c>
      <c r="Q480">
        <f t="shared" si="35"/>
        <v>14</v>
      </c>
      <c r="R480">
        <f t="shared" si="38"/>
        <v>4</v>
      </c>
      <c r="S480" t="str">
        <f t="shared" si="39"/>
        <v>At-Risk Customers</v>
      </c>
    </row>
    <row r="481" spans="1:19" x14ac:dyDescent="0.25">
      <c r="A481">
        <v>3136</v>
      </c>
      <c r="B481">
        <v>63</v>
      </c>
      <c r="C481" t="s">
        <v>443</v>
      </c>
      <c r="D481" t="s">
        <v>37</v>
      </c>
      <c r="E481">
        <v>59432</v>
      </c>
      <c r="F481">
        <v>88</v>
      </c>
      <c r="G481">
        <v>22</v>
      </c>
      <c r="H481">
        <v>663</v>
      </c>
      <c r="I481">
        <f>(1-_xlfn.PERCENTRANK.INC($F$2:$F42693,F481,1))*10</f>
        <v>1.9999999999999996</v>
      </c>
      <c r="J481">
        <f t="shared" si="36"/>
        <v>7</v>
      </c>
      <c r="K481">
        <f t="shared" si="37"/>
        <v>6</v>
      </c>
      <c r="L481" t="s">
        <v>483</v>
      </c>
      <c r="M481">
        <v>5</v>
      </c>
      <c r="N481" s="8">
        <v>207.1875</v>
      </c>
      <c r="O481" s="8">
        <v>11</v>
      </c>
      <c r="P481" s="8">
        <v>455.8125</v>
      </c>
      <c r="Q481">
        <f t="shared" si="35"/>
        <v>15</v>
      </c>
      <c r="R481">
        <f t="shared" si="38"/>
        <v>4</v>
      </c>
      <c r="S481" t="str">
        <f t="shared" si="39"/>
        <v>At-Risk Customers</v>
      </c>
    </row>
    <row r="482" spans="1:19" x14ac:dyDescent="0.25">
      <c r="A482">
        <v>8737</v>
      </c>
      <c r="B482">
        <v>47</v>
      </c>
      <c r="C482" t="s">
        <v>442</v>
      </c>
      <c r="D482" t="s">
        <v>37</v>
      </c>
      <c r="E482">
        <v>55563</v>
      </c>
      <c r="F482">
        <v>22</v>
      </c>
      <c r="G482">
        <v>6</v>
      </c>
      <c r="H482">
        <v>43</v>
      </c>
      <c r="I482">
        <f>(1-_xlfn.PERCENTRANK.INC($F$2:$F42694,F482,1))*10</f>
        <v>8</v>
      </c>
      <c r="J482">
        <f t="shared" si="36"/>
        <v>1</v>
      </c>
      <c r="K482">
        <f t="shared" si="37"/>
        <v>1</v>
      </c>
      <c r="L482" t="s">
        <v>483</v>
      </c>
      <c r="M482">
        <v>2</v>
      </c>
      <c r="N482" s="8">
        <v>17.2</v>
      </c>
      <c r="O482" s="8">
        <v>3</v>
      </c>
      <c r="P482" s="8">
        <v>25.8</v>
      </c>
      <c r="Q482">
        <f t="shared" si="35"/>
        <v>10</v>
      </c>
      <c r="R482">
        <f t="shared" si="38"/>
        <v>2</v>
      </c>
      <c r="S482" t="str">
        <f t="shared" si="39"/>
        <v>At-Risk Customers</v>
      </c>
    </row>
    <row r="483" spans="1:19" x14ac:dyDescent="0.25">
      <c r="A483">
        <v>11088</v>
      </c>
      <c r="B483">
        <v>54</v>
      </c>
      <c r="C483" t="s">
        <v>33</v>
      </c>
      <c r="D483" t="s">
        <v>34</v>
      </c>
      <c r="E483">
        <v>78642</v>
      </c>
      <c r="F483">
        <v>83</v>
      </c>
      <c r="G483">
        <v>18</v>
      </c>
      <c r="H483">
        <v>1816</v>
      </c>
      <c r="I483">
        <f>(1-_xlfn.PERCENTRANK.INC($F$2:$F42695,F483,1))*10</f>
        <v>1.9999999999999996</v>
      </c>
      <c r="J483">
        <f t="shared" si="36"/>
        <v>6</v>
      </c>
      <c r="K483">
        <f t="shared" si="37"/>
        <v>9</v>
      </c>
      <c r="L483" t="s">
        <v>483</v>
      </c>
      <c r="M483">
        <v>4</v>
      </c>
      <c r="N483" s="8">
        <v>908</v>
      </c>
      <c r="O483" s="8">
        <v>4</v>
      </c>
      <c r="P483" s="8">
        <v>908</v>
      </c>
      <c r="Q483">
        <f t="shared" si="35"/>
        <v>17</v>
      </c>
      <c r="R483">
        <f t="shared" si="38"/>
        <v>5</v>
      </c>
      <c r="S483" t="str">
        <f t="shared" si="39"/>
        <v>Growth Customers</v>
      </c>
    </row>
    <row r="484" spans="1:19" x14ac:dyDescent="0.25">
      <c r="A484">
        <v>716</v>
      </c>
      <c r="B484">
        <v>76</v>
      </c>
      <c r="C484" t="s">
        <v>33</v>
      </c>
      <c r="D484" t="s">
        <v>34</v>
      </c>
      <c r="E484">
        <v>67911</v>
      </c>
      <c r="F484">
        <v>63</v>
      </c>
      <c r="G484">
        <v>27</v>
      </c>
      <c r="H484">
        <v>976</v>
      </c>
      <c r="I484">
        <f>(1-_xlfn.PERCENTRANK.INC($F$2:$F42696,F484,1))*10</f>
        <v>4</v>
      </c>
      <c r="J484">
        <f t="shared" si="36"/>
        <v>9</v>
      </c>
      <c r="K484">
        <f t="shared" si="37"/>
        <v>7</v>
      </c>
      <c r="L484" t="s">
        <v>483</v>
      </c>
      <c r="M484">
        <v>6</v>
      </c>
      <c r="N484" s="8">
        <v>344.47058823529414</v>
      </c>
      <c r="O484" s="8">
        <v>11</v>
      </c>
      <c r="P484" s="8">
        <v>631.52941176470597</v>
      </c>
      <c r="Q484">
        <f t="shared" si="35"/>
        <v>20</v>
      </c>
      <c r="R484">
        <f t="shared" si="38"/>
        <v>7</v>
      </c>
      <c r="S484" t="str">
        <f t="shared" si="39"/>
        <v>Loyal Customers</v>
      </c>
    </row>
    <row r="485" spans="1:19" x14ac:dyDescent="0.25">
      <c r="A485">
        <v>466</v>
      </c>
      <c r="B485">
        <v>81</v>
      </c>
      <c r="C485" t="s">
        <v>442</v>
      </c>
      <c r="D485" t="s">
        <v>34</v>
      </c>
      <c r="E485">
        <v>65275</v>
      </c>
      <c r="F485">
        <v>9</v>
      </c>
      <c r="G485">
        <v>21</v>
      </c>
      <c r="H485">
        <v>746</v>
      </c>
      <c r="I485">
        <f>(1-_xlfn.PERCENTRANK.INC($F$2:$F42697,F485,1))*10</f>
        <v>10</v>
      </c>
      <c r="J485">
        <f t="shared" si="36"/>
        <v>7</v>
      </c>
      <c r="K485">
        <f t="shared" si="37"/>
        <v>6</v>
      </c>
      <c r="L485" t="s">
        <v>483</v>
      </c>
      <c r="M485">
        <v>4</v>
      </c>
      <c r="N485" s="8">
        <v>175.52941176470588</v>
      </c>
      <c r="O485" s="8">
        <v>13</v>
      </c>
      <c r="P485" s="8">
        <v>570.47058823529403</v>
      </c>
      <c r="Q485">
        <f t="shared" si="35"/>
        <v>23</v>
      </c>
      <c r="R485">
        <f t="shared" si="38"/>
        <v>8</v>
      </c>
      <c r="S485" t="str">
        <f t="shared" si="39"/>
        <v>Loyal Customers</v>
      </c>
    </row>
    <row r="486" spans="1:19" x14ac:dyDescent="0.25">
      <c r="A486">
        <v>9135</v>
      </c>
      <c r="B486">
        <v>75</v>
      </c>
      <c r="C486" t="s">
        <v>442</v>
      </c>
      <c r="D486" t="s">
        <v>34</v>
      </c>
      <c r="E486">
        <v>27203</v>
      </c>
      <c r="F486">
        <v>92</v>
      </c>
      <c r="G486">
        <v>6</v>
      </c>
      <c r="H486">
        <v>64</v>
      </c>
      <c r="I486">
        <f>(1-_xlfn.PERCENTRANK.INC($F$2:$F42698,F486,1))*10</f>
        <v>0.99999999999999978</v>
      </c>
      <c r="J486">
        <f t="shared" si="36"/>
        <v>1</v>
      </c>
      <c r="K486">
        <f t="shared" si="37"/>
        <v>2</v>
      </c>
      <c r="L486" t="s">
        <v>483</v>
      </c>
      <c r="M486">
        <v>1</v>
      </c>
      <c r="N486" s="8">
        <v>21.333333333333332</v>
      </c>
      <c r="O486" s="8">
        <v>2</v>
      </c>
      <c r="P486" s="8">
        <v>42.666666666666664</v>
      </c>
      <c r="Q486">
        <f t="shared" si="35"/>
        <v>4</v>
      </c>
      <c r="R486">
        <f t="shared" si="38"/>
        <v>0</v>
      </c>
      <c r="S486" t="str">
        <f t="shared" si="39"/>
        <v>Inactive Customers</v>
      </c>
    </row>
    <row r="487" spans="1:19" x14ac:dyDescent="0.25">
      <c r="A487">
        <v>10623</v>
      </c>
      <c r="B487">
        <v>64</v>
      </c>
      <c r="C487" t="s">
        <v>443</v>
      </c>
      <c r="D487" t="s">
        <v>34</v>
      </c>
      <c r="E487">
        <v>48330</v>
      </c>
      <c r="F487">
        <v>2</v>
      </c>
      <c r="G487">
        <v>5</v>
      </c>
      <c r="H487">
        <v>32</v>
      </c>
      <c r="I487">
        <f>(1-_xlfn.PERCENTRANK.INC($F$2:$F42699,F487,1))*10</f>
        <v>10</v>
      </c>
      <c r="J487">
        <f t="shared" si="36"/>
        <v>0</v>
      </c>
      <c r="K487">
        <f t="shared" si="37"/>
        <v>0</v>
      </c>
      <c r="L487" t="s">
        <v>483</v>
      </c>
      <c r="M487">
        <v>1</v>
      </c>
      <c r="N487" s="8">
        <v>8</v>
      </c>
      <c r="O487" s="8">
        <v>3</v>
      </c>
      <c r="P487" s="8">
        <v>24</v>
      </c>
      <c r="Q487">
        <f t="shared" si="35"/>
        <v>10</v>
      </c>
      <c r="R487">
        <f t="shared" si="38"/>
        <v>2</v>
      </c>
      <c r="S487" t="str">
        <f t="shared" si="39"/>
        <v>At-Risk Customers</v>
      </c>
    </row>
    <row r="488" spans="1:19" x14ac:dyDescent="0.25">
      <c r="A488">
        <v>8151</v>
      </c>
      <c r="B488">
        <v>35</v>
      </c>
      <c r="C488" t="s">
        <v>41</v>
      </c>
      <c r="D488" t="s">
        <v>34</v>
      </c>
      <c r="E488">
        <v>24279</v>
      </c>
      <c r="F488">
        <v>6</v>
      </c>
      <c r="G488">
        <v>9</v>
      </c>
      <c r="H488">
        <v>263</v>
      </c>
      <c r="I488">
        <f>(1-_xlfn.PERCENTRANK.INC($F$2:$F42700,F488,1))*10</f>
        <v>10</v>
      </c>
      <c r="J488">
        <f t="shared" si="36"/>
        <v>2</v>
      </c>
      <c r="K488">
        <f t="shared" si="37"/>
        <v>4</v>
      </c>
      <c r="L488" t="s">
        <v>483</v>
      </c>
      <c r="M488">
        <v>4</v>
      </c>
      <c r="N488" s="8">
        <v>150.28571428571428</v>
      </c>
      <c r="O488" s="8">
        <v>3</v>
      </c>
      <c r="P488" s="8">
        <v>112.71428571428571</v>
      </c>
      <c r="Q488">
        <f t="shared" si="35"/>
        <v>16</v>
      </c>
      <c r="R488">
        <f t="shared" si="38"/>
        <v>5</v>
      </c>
      <c r="S488" t="str">
        <f t="shared" si="39"/>
        <v>Growth Customers</v>
      </c>
    </row>
    <row r="489" spans="1:19" x14ac:dyDescent="0.25">
      <c r="A489">
        <v>5140</v>
      </c>
      <c r="B489">
        <v>40</v>
      </c>
      <c r="C489" t="s">
        <v>33</v>
      </c>
      <c r="D489" t="s">
        <v>34</v>
      </c>
      <c r="E489">
        <v>64355</v>
      </c>
      <c r="F489">
        <v>66</v>
      </c>
      <c r="G489">
        <v>21</v>
      </c>
      <c r="H489">
        <v>1445</v>
      </c>
      <c r="I489">
        <f>(1-_xlfn.PERCENTRANK.INC($F$2:$F42701,F489,1))*10</f>
        <v>4</v>
      </c>
      <c r="J489">
        <f t="shared" si="36"/>
        <v>7</v>
      </c>
      <c r="K489">
        <f t="shared" si="37"/>
        <v>8</v>
      </c>
      <c r="L489" t="s">
        <v>483</v>
      </c>
      <c r="M489">
        <v>4</v>
      </c>
      <c r="N489" s="8">
        <v>361.25</v>
      </c>
      <c r="O489" s="8">
        <v>12</v>
      </c>
      <c r="P489" s="8">
        <v>1083.75</v>
      </c>
      <c r="Q489">
        <f t="shared" si="35"/>
        <v>19</v>
      </c>
      <c r="R489">
        <f t="shared" si="38"/>
        <v>7</v>
      </c>
      <c r="S489" t="str">
        <f t="shared" si="39"/>
        <v>Loyal Customers</v>
      </c>
    </row>
    <row r="490" spans="1:19" x14ac:dyDescent="0.25">
      <c r="A490">
        <v>10160</v>
      </c>
      <c r="B490">
        <v>69</v>
      </c>
      <c r="C490" t="s">
        <v>443</v>
      </c>
      <c r="D490" t="s">
        <v>34</v>
      </c>
      <c r="E490">
        <v>50943</v>
      </c>
      <c r="F490">
        <v>49</v>
      </c>
      <c r="G490">
        <v>5</v>
      </c>
      <c r="H490">
        <v>46</v>
      </c>
      <c r="I490">
        <f>(1-_xlfn.PERCENTRANK.INC($F$2:$F42702,F490,1))*10</f>
        <v>6</v>
      </c>
      <c r="J490">
        <f t="shared" si="36"/>
        <v>0</v>
      </c>
      <c r="K490">
        <f t="shared" si="37"/>
        <v>1</v>
      </c>
      <c r="L490" t="s">
        <v>483</v>
      </c>
      <c r="M490">
        <v>1</v>
      </c>
      <c r="N490" s="8">
        <v>11.5</v>
      </c>
      <c r="O490" s="8">
        <v>3</v>
      </c>
      <c r="P490" s="8">
        <v>34.5</v>
      </c>
      <c r="Q490">
        <f t="shared" si="35"/>
        <v>7</v>
      </c>
      <c r="R490">
        <f t="shared" si="38"/>
        <v>1</v>
      </c>
      <c r="S490" t="str">
        <f t="shared" si="39"/>
        <v>Inactive Customers</v>
      </c>
    </row>
    <row r="491" spans="1:19" x14ac:dyDescent="0.25">
      <c r="A491">
        <v>4945</v>
      </c>
      <c r="B491">
        <v>72</v>
      </c>
      <c r="C491" t="s">
        <v>442</v>
      </c>
      <c r="D491" t="s">
        <v>57</v>
      </c>
      <c r="E491">
        <v>53653</v>
      </c>
      <c r="F491">
        <v>29</v>
      </c>
      <c r="G491">
        <v>28</v>
      </c>
      <c r="H491">
        <v>1210</v>
      </c>
      <c r="I491">
        <f>(1-_xlfn.PERCENTRANK.INC($F$2:$F42703,F491,1))*10</f>
        <v>8</v>
      </c>
      <c r="J491">
        <f t="shared" si="36"/>
        <v>9</v>
      </c>
      <c r="K491">
        <f t="shared" si="37"/>
        <v>8</v>
      </c>
      <c r="L491" t="s">
        <v>483</v>
      </c>
      <c r="M491">
        <v>10</v>
      </c>
      <c r="N491" s="8">
        <v>550</v>
      </c>
      <c r="O491" s="8">
        <v>12</v>
      </c>
      <c r="P491" s="8">
        <v>660</v>
      </c>
      <c r="Q491">
        <f t="shared" si="35"/>
        <v>25</v>
      </c>
      <c r="R491">
        <f t="shared" si="38"/>
        <v>9</v>
      </c>
      <c r="S491" t="str">
        <f t="shared" si="39"/>
        <v>Top Customers</v>
      </c>
    </row>
    <row r="492" spans="1:19" x14ac:dyDescent="0.25">
      <c r="A492">
        <v>10584</v>
      </c>
      <c r="B492">
        <v>49</v>
      </c>
      <c r="C492" t="s">
        <v>442</v>
      </c>
      <c r="D492" t="s">
        <v>34</v>
      </c>
      <c r="E492">
        <v>65665</v>
      </c>
      <c r="F492">
        <v>77</v>
      </c>
      <c r="G492">
        <v>24</v>
      </c>
      <c r="H492">
        <v>945</v>
      </c>
      <c r="I492">
        <f>(1-_xlfn.PERCENTRANK.INC($F$2:$F42704,F492,1))*10</f>
        <v>3.0000000000000004</v>
      </c>
      <c r="J492">
        <f t="shared" si="36"/>
        <v>8</v>
      </c>
      <c r="K492">
        <f t="shared" si="37"/>
        <v>7</v>
      </c>
      <c r="L492" t="s">
        <v>483</v>
      </c>
      <c r="M492">
        <v>5</v>
      </c>
      <c r="N492" s="8">
        <v>363.46153846153851</v>
      </c>
      <c r="O492" s="8">
        <v>8</v>
      </c>
      <c r="P492" s="8">
        <v>581.53846153846155</v>
      </c>
      <c r="Q492">
        <f t="shared" si="35"/>
        <v>18</v>
      </c>
      <c r="R492">
        <f t="shared" si="38"/>
        <v>6</v>
      </c>
      <c r="S492" t="str">
        <f t="shared" si="39"/>
        <v>Growth Customers</v>
      </c>
    </row>
    <row r="493" spans="1:19" x14ac:dyDescent="0.25">
      <c r="A493">
        <v>6071</v>
      </c>
      <c r="B493">
        <v>36</v>
      </c>
      <c r="C493" t="s">
        <v>442</v>
      </c>
      <c r="D493" t="s">
        <v>30</v>
      </c>
      <c r="E493">
        <v>81217</v>
      </c>
      <c r="F493">
        <v>77</v>
      </c>
      <c r="G493">
        <v>22</v>
      </c>
      <c r="H493">
        <v>1157</v>
      </c>
      <c r="I493">
        <f>(1-_xlfn.PERCENTRANK.INC($F$2:$F42705,F493,1))*10</f>
        <v>3.0000000000000004</v>
      </c>
      <c r="J493">
        <f t="shared" si="36"/>
        <v>7</v>
      </c>
      <c r="K493">
        <f t="shared" si="37"/>
        <v>7</v>
      </c>
      <c r="L493" t="s">
        <v>483</v>
      </c>
      <c r="M493">
        <v>3</v>
      </c>
      <c r="N493" s="8">
        <v>247.92857142857142</v>
      </c>
      <c r="O493" s="8">
        <v>11</v>
      </c>
      <c r="P493" s="8">
        <v>909.07142857142856</v>
      </c>
      <c r="Q493">
        <f t="shared" si="35"/>
        <v>17</v>
      </c>
      <c r="R493">
        <f t="shared" si="38"/>
        <v>5</v>
      </c>
      <c r="S493" t="str">
        <f t="shared" si="39"/>
        <v>Growth Customers</v>
      </c>
    </row>
    <row r="494" spans="1:19" x14ac:dyDescent="0.25">
      <c r="A494">
        <v>3386</v>
      </c>
      <c r="B494">
        <v>33</v>
      </c>
      <c r="C494" t="s">
        <v>442</v>
      </c>
      <c r="D494" t="s">
        <v>34</v>
      </c>
      <c r="E494">
        <v>34935</v>
      </c>
      <c r="F494">
        <v>71</v>
      </c>
      <c r="G494">
        <v>8</v>
      </c>
      <c r="H494">
        <v>137</v>
      </c>
      <c r="I494">
        <f>(1-_xlfn.PERCENTRANK.INC($F$2:$F42706,F494,1))*10</f>
        <v>3.0000000000000004</v>
      </c>
      <c r="J494">
        <f t="shared" si="36"/>
        <v>2</v>
      </c>
      <c r="K494">
        <f t="shared" si="37"/>
        <v>3</v>
      </c>
      <c r="L494" t="s">
        <v>483</v>
      </c>
      <c r="M494">
        <v>2</v>
      </c>
      <c r="N494" s="8">
        <v>45.666666666666664</v>
      </c>
      <c r="O494" s="8">
        <v>4</v>
      </c>
      <c r="P494" s="8">
        <v>91.333333333333329</v>
      </c>
      <c r="Q494">
        <f t="shared" si="35"/>
        <v>8</v>
      </c>
      <c r="R494">
        <f t="shared" si="38"/>
        <v>1</v>
      </c>
      <c r="S494" t="str">
        <f t="shared" si="39"/>
        <v>Inactive Customers</v>
      </c>
    </row>
    <row r="495" spans="1:19" x14ac:dyDescent="0.25">
      <c r="A495">
        <v>8939</v>
      </c>
      <c r="B495">
        <v>66</v>
      </c>
      <c r="C495" t="s">
        <v>442</v>
      </c>
      <c r="D495" t="s">
        <v>37</v>
      </c>
      <c r="E495">
        <v>61250</v>
      </c>
      <c r="F495">
        <v>49</v>
      </c>
      <c r="G495">
        <v>25</v>
      </c>
      <c r="H495">
        <v>730</v>
      </c>
      <c r="I495">
        <f>(1-_xlfn.PERCENTRANK.INC($F$2:$F42707,F495,1))*10</f>
        <v>6</v>
      </c>
      <c r="J495">
        <f t="shared" si="36"/>
        <v>8</v>
      </c>
      <c r="K495">
        <f t="shared" si="37"/>
        <v>6</v>
      </c>
      <c r="L495" t="s">
        <v>483</v>
      </c>
      <c r="M495">
        <v>5</v>
      </c>
      <c r="N495" s="8">
        <v>214.70588235294119</v>
      </c>
      <c r="O495" s="8">
        <v>12</v>
      </c>
      <c r="P495" s="8">
        <v>515.2941176470589</v>
      </c>
      <c r="Q495">
        <f t="shared" si="35"/>
        <v>20</v>
      </c>
      <c r="R495">
        <f t="shared" si="38"/>
        <v>7</v>
      </c>
      <c r="S495" t="str">
        <f t="shared" si="39"/>
        <v>Loyal Customers</v>
      </c>
    </row>
    <row r="496" spans="1:19" x14ac:dyDescent="0.25">
      <c r="A496">
        <v>9925</v>
      </c>
      <c r="B496">
        <v>44</v>
      </c>
      <c r="C496" t="s">
        <v>33</v>
      </c>
      <c r="D496" t="s">
        <v>34</v>
      </c>
      <c r="E496">
        <v>39665</v>
      </c>
      <c r="F496">
        <v>97</v>
      </c>
      <c r="G496">
        <v>12</v>
      </c>
      <c r="H496">
        <v>216</v>
      </c>
      <c r="I496">
        <f>(1-_xlfn.PERCENTRANK.INC($F$2:$F42708,F496,1))*10</f>
        <v>0.99999999999999978</v>
      </c>
      <c r="J496">
        <f t="shared" si="36"/>
        <v>3</v>
      </c>
      <c r="K496">
        <f t="shared" si="37"/>
        <v>4</v>
      </c>
      <c r="L496" t="s">
        <v>483</v>
      </c>
      <c r="M496">
        <v>4</v>
      </c>
      <c r="N496" s="8">
        <v>123.42857142857142</v>
      </c>
      <c r="O496" s="8">
        <v>3</v>
      </c>
      <c r="P496" s="8">
        <v>92.571428571428569</v>
      </c>
      <c r="Q496">
        <f t="shared" si="35"/>
        <v>8</v>
      </c>
      <c r="R496">
        <f t="shared" si="38"/>
        <v>1</v>
      </c>
      <c r="S496" t="str">
        <f t="shared" si="39"/>
        <v>Inactive Customers</v>
      </c>
    </row>
    <row r="497" spans="1:19" x14ac:dyDescent="0.25">
      <c r="A497">
        <v>4320</v>
      </c>
      <c r="B497">
        <v>46</v>
      </c>
      <c r="C497" t="s">
        <v>442</v>
      </c>
      <c r="D497" t="s">
        <v>30</v>
      </c>
      <c r="E497">
        <v>60152</v>
      </c>
      <c r="F497">
        <v>6</v>
      </c>
      <c r="G497">
        <v>23</v>
      </c>
      <c r="H497">
        <v>943</v>
      </c>
      <c r="I497">
        <f>(1-_xlfn.PERCENTRANK.INC($F$2:$F42709,F497,1))*10</f>
        <v>10</v>
      </c>
      <c r="J497">
        <f t="shared" si="36"/>
        <v>8</v>
      </c>
      <c r="K497">
        <f t="shared" si="37"/>
        <v>7</v>
      </c>
      <c r="L497" t="s">
        <v>483</v>
      </c>
      <c r="M497">
        <v>6</v>
      </c>
      <c r="N497" s="8">
        <v>314.33333333333331</v>
      </c>
      <c r="O497" s="8">
        <v>12</v>
      </c>
      <c r="P497" s="8">
        <v>628.66666666666663</v>
      </c>
      <c r="Q497">
        <f t="shared" si="35"/>
        <v>25</v>
      </c>
      <c r="R497">
        <f t="shared" si="38"/>
        <v>9</v>
      </c>
      <c r="S497" t="str">
        <f t="shared" si="39"/>
        <v>Top Customers</v>
      </c>
    </row>
    <row r="498" spans="1:19" x14ac:dyDescent="0.25">
      <c r="A498">
        <v>5389</v>
      </c>
      <c r="B498">
        <v>61</v>
      </c>
      <c r="C498" t="s">
        <v>442</v>
      </c>
      <c r="D498" t="s">
        <v>34</v>
      </c>
      <c r="E498">
        <v>48920</v>
      </c>
      <c r="F498">
        <v>93</v>
      </c>
      <c r="G498">
        <v>16</v>
      </c>
      <c r="H498">
        <v>347</v>
      </c>
      <c r="I498">
        <f>(1-_xlfn.PERCENTRANK.INC($F$2:$F42710,F498,1))*10</f>
        <v>0.99999999999999978</v>
      </c>
      <c r="J498">
        <f t="shared" si="36"/>
        <v>5</v>
      </c>
      <c r="K498">
        <f t="shared" si="37"/>
        <v>4</v>
      </c>
      <c r="L498" t="s">
        <v>483</v>
      </c>
      <c r="M498">
        <v>6</v>
      </c>
      <c r="N498" s="8">
        <v>189.27272727272725</v>
      </c>
      <c r="O498" s="8">
        <v>5</v>
      </c>
      <c r="P498" s="8">
        <v>157.72727272727272</v>
      </c>
      <c r="Q498">
        <f t="shared" si="35"/>
        <v>10</v>
      </c>
      <c r="R498">
        <f t="shared" si="38"/>
        <v>2</v>
      </c>
      <c r="S498" t="str">
        <f t="shared" si="39"/>
        <v>At-Risk Customers</v>
      </c>
    </row>
    <row r="499" spans="1:19" x14ac:dyDescent="0.25">
      <c r="A499">
        <v>6036</v>
      </c>
      <c r="B499">
        <v>66</v>
      </c>
      <c r="C499" t="s">
        <v>443</v>
      </c>
      <c r="D499" t="s">
        <v>34</v>
      </c>
      <c r="E499">
        <v>89120</v>
      </c>
      <c r="F499">
        <v>78</v>
      </c>
      <c r="G499">
        <v>19</v>
      </c>
      <c r="H499">
        <v>1924</v>
      </c>
      <c r="I499">
        <f>(1-_xlfn.PERCENTRANK.INC($F$2:$F42711,F499,1))*10</f>
        <v>3.0000000000000004</v>
      </c>
      <c r="J499">
        <f t="shared" si="36"/>
        <v>6</v>
      </c>
      <c r="K499">
        <f t="shared" si="37"/>
        <v>9</v>
      </c>
      <c r="L499" t="s">
        <v>483</v>
      </c>
      <c r="M499">
        <v>5</v>
      </c>
      <c r="N499" s="8">
        <v>801.66666666666674</v>
      </c>
      <c r="O499" s="8">
        <v>7</v>
      </c>
      <c r="P499" s="8">
        <v>1122.3333333333335</v>
      </c>
      <c r="Q499">
        <f t="shared" si="35"/>
        <v>18</v>
      </c>
      <c r="R499">
        <f t="shared" si="38"/>
        <v>6</v>
      </c>
      <c r="S499" t="str">
        <f t="shared" si="39"/>
        <v>Growth Customers</v>
      </c>
    </row>
    <row r="500" spans="1:19" x14ac:dyDescent="0.25">
      <c r="A500">
        <v>182</v>
      </c>
      <c r="B500">
        <v>79</v>
      </c>
      <c r="C500" t="s">
        <v>33</v>
      </c>
      <c r="D500" t="s">
        <v>34</v>
      </c>
      <c r="E500">
        <v>44124</v>
      </c>
      <c r="F500">
        <v>62</v>
      </c>
      <c r="G500">
        <v>17</v>
      </c>
      <c r="H500">
        <v>397</v>
      </c>
      <c r="I500">
        <f>(1-_xlfn.PERCENTRANK.INC($F$2:$F42712,F500,1))*10</f>
        <v>4</v>
      </c>
      <c r="J500">
        <f t="shared" si="36"/>
        <v>5</v>
      </c>
      <c r="K500">
        <f t="shared" si="37"/>
        <v>5</v>
      </c>
      <c r="L500" t="s">
        <v>483</v>
      </c>
      <c r="M500">
        <v>6</v>
      </c>
      <c r="N500" s="8">
        <v>216.54545454545453</v>
      </c>
      <c r="O500" s="8">
        <v>5</v>
      </c>
      <c r="P500" s="8">
        <v>180.45454545454544</v>
      </c>
      <c r="Q500">
        <f t="shared" si="35"/>
        <v>14</v>
      </c>
      <c r="R500">
        <f t="shared" si="38"/>
        <v>4</v>
      </c>
      <c r="S500" t="str">
        <f t="shared" si="39"/>
        <v>At-Risk Customers</v>
      </c>
    </row>
    <row r="501" spans="1:19" x14ac:dyDescent="0.25">
      <c r="A501">
        <v>203</v>
      </c>
      <c r="B501">
        <v>50</v>
      </c>
      <c r="C501" t="s">
        <v>443</v>
      </c>
      <c r="D501" t="s">
        <v>30</v>
      </c>
      <c r="E501">
        <v>81169</v>
      </c>
      <c r="F501">
        <v>47</v>
      </c>
      <c r="G501">
        <v>22</v>
      </c>
      <c r="H501">
        <v>2089</v>
      </c>
      <c r="I501">
        <f>(1-_xlfn.PERCENTRANK.INC($F$2:$F42713,F501,1))*10</f>
        <v>6</v>
      </c>
      <c r="J501">
        <f t="shared" si="36"/>
        <v>7</v>
      </c>
      <c r="K501">
        <f t="shared" si="37"/>
        <v>9</v>
      </c>
      <c r="L501" t="s">
        <v>483</v>
      </c>
      <c r="M501">
        <v>5</v>
      </c>
      <c r="N501" s="8">
        <v>746.07142857142856</v>
      </c>
      <c r="O501" s="8">
        <v>9</v>
      </c>
      <c r="P501" s="8">
        <v>1342.9285714285716</v>
      </c>
      <c r="Q501">
        <f t="shared" si="35"/>
        <v>22</v>
      </c>
      <c r="R501">
        <f t="shared" si="38"/>
        <v>8</v>
      </c>
      <c r="S501" t="str">
        <f t="shared" si="39"/>
        <v>Loyal Customers</v>
      </c>
    </row>
    <row r="502" spans="1:19" x14ac:dyDescent="0.25">
      <c r="A502">
        <v>11025</v>
      </c>
      <c r="B502">
        <v>64</v>
      </c>
      <c r="C502" t="s">
        <v>442</v>
      </c>
      <c r="D502" t="s">
        <v>34</v>
      </c>
      <c r="E502">
        <v>36443</v>
      </c>
      <c r="F502">
        <v>9</v>
      </c>
      <c r="G502">
        <v>11</v>
      </c>
      <c r="H502">
        <v>138</v>
      </c>
      <c r="I502">
        <f>(1-_xlfn.PERCENTRANK.INC($F$2:$F42714,F502,1))*10</f>
        <v>10</v>
      </c>
      <c r="J502">
        <f t="shared" si="36"/>
        <v>3</v>
      </c>
      <c r="K502">
        <f t="shared" si="37"/>
        <v>3</v>
      </c>
      <c r="L502" t="s">
        <v>483</v>
      </c>
      <c r="M502">
        <v>3</v>
      </c>
      <c r="N502" s="8">
        <v>69</v>
      </c>
      <c r="O502" s="8">
        <v>3</v>
      </c>
      <c r="P502" s="8">
        <v>69</v>
      </c>
      <c r="Q502">
        <f t="shared" si="35"/>
        <v>16</v>
      </c>
      <c r="R502">
        <f t="shared" si="38"/>
        <v>5</v>
      </c>
      <c r="S502" t="str">
        <f t="shared" si="39"/>
        <v>Growth Customers</v>
      </c>
    </row>
    <row r="503" spans="1:19" x14ac:dyDescent="0.25">
      <c r="A503">
        <v>10203</v>
      </c>
      <c r="B503">
        <v>35</v>
      </c>
      <c r="C503" t="s">
        <v>442</v>
      </c>
      <c r="D503" t="s">
        <v>30</v>
      </c>
      <c r="E503">
        <v>26095</v>
      </c>
      <c r="F503">
        <v>77</v>
      </c>
      <c r="G503">
        <v>5</v>
      </c>
      <c r="H503">
        <v>42</v>
      </c>
      <c r="I503">
        <f>(1-_xlfn.PERCENTRANK.INC($F$2:$F42715,F503,1))*10</f>
        <v>3.0000000000000004</v>
      </c>
      <c r="J503">
        <f t="shared" si="36"/>
        <v>0</v>
      </c>
      <c r="K503">
        <f t="shared" si="37"/>
        <v>1</v>
      </c>
      <c r="L503" t="s">
        <v>483</v>
      </c>
      <c r="M503">
        <v>1</v>
      </c>
      <c r="N503" s="8">
        <v>10.5</v>
      </c>
      <c r="O503" s="8">
        <v>3</v>
      </c>
      <c r="P503" s="8">
        <v>31.5</v>
      </c>
      <c r="Q503">
        <f t="shared" si="35"/>
        <v>4</v>
      </c>
      <c r="R503">
        <f t="shared" si="38"/>
        <v>0</v>
      </c>
      <c r="S503" t="str">
        <f t="shared" si="39"/>
        <v>Inactive Customers</v>
      </c>
    </row>
    <row r="504" spans="1:19" x14ac:dyDescent="0.25">
      <c r="A504">
        <v>4607</v>
      </c>
      <c r="B504">
        <v>66</v>
      </c>
      <c r="C504" t="s">
        <v>442</v>
      </c>
      <c r="D504" t="s">
        <v>34</v>
      </c>
      <c r="E504">
        <v>71367</v>
      </c>
      <c r="F504">
        <v>24</v>
      </c>
      <c r="G504">
        <v>17</v>
      </c>
      <c r="H504">
        <v>777</v>
      </c>
      <c r="I504">
        <f>(1-_xlfn.PERCENTRANK.INC($F$2:$F42716,F504,1))*10</f>
        <v>8</v>
      </c>
      <c r="J504">
        <f t="shared" si="36"/>
        <v>5</v>
      </c>
      <c r="K504">
        <f t="shared" si="37"/>
        <v>6</v>
      </c>
      <c r="L504" t="s">
        <v>483</v>
      </c>
      <c r="M504">
        <v>4</v>
      </c>
      <c r="N504" s="8">
        <v>282.54545454545456</v>
      </c>
      <c r="O504" s="8">
        <v>7</v>
      </c>
      <c r="P504" s="8">
        <v>494.45454545454544</v>
      </c>
      <c r="Q504">
        <f t="shared" si="35"/>
        <v>19</v>
      </c>
      <c r="R504">
        <f t="shared" si="38"/>
        <v>7</v>
      </c>
      <c r="S504" t="str">
        <f t="shared" si="39"/>
        <v>Loyal Customers</v>
      </c>
    </row>
    <row r="505" spans="1:19" x14ac:dyDescent="0.25">
      <c r="A505">
        <v>3711</v>
      </c>
      <c r="B505">
        <v>81</v>
      </c>
      <c r="C505" t="s">
        <v>443</v>
      </c>
      <c r="D505" t="s">
        <v>34</v>
      </c>
      <c r="E505">
        <v>80184</v>
      </c>
      <c r="F505">
        <v>19</v>
      </c>
      <c r="G505">
        <v>20</v>
      </c>
      <c r="H505">
        <v>1902</v>
      </c>
      <c r="I505">
        <f>(1-_xlfn.PERCENTRANK.INC($F$2:$F42717,F505,1))*10</f>
        <v>9</v>
      </c>
      <c r="J505">
        <f t="shared" si="36"/>
        <v>6</v>
      </c>
      <c r="K505">
        <f t="shared" si="37"/>
        <v>9</v>
      </c>
      <c r="L505" t="s">
        <v>483</v>
      </c>
      <c r="M505">
        <v>6</v>
      </c>
      <c r="N505" s="8">
        <v>713.25</v>
      </c>
      <c r="O505" s="8">
        <v>10</v>
      </c>
      <c r="P505" s="8">
        <v>1188.75</v>
      </c>
      <c r="Q505">
        <f t="shared" si="35"/>
        <v>24</v>
      </c>
      <c r="R505">
        <f t="shared" si="38"/>
        <v>9</v>
      </c>
      <c r="S505" t="str">
        <f t="shared" si="39"/>
        <v>Top Customers</v>
      </c>
    </row>
    <row r="506" spans="1:19" x14ac:dyDescent="0.25">
      <c r="A506">
        <v>3696</v>
      </c>
      <c r="B506">
        <v>60</v>
      </c>
      <c r="C506" t="s">
        <v>442</v>
      </c>
      <c r="D506" t="s">
        <v>37</v>
      </c>
      <c r="E506">
        <v>30630</v>
      </c>
      <c r="F506">
        <v>67</v>
      </c>
      <c r="G506">
        <v>7</v>
      </c>
      <c r="H506">
        <v>52</v>
      </c>
      <c r="I506">
        <f>(1-_xlfn.PERCENTRANK.INC($F$2:$F42718,F506,1))*10</f>
        <v>4</v>
      </c>
      <c r="J506">
        <f t="shared" si="36"/>
        <v>1</v>
      </c>
      <c r="K506">
        <f t="shared" si="37"/>
        <v>1</v>
      </c>
      <c r="L506" t="s">
        <v>483</v>
      </c>
      <c r="M506">
        <v>2</v>
      </c>
      <c r="N506" s="8">
        <v>20.8</v>
      </c>
      <c r="O506" s="8">
        <v>3</v>
      </c>
      <c r="P506" s="8">
        <v>31.2</v>
      </c>
      <c r="Q506">
        <f t="shared" si="35"/>
        <v>6</v>
      </c>
      <c r="R506">
        <f t="shared" si="38"/>
        <v>0</v>
      </c>
      <c r="S506" t="str">
        <f t="shared" si="39"/>
        <v>Inactive Customers</v>
      </c>
    </row>
    <row r="507" spans="1:19" x14ac:dyDescent="0.25">
      <c r="A507">
        <v>2532</v>
      </c>
      <c r="B507">
        <v>38</v>
      </c>
      <c r="C507" t="s">
        <v>443</v>
      </c>
      <c r="D507" t="s">
        <v>30</v>
      </c>
      <c r="E507">
        <v>73454</v>
      </c>
      <c r="F507">
        <v>95</v>
      </c>
      <c r="G507">
        <v>13</v>
      </c>
      <c r="H507">
        <v>1651</v>
      </c>
      <c r="I507">
        <f>(1-_xlfn.PERCENTRANK.INC($F$2:$F42719,F507,1))*10</f>
        <v>0.99999999999999978</v>
      </c>
      <c r="J507">
        <f t="shared" si="36"/>
        <v>4</v>
      </c>
      <c r="K507">
        <f t="shared" si="37"/>
        <v>9</v>
      </c>
      <c r="L507" t="s">
        <v>483</v>
      </c>
      <c r="M507">
        <v>2</v>
      </c>
      <c r="N507" s="8">
        <v>412.75</v>
      </c>
      <c r="O507" s="8">
        <v>6</v>
      </c>
      <c r="P507" s="8">
        <v>1238.25</v>
      </c>
      <c r="Q507">
        <f t="shared" si="35"/>
        <v>14</v>
      </c>
      <c r="R507">
        <f t="shared" si="38"/>
        <v>4</v>
      </c>
      <c r="S507" t="str">
        <f t="shared" si="39"/>
        <v>At-Risk Customers</v>
      </c>
    </row>
    <row r="508" spans="1:19" x14ac:dyDescent="0.25">
      <c r="A508">
        <v>9214</v>
      </c>
      <c r="B508">
        <v>34</v>
      </c>
      <c r="C508" t="s">
        <v>442</v>
      </c>
      <c r="D508" t="s">
        <v>34</v>
      </c>
      <c r="E508">
        <v>42691</v>
      </c>
      <c r="F508">
        <v>48</v>
      </c>
      <c r="G508">
        <v>13</v>
      </c>
      <c r="H508">
        <v>358</v>
      </c>
      <c r="I508">
        <f>(1-_xlfn.PERCENTRANK.INC($F$2:$F42720,F508,1))*10</f>
        <v>6</v>
      </c>
      <c r="J508">
        <f t="shared" si="36"/>
        <v>4</v>
      </c>
      <c r="K508">
        <f t="shared" si="37"/>
        <v>4</v>
      </c>
      <c r="L508" t="s">
        <v>483</v>
      </c>
      <c r="M508">
        <v>5</v>
      </c>
      <c r="N508" s="8">
        <v>162.72727272727272</v>
      </c>
      <c r="O508" s="8">
        <v>6</v>
      </c>
      <c r="P508" s="8">
        <v>195.27272727272725</v>
      </c>
      <c r="Q508">
        <f t="shared" si="35"/>
        <v>14</v>
      </c>
      <c r="R508">
        <f t="shared" si="38"/>
        <v>4</v>
      </c>
      <c r="S508" t="str">
        <f t="shared" si="39"/>
        <v>At-Risk Customers</v>
      </c>
    </row>
    <row r="509" spans="1:19" x14ac:dyDescent="0.25">
      <c r="A509">
        <v>4943</v>
      </c>
      <c r="B509">
        <v>72</v>
      </c>
      <c r="C509" t="s">
        <v>442</v>
      </c>
      <c r="D509" t="s">
        <v>34</v>
      </c>
      <c r="E509">
        <v>70503</v>
      </c>
      <c r="F509">
        <v>73</v>
      </c>
      <c r="G509">
        <v>16</v>
      </c>
      <c r="H509">
        <v>1727</v>
      </c>
      <c r="I509">
        <f>(1-_xlfn.PERCENTRANK.INC($F$2:$F42721,F509,1))*10</f>
        <v>3.0000000000000004</v>
      </c>
      <c r="J509">
        <f t="shared" si="36"/>
        <v>5</v>
      </c>
      <c r="K509">
        <f t="shared" si="37"/>
        <v>9</v>
      </c>
      <c r="L509" t="s">
        <v>483</v>
      </c>
      <c r="M509">
        <v>2</v>
      </c>
      <c r="N509" s="8">
        <v>314</v>
      </c>
      <c r="O509" s="8">
        <v>9</v>
      </c>
      <c r="P509" s="8">
        <v>1413</v>
      </c>
      <c r="Q509">
        <f t="shared" si="35"/>
        <v>17</v>
      </c>
      <c r="R509">
        <f t="shared" si="38"/>
        <v>5</v>
      </c>
      <c r="S509" t="str">
        <f t="shared" si="39"/>
        <v>Growth Customers</v>
      </c>
    </row>
    <row r="510" spans="1:19" x14ac:dyDescent="0.25">
      <c r="A510">
        <v>35</v>
      </c>
      <c r="B510">
        <v>38</v>
      </c>
      <c r="C510" t="s">
        <v>442</v>
      </c>
      <c r="D510" t="s">
        <v>34</v>
      </c>
      <c r="E510">
        <v>25545</v>
      </c>
      <c r="F510">
        <v>35</v>
      </c>
      <c r="G510">
        <v>10</v>
      </c>
      <c r="H510">
        <v>210</v>
      </c>
      <c r="I510">
        <f>(1-_xlfn.PERCENTRANK.INC($F$2:$F42722,F510,1))*10</f>
        <v>7</v>
      </c>
      <c r="J510">
        <f t="shared" si="36"/>
        <v>3</v>
      </c>
      <c r="K510">
        <f t="shared" si="37"/>
        <v>4</v>
      </c>
      <c r="L510" t="s">
        <v>483</v>
      </c>
      <c r="M510">
        <v>2</v>
      </c>
      <c r="N510" s="8">
        <v>84</v>
      </c>
      <c r="O510" s="8">
        <v>3</v>
      </c>
      <c r="P510" s="8">
        <v>126</v>
      </c>
      <c r="Q510">
        <f t="shared" si="35"/>
        <v>14</v>
      </c>
      <c r="R510">
        <f t="shared" si="38"/>
        <v>4</v>
      </c>
      <c r="S510" t="str">
        <f t="shared" si="39"/>
        <v>At-Risk Customers</v>
      </c>
    </row>
    <row r="511" spans="1:19" x14ac:dyDescent="0.25">
      <c r="A511">
        <v>2258</v>
      </c>
      <c r="B511">
        <v>39</v>
      </c>
      <c r="C511" t="s">
        <v>442</v>
      </c>
      <c r="D511" t="s">
        <v>34</v>
      </c>
      <c r="E511">
        <v>32880</v>
      </c>
      <c r="F511">
        <v>76</v>
      </c>
      <c r="G511">
        <v>5</v>
      </c>
      <c r="H511">
        <v>42</v>
      </c>
      <c r="I511">
        <f>(1-_xlfn.PERCENTRANK.INC($F$2:$F42723,F511,1))*10</f>
        <v>3.0000000000000004</v>
      </c>
      <c r="J511">
        <f t="shared" si="36"/>
        <v>0</v>
      </c>
      <c r="K511">
        <f t="shared" si="37"/>
        <v>1</v>
      </c>
      <c r="L511" t="s">
        <v>483</v>
      </c>
      <c r="M511">
        <v>1</v>
      </c>
      <c r="N511" s="8">
        <v>10.5</v>
      </c>
      <c r="O511" s="8">
        <v>3</v>
      </c>
      <c r="P511" s="8">
        <v>31.5</v>
      </c>
      <c r="Q511">
        <f t="shared" si="35"/>
        <v>4</v>
      </c>
      <c r="R511">
        <f t="shared" si="38"/>
        <v>0</v>
      </c>
      <c r="S511" t="str">
        <f t="shared" si="39"/>
        <v>Inactive Customers</v>
      </c>
    </row>
    <row r="512" spans="1:19" x14ac:dyDescent="0.25">
      <c r="A512">
        <v>4322</v>
      </c>
      <c r="B512">
        <v>67</v>
      </c>
      <c r="C512" t="s">
        <v>33</v>
      </c>
      <c r="D512" t="s">
        <v>34</v>
      </c>
      <c r="E512">
        <v>77863</v>
      </c>
      <c r="F512">
        <v>20</v>
      </c>
      <c r="G512">
        <v>20</v>
      </c>
      <c r="H512">
        <v>1291</v>
      </c>
      <c r="I512">
        <f>(1-_xlfn.PERCENTRANK.INC($F$2:$F42724,F512,1))*10</f>
        <v>8</v>
      </c>
      <c r="J512">
        <f t="shared" si="36"/>
        <v>6</v>
      </c>
      <c r="K512">
        <f t="shared" si="37"/>
        <v>8</v>
      </c>
      <c r="L512" t="s">
        <v>483</v>
      </c>
      <c r="M512">
        <v>4</v>
      </c>
      <c r="N512" s="8">
        <v>368.85714285714283</v>
      </c>
      <c r="O512" s="8">
        <v>10</v>
      </c>
      <c r="P512" s="8">
        <v>922.14285714285711</v>
      </c>
      <c r="Q512">
        <f t="shared" si="35"/>
        <v>22</v>
      </c>
      <c r="R512">
        <f t="shared" si="38"/>
        <v>8</v>
      </c>
      <c r="S512" t="str">
        <f t="shared" si="39"/>
        <v>Loyal Customers</v>
      </c>
    </row>
    <row r="513" spans="1:19" x14ac:dyDescent="0.25">
      <c r="A513">
        <v>713</v>
      </c>
      <c r="B513">
        <v>48</v>
      </c>
      <c r="C513" t="s">
        <v>443</v>
      </c>
      <c r="D513" t="s">
        <v>34</v>
      </c>
      <c r="E513">
        <v>50353</v>
      </c>
      <c r="F513">
        <v>72</v>
      </c>
      <c r="G513">
        <v>15</v>
      </c>
      <c r="H513">
        <v>442</v>
      </c>
      <c r="I513">
        <f>(1-_xlfn.PERCENTRANK.INC($F$2:$F42725,F513,1))*10</f>
        <v>3.0000000000000004</v>
      </c>
      <c r="J513">
        <f t="shared" si="36"/>
        <v>4</v>
      </c>
      <c r="K513">
        <f t="shared" si="37"/>
        <v>5</v>
      </c>
      <c r="L513" t="s">
        <v>483</v>
      </c>
      <c r="M513">
        <v>4</v>
      </c>
      <c r="N513" s="8">
        <v>176.8</v>
      </c>
      <c r="O513" s="8">
        <v>6</v>
      </c>
      <c r="P513" s="8">
        <v>265.2</v>
      </c>
      <c r="Q513">
        <f t="shared" si="35"/>
        <v>12</v>
      </c>
      <c r="R513">
        <f t="shared" si="38"/>
        <v>3</v>
      </c>
      <c r="S513" t="str">
        <f t="shared" si="39"/>
        <v>At-Risk Customers</v>
      </c>
    </row>
    <row r="514" spans="1:19" x14ac:dyDescent="0.25">
      <c r="A514">
        <v>4702</v>
      </c>
      <c r="B514">
        <v>61</v>
      </c>
      <c r="C514" t="s">
        <v>442</v>
      </c>
      <c r="D514" t="s">
        <v>30</v>
      </c>
      <c r="E514">
        <v>61839</v>
      </c>
      <c r="F514">
        <v>20</v>
      </c>
      <c r="G514">
        <v>17</v>
      </c>
      <c r="H514">
        <v>1895</v>
      </c>
      <c r="I514">
        <f>(1-_xlfn.PERCENTRANK.INC($F$2:$F42726,F514,1))*10</f>
        <v>8</v>
      </c>
      <c r="J514">
        <f t="shared" si="36"/>
        <v>5</v>
      </c>
      <c r="K514">
        <f t="shared" si="37"/>
        <v>9</v>
      </c>
      <c r="L514" t="s">
        <v>483</v>
      </c>
      <c r="M514">
        <v>4</v>
      </c>
      <c r="N514" s="8">
        <v>947.5</v>
      </c>
      <c r="O514" s="8">
        <v>4</v>
      </c>
      <c r="P514" s="8">
        <v>947.5</v>
      </c>
      <c r="Q514">
        <f t="shared" ref="Q514:Q577" si="40">SUM(I514,J514,K514)</f>
        <v>22</v>
      </c>
      <c r="R514">
        <f t="shared" si="38"/>
        <v>8</v>
      </c>
      <c r="S514" t="str">
        <f t="shared" si="39"/>
        <v>Loyal Customers</v>
      </c>
    </row>
    <row r="515" spans="1:19" x14ac:dyDescent="0.25">
      <c r="A515">
        <v>3281</v>
      </c>
      <c r="B515">
        <v>65</v>
      </c>
      <c r="C515" t="s">
        <v>33</v>
      </c>
      <c r="D515" t="s">
        <v>34</v>
      </c>
      <c r="E515">
        <v>49154</v>
      </c>
      <c r="F515">
        <v>69</v>
      </c>
      <c r="G515">
        <v>19</v>
      </c>
      <c r="H515">
        <v>411</v>
      </c>
      <c r="I515">
        <f>(1-_xlfn.PERCENTRANK.INC($F$2:$F42727,F515,1))*10</f>
        <v>4</v>
      </c>
      <c r="J515">
        <f t="shared" ref="J515:J578" si="41">_xlfn.PERCENTRANK.INC($G$2:$G$2214, G515,1) * 10</f>
        <v>6</v>
      </c>
      <c r="K515">
        <f t="shared" ref="K515:K578" si="42">_xlfn.PERCENTRANK.INC($H$2:$H$2214, H515, 1) * 10</f>
        <v>5</v>
      </c>
      <c r="L515" t="s">
        <v>483</v>
      </c>
      <c r="M515">
        <v>4</v>
      </c>
      <c r="N515" s="8">
        <v>137</v>
      </c>
      <c r="O515" s="8">
        <v>8</v>
      </c>
      <c r="P515" s="8">
        <v>274</v>
      </c>
      <c r="Q515">
        <f t="shared" si="40"/>
        <v>15</v>
      </c>
      <c r="R515">
        <f t="shared" ref="R515:R578" si="43">_xlfn.PERCENTRANK.INC($Q$2:$Q$2214, Q515, 1) * 10</f>
        <v>4</v>
      </c>
      <c r="S515" t="str">
        <f t="shared" ref="S515:S578" si="44">VLOOKUP(R515,$W$6:$X$17, 2,FALSE)</f>
        <v>At-Risk Customers</v>
      </c>
    </row>
    <row r="516" spans="1:19" x14ac:dyDescent="0.25">
      <c r="A516">
        <v>702</v>
      </c>
      <c r="B516">
        <v>50</v>
      </c>
      <c r="C516" t="s">
        <v>443</v>
      </c>
      <c r="D516" t="s">
        <v>57</v>
      </c>
      <c r="E516">
        <v>47682</v>
      </c>
      <c r="F516">
        <v>80</v>
      </c>
      <c r="G516">
        <v>19</v>
      </c>
      <c r="H516">
        <v>521</v>
      </c>
      <c r="I516">
        <f>(1-_xlfn.PERCENTRANK.INC($F$2:$F42728,F516,1))*10</f>
        <v>1.9999999999999996</v>
      </c>
      <c r="J516">
        <f t="shared" si="41"/>
        <v>6</v>
      </c>
      <c r="K516">
        <f t="shared" si="42"/>
        <v>5</v>
      </c>
      <c r="L516" t="s">
        <v>483</v>
      </c>
      <c r="M516">
        <v>4</v>
      </c>
      <c r="N516" s="8">
        <v>173.66666666666666</v>
      </c>
      <c r="O516" s="8">
        <v>8</v>
      </c>
      <c r="P516" s="8">
        <v>347.33333333333331</v>
      </c>
      <c r="Q516">
        <f t="shared" si="40"/>
        <v>13</v>
      </c>
      <c r="R516">
        <f t="shared" si="43"/>
        <v>4</v>
      </c>
      <c r="S516" t="str">
        <f t="shared" si="44"/>
        <v>At-Risk Customers</v>
      </c>
    </row>
    <row r="517" spans="1:19" x14ac:dyDescent="0.25">
      <c r="A517">
        <v>2004</v>
      </c>
      <c r="B517">
        <v>56</v>
      </c>
      <c r="C517" t="s">
        <v>442</v>
      </c>
      <c r="D517" t="s">
        <v>30</v>
      </c>
      <c r="E517">
        <v>72679</v>
      </c>
      <c r="F517">
        <v>65</v>
      </c>
      <c r="G517">
        <v>17</v>
      </c>
      <c r="H517">
        <v>1168</v>
      </c>
      <c r="I517">
        <f>(1-_xlfn.PERCENTRANK.INC($F$2:$F42729,F517,1))*10</f>
        <v>4</v>
      </c>
      <c r="J517">
        <f t="shared" si="41"/>
        <v>5</v>
      </c>
      <c r="K517">
        <f t="shared" si="42"/>
        <v>7</v>
      </c>
      <c r="L517" t="s">
        <v>483</v>
      </c>
      <c r="M517">
        <v>4</v>
      </c>
      <c r="N517" s="8">
        <v>519.11111111111109</v>
      </c>
      <c r="O517" s="8">
        <v>5</v>
      </c>
      <c r="P517" s="8">
        <v>648.88888888888891</v>
      </c>
      <c r="Q517">
        <f t="shared" si="40"/>
        <v>16</v>
      </c>
      <c r="R517">
        <f t="shared" si="43"/>
        <v>5</v>
      </c>
      <c r="S517" t="str">
        <f t="shared" si="44"/>
        <v>Growth Customers</v>
      </c>
    </row>
    <row r="518" spans="1:19" x14ac:dyDescent="0.25">
      <c r="A518">
        <v>4769</v>
      </c>
      <c r="B518">
        <v>48</v>
      </c>
      <c r="C518" t="s">
        <v>443</v>
      </c>
      <c r="D518" t="s">
        <v>34</v>
      </c>
      <c r="E518">
        <v>57954</v>
      </c>
      <c r="F518">
        <v>52</v>
      </c>
      <c r="G518">
        <v>23</v>
      </c>
      <c r="H518">
        <v>493</v>
      </c>
      <c r="I518">
        <f>(1-_xlfn.PERCENTRANK.INC($F$2:$F42730,F518,1))*10</f>
        <v>5</v>
      </c>
      <c r="J518">
        <f t="shared" si="41"/>
        <v>8</v>
      </c>
      <c r="K518">
        <f t="shared" si="42"/>
        <v>5</v>
      </c>
      <c r="L518" t="s">
        <v>483</v>
      </c>
      <c r="M518">
        <v>8</v>
      </c>
      <c r="N518" s="8">
        <v>281.71428571428572</v>
      </c>
      <c r="O518" s="8">
        <v>6</v>
      </c>
      <c r="P518" s="8">
        <v>211.28571428571428</v>
      </c>
      <c r="Q518">
        <f t="shared" si="40"/>
        <v>18</v>
      </c>
      <c r="R518">
        <f t="shared" si="43"/>
        <v>6</v>
      </c>
      <c r="S518" t="str">
        <f t="shared" si="44"/>
        <v>Growth Customers</v>
      </c>
    </row>
    <row r="519" spans="1:19" x14ac:dyDescent="0.25">
      <c r="A519">
        <v>4437</v>
      </c>
      <c r="B519">
        <v>63</v>
      </c>
      <c r="C519" t="s">
        <v>442</v>
      </c>
      <c r="D519" t="s">
        <v>34</v>
      </c>
      <c r="E519">
        <v>65316</v>
      </c>
      <c r="F519">
        <v>65</v>
      </c>
      <c r="G519">
        <v>12</v>
      </c>
      <c r="H519">
        <v>260</v>
      </c>
      <c r="I519">
        <f>(1-_xlfn.PERCENTRANK.INC($F$2:$F42731,F519,1))*10</f>
        <v>4</v>
      </c>
      <c r="J519">
        <f t="shared" si="41"/>
        <v>3</v>
      </c>
      <c r="K519">
        <f t="shared" si="42"/>
        <v>4</v>
      </c>
      <c r="L519" t="s">
        <v>483</v>
      </c>
      <c r="M519">
        <v>3</v>
      </c>
      <c r="N519" s="8">
        <v>97.5</v>
      </c>
      <c r="O519" s="8">
        <v>5</v>
      </c>
      <c r="P519" s="8">
        <v>162.5</v>
      </c>
      <c r="Q519">
        <f t="shared" si="40"/>
        <v>11</v>
      </c>
      <c r="R519">
        <f t="shared" si="43"/>
        <v>3</v>
      </c>
      <c r="S519" t="str">
        <f t="shared" si="44"/>
        <v>At-Risk Customers</v>
      </c>
    </row>
    <row r="520" spans="1:19" x14ac:dyDescent="0.25">
      <c r="A520">
        <v>8724</v>
      </c>
      <c r="B520">
        <v>43</v>
      </c>
      <c r="C520" t="s">
        <v>442</v>
      </c>
      <c r="D520" t="s">
        <v>30</v>
      </c>
      <c r="E520">
        <v>28567</v>
      </c>
      <c r="F520">
        <v>57</v>
      </c>
      <c r="G520">
        <v>7</v>
      </c>
      <c r="H520">
        <v>46</v>
      </c>
      <c r="I520">
        <f>(1-_xlfn.PERCENTRANK.INC($F$2:$F42732,F520,1))*10</f>
        <v>5</v>
      </c>
      <c r="J520">
        <f t="shared" si="41"/>
        <v>1</v>
      </c>
      <c r="K520">
        <f t="shared" si="42"/>
        <v>1</v>
      </c>
      <c r="L520" t="s">
        <v>483</v>
      </c>
      <c r="M520">
        <v>2</v>
      </c>
      <c r="N520" s="8">
        <v>18.400000000000002</v>
      </c>
      <c r="O520" s="8">
        <v>3</v>
      </c>
      <c r="P520" s="8">
        <v>27.599999999999998</v>
      </c>
      <c r="Q520">
        <f t="shared" si="40"/>
        <v>7</v>
      </c>
      <c r="R520">
        <f t="shared" si="43"/>
        <v>1</v>
      </c>
      <c r="S520" t="str">
        <f t="shared" si="44"/>
        <v>Inactive Customers</v>
      </c>
    </row>
    <row r="521" spans="1:19" x14ac:dyDescent="0.25">
      <c r="A521">
        <v>10741</v>
      </c>
      <c r="B521">
        <v>74</v>
      </c>
      <c r="C521" t="s">
        <v>443</v>
      </c>
      <c r="D521" t="s">
        <v>34</v>
      </c>
      <c r="E521">
        <v>47352</v>
      </c>
      <c r="F521">
        <v>70</v>
      </c>
      <c r="G521">
        <v>16</v>
      </c>
      <c r="H521">
        <v>319</v>
      </c>
      <c r="I521">
        <f>(1-_xlfn.PERCENTRANK.INC($F$2:$F42733,F521,1))*10</f>
        <v>3.0000000000000004</v>
      </c>
      <c r="J521">
        <f t="shared" si="41"/>
        <v>5</v>
      </c>
      <c r="K521">
        <f t="shared" si="42"/>
        <v>4</v>
      </c>
      <c r="L521" t="s">
        <v>483</v>
      </c>
      <c r="M521">
        <v>6</v>
      </c>
      <c r="N521" s="8">
        <v>174</v>
      </c>
      <c r="O521" s="8">
        <v>5</v>
      </c>
      <c r="P521" s="8">
        <v>145</v>
      </c>
      <c r="Q521">
        <f t="shared" si="40"/>
        <v>12</v>
      </c>
      <c r="R521">
        <f t="shared" si="43"/>
        <v>3</v>
      </c>
      <c r="S521" t="str">
        <f t="shared" si="44"/>
        <v>At-Risk Customers</v>
      </c>
    </row>
    <row r="522" spans="1:19" x14ac:dyDescent="0.25">
      <c r="A522">
        <v>1991</v>
      </c>
      <c r="B522">
        <v>58</v>
      </c>
      <c r="C522" t="s">
        <v>442</v>
      </c>
      <c r="D522" t="s">
        <v>34</v>
      </c>
      <c r="E522">
        <v>44931</v>
      </c>
      <c r="F522">
        <v>0</v>
      </c>
      <c r="G522">
        <v>7</v>
      </c>
      <c r="H522">
        <v>96</v>
      </c>
      <c r="I522">
        <f>(1-_xlfn.PERCENTRANK.INC($F$2:$F42734,F522,1))*10</f>
        <v>10</v>
      </c>
      <c r="J522">
        <f t="shared" si="41"/>
        <v>1</v>
      </c>
      <c r="K522">
        <f t="shared" si="42"/>
        <v>3</v>
      </c>
      <c r="L522" t="s">
        <v>483</v>
      </c>
      <c r="M522">
        <v>2</v>
      </c>
      <c r="N522" s="8">
        <v>38.400000000000006</v>
      </c>
      <c r="O522" s="8">
        <v>3</v>
      </c>
      <c r="P522" s="8">
        <v>57.599999999999994</v>
      </c>
      <c r="Q522">
        <f t="shared" si="40"/>
        <v>14</v>
      </c>
      <c r="R522">
        <f t="shared" si="43"/>
        <v>4</v>
      </c>
      <c r="S522" t="str">
        <f t="shared" si="44"/>
        <v>At-Risk Customers</v>
      </c>
    </row>
    <row r="523" spans="1:19" x14ac:dyDescent="0.25">
      <c r="A523">
        <v>6931</v>
      </c>
      <c r="B523">
        <v>58</v>
      </c>
      <c r="C523" t="s">
        <v>442</v>
      </c>
      <c r="D523" t="s">
        <v>37</v>
      </c>
      <c r="E523">
        <v>76982</v>
      </c>
      <c r="F523">
        <v>19</v>
      </c>
      <c r="G523">
        <v>16</v>
      </c>
      <c r="H523">
        <v>1062</v>
      </c>
      <c r="I523">
        <f>(1-_xlfn.PERCENTRANK.INC($F$2:$F42735,F523,1))*10</f>
        <v>9</v>
      </c>
      <c r="J523">
        <f t="shared" si="41"/>
        <v>5</v>
      </c>
      <c r="K523">
        <f t="shared" si="42"/>
        <v>7</v>
      </c>
      <c r="L523" t="s">
        <v>483</v>
      </c>
      <c r="M523">
        <v>8</v>
      </c>
      <c r="N523" s="8">
        <v>708</v>
      </c>
      <c r="O523" s="8">
        <v>4</v>
      </c>
      <c r="P523" s="8">
        <v>354</v>
      </c>
      <c r="Q523">
        <f t="shared" si="40"/>
        <v>21</v>
      </c>
      <c r="R523">
        <f t="shared" si="43"/>
        <v>8</v>
      </c>
      <c r="S523" t="str">
        <f t="shared" si="44"/>
        <v>Loyal Customers</v>
      </c>
    </row>
    <row r="524" spans="1:19" x14ac:dyDescent="0.25">
      <c r="A524">
        <v>11096</v>
      </c>
      <c r="B524">
        <v>73</v>
      </c>
      <c r="C524" t="s">
        <v>443</v>
      </c>
      <c r="D524" t="s">
        <v>34</v>
      </c>
      <c r="E524">
        <v>57247</v>
      </c>
      <c r="F524">
        <v>50</v>
      </c>
      <c r="G524">
        <v>12</v>
      </c>
      <c r="H524">
        <v>232</v>
      </c>
      <c r="I524">
        <f>(1-_xlfn.PERCENTRANK.INC($F$2:$F42736,F524,1))*10</f>
        <v>5</v>
      </c>
      <c r="J524">
        <f t="shared" si="41"/>
        <v>3</v>
      </c>
      <c r="K524">
        <f t="shared" si="42"/>
        <v>4</v>
      </c>
      <c r="L524" t="s">
        <v>483</v>
      </c>
      <c r="M524">
        <v>2</v>
      </c>
      <c r="N524" s="8">
        <v>51.55555555555555</v>
      </c>
      <c r="O524" s="8">
        <v>7</v>
      </c>
      <c r="P524" s="8">
        <v>180.44444444444446</v>
      </c>
      <c r="Q524">
        <f t="shared" si="40"/>
        <v>12</v>
      </c>
      <c r="R524">
        <f t="shared" si="43"/>
        <v>3</v>
      </c>
      <c r="S524" t="str">
        <f t="shared" si="44"/>
        <v>At-Risk Customers</v>
      </c>
    </row>
    <row r="525" spans="1:19" x14ac:dyDescent="0.25">
      <c r="A525">
        <v>304</v>
      </c>
      <c r="B525">
        <v>44</v>
      </c>
      <c r="C525" t="s">
        <v>443</v>
      </c>
      <c r="D525" t="s">
        <v>30</v>
      </c>
      <c r="E525">
        <v>22944</v>
      </c>
      <c r="F525">
        <v>67</v>
      </c>
      <c r="G525">
        <v>9</v>
      </c>
      <c r="H525">
        <v>76</v>
      </c>
      <c r="I525">
        <f>(1-_xlfn.PERCENTRANK.INC($F$2:$F42737,F525,1))*10</f>
        <v>4</v>
      </c>
      <c r="J525">
        <f t="shared" si="41"/>
        <v>2</v>
      </c>
      <c r="K525">
        <f t="shared" si="42"/>
        <v>2</v>
      </c>
      <c r="L525" t="s">
        <v>483</v>
      </c>
      <c r="M525">
        <v>3</v>
      </c>
      <c r="N525" s="8">
        <v>38</v>
      </c>
      <c r="O525" s="8">
        <v>3</v>
      </c>
      <c r="P525" s="8">
        <v>38</v>
      </c>
      <c r="Q525">
        <f t="shared" si="40"/>
        <v>8</v>
      </c>
      <c r="R525">
        <f t="shared" si="43"/>
        <v>1</v>
      </c>
      <c r="S525" t="str">
        <f t="shared" si="44"/>
        <v>Inactive Customers</v>
      </c>
    </row>
    <row r="526" spans="1:19" x14ac:dyDescent="0.25">
      <c r="A526">
        <v>3665</v>
      </c>
      <c r="B526">
        <v>48</v>
      </c>
      <c r="C526" t="s">
        <v>443</v>
      </c>
      <c r="D526" t="s">
        <v>34</v>
      </c>
      <c r="E526">
        <v>25315</v>
      </c>
      <c r="F526">
        <v>46</v>
      </c>
      <c r="G526">
        <v>9</v>
      </c>
      <c r="H526">
        <v>54</v>
      </c>
      <c r="I526">
        <f>(1-_xlfn.PERCENTRANK.INC($F$2:$F42738,F526,1))*10</f>
        <v>6</v>
      </c>
      <c r="J526">
        <f t="shared" si="41"/>
        <v>2</v>
      </c>
      <c r="K526">
        <f t="shared" si="42"/>
        <v>1</v>
      </c>
      <c r="L526" t="s">
        <v>483</v>
      </c>
      <c r="M526">
        <v>3</v>
      </c>
      <c r="N526" s="8">
        <v>27</v>
      </c>
      <c r="O526" s="8">
        <v>3</v>
      </c>
      <c r="P526" s="8">
        <v>27</v>
      </c>
      <c r="Q526">
        <f t="shared" si="40"/>
        <v>9</v>
      </c>
      <c r="R526">
        <f t="shared" si="43"/>
        <v>2</v>
      </c>
      <c r="S526" t="str">
        <f t="shared" si="44"/>
        <v>At-Risk Customers</v>
      </c>
    </row>
    <row r="527" spans="1:19" x14ac:dyDescent="0.25">
      <c r="A527">
        <v>10591</v>
      </c>
      <c r="B527">
        <v>56</v>
      </c>
      <c r="C527" t="s">
        <v>442</v>
      </c>
      <c r="D527" t="s">
        <v>57</v>
      </c>
      <c r="E527">
        <v>43638</v>
      </c>
      <c r="F527">
        <v>37</v>
      </c>
      <c r="G527">
        <v>11</v>
      </c>
      <c r="H527">
        <v>201</v>
      </c>
      <c r="I527">
        <f>(1-_xlfn.PERCENTRANK.INC($F$2:$F42739,F527,1))*10</f>
        <v>7</v>
      </c>
      <c r="J527">
        <f t="shared" si="41"/>
        <v>3</v>
      </c>
      <c r="K527">
        <f t="shared" si="42"/>
        <v>4</v>
      </c>
      <c r="L527" t="s">
        <v>483</v>
      </c>
      <c r="M527">
        <v>4</v>
      </c>
      <c r="N527" s="8">
        <v>100.5</v>
      </c>
      <c r="O527" s="8">
        <v>4</v>
      </c>
      <c r="P527" s="8">
        <v>100.5</v>
      </c>
      <c r="Q527">
        <f t="shared" si="40"/>
        <v>14</v>
      </c>
      <c r="R527">
        <f t="shared" si="43"/>
        <v>4</v>
      </c>
      <c r="S527" t="str">
        <f t="shared" si="44"/>
        <v>At-Risk Customers</v>
      </c>
    </row>
    <row r="528" spans="1:19" x14ac:dyDescent="0.25">
      <c r="A528">
        <v>5036</v>
      </c>
      <c r="B528">
        <v>41</v>
      </c>
      <c r="C528" t="s">
        <v>33</v>
      </c>
      <c r="D528" t="s">
        <v>30</v>
      </c>
      <c r="E528">
        <v>42710</v>
      </c>
      <c r="F528">
        <v>38</v>
      </c>
      <c r="G528">
        <v>14</v>
      </c>
      <c r="H528">
        <v>406</v>
      </c>
      <c r="I528">
        <f>(1-_xlfn.PERCENTRANK.INC($F$2:$F42740,F528,1))*10</f>
        <v>7</v>
      </c>
      <c r="J528">
        <f t="shared" si="41"/>
        <v>4</v>
      </c>
      <c r="K528">
        <f t="shared" si="42"/>
        <v>5</v>
      </c>
      <c r="L528" t="s">
        <v>483</v>
      </c>
      <c r="M528">
        <v>4</v>
      </c>
      <c r="N528" s="8">
        <v>232</v>
      </c>
      <c r="O528" s="8">
        <v>3</v>
      </c>
      <c r="P528" s="8">
        <v>174</v>
      </c>
      <c r="Q528">
        <f t="shared" si="40"/>
        <v>16</v>
      </c>
      <c r="R528">
        <f t="shared" si="43"/>
        <v>5</v>
      </c>
      <c r="S528" t="str">
        <f t="shared" si="44"/>
        <v>Growth Customers</v>
      </c>
    </row>
    <row r="529" spans="1:19" x14ac:dyDescent="0.25">
      <c r="A529">
        <v>5547</v>
      </c>
      <c r="B529">
        <v>43</v>
      </c>
      <c r="C529" t="s">
        <v>33</v>
      </c>
      <c r="D529" t="s">
        <v>34</v>
      </c>
      <c r="E529">
        <v>84169</v>
      </c>
      <c r="F529">
        <v>9</v>
      </c>
      <c r="G529">
        <v>20</v>
      </c>
      <c r="H529">
        <v>1919</v>
      </c>
      <c r="I529">
        <f>(1-_xlfn.PERCENTRANK.INC($F$2:$F42741,F529,1))*10</f>
        <v>10</v>
      </c>
      <c r="J529">
        <f t="shared" si="41"/>
        <v>6</v>
      </c>
      <c r="K529">
        <f t="shared" si="42"/>
        <v>9</v>
      </c>
      <c r="L529" t="s">
        <v>483</v>
      </c>
      <c r="M529">
        <v>7</v>
      </c>
      <c r="N529" s="8">
        <v>1033.3076923076922</v>
      </c>
      <c r="O529" s="8">
        <v>6</v>
      </c>
      <c r="P529" s="8">
        <v>885.69230769230774</v>
      </c>
      <c r="Q529">
        <f t="shared" si="40"/>
        <v>25</v>
      </c>
      <c r="R529">
        <f t="shared" si="43"/>
        <v>9</v>
      </c>
      <c r="S529" t="str">
        <f t="shared" si="44"/>
        <v>Top Customers</v>
      </c>
    </row>
    <row r="530" spans="1:19" x14ac:dyDescent="0.25">
      <c r="A530">
        <v>7822</v>
      </c>
      <c r="B530">
        <v>49</v>
      </c>
      <c r="C530" t="s">
        <v>442</v>
      </c>
      <c r="D530" t="s">
        <v>34</v>
      </c>
      <c r="E530">
        <v>54058</v>
      </c>
      <c r="F530">
        <v>56</v>
      </c>
      <c r="G530">
        <v>20</v>
      </c>
      <c r="H530">
        <v>662</v>
      </c>
      <c r="I530">
        <f>(1-_xlfn.PERCENTRANK.INC($F$2:$F42742,F530,1))*10</f>
        <v>5</v>
      </c>
      <c r="J530">
        <f t="shared" si="41"/>
        <v>6</v>
      </c>
      <c r="K530">
        <f t="shared" si="42"/>
        <v>6</v>
      </c>
      <c r="L530" t="s">
        <v>483</v>
      </c>
      <c r="M530">
        <v>4</v>
      </c>
      <c r="N530" s="8">
        <v>220.66666666666666</v>
      </c>
      <c r="O530" s="8">
        <v>8</v>
      </c>
      <c r="P530" s="8">
        <v>441.33333333333331</v>
      </c>
      <c r="Q530">
        <f t="shared" si="40"/>
        <v>17</v>
      </c>
      <c r="R530">
        <f t="shared" si="43"/>
        <v>5</v>
      </c>
      <c r="S530" t="str">
        <f t="shared" si="44"/>
        <v>Growth Customers</v>
      </c>
    </row>
    <row r="531" spans="1:19" x14ac:dyDescent="0.25">
      <c r="A531">
        <v>8541</v>
      </c>
      <c r="B531">
        <v>35</v>
      </c>
      <c r="C531" t="s">
        <v>443</v>
      </c>
      <c r="D531" t="s">
        <v>34</v>
      </c>
      <c r="E531">
        <v>24683</v>
      </c>
      <c r="F531">
        <v>98</v>
      </c>
      <c r="G531">
        <v>8</v>
      </c>
      <c r="H531">
        <v>41</v>
      </c>
      <c r="I531">
        <f>(1-_xlfn.PERCENTRANK.INC($F$2:$F42743,F531,1))*10</f>
        <v>0.99999999999999978</v>
      </c>
      <c r="J531">
        <f t="shared" si="41"/>
        <v>2</v>
      </c>
      <c r="K531">
        <f t="shared" si="42"/>
        <v>1</v>
      </c>
      <c r="L531" t="s">
        <v>483</v>
      </c>
      <c r="M531">
        <v>2</v>
      </c>
      <c r="N531" s="8">
        <v>13.666666666666666</v>
      </c>
      <c r="O531" s="8">
        <v>4</v>
      </c>
      <c r="P531" s="8">
        <v>27.333333333333332</v>
      </c>
      <c r="Q531">
        <f t="shared" si="40"/>
        <v>4</v>
      </c>
      <c r="R531">
        <f t="shared" si="43"/>
        <v>0</v>
      </c>
      <c r="S531" t="str">
        <f t="shared" si="44"/>
        <v>Inactive Customers</v>
      </c>
    </row>
    <row r="532" spans="1:19" x14ac:dyDescent="0.25">
      <c r="A532">
        <v>10955</v>
      </c>
      <c r="B532">
        <v>61</v>
      </c>
      <c r="C532" t="s">
        <v>442</v>
      </c>
      <c r="D532" t="s">
        <v>57</v>
      </c>
      <c r="E532">
        <v>85620</v>
      </c>
      <c r="F532">
        <v>68</v>
      </c>
      <c r="G532">
        <v>14</v>
      </c>
      <c r="H532">
        <v>1600</v>
      </c>
      <c r="I532">
        <f>(1-_xlfn.PERCENTRANK.INC($F$2:$F42744,F532,1))*10</f>
        <v>4</v>
      </c>
      <c r="J532">
        <f t="shared" si="41"/>
        <v>4</v>
      </c>
      <c r="K532">
        <f t="shared" si="42"/>
        <v>9</v>
      </c>
      <c r="L532" t="s">
        <v>483</v>
      </c>
      <c r="M532">
        <v>3</v>
      </c>
      <c r="N532" s="8">
        <v>685.71428571428567</v>
      </c>
      <c r="O532" s="8">
        <v>4</v>
      </c>
      <c r="P532" s="8">
        <v>914.28571428571422</v>
      </c>
      <c r="Q532">
        <f t="shared" si="40"/>
        <v>17</v>
      </c>
      <c r="R532">
        <f t="shared" si="43"/>
        <v>5</v>
      </c>
      <c r="S532" t="str">
        <f t="shared" si="44"/>
        <v>Growth Customers</v>
      </c>
    </row>
    <row r="533" spans="1:19" x14ac:dyDescent="0.25">
      <c r="A533">
        <v>4368</v>
      </c>
      <c r="B533">
        <v>45</v>
      </c>
      <c r="C533" t="s">
        <v>442</v>
      </c>
      <c r="D533" t="s">
        <v>34</v>
      </c>
      <c r="E533">
        <v>47850</v>
      </c>
      <c r="F533">
        <v>72</v>
      </c>
      <c r="G533">
        <v>8</v>
      </c>
      <c r="H533">
        <v>134</v>
      </c>
      <c r="I533">
        <f>(1-_xlfn.PERCENTRANK.INC($F$2:$F42745,F533,1))*10</f>
        <v>3.0000000000000004</v>
      </c>
      <c r="J533">
        <f t="shared" si="41"/>
        <v>2</v>
      </c>
      <c r="K533">
        <f t="shared" si="42"/>
        <v>3</v>
      </c>
      <c r="L533" t="s">
        <v>483</v>
      </c>
      <c r="M533">
        <v>3</v>
      </c>
      <c r="N533" s="8">
        <v>57.428571428571423</v>
      </c>
      <c r="O533" s="8">
        <v>4</v>
      </c>
      <c r="P533" s="8">
        <v>76.571428571428569</v>
      </c>
      <c r="Q533">
        <f t="shared" si="40"/>
        <v>8</v>
      </c>
      <c r="R533">
        <f t="shared" si="43"/>
        <v>1</v>
      </c>
      <c r="S533" t="str">
        <f t="shared" si="44"/>
        <v>Inactive Customers</v>
      </c>
    </row>
    <row r="534" spans="1:19" x14ac:dyDescent="0.25">
      <c r="A534">
        <v>9671</v>
      </c>
      <c r="B534">
        <v>57</v>
      </c>
      <c r="C534" t="s">
        <v>442</v>
      </c>
      <c r="D534" t="s">
        <v>34</v>
      </c>
      <c r="E534">
        <v>19514</v>
      </c>
      <c r="F534">
        <v>47</v>
      </c>
      <c r="G534">
        <v>10</v>
      </c>
      <c r="H534">
        <v>69</v>
      </c>
      <c r="I534">
        <f>(1-_xlfn.PERCENTRANK.INC($F$2:$F42746,F534,1))*10</f>
        <v>6</v>
      </c>
      <c r="J534">
        <f t="shared" si="41"/>
        <v>3</v>
      </c>
      <c r="K534">
        <f t="shared" si="42"/>
        <v>2</v>
      </c>
      <c r="L534" t="s">
        <v>483</v>
      </c>
      <c r="M534">
        <v>3</v>
      </c>
      <c r="N534" s="8">
        <v>41.4</v>
      </c>
      <c r="O534" s="8">
        <v>2</v>
      </c>
      <c r="P534" s="8">
        <v>27.6</v>
      </c>
      <c r="Q534">
        <f t="shared" si="40"/>
        <v>11</v>
      </c>
      <c r="R534">
        <f t="shared" si="43"/>
        <v>3</v>
      </c>
      <c r="S534" t="str">
        <f t="shared" si="44"/>
        <v>At-Risk Customers</v>
      </c>
    </row>
    <row r="535" spans="1:19" x14ac:dyDescent="0.25">
      <c r="A535">
        <v>2256</v>
      </c>
      <c r="B535">
        <v>52</v>
      </c>
      <c r="C535" t="s">
        <v>443</v>
      </c>
      <c r="D535" t="s">
        <v>34</v>
      </c>
      <c r="E535">
        <v>27159</v>
      </c>
      <c r="F535">
        <v>33</v>
      </c>
      <c r="G535">
        <v>6</v>
      </c>
      <c r="H535">
        <v>21</v>
      </c>
      <c r="I535">
        <f>(1-_xlfn.PERCENTRANK.INC($F$2:$F42747,F535,1))*10</f>
        <v>7</v>
      </c>
      <c r="J535">
        <f t="shared" si="41"/>
        <v>1</v>
      </c>
      <c r="K535">
        <f t="shared" si="42"/>
        <v>0</v>
      </c>
      <c r="L535" t="s">
        <v>483</v>
      </c>
      <c r="M535">
        <v>1</v>
      </c>
      <c r="N535" s="8">
        <v>5.25</v>
      </c>
      <c r="O535" s="8">
        <v>3</v>
      </c>
      <c r="P535" s="8">
        <v>15.75</v>
      </c>
      <c r="Q535">
        <f t="shared" si="40"/>
        <v>8</v>
      </c>
      <c r="R535">
        <f t="shared" si="43"/>
        <v>1</v>
      </c>
      <c r="S535" t="str">
        <f t="shared" si="44"/>
        <v>Inactive Customers</v>
      </c>
    </row>
    <row r="536" spans="1:19" x14ac:dyDescent="0.25">
      <c r="A536">
        <v>4279</v>
      </c>
      <c r="B536">
        <v>62</v>
      </c>
      <c r="C536" t="s">
        <v>443</v>
      </c>
      <c r="D536" t="s">
        <v>30</v>
      </c>
      <c r="E536">
        <v>39548</v>
      </c>
      <c r="F536">
        <v>87</v>
      </c>
      <c r="G536">
        <v>7</v>
      </c>
      <c r="H536">
        <v>54</v>
      </c>
      <c r="I536">
        <f>(1-_xlfn.PERCENTRANK.INC($F$2:$F42748,F536,1))*10</f>
        <v>1.9999999999999996</v>
      </c>
      <c r="J536">
        <f t="shared" si="41"/>
        <v>1</v>
      </c>
      <c r="K536">
        <f t="shared" si="42"/>
        <v>1</v>
      </c>
      <c r="L536" t="s">
        <v>483</v>
      </c>
      <c r="M536">
        <v>1</v>
      </c>
      <c r="N536" s="8">
        <v>13.5</v>
      </c>
      <c r="O536" s="8">
        <v>3</v>
      </c>
      <c r="P536" s="8">
        <v>40.5</v>
      </c>
      <c r="Q536">
        <f t="shared" si="40"/>
        <v>3.9999999999999996</v>
      </c>
      <c r="R536">
        <f t="shared" si="43"/>
        <v>0</v>
      </c>
      <c r="S536" t="str">
        <f t="shared" si="44"/>
        <v>Inactive Customers</v>
      </c>
    </row>
    <row r="537" spans="1:19" x14ac:dyDescent="0.25">
      <c r="A537">
        <v>5371</v>
      </c>
      <c r="B537">
        <v>36</v>
      </c>
      <c r="C537" t="s">
        <v>442</v>
      </c>
      <c r="D537" t="s">
        <v>30</v>
      </c>
      <c r="E537">
        <v>21474</v>
      </c>
      <c r="F537">
        <v>0</v>
      </c>
      <c r="G537">
        <v>8</v>
      </c>
      <c r="H537">
        <v>91</v>
      </c>
      <c r="I537">
        <f>(1-_xlfn.PERCENTRANK.INC($F$2:$F42749,F537,1))*10</f>
        <v>10</v>
      </c>
      <c r="J537">
        <f t="shared" si="41"/>
        <v>2</v>
      </c>
      <c r="K537">
        <f t="shared" si="42"/>
        <v>2</v>
      </c>
      <c r="L537" t="s">
        <v>483</v>
      </c>
      <c r="M537">
        <v>3</v>
      </c>
      <c r="N537" s="8">
        <v>54.6</v>
      </c>
      <c r="O537" s="8">
        <v>2</v>
      </c>
      <c r="P537" s="8">
        <v>36.4</v>
      </c>
      <c r="Q537">
        <f t="shared" si="40"/>
        <v>14</v>
      </c>
      <c r="R537">
        <f t="shared" si="43"/>
        <v>4</v>
      </c>
      <c r="S537" t="str">
        <f t="shared" si="44"/>
        <v>At-Risk Customers</v>
      </c>
    </row>
    <row r="538" spans="1:19" x14ac:dyDescent="0.25">
      <c r="A538">
        <v>9240</v>
      </c>
      <c r="B538">
        <v>54</v>
      </c>
      <c r="C538" t="s">
        <v>33</v>
      </c>
      <c r="D538" t="s">
        <v>30</v>
      </c>
      <c r="E538">
        <v>60504</v>
      </c>
      <c r="F538">
        <v>73</v>
      </c>
      <c r="G538">
        <v>18</v>
      </c>
      <c r="H538">
        <v>526</v>
      </c>
      <c r="I538">
        <f>(1-_xlfn.PERCENTRANK.INC($F$2:$F42750,F538,1))*10</f>
        <v>3.0000000000000004</v>
      </c>
      <c r="J538">
        <f t="shared" si="41"/>
        <v>6</v>
      </c>
      <c r="K538">
        <f t="shared" si="42"/>
        <v>5</v>
      </c>
      <c r="L538" t="s">
        <v>483</v>
      </c>
      <c r="M538">
        <v>6</v>
      </c>
      <c r="N538" s="8">
        <v>225.42857142857142</v>
      </c>
      <c r="O538" s="8">
        <v>8</v>
      </c>
      <c r="P538" s="8">
        <v>300.57142857142856</v>
      </c>
      <c r="Q538">
        <f t="shared" si="40"/>
        <v>14</v>
      </c>
      <c r="R538">
        <f t="shared" si="43"/>
        <v>4</v>
      </c>
      <c r="S538" t="str">
        <f t="shared" si="44"/>
        <v>At-Risk Customers</v>
      </c>
    </row>
    <row r="539" spans="1:19" x14ac:dyDescent="0.25">
      <c r="A539">
        <v>9460</v>
      </c>
      <c r="B539">
        <v>62</v>
      </c>
      <c r="C539" t="s">
        <v>442</v>
      </c>
      <c r="D539" t="s">
        <v>34</v>
      </c>
      <c r="E539">
        <v>22419</v>
      </c>
      <c r="F539">
        <v>74</v>
      </c>
      <c r="G539">
        <v>8</v>
      </c>
      <c r="H539">
        <v>162</v>
      </c>
      <c r="I539">
        <f>(1-_xlfn.PERCENTRANK.INC($F$2:$F42751,F539,1))*10</f>
        <v>3.0000000000000004</v>
      </c>
      <c r="J539">
        <f t="shared" si="41"/>
        <v>2</v>
      </c>
      <c r="K539">
        <f t="shared" si="42"/>
        <v>3</v>
      </c>
      <c r="L539" t="s">
        <v>483</v>
      </c>
      <c r="M539">
        <v>3</v>
      </c>
      <c r="N539" s="8">
        <v>97.2</v>
      </c>
      <c r="O539" s="8">
        <v>2</v>
      </c>
      <c r="P539" s="8">
        <v>64.8</v>
      </c>
      <c r="Q539">
        <f t="shared" si="40"/>
        <v>8</v>
      </c>
      <c r="R539">
        <f t="shared" si="43"/>
        <v>1</v>
      </c>
      <c r="S539" t="str">
        <f t="shared" si="44"/>
        <v>Inactive Customers</v>
      </c>
    </row>
    <row r="540" spans="1:19" x14ac:dyDescent="0.25">
      <c r="A540">
        <v>9504</v>
      </c>
      <c r="B540">
        <v>76</v>
      </c>
      <c r="C540" t="s">
        <v>443</v>
      </c>
      <c r="D540" t="s">
        <v>34</v>
      </c>
      <c r="E540">
        <v>81698</v>
      </c>
      <c r="F540">
        <v>4</v>
      </c>
      <c r="G540">
        <v>25</v>
      </c>
      <c r="H540">
        <v>1008</v>
      </c>
      <c r="I540">
        <f>(1-_xlfn.PERCENTRANK.INC($F$2:$F42752,F540,1))*10</f>
        <v>10</v>
      </c>
      <c r="J540">
        <f t="shared" si="41"/>
        <v>8</v>
      </c>
      <c r="K540">
        <f t="shared" si="42"/>
        <v>7</v>
      </c>
      <c r="L540" t="s">
        <v>483</v>
      </c>
      <c r="M540">
        <v>3</v>
      </c>
      <c r="N540" s="8">
        <v>189</v>
      </c>
      <c r="O540" s="8">
        <v>13</v>
      </c>
      <c r="P540" s="8">
        <v>819</v>
      </c>
      <c r="Q540">
        <f t="shared" si="40"/>
        <v>25</v>
      </c>
      <c r="R540">
        <f t="shared" si="43"/>
        <v>9</v>
      </c>
      <c r="S540" t="str">
        <f t="shared" si="44"/>
        <v>Top Customers</v>
      </c>
    </row>
    <row r="541" spans="1:19" x14ac:dyDescent="0.25">
      <c r="A541">
        <v>8692</v>
      </c>
      <c r="B541">
        <v>73</v>
      </c>
      <c r="C541" t="s">
        <v>442</v>
      </c>
      <c r="D541" t="s">
        <v>34</v>
      </c>
      <c r="E541">
        <v>43462</v>
      </c>
      <c r="F541">
        <v>50</v>
      </c>
      <c r="G541">
        <v>16</v>
      </c>
      <c r="H541">
        <v>240</v>
      </c>
      <c r="I541">
        <f>(1-_xlfn.PERCENTRANK.INC($F$2:$F42753,F541,1))*10</f>
        <v>5</v>
      </c>
      <c r="J541">
        <f t="shared" si="41"/>
        <v>5</v>
      </c>
      <c r="K541">
        <f t="shared" si="42"/>
        <v>4</v>
      </c>
      <c r="L541" t="s">
        <v>483</v>
      </c>
      <c r="M541">
        <v>4</v>
      </c>
      <c r="N541" s="8">
        <v>106.66666666666666</v>
      </c>
      <c r="O541" s="8">
        <v>5</v>
      </c>
      <c r="P541" s="8">
        <v>133.33333333333334</v>
      </c>
      <c r="Q541">
        <f t="shared" si="40"/>
        <v>14</v>
      </c>
      <c r="R541">
        <f t="shared" si="43"/>
        <v>4</v>
      </c>
      <c r="S541" t="str">
        <f t="shared" si="44"/>
        <v>At-Risk Customers</v>
      </c>
    </row>
    <row r="542" spans="1:19" x14ac:dyDescent="0.25">
      <c r="A542">
        <v>448</v>
      </c>
      <c r="B542">
        <v>47</v>
      </c>
      <c r="C542" t="s">
        <v>33</v>
      </c>
      <c r="D542" t="s">
        <v>30</v>
      </c>
      <c r="E542">
        <v>54880</v>
      </c>
      <c r="F542">
        <v>57</v>
      </c>
      <c r="G542">
        <v>21</v>
      </c>
      <c r="H542">
        <v>795</v>
      </c>
      <c r="I542">
        <f>(1-_xlfn.PERCENTRANK.INC($F$2:$F42754,F542,1))*10</f>
        <v>5</v>
      </c>
      <c r="J542">
        <f t="shared" si="41"/>
        <v>7</v>
      </c>
      <c r="K542">
        <f t="shared" si="42"/>
        <v>6</v>
      </c>
      <c r="L542" t="s">
        <v>483</v>
      </c>
      <c r="M542">
        <v>6</v>
      </c>
      <c r="N542" s="8">
        <v>280.58823529411768</v>
      </c>
      <c r="O542" s="8">
        <v>11</v>
      </c>
      <c r="P542" s="8">
        <v>514.41176470588243</v>
      </c>
      <c r="Q542">
        <f t="shared" si="40"/>
        <v>18</v>
      </c>
      <c r="R542">
        <f t="shared" si="43"/>
        <v>6</v>
      </c>
      <c r="S542" t="str">
        <f t="shared" si="44"/>
        <v>Growth Customers</v>
      </c>
    </row>
    <row r="543" spans="1:19" x14ac:dyDescent="0.25">
      <c r="A543">
        <v>8314</v>
      </c>
      <c r="B543">
        <v>43</v>
      </c>
      <c r="C543" t="s">
        <v>442</v>
      </c>
      <c r="D543" t="s">
        <v>34</v>
      </c>
      <c r="E543">
        <v>79908</v>
      </c>
      <c r="F543">
        <v>30</v>
      </c>
      <c r="G543">
        <v>19</v>
      </c>
      <c r="H543">
        <v>1772</v>
      </c>
      <c r="I543">
        <f>(1-_xlfn.PERCENTRANK.INC($F$2:$F42755,F543,1))*10</f>
        <v>7</v>
      </c>
      <c r="J543">
        <f t="shared" si="41"/>
        <v>6</v>
      </c>
      <c r="K543">
        <f t="shared" si="42"/>
        <v>9</v>
      </c>
      <c r="L543" t="s">
        <v>483</v>
      </c>
      <c r="M543">
        <v>5</v>
      </c>
      <c r="N543" s="8">
        <v>738.33333333333337</v>
      </c>
      <c r="O543" s="8">
        <v>7</v>
      </c>
      <c r="P543" s="8">
        <v>1033.6666666666667</v>
      </c>
      <c r="Q543">
        <f t="shared" si="40"/>
        <v>22</v>
      </c>
      <c r="R543">
        <f t="shared" si="43"/>
        <v>8</v>
      </c>
      <c r="S543" t="str">
        <f t="shared" si="44"/>
        <v>Loyal Customers</v>
      </c>
    </row>
    <row r="544" spans="1:19" x14ac:dyDescent="0.25">
      <c r="A544">
        <v>8420</v>
      </c>
      <c r="B544">
        <v>55</v>
      </c>
      <c r="C544" t="s">
        <v>443</v>
      </c>
      <c r="D544" t="s">
        <v>34</v>
      </c>
      <c r="E544">
        <v>15315</v>
      </c>
      <c r="F544">
        <v>27</v>
      </c>
      <c r="G544">
        <v>8</v>
      </c>
      <c r="H544">
        <v>64</v>
      </c>
      <c r="I544">
        <f>(1-_xlfn.PERCENTRANK.INC($F$2:$F42756,F544,1))*10</f>
        <v>8</v>
      </c>
      <c r="J544">
        <f t="shared" si="41"/>
        <v>2</v>
      </c>
      <c r="K544">
        <f t="shared" si="42"/>
        <v>2</v>
      </c>
      <c r="L544" t="s">
        <v>483</v>
      </c>
      <c r="M544">
        <v>2</v>
      </c>
      <c r="N544" s="8">
        <v>21.333333333333332</v>
      </c>
      <c r="O544" s="8">
        <v>4</v>
      </c>
      <c r="P544" s="8">
        <v>42.666666666666664</v>
      </c>
      <c r="Q544">
        <f t="shared" si="40"/>
        <v>12</v>
      </c>
      <c r="R544">
        <f t="shared" si="43"/>
        <v>3</v>
      </c>
      <c r="S544" t="str">
        <f t="shared" si="44"/>
        <v>At-Risk Customers</v>
      </c>
    </row>
    <row r="545" spans="1:19" x14ac:dyDescent="0.25">
      <c r="A545">
        <v>3174</v>
      </c>
      <c r="B545">
        <v>66</v>
      </c>
      <c r="C545" t="s">
        <v>442</v>
      </c>
      <c r="D545" t="s">
        <v>34</v>
      </c>
      <c r="E545">
        <v>87771</v>
      </c>
      <c r="F545">
        <v>61</v>
      </c>
      <c r="G545">
        <v>20</v>
      </c>
      <c r="H545">
        <v>1957</v>
      </c>
      <c r="I545">
        <f>(1-_xlfn.PERCENTRANK.INC($F$2:$F42757,F545,1))*10</f>
        <v>4</v>
      </c>
      <c r="J545">
        <f t="shared" si="41"/>
        <v>6</v>
      </c>
      <c r="K545">
        <f t="shared" si="42"/>
        <v>9</v>
      </c>
      <c r="L545" t="s">
        <v>483</v>
      </c>
      <c r="M545">
        <v>5</v>
      </c>
      <c r="N545" s="8">
        <v>1087.2222222222222</v>
      </c>
      <c r="O545" s="8">
        <v>4</v>
      </c>
      <c r="P545" s="8">
        <v>869.77777777777771</v>
      </c>
      <c r="Q545">
        <f t="shared" si="40"/>
        <v>19</v>
      </c>
      <c r="R545">
        <f t="shared" si="43"/>
        <v>7</v>
      </c>
      <c r="S545" t="str">
        <f t="shared" si="44"/>
        <v>Loyal Customers</v>
      </c>
    </row>
    <row r="546" spans="1:19" x14ac:dyDescent="0.25">
      <c r="A546">
        <v>7685</v>
      </c>
      <c r="B546">
        <v>47</v>
      </c>
      <c r="C546" t="s">
        <v>442</v>
      </c>
      <c r="D546" t="s">
        <v>34</v>
      </c>
      <c r="E546">
        <v>33039</v>
      </c>
      <c r="F546">
        <v>4</v>
      </c>
      <c r="G546">
        <v>7</v>
      </c>
      <c r="H546">
        <v>78</v>
      </c>
      <c r="I546">
        <f>(1-_xlfn.PERCENTRANK.INC($F$2:$F42758,F546,1))*10</f>
        <v>10</v>
      </c>
      <c r="J546">
        <f t="shared" si="41"/>
        <v>1</v>
      </c>
      <c r="K546">
        <f t="shared" si="42"/>
        <v>2</v>
      </c>
      <c r="L546" t="s">
        <v>483</v>
      </c>
      <c r="M546">
        <v>2</v>
      </c>
      <c r="N546" s="8">
        <v>26</v>
      </c>
      <c r="O546" s="8">
        <v>4</v>
      </c>
      <c r="P546" s="8">
        <v>52</v>
      </c>
      <c r="Q546">
        <f t="shared" si="40"/>
        <v>13</v>
      </c>
      <c r="R546">
        <f t="shared" si="43"/>
        <v>4</v>
      </c>
      <c r="S546" t="str">
        <f t="shared" si="44"/>
        <v>At-Risk Customers</v>
      </c>
    </row>
    <row r="547" spans="1:19" x14ac:dyDescent="0.25">
      <c r="A547">
        <v>3179</v>
      </c>
      <c r="B547">
        <v>45</v>
      </c>
      <c r="C547" t="s">
        <v>442</v>
      </c>
      <c r="D547" t="s">
        <v>30</v>
      </c>
      <c r="E547">
        <v>81741</v>
      </c>
      <c r="F547">
        <v>75</v>
      </c>
      <c r="G547">
        <v>19</v>
      </c>
      <c r="H547">
        <v>1572</v>
      </c>
      <c r="I547">
        <f>(1-_xlfn.PERCENTRANK.INC($F$2:$F42759,F547,1))*10</f>
        <v>3.0000000000000004</v>
      </c>
      <c r="J547">
        <f t="shared" si="41"/>
        <v>6</v>
      </c>
      <c r="K547">
        <f t="shared" si="42"/>
        <v>9</v>
      </c>
      <c r="L547" t="s">
        <v>484</v>
      </c>
      <c r="M547">
        <v>6</v>
      </c>
      <c r="N547" s="8">
        <v>725.53846153846155</v>
      </c>
      <c r="O547" s="8">
        <v>7</v>
      </c>
      <c r="P547" s="8">
        <v>846.46153846153845</v>
      </c>
      <c r="Q547">
        <f t="shared" si="40"/>
        <v>18</v>
      </c>
      <c r="R547">
        <f t="shared" si="43"/>
        <v>6</v>
      </c>
      <c r="S547" t="str">
        <f t="shared" si="44"/>
        <v>Growth Customers</v>
      </c>
    </row>
    <row r="548" spans="1:19" x14ac:dyDescent="0.25">
      <c r="A548">
        <v>9780</v>
      </c>
      <c r="B548">
        <v>54</v>
      </c>
      <c r="C548" t="s">
        <v>443</v>
      </c>
      <c r="D548" t="s">
        <v>34</v>
      </c>
      <c r="E548">
        <v>71499</v>
      </c>
      <c r="F548">
        <v>12</v>
      </c>
      <c r="G548">
        <v>26</v>
      </c>
      <c r="H548">
        <v>795</v>
      </c>
      <c r="I548">
        <f>(1-_xlfn.PERCENTRANK.INC($F$2:$F42760,F548,1))*10</f>
        <v>9</v>
      </c>
      <c r="J548">
        <f t="shared" si="41"/>
        <v>9</v>
      </c>
      <c r="K548">
        <f t="shared" si="42"/>
        <v>6</v>
      </c>
      <c r="L548" t="s">
        <v>483</v>
      </c>
      <c r="M548">
        <v>8</v>
      </c>
      <c r="N548" s="8">
        <v>302.85714285714283</v>
      </c>
      <c r="O548" s="8">
        <v>13</v>
      </c>
      <c r="P548" s="8">
        <v>492.14285714285717</v>
      </c>
      <c r="Q548">
        <f t="shared" si="40"/>
        <v>24</v>
      </c>
      <c r="R548">
        <f t="shared" si="43"/>
        <v>9</v>
      </c>
      <c r="S548" t="str">
        <f t="shared" si="44"/>
        <v>Top Customers</v>
      </c>
    </row>
    <row r="549" spans="1:19" x14ac:dyDescent="0.25">
      <c r="A549">
        <v>10681</v>
      </c>
      <c r="B549">
        <v>55</v>
      </c>
      <c r="C549" t="s">
        <v>443</v>
      </c>
      <c r="D549" t="s">
        <v>34</v>
      </c>
      <c r="E549">
        <v>62466</v>
      </c>
      <c r="F549">
        <v>13</v>
      </c>
      <c r="G549">
        <v>26</v>
      </c>
      <c r="H549">
        <v>889</v>
      </c>
      <c r="I549">
        <f>(1-_xlfn.PERCENTRANK.INC($F$2:$F42761,F549,1))*10</f>
        <v>9</v>
      </c>
      <c r="J549">
        <f t="shared" si="41"/>
        <v>9</v>
      </c>
      <c r="K549">
        <f t="shared" si="42"/>
        <v>6</v>
      </c>
      <c r="L549" t="s">
        <v>483</v>
      </c>
      <c r="M549">
        <v>6</v>
      </c>
      <c r="N549" s="8">
        <v>296.33333333333331</v>
      </c>
      <c r="O549" s="8">
        <v>12</v>
      </c>
      <c r="P549" s="8">
        <v>592.66666666666663</v>
      </c>
      <c r="Q549">
        <f t="shared" si="40"/>
        <v>24</v>
      </c>
      <c r="R549">
        <f t="shared" si="43"/>
        <v>9</v>
      </c>
      <c r="S549" t="str">
        <f t="shared" si="44"/>
        <v>Top Customers</v>
      </c>
    </row>
    <row r="550" spans="1:19" x14ac:dyDescent="0.25">
      <c r="A550">
        <v>10232</v>
      </c>
      <c r="B550">
        <v>62</v>
      </c>
      <c r="C550" t="s">
        <v>33</v>
      </c>
      <c r="D550" t="s">
        <v>37</v>
      </c>
      <c r="E550">
        <v>48799</v>
      </c>
      <c r="F550">
        <v>9</v>
      </c>
      <c r="G550">
        <v>15</v>
      </c>
      <c r="H550">
        <v>331</v>
      </c>
      <c r="I550">
        <f>(1-_xlfn.PERCENTRANK.INC($F$2:$F42762,F550,1))*10</f>
        <v>10</v>
      </c>
      <c r="J550">
        <f t="shared" si="41"/>
        <v>4</v>
      </c>
      <c r="K550">
        <f t="shared" si="42"/>
        <v>4</v>
      </c>
      <c r="L550" t="s">
        <v>483</v>
      </c>
      <c r="M550">
        <v>3</v>
      </c>
      <c r="N550" s="8">
        <v>99.3</v>
      </c>
      <c r="O550" s="8">
        <v>7</v>
      </c>
      <c r="P550" s="8">
        <v>231.7</v>
      </c>
      <c r="Q550">
        <f t="shared" si="40"/>
        <v>18</v>
      </c>
      <c r="R550">
        <f t="shared" si="43"/>
        <v>6</v>
      </c>
      <c r="S550" t="str">
        <f t="shared" si="44"/>
        <v>Growth Customers</v>
      </c>
    </row>
    <row r="551" spans="1:19" x14ac:dyDescent="0.25">
      <c r="A551">
        <v>4184</v>
      </c>
      <c r="B551">
        <v>75</v>
      </c>
      <c r="C551" t="s">
        <v>33</v>
      </c>
      <c r="D551" t="s">
        <v>34</v>
      </c>
      <c r="E551">
        <v>52157</v>
      </c>
      <c r="F551">
        <v>48</v>
      </c>
      <c r="G551">
        <v>12</v>
      </c>
      <c r="H551">
        <v>265</v>
      </c>
      <c r="I551">
        <f>(1-_xlfn.PERCENTRANK.INC($F$2:$F42763,F551,1))*10</f>
        <v>6</v>
      </c>
      <c r="J551">
        <f t="shared" si="41"/>
        <v>3</v>
      </c>
      <c r="K551">
        <f t="shared" si="42"/>
        <v>4</v>
      </c>
      <c r="L551" t="s">
        <v>483</v>
      </c>
      <c r="M551">
        <v>3</v>
      </c>
      <c r="N551" s="8">
        <v>99.375</v>
      </c>
      <c r="O551" s="8">
        <v>5</v>
      </c>
      <c r="P551" s="8">
        <v>165.625</v>
      </c>
      <c r="Q551">
        <f t="shared" si="40"/>
        <v>13</v>
      </c>
      <c r="R551">
        <f t="shared" si="43"/>
        <v>4</v>
      </c>
      <c r="S551" t="str">
        <f t="shared" si="44"/>
        <v>At-Risk Customers</v>
      </c>
    </row>
    <row r="552" spans="1:19" x14ac:dyDescent="0.25">
      <c r="A552">
        <v>9120</v>
      </c>
      <c r="B552">
        <v>63</v>
      </c>
      <c r="C552" t="s">
        <v>442</v>
      </c>
      <c r="D552" t="s">
        <v>30</v>
      </c>
      <c r="E552">
        <v>66565</v>
      </c>
      <c r="F552">
        <v>80</v>
      </c>
      <c r="G552">
        <v>19</v>
      </c>
      <c r="H552">
        <v>1065</v>
      </c>
      <c r="I552">
        <f>(1-_xlfn.PERCENTRANK.INC($F$2:$F42764,F552,1))*10</f>
        <v>1.9999999999999996</v>
      </c>
      <c r="J552">
        <f t="shared" si="41"/>
        <v>6</v>
      </c>
      <c r="K552">
        <f t="shared" si="42"/>
        <v>7</v>
      </c>
      <c r="L552" t="s">
        <v>483</v>
      </c>
      <c r="M552">
        <v>4</v>
      </c>
      <c r="N552" s="8">
        <v>327.69230769230774</v>
      </c>
      <c r="O552" s="8">
        <v>9</v>
      </c>
      <c r="P552" s="8">
        <v>737.30769230769226</v>
      </c>
      <c r="Q552">
        <f t="shared" si="40"/>
        <v>15</v>
      </c>
      <c r="R552">
        <f t="shared" si="43"/>
        <v>4</v>
      </c>
      <c r="S552" t="str">
        <f t="shared" si="44"/>
        <v>At-Risk Customers</v>
      </c>
    </row>
    <row r="553" spans="1:19" x14ac:dyDescent="0.25">
      <c r="A553">
        <v>891</v>
      </c>
      <c r="B553">
        <v>74</v>
      </c>
      <c r="C553" t="s">
        <v>443</v>
      </c>
      <c r="D553" t="s">
        <v>34</v>
      </c>
      <c r="E553">
        <v>29298</v>
      </c>
      <c r="F553">
        <v>60</v>
      </c>
      <c r="G553">
        <v>4</v>
      </c>
      <c r="H553">
        <v>11</v>
      </c>
      <c r="I553">
        <f>(1-_xlfn.PERCENTRANK.INC($F$2:$F42765,F553,1))*10</f>
        <v>4</v>
      </c>
      <c r="J553">
        <f t="shared" si="41"/>
        <v>0</v>
      </c>
      <c r="K553">
        <f t="shared" si="42"/>
        <v>0</v>
      </c>
      <c r="L553" t="s">
        <v>483</v>
      </c>
      <c r="M553">
        <v>1</v>
      </c>
      <c r="N553" s="8">
        <v>3.6666666666666665</v>
      </c>
      <c r="O553" s="8">
        <v>2</v>
      </c>
      <c r="P553" s="8">
        <v>7.333333333333333</v>
      </c>
      <c r="Q553">
        <f t="shared" si="40"/>
        <v>4</v>
      </c>
      <c r="R553">
        <f t="shared" si="43"/>
        <v>0</v>
      </c>
      <c r="S553" t="str">
        <f t="shared" si="44"/>
        <v>Inactive Customers</v>
      </c>
    </row>
    <row r="554" spans="1:19" x14ac:dyDescent="0.25">
      <c r="A554">
        <v>10381</v>
      </c>
      <c r="B554">
        <v>46</v>
      </c>
      <c r="C554" t="s">
        <v>442</v>
      </c>
      <c r="D554" t="s">
        <v>30</v>
      </c>
      <c r="E554">
        <v>47691</v>
      </c>
      <c r="F554">
        <v>43</v>
      </c>
      <c r="G554">
        <v>4</v>
      </c>
      <c r="H554">
        <v>21</v>
      </c>
      <c r="I554">
        <f>(1-_xlfn.PERCENTRANK.INC($F$2:$F42766,F554,1))*10</f>
        <v>6</v>
      </c>
      <c r="J554">
        <f t="shared" si="41"/>
        <v>0</v>
      </c>
      <c r="K554">
        <f t="shared" si="42"/>
        <v>0</v>
      </c>
      <c r="L554" t="s">
        <v>483</v>
      </c>
      <c r="M554">
        <v>1</v>
      </c>
      <c r="N554" s="8">
        <v>7</v>
      </c>
      <c r="O554" s="8">
        <v>2</v>
      </c>
      <c r="P554" s="8">
        <v>14</v>
      </c>
      <c r="Q554">
        <f t="shared" si="40"/>
        <v>6</v>
      </c>
      <c r="R554">
        <f t="shared" si="43"/>
        <v>0</v>
      </c>
      <c r="S554" t="str">
        <f t="shared" si="44"/>
        <v>Inactive Customers</v>
      </c>
    </row>
    <row r="555" spans="1:19" x14ac:dyDescent="0.25">
      <c r="A555">
        <v>3525</v>
      </c>
      <c r="B555">
        <v>55</v>
      </c>
      <c r="C555" t="s">
        <v>442</v>
      </c>
      <c r="D555" t="s">
        <v>34</v>
      </c>
      <c r="E555">
        <v>38200</v>
      </c>
      <c r="F555">
        <v>19</v>
      </c>
      <c r="G555">
        <v>4</v>
      </c>
      <c r="H555">
        <v>17</v>
      </c>
      <c r="I555">
        <f>(1-_xlfn.PERCENTRANK.INC($F$2:$F42767,F555,1))*10</f>
        <v>9</v>
      </c>
      <c r="J555">
        <f t="shared" si="41"/>
        <v>0</v>
      </c>
      <c r="K555">
        <f t="shared" si="42"/>
        <v>0</v>
      </c>
      <c r="L555" t="s">
        <v>483</v>
      </c>
      <c r="M555">
        <v>1</v>
      </c>
      <c r="N555" s="8">
        <v>5.6666666666666661</v>
      </c>
      <c r="O555" s="8">
        <v>2</v>
      </c>
      <c r="P555" s="8">
        <v>11.333333333333332</v>
      </c>
      <c r="Q555">
        <f t="shared" si="40"/>
        <v>9</v>
      </c>
      <c r="R555">
        <f t="shared" si="43"/>
        <v>2</v>
      </c>
      <c r="S555" t="str">
        <f t="shared" si="44"/>
        <v>At-Risk Customers</v>
      </c>
    </row>
    <row r="556" spans="1:19" x14ac:dyDescent="0.25">
      <c r="A556">
        <v>6818</v>
      </c>
      <c r="B556">
        <v>51</v>
      </c>
      <c r="C556" t="s">
        <v>442</v>
      </c>
      <c r="D556" t="s">
        <v>34</v>
      </c>
      <c r="E556">
        <v>44989</v>
      </c>
      <c r="F556">
        <v>26</v>
      </c>
      <c r="G556">
        <v>16</v>
      </c>
      <c r="H556">
        <v>369</v>
      </c>
      <c r="I556">
        <f>(1-_xlfn.PERCENTRANK.INC($F$2:$F42768,F556,1))*10</f>
        <v>8</v>
      </c>
      <c r="J556">
        <f t="shared" si="41"/>
        <v>5</v>
      </c>
      <c r="K556">
        <f t="shared" si="42"/>
        <v>4</v>
      </c>
      <c r="L556" t="s">
        <v>483</v>
      </c>
      <c r="M556">
        <v>5</v>
      </c>
      <c r="N556" s="8">
        <v>184.5</v>
      </c>
      <c r="O556" s="8">
        <v>5</v>
      </c>
      <c r="P556" s="8">
        <v>184.5</v>
      </c>
      <c r="Q556">
        <f t="shared" si="40"/>
        <v>17</v>
      </c>
      <c r="R556">
        <f t="shared" si="43"/>
        <v>5</v>
      </c>
      <c r="S556" t="str">
        <f t="shared" si="44"/>
        <v>Growth Customers</v>
      </c>
    </row>
    <row r="557" spans="1:19" x14ac:dyDescent="0.25">
      <c r="A557">
        <v>3526</v>
      </c>
      <c r="B557">
        <v>57</v>
      </c>
      <c r="C557" t="s">
        <v>33</v>
      </c>
      <c r="D557" t="s">
        <v>34</v>
      </c>
      <c r="E557">
        <v>38443</v>
      </c>
      <c r="F557">
        <v>58</v>
      </c>
      <c r="G557">
        <v>6</v>
      </c>
      <c r="H557">
        <v>38</v>
      </c>
      <c r="I557">
        <f>(1-_xlfn.PERCENTRANK.INC($F$2:$F42769,F557,1))*10</f>
        <v>5</v>
      </c>
      <c r="J557">
        <f t="shared" si="41"/>
        <v>1</v>
      </c>
      <c r="K557">
        <f t="shared" si="42"/>
        <v>1</v>
      </c>
      <c r="L557" t="s">
        <v>483</v>
      </c>
      <c r="M557">
        <v>1</v>
      </c>
      <c r="N557" s="8">
        <v>9.5</v>
      </c>
      <c r="O557" s="8">
        <v>3</v>
      </c>
      <c r="P557" s="8">
        <v>28.5</v>
      </c>
      <c r="Q557">
        <f t="shared" si="40"/>
        <v>7</v>
      </c>
      <c r="R557">
        <f t="shared" si="43"/>
        <v>1</v>
      </c>
      <c r="S557" t="str">
        <f t="shared" si="44"/>
        <v>Inactive Customers</v>
      </c>
    </row>
    <row r="558" spans="1:19" x14ac:dyDescent="0.25">
      <c r="A558">
        <v>8181</v>
      </c>
      <c r="B558">
        <v>47</v>
      </c>
      <c r="C558" t="s">
        <v>443</v>
      </c>
      <c r="D558" t="s">
        <v>30</v>
      </c>
      <c r="E558">
        <v>38593</v>
      </c>
      <c r="F558">
        <v>42</v>
      </c>
      <c r="G558">
        <v>11</v>
      </c>
      <c r="H558">
        <v>177</v>
      </c>
      <c r="I558">
        <f>(1-_xlfn.PERCENTRANK.INC($F$2:$F42770,F558,1))*10</f>
        <v>6</v>
      </c>
      <c r="J558">
        <f t="shared" si="41"/>
        <v>3</v>
      </c>
      <c r="K558">
        <f t="shared" si="42"/>
        <v>3</v>
      </c>
      <c r="L558" t="s">
        <v>483</v>
      </c>
      <c r="M558">
        <v>4</v>
      </c>
      <c r="N558" s="8">
        <v>101.14285714285714</v>
      </c>
      <c r="O558" s="8">
        <v>3</v>
      </c>
      <c r="P558" s="8">
        <v>75.857142857142847</v>
      </c>
      <c r="Q558">
        <f t="shared" si="40"/>
        <v>12</v>
      </c>
      <c r="R558">
        <f t="shared" si="43"/>
        <v>3</v>
      </c>
      <c r="S558" t="str">
        <f t="shared" si="44"/>
        <v>At-Risk Customers</v>
      </c>
    </row>
    <row r="559" spans="1:19" x14ac:dyDescent="0.25">
      <c r="A559">
        <v>1029</v>
      </c>
      <c r="B559">
        <v>55</v>
      </c>
      <c r="C559" t="s">
        <v>33</v>
      </c>
      <c r="D559" t="s">
        <v>34</v>
      </c>
      <c r="E559">
        <v>64413</v>
      </c>
      <c r="F559">
        <v>27</v>
      </c>
      <c r="G559">
        <v>12</v>
      </c>
      <c r="H559">
        <v>279</v>
      </c>
      <c r="I559">
        <f>(1-_xlfn.PERCENTRANK.INC($F$2:$F42771,F559,1))*10</f>
        <v>8</v>
      </c>
      <c r="J559">
        <f t="shared" si="41"/>
        <v>3</v>
      </c>
      <c r="K559">
        <f t="shared" si="42"/>
        <v>4</v>
      </c>
      <c r="L559" t="s">
        <v>483</v>
      </c>
      <c r="M559">
        <v>5</v>
      </c>
      <c r="N559" s="8">
        <v>139.5</v>
      </c>
      <c r="O559" s="8">
        <v>5</v>
      </c>
      <c r="P559" s="8">
        <v>139.5</v>
      </c>
      <c r="Q559">
        <f t="shared" si="40"/>
        <v>15</v>
      </c>
      <c r="R559">
        <f t="shared" si="43"/>
        <v>4</v>
      </c>
      <c r="S559" t="str">
        <f t="shared" si="44"/>
        <v>At-Risk Customers</v>
      </c>
    </row>
    <row r="560" spans="1:19" x14ac:dyDescent="0.25">
      <c r="A560">
        <v>7369</v>
      </c>
      <c r="B560">
        <v>44</v>
      </c>
      <c r="C560" t="s">
        <v>443</v>
      </c>
      <c r="D560" t="s">
        <v>34</v>
      </c>
      <c r="E560">
        <v>36959</v>
      </c>
      <c r="F560">
        <v>56</v>
      </c>
      <c r="G560">
        <v>7</v>
      </c>
      <c r="H560">
        <v>62</v>
      </c>
      <c r="I560">
        <f>(1-_xlfn.PERCENTRANK.INC($F$2:$F42772,F560,1))*10</f>
        <v>5</v>
      </c>
      <c r="J560">
        <f t="shared" si="41"/>
        <v>1</v>
      </c>
      <c r="K560">
        <f t="shared" si="42"/>
        <v>2</v>
      </c>
      <c r="L560" t="s">
        <v>483</v>
      </c>
      <c r="M560">
        <v>2</v>
      </c>
      <c r="N560" s="8">
        <v>24.8</v>
      </c>
      <c r="O560" s="8">
        <v>3</v>
      </c>
      <c r="P560" s="8">
        <v>37.199999999999996</v>
      </c>
      <c r="Q560">
        <f t="shared" si="40"/>
        <v>8</v>
      </c>
      <c r="R560">
        <f t="shared" si="43"/>
        <v>1</v>
      </c>
      <c r="S560" t="str">
        <f t="shared" si="44"/>
        <v>Inactive Customers</v>
      </c>
    </row>
    <row r="561" spans="1:19" x14ac:dyDescent="0.25">
      <c r="A561">
        <v>2574</v>
      </c>
      <c r="B561">
        <v>48</v>
      </c>
      <c r="C561" t="s">
        <v>33</v>
      </c>
      <c r="D561" t="s">
        <v>34</v>
      </c>
      <c r="E561">
        <v>61996</v>
      </c>
      <c r="F561">
        <v>27</v>
      </c>
      <c r="G561">
        <v>21</v>
      </c>
      <c r="H561">
        <v>1230</v>
      </c>
      <c r="I561">
        <f>(1-_xlfn.PERCENTRANK.INC($F$2:$F42773,F561,1))*10</f>
        <v>8</v>
      </c>
      <c r="J561">
        <f t="shared" si="41"/>
        <v>7</v>
      </c>
      <c r="K561">
        <f t="shared" si="42"/>
        <v>8</v>
      </c>
      <c r="L561" t="s">
        <v>483</v>
      </c>
      <c r="M561">
        <v>6</v>
      </c>
      <c r="N561" s="8">
        <v>527.14285714285711</v>
      </c>
      <c r="O561" s="8">
        <v>8</v>
      </c>
      <c r="P561" s="8">
        <v>702.85714285714278</v>
      </c>
      <c r="Q561">
        <f t="shared" si="40"/>
        <v>23</v>
      </c>
      <c r="R561">
        <f t="shared" si="43"/>
        <v>8</v>
      </c>
      <c r="S561" t="str">
        <f t="shared" si="44"/>
        <v>Loyal Customers</v>
      </c>
    </row>
    <row r="562" spans="1:19" x14ac:dyDescent="0.25">
      <c r="A562">
        <v>8159</v>
      </c>
      <c r="B562">
        <v>57</v>
      </c>
      <c r="C562" t="s">
        <v>442</v>
      </c>
      <c r="D562" t="s">
        <v>34</v>
      </c>
      <c r="E562">
        <v>51287</v>
      </c>
      <c r="F562">
        <v>10</v>
      </c>
      <c r="G562">
        <v>11</v>
      </c>
      <c r="H562">
        <v>182</v>
      </c>
      <c r="I562">
        <f>(1-_xlfn.PERCENTRANK.INC($F$2:$F42774,F562,1))*10</f>
        <v>9</v>
      </c>
      <c r="J562">
        <f t="shared" si="41"/>
        <v>3</v>
      </c>
      <c r="K562">
        <f t="shared" si="42"/>
        <v>3</v>
      </c>
      <c r="L562" t="s">
        <v>483</v>
      </c>
      <c r="M562">
        <v>4</v>
      </c>
      <c r="N562" s="8">
        <v>104</v>
      </c>
      <c r="O562" s="8">
        <v>3</v>
      </c>
      <c r="P562" s="8">
        <v>78</v>
      </c>
      <c r="Q562">
        <f t="shared" si="40"/>
        <v>15</v>
      </c>
      <c r="R562">
        <f t="shared" si="43"/>
        <v>4</v>
      </c>
      <c r="S562" t="str">
        <f t="shared" si="44"/>
        <v>At-Risk Customers</v>
      </c>
    </row>
    <row r="563" spans="1:19" x14ac:dyDescent="0.25">
      <c r="A563">
        <v>1160</v>
      </c>
      <c r="B563">
        <v>55</v>
      </c>
      <c r="C563" t="s">
        <v>442</v>
      </c>
      <c r="D563" t="s">
        <v>34</v>
      </c>
      <c r="E563">
        <v>13260</v>
      </c>
      <c r="F563">
        <v>48</v>
      </c>
      <c r="G563">
        <v>10</v>
      </c>
      <c r="H563">
        <v>49</v>
      </c>
      <c r="I563">
        <f>(1-_xlfn.PERCENTRANK.INC($F$2:$F42775,F563,1))*10</f>
        <v>6</v>
      </c>
      <c r="J563">
        <f t="shared" si="41"/>
        <v>3</v>
      </c>
      <c r="K563">
        <f t="shared" si="42"/>
        <v>1</v>
      </c>
      <c r="L563" t="s">
        <v>483</v>
      </c>
      <c r="M563">
        <v>3</v>
      </c>
      <c r="N563" s="8">
        <v>24.5</v>
      </c>
      <c r="O563" s="8">
        <v>3</v>
      </c>
      <c r="P563" s="8">
        <v>24.5</v>
      </c>
      <c r="Q563">
        <f t="shared" si="40"/>
        <v>10</v>
      </c>
      <c r="R563">
        <f t="shared" si="43"/>
        <v>2</v>
      </c>
      <c r="S563" t="str">
        <f t="shared" si="44"/>
        <v>At-Risk Customers</v>
      </c>
    </row>
    <row r="564" spans="1:19" x14ac:dyDescent="0.25">
      <c r="A564">
        <v>10242</v>
      </c>
      <c r="B564">
        <v>59</v>
      </c>
      <c r="C564" t="s">
        <v>33</v>
      </c>
      <c r="D564" t="s">
        <v>34</v>
      </c>
      <c r="E564">
        <v>47472</v>
      </c>
      <c r="F564">
        <v>39</v>
      </c>
      <c r="G564">
        <v>8</v>
      </c>
      <c r="H564">
        <v>75</v>
      </c>
      <c r="I564">
        <f>(1-_xlfn.PERCENTRANK.INC($F$2:$F42776,F564,1))*10</f>
        <v>7</v>
      </c>
      <c r="J564">
        <f t="shared" si="41"/>
        <v>2</v>
      </c>
      <c r="K564">
        <f t="shared" si="42"/>
        <v>2</v>
      </c>
      <c r="L564" t="s">
        <v>483</v>
      </c>
      <c r="M564">
        <v>2</v>
      </c>
      <c r="N564" s="8">
        <v>25</v>
      </c>
      <c r="O564" s="8">
        <v>4</v>
      </c>
      <c r="P564" s="8">
        <v>50</v>
      </c>
      <c r="Q564">
        <f t="shared" si="40"/>
        <v>11</v>
      </c>
      <c r="R564">
        <f t="shared" si="43"/>
        <v>3</v>
      </c>
      <c r="S564" t="str">
        <f t="shared" si="44"/>
        <v>At-Risk Customers</v>
      </c>
    </row>
    <row r="565" spans="1:19" x14ac:dyDescent="0.25">
      <c r="A565">
        <v>5253</v>
      </c>
      <c r="B565">
        <v>69</v>
      </c>
      <c r="C565" t="s">
        <v>443</v>
      </c>
      <c r="D565" t="s">
        <v>34</v>
      </c>
      <c r="E565">
        <v>54603</v>
      </c>
      <c r="F565">
        <v>85</v>
      </c>
      <c r="G565">
        <v>16</v>
      </c>
      <c r="H565">
        <v>227</v>
      </c>
      <c r="I565">
        <f>(1-_xlfn.PERCENTRANK.INC($F$2:$F42777,F565,1))*10</f>
        <v>1.9999999999999996</v>
      </c>
      <c r="J565">
        <f t="shared" si="41"/>
        <v>5</v>
      </c>
      <c r="K565">
        <f t="shared" si="42"/>
        <v>4</v>
      </c>
      <c r="L565" t="s">
        <v>483</v>
      </c>
      <c r="M565">
        <v>4</v>
      </c>
      <c r="N565" s="8">
        <v>113.5</v>
      </c>
      <c r="O565" s="8">
        <v>4</v>
      </c>
      <c r="P565" s="8">
        <v>113.5</v>
      </c>
      <c r="Q565">
        <f t="shared" si="40"/>
        <v>11</v>
      </c>
      <c r="R565">
        <f t="shared" si="43"/>
        <v>3</v>
      </c>
      <c r="S565" t="str">
        <f t="shared" si="44"/>
        <v>At-Risk Customers</v>
      </c>
    </row>
    <row r="566" spans="1:19" x14ac:dyDescent="0.25">
      <c r="A566">
        <v>5966</v>
      </c>
      <c r="B566">
        <v>51</v>
      </c>
      <c r="C566" t="s">
        <v>33</v>
      </c>
      <c r="D566" t="s">
        <v>34</v>
      </c>
      <c r="E566">
        <v>45207</v>
      </c>
      <c r="F566">
        <v>64</v>
      </c>
      <c r="G566">
        <v>15</v>
      </c>
      <c r="H566">
        <v>215</v>
      </c>
      <c r="I566">
        <f>(1-_xlfn.PERCENTRANK.INC($F$2:$F42778,F566,1))*10</f>
        <v>4</v>
      </c>
      <c r="J566">
        <f t="shared" si="41"/>
        <v>4</v>
      </c>
      <c r="K566">
        <f t="shared" si="42"/>
        <v>4</v>
      </c>
      <c r="L566" t="s">
        <v>483</v>
      </c>
      <c r="M566">
        <v>3</v>
      </c>
      <c r="N566" s="8">
        <v>71.666666666666657</v>
      </c>
      <c r="O566" s="8">
        <v>6</v>
      </c>
      <c r="P566" s="8">
        <v>143.33333333333331</v>
      </c>
      <c r="Q566">
        <f t="shared" si="40"/>
        <v>12</v>
      </c>
      <c r="R566">
        <f t="shared" si="43"/>
        <v>3</v>
      </c>
      <c r="S566" t="str">
        <f t="shared" si="44"/>
        <v>At-Risk Customers</v>
      </c>
    </row>
    <row r="567" spans="1:19" x14ac:dyDescent="0.25">
      <c r="A567">
        <v>5314</v>
      </c>
      <c r="B567">
        <v>74</v>
      </c>
      <c r="C567" t="s">
        <v>442</v>
      </c>
      <c r="D567" t="s">
        <v>34</v>
      </c>
      <c r="E567">
        <v>40689</v>
      </c>
      <c r="F567">
        <v>69</v>
      </c>
      <c r="G567">
        <v>20</v>
      </c>
      <c r="H567">
        <v>444</v>
      </c>
      <c r="I567">
        <f>(1-_xlfn.PERCENTRANK.INC($F$2:$F42779,F567,1))*10</f>
        <v>4</v>
      </c>
      <c r="J567">
        <f t="shared" si="41"/>
        <v>6</v>
      </c>
      <c r="K567">
        <f t="shared" si="42"/>
        <v>5</v>
      </c>
      <c r="L567" t="s">
        <v>483</v>
      </c>
      <c r="M567">
        <v>7</v>
      </c>
      <c r="N567" s="8">
        <v>259</v>
      </c>
      <c r="O567" s="8">
        <v>5</v>
      </c>
      <c r="P567" s="8">
        <v>185</v>
      </c>
      <c r="Q567">
        <f t="shared" si="40"/>
        <v>15</v>
      </c>
      <c r="R567">
        <f t="shared" si="43"/>
        <v>4</v>
      </c>
      <c r="S567" t="str">
        <f t="shared" si="44"/>
        <v>At-Risk Customers</v>
      </c>
    </row>
    <row r="568" spans="1:19" x14ac:dyDescent="0.25">
      <c r="A568">
        <v>5081</v>
      </c>
      <c r="B568">
        <v>58</v>
      </c>
      <c r="C568" t="s">
        <v>443</v>
      </c>
      <c r="D568" t="s">
        <v>34</v>
      </c>
      <c r="E568">
        <v>47821</v>
      </c>
      <c r="F568">
        <v>54</v>
      </c>
      <c r="G568">
        <v>5</v>
      </c>
      <c r="H568">
        <v>47</v>
      </c>
      <c r="I568">
        <f>(1-_xlfn.PERCENTRANK.INC($F$2:$F42780,F568,1))*10</f>
        <v>5</v>
      </c>
      <c r="J568">
        <f t="shared" si="41"/>
        <v>0</v>
      </c>
      <c r="K568">
        <f t="shared" si="42"/>
        <v>1</v>
      </c>
      <c r="L568" t="s">
        <v>483</v>
      </c>
      <c r="M568">
        <v>1</v>
      </c>
      <c r="N568" s="8">
        <v>11.75</v>
      </c>
      <c r="O568" s="8">
        <v>3</v>
      </c>
      <c r="P568" s="8">
        <v>35.25</v>
      </c>
      <c r="Q568">
        <f t="shared" si="40"/>
        <v>6</v>
      </c>
      <c r="R568">
        <f t="shared" si="43"/>
        <v>0</v>
      </c>
      <c r="S568" t="str">
        <f t="shared" si="44"/>
        <v>Inactive Customers</v>
      </c>
    </row>
    <row r="569" spans="1:19" x14ac:dyDescent="0.25">
      <c r="A569">
        <v>5123</v>
      </c>
      <c r="B569">
        <v>74</v>
      </c>
      <c r="C569" t="s">
        <v>443</v>
      </c>
      <c r="D569" t="s">
        <v>34</v>
      </c>
      <c r="E569">
        <v>27450</v>
      </c>
      <c r="F569">
        <v>57</v>
      </c>
      <c r="G569">
        <v>7</v>
      </c>
      <c r="H569">
        <v>143</v>
      </c>
      <c r="I569">
        <f>(1-_xlfn.PERCENTRANK.INC($F$2:$F42781,F569,1))*10</f>
        <v>5</v>
      </c>
      <c r="J569">
        <f t="shared" si="41"/>
        <v>1</v>
      </c>
      <c r="K569">
        <f t="shared" si="42"/>
        <v>3</v>
      </c>
      <c r="L569" t="s">
        <v>483</v>
      </c>
      <c r="M569">
        <v>2</v>
      </c>
      <c r="N569" s="8">
        <v>57.2</v>
      </c>
      <c r="O569" s="8">
        <v>3</v>
      </c>
      <c r="P569" s="8">
        <v>85.8</v>
      </c>
      <c r="Q569">
        <f t="shared" si="40"/>
        <v>9</v>
      </c>
      <c r="R569">
        <f t="shared" si="43"/>
        <v>2</v>
      </c>
      <c r="S569" t="str">
        <f t="shared" si="44"/>
        <v>At-Risk Customers</v>
      </c>
    </row>
    <row r="570" spans="1:19" x14ac:dyDescent="0.25">
      <c r="A570">
        <v>5756</v>
      </c>
      <c r="B570">
        <v>42</v>
      </c>
      <c r="C570" t="s">
        <v>442</v>
      </c>
      <c r="D570" t="s">
        <v>34</v>
      </c>
      <c r="E570">
        <v>39453</v>
      </c>
      <c r="F570">
        <v>64</v>
      </c>
      <c r="G570">
        <v>7</v>
      </c>
      <c r="H570">
        <v>55</v>
      </c>
      <c r="I570">
        <f>(1-_xlfn.PERCENTRANK.INC($F$2:$F42782,F570,1))*10</f>
        <v>4</v>
      </c>
      <c r="J570">
        <f t="shared" si="41"/>
        <v>1</v>
      </c>
      <c r="K570">
        <f t="shared" si="42"/>
        <v>1</v>
      </c>
      <c r="L570" t="s">
        <v>483</v>
      </c>
      <c r="M570">
        <v>2</v>
      </c>
      <c r="N570" s="8">
        <v>22</v>
      </c>
      <c r="O570" s="8">
        <v>3</v>
      </c>
      <c r="P570" s="8">
        <v>33</v>
      </c>
      <c r="Q570">
        <f t="shared" si="40"/>
        <v>6</v>
      </c>
      <c r="R570">
        <f t="shared" si="43"/>
        <v>0</v>
      </c>
      <c r="S570" t="str">
        <f t="shared" si="44"/>
        <v>Inactive Customers</v>
      </c>
    </row>
    <row r="571" spans="1:19" x14ac:dyDescent="0.25">
      <c r="A571">
        <v>8036</v>
      </c>
      <c r="B571">
        <v>54</v>
      </c>
      <c r="C571" t="s">
        <v>443</v>
      </c>
      <c r="D571" t="s">
        <v>34</v>
      </c>
      <c r="E571">
        <v>26850</v>
      </c>
      <c r="F571">
        <v>10</v>
      </c>
      <c r="G571">
        <v>11</v>
      </c>
      <c r="H571">
        <v>63</v>
      </c>
      <c r="I571">
        <f>(1-_xlfn.PERCENTRANK.INC($F$2:$F42783,F571,1))*10</f>
        <v>9</v>
      </c>
      <c r="J571">
        <f t="shared" si="41"/>
        <v>3</v>
      </c>
      <c r="K571">
        <f t="shared" si="42"/>
        <v>2</v>
      </c>
      <c r="L571" t="s">
        <v>483</v>
      </c>
      <c r="M571">
        <v>2</v>
      </c>
      <c r="N571" s="8">
        <v>21</v>
      </c>
      <c r="O571" s="8">
        <v>4</v>
      </c>
      <c r="P571" s="8">
        <v>42</v>
      </c>
      <c r="Q571">
        <f t="shared" si="40"/>
        <v>14</v>
      </c>
      <c r="R571">
        <f t="shared" si="43"/>
        <v>4</v>
      </c>
      <c r="S571" t="str">
        <f t="shared" si="44"/>
        <v>At-Risk Customers</v>
      </c>
    </row>
    <row r="572" spans="1:19" x14ac:dyDescent="0.25">
      <c r="A572">
        <v>9058</v>
      </c>
      <c r="B572">
        <v>70</v>
      </c>
      <c r="C572" t="s">
        <v>442</v>
      </c>
      <c r="D572" t="s">
        <v>57</v>
      </c>
      <c r="E572">
        <v>79800</v>
      </c>
      <c r="F572">
        <v>65</v>
      </c>
      <c r="G572">
        <v>22</v>
      </c>
      <c r="H572">
        <v>1867</v>
      </c>
      <c r="I572">
        <f>(1-_xlfn.PERCENTRANK.INC($F$2:$F42784,F572,1))*10</f>
        <v>4</v>
      </c>
      <c r="J572">
        <f t="shared" si="41"/>
        <v>7</v>
      </c>
      <c r="K572">
        <f t="shared" si="42"/>
        <v>9</v>
      </c>
      <c r="L572" t="s">
        <v>483</v>
      </c>
      <c r="M572">
        <v>5</v>
      </c>
      <c r="N572" s="8">
        <v>933.5</v>
      </c>
      <c r="O572" s="8">
        <v>5</v>
      </c>
      <c r="P572" s="8">
        <v>933.5</v>
      </c>
      <c r="Q572">
        <f t="shared" si="40"/>
        <v>20</v>
      </c>
      <c r="R572">
        <f t="shared" si="43"/>
        <v>7</v>
      </c>
      <c r="S572" t="str">
        <f t="shared" si="44"/>
        <v>Loyal Customers</v>
      </c>
    </row>
    <row r="573" spans="1:19" x14ac:dyDescent="0.25">
      <c r="A573">
        <v>5057</v>
      </c>
      <c r="B573">
        <v>64</v>
      </c>
      <c r="C573" t="s">
        <v>443</v>
      </c>
      <c r="D573" t="s">
        <v>34</v>
      </c>
      <c r="E573">
        <v>61794</v>
      </c>
      <c r="F573">
        <v>74</v>
      </c>
      <c r="G573">
        <v>20</v>
      </c>
      <c r="H573">
        <v>611</v>
      </c>
      <c r="I573">
        <f>(1-_xlfn.PERCENTRANK.INC($F$2:$F42785,F573,1))*10</f>
        <v>3.0000000000000004</v>
      </c>
      <c r="J573">
        <f t="shared" si="41"/>
        <v>6</v>
      </c>
      <c r="K573">
        <f t="shared" si="42"/>
        <v>5</v>
      </c>
      <c r="L573" t="s">
        <v>483</v>
      </c>
      <c r="M573">
        <v>4</v>
      </c>
      <c r="N573" s="8">
        <v>174.57142857142856</v>
      </c>
      <c r="O573" s="8">
        <v>10</v>
      </c>
      <c r="P573" s="8">
        <v>436.42857142857144</v>
      </c>
      <c r="Q573">
        <f t="shared" si="40"/>
        <v>14</v>
      </c>
      <c r="R573">
        <f t="shared" si="43"/>
        <v>4</v>
      </c>
      <c r="S573" t="str">
        <f t="shared" si="44"/>
        <v>At-Risk Customers</v>
      </c>
    </row>
    <row r="574" spans="1:19" x14ac:dyDescent="0.25">
      <c r="A574">
        <v>254</v>
      </c>
      <c r="B574">
        <v>70</v>
      </c>
      <c r="C574" t="s">
        <v>442</v>
      </c>
      <c r="D574" t="s">
        <v>34</v>
      </c>
      <c r="E574">
        <v>53863</v>
      </c>
      <c r="F574">
        <v>4</v>
      </c>
      <c r="G574">
        <v>18</v>
      </c>
      <c r="H574">
        <v>473</v>
      </c>
      <c r="I574">
        <f>(1-_xlfn.PERCENTRANK.INC($F$2:$F42786,F574,1))*10</f>
        <v>10</v>
      </c>
      <c r="J574">
        <f t="shared" si="41"/>
        <v>6</v>
      </c>
      <c r="K574">
        <f t="shared" si="42"/>
        <v>5</v>
      </c>
      <c r="L574" t="s">
        <v>483</v>
      </c>
      <c r="M574">
        <v>7</v>
      </c>
      <c r="N574" s="8">
        <v>236.5</v>
      </c>
      <c r="O574" s="8">
        <v>7</v>
      </c>
      <c r="P574" s="8">
        <v>236.5</v>
      </c>
      <c r="Q574">
        <f t="shared" si="40"/>
        <v>21</v>
      </c>
      <c r="R574">
        <f t="shared" si="43"/>
        <v>8</v>
      </c>
      <c r="S574" t="str">
        <f t="shared" si="44"/>
        <v>Loyal Customers</v>
      </c>
    </row>
    <row r="575" spans="1:19" x14ac:dyDescent="0.25">
      <c r="A575">
        <v>4179</v>
      </c>
      <c r="B575">
        <v>66</v>
      </c>
      <c r="C575" t="s">
        <v>442</v>
      </c>
      <c r="D575" t="s">
        <v>34</v>
      </c>
      <c r="E575">
        <v>24221</v>
      </c>
      <c r="F575">
        <v>94</v>
      </c>
      <c r="G575">
        <v>6</v>
      </c>
      <c r="H575">
        <v>55</v>
      </c>
      <c r="I575">
        <f>(1-_xlfn.PERCENTRANK.INC($F$2:$F42787,F575,1))*10</f>
        <v>0.99999999999999978</v>
      </c>
      <c r="J575">
        <f t="shared" si="41"/>
        <v>1</v>
      </c>
      <c r="K575">
        <f t="shared" si="42"/>
        <v>1</v>
      </c>
      <c r="L575" t="s">
        <v>483</v>
      </c>
      <c r="M575">
        <v>1</v>
      </c>
      <c r="N575" s="8">
        <v>13.75</v>
      </c>
      <c r="O575" s="8">
        <v>3</v>
      </c>
      <c r="P575" s="8">
        <v>41.25</v>
      </c>
      <c r="Q575">
        <f t="shared" si="40"/>
        <v>3</v>
      </c>
      <c r="R575">
        <f t="shared" si="43"/>
        <v>0</v>
      </c>
      <c r="S575" t="str">
        <f t="shared" si="44"/>
        <v>Inactive Customers</v>
      </c>
    </row>
    <row r="576" spans="1:19" x14ac:dyDescent="0.25">
      <c r="A576">
        <v>3710</v>
      </c>
      <c r="B576">
        <v>41</v>
      </c>
      <c r="C576" t="s">
        <v>33</v>
      </c>
      <c r="D576" t="s">
        <v>30</v>
      </c>
      <c r="E576">
        <v>39684</v>
      </c>
      <c r="F576">
        <v>41</v>
      </c>
      <c r="G576">
        <v>7</v>
      </c>
      <c r="H576">
        <v>81</v>
      </c>
      <c r="I576">
        <f>(1-_xlfn.PERCENTRANK.INC($F$2:$F42788,F576,1))*10</f>
        <v>6</v>
      </c>
      <c r="J576">
        <f t="shared" si="41"/>
        <v>1</v>
      </c>
      <c r="K576">
        <f t="shared" si="42"/>
        <v>2</v>
      </c>
      <c r="L576" t="s">
        <v>483</v>
      </c>
      <c r="M576">
        <v>2</v>
      </c>
      <c r="N576" s="8">
        <v>40.5</v>
      </c>
      <c r="O576" s="8">
        <v>2</v>
      </c>
      <c r="P576" s="8">
        <v>40.5</v>
      </c>
      <c r="Q576">
        <f t="shared" si="40"/>
        <v>9</v>
      </c>
      <c r="R576">
        <f t="shared" si="43"/>
        <v>2</v>
      </c>
      <c r="S576" t="str">
        <f t="shared" si="44"/>
        <v>At-Risk Customers</v>
      </c>
    </row>
    <row r="577" spans="1:19" x14ac:dyDescent="0.25">
      <c r="A577">
        <v>7627</v>
      </c>
      <c r="B577">
        <v>50</v>
      </c>
      <c r="C577" t="s">
        <v>443</v>
      </c>
      <c r="D577" t="s">
        <v>34</v>
      </c>
      <c r="E577">
        <v>92163</v>
      </c>
      <c r="F577">
        <v>25</v>
      </c>
      <c r="G577">
        <v>21</v>
      </c>
      <c r="H577">
        <v>2086</v>
      </c>
      <c r="I577">
        <f>(1-_xlfn.PERCENTRANK.INC($F$2:$F42789,F577,1))*10</f>
        <v>8</v>
      </c>
      <c r="J577">
        <f t="shared" si="41"/>
        <v>7</v>
      </c>
      <c r="K577">
        <f t="shared" si="42"/>
        <v>9</v>
      </c>
      <c r="L577" t="s">
        <v>484</v>
      </c>
      <c r="M577">
        <v>5</v>
      </c>
      <c r="N577" s="8">
        <v>1043</v>
      </c>
      <c r="O577" s="8">
        <v>5</v>
      </c>
      <c r="P577" s="8">
        <v>1043</v>
      </c>
      <c r="Q577">
        <f t="shared" si="40"/>
        <v>24</v>
      </c>
      <c r="R577">
        <f t="shared" si="43"/>
        <v>9</v>
      </c>
      <c r="S577" t="str">
        <f t="shared" si="44"/>
        <v>Top Customers</v>
      </c>
    </row>
    <row r="578" spans="1:19" x14ac:dyDescent="0.25">
      <c r="A578">
        <v>4501</v>
      </c>
      <c r="B578">
        <v>60</v>
      </c>
      <c r="C578" t="s">
        <v>443</v>
      </c>
      <c r="D578" t="s">
        <v>30</v>
      </c>
      <c r="E578">
        <v>69882</v>
      </c>
      <c r="F578">
        <v>94</v>
      </c>
      <c r="G578">
        <v>20</v>
      </c>
      <c r="H578">
        <v>1478</v>
      </c>
      <c r="I578">
        <f>(1-_xlfn.PERCENTRANK.INC($F$2:$F42790,F578,1))*10</f>
        <v>0.99999999999999978</v>
      </c>
      <c r="J578">
        <f t="shared" si="41"/>
        <v>6</v>
      </c>
      <c r="K578">
        <f t="shared" si="42"/>
        <v>8</v>
      </c>
      <c r="L578" t="s">
        <v>483</v>
      </c>
      <c r="M578">
        <v>3</v>
      </c>
      <c r="N578" s="8">
        <v>369.5</v>
      </c>
      <c r="O578" s="8">
        <v>9</v>
      </c>
      <c r="P578" s="8">
        <v>1108.5</v>
      </c>
      <c r="Q578">
        <f t="shared" ref="Q578:Q641" si="45">SUM(I578,J578,K578)</f>
        <v>15</v>
      </c>
      <c r="R578">
        <f t="shared" si="43"/>
        <v>4</v>
      </c>
      <c r="S578" t="str">
        <f t="shared" si="44"/>
        <v>At-Risk Customers</v>
      </c>
    </row>
    <row r="579" spans="1:19" x14ac:dyDescent="0.25">
      <c r="A579">
        <v>6424</v>
      </c>
      <c r="B579">
        <v>48</v>
      </c>
      <c r="C579" t="s">
        <v>442</v>
      </c>
      <c r="D579" t="s">
        <v>34</v>
      </c>
      <c r="E579">
        <v>33178</v>
      </c>
      <c r="F579">
        <v>9</v>
      </c>
      <c r="G579">
        <v>5</v>
      </c>
      <c r="H579">
        <v>49</v>
      </c>
      <c r="I579">
        <f>(1-_xlfn.PERCENTRANK.INC($F$2:$F42791,F579,1))*10</f>
        <v>10</v>
      </c>
      <c r="J579">
        <f t="shared" ref="J579:J642" si="46">_xlfn.PERCENTRANK.INC($G$2:$G$2214, G579,1) * 10</f>
        <v>0</v>
      </c>
      <c r="K579">
        <f t="shared" ref="K579:K642" si="47">_xlfn.PERCENTRANK.INC($H$2:$H$2214, H579, 1) * 10</f>
        <v>1</v>
      </c>
      <c r="L579" t="s">
        <v>483</v>
      </c>
      <c r="M579">
        <v>1</v>
      </c>
      <c r="N579" s="8">
        <v>12.25</v>
      </c>
      <c r="O579" s="8">
        <v>3</v>
      </c>
      <c r="P579" s="8">
        <v>36.75</v>
      </c>
      <c r="Q579">
        <f t="shared" si="45"/>
        <v>11</v>
      </c>
      <c r="R579">
        <f t="shared" ref="R579:R642" si="48">_xlfn.PERCENTRANK.INC($Q$2:$Q$2214, Q579, 1) * 10</f>
        <v>3</v>
      </c>
      <c r="S579" t="str">
        <f t="shared" ref="S579:S642" si="49">VLOOKUP(R579,$W$6:$X$17, 2,FALSE)</f>
        <v>At-Risk Customers</v>
      </c>
    </row>
    <row r="580" spans="1:19" x14ac:dyDescent="0.25">
      <c r="A580">
        <v>3075</v>
      </c>
      <c r="B580">
        <v>53</v>
      </c>
      <c r="C580" t="s">
        <v>33</v>
      </c>
      <c r="D580" t="s">
        <v>34</v>
      </c>
      <c r="E580">
        <v>59973</v>
      </c>
      <c r="F580">
        <v>47</v>
      </c>
      <c r="G580">
        <v>15</v>
      </c>
      <c r="H580">
        <v>382</v>
      </c>
      <c r="I580">
        <f>(1-_xlfn.PERCENTRANK.INC($F$2:$F42792,F580,1))*10</f>
        <v>6</v>
      </c>
      <c r="J580">
        <f t="shared" si="46"/>
        <v>4</v>
      </c>
      <c r="K580">
        <f t="shared" si="47"/>
        <v>4</v>
      </c>
      <c r="L580" t="s">
        <v>483</v>
      </c>
      <c r="M580">
        <v>3</v>
      </c>
      <c r="N580" s="8">
        <v>114.6</v>
      </c>
      <c r="O580" s="8">
        <v>7</v>
      </c>
      <c r="P580" s="8">
        <v>267.39999999999998</v>
      </c>
      <c r="Q580">
        <f t="shared" si="45"/>
        <v>14</v>
      </c>
      <c r="R580">
        <f t="shared" si="48"/>
        <v>4</v>
      </c>
      <c r="S580" t="str">
        <f t="shared" si="49"/>
        <v>At-Risk Customers</v>
      </c>
    </row>
    <row r="581" spans="1:19" x14ac:dyDescent="0.25">
      <c r="A581">
        <v>4992</v>
      </c>
      <c r="B581">
        <v>50</v>
      </c>
      <c r="C581" t="s">
        <v>443</v>
      </c>
      <c r="D581" t="s">
        <v>34</v>
      </c>
      <c r="E581">
        <v>17459</v>
      </c>
      <c r="F581">
        <v>12</v>
      </c>
      <c r="G581">
        <v>9</v>
      </c>
      <c r="H581">
        <v>69</v>
      </c>
      <c r="I581">
        <f>(1-_xlfn.PERCENTRANK.INC($F$2:$F42793,F581,1))*10</f>
        <v>9</v>
      </c>
      <c r="J581">
        <f t="shared" si="46"/>
        <v>2</v>
      </c>
      <c r="K581">
        <f t="shared" si="47"/>
        <v>2</v>
      </c>
      <c r="L581" t="s">
        <v>483</v>
      </c>
      <c r="M581">
        <v>3</v>
      </c>
      <c r="N581" s="8">
        <v>41.4</v>
      </c>
      <c r="O581" s="8">
        <v>2</v>
      </c>
      <c r="P581" s="8">
        <v>27.6</v>
      </c>
      <c r="Q581">
        <f t="shared" si="45"/>
        <v>13</v>
      </c>
      <c r="R581">
        <f t="shared" si="48"/>
        <v>4</v>
      </c>
      <c r="S581" t="str">
        <f t="shared" si="49"/>
        <v>At-Risk Customers</v>
      </c>
    </row>
    <row r="582" spans="1:19" x14ac:dyDescent="0.25">
      <c r="A582">
        <v>5252</v>
      </c>
      <c r="B582">
        <v>56</v>
      </c>
      <c r="C582" t="s">
        <v>442</v>
      </c>
      <c r="D582" t="s">
        <v>37</v>
      </c>
      <c r="E582">
        <v>23910</v>
      </c>
      <c r="F582">
        <v>80</v>
      </c>
      <c r="G582">
        <v>6</v>
      </c>
      <c r="H582">
        <v>67</v>
      </c>
      <c r="I582">
        <f>(1-_xlfn.PERCENTRANK.INC($F$2:$F42794,F582,1))*10</f>
        <v>1.9999999999999996</v>
      </c>
      <c r="J582">
        <f t="shared" si="46"/>
        <v>1</v>
      </c>
      <c r="K582">
        <f t="shared" si="47"/>
        <v>2</v>
      </c>
      <c r="L582" t="s">
        <v>483</v>
      </c>
      <c r="M582">
        <v>2</v>
      </c>
      <c r="N582" s="8">
        <v>26.8</v>
      </c>
      <c r="O582" s="8">
        <v>3</v>
      </c>
      <c r="P582" s="8">
        <v>40.199999999999996</v>
      </c>
      <c r="Q582">
        <f t="shared" si="45"/>
        <v>5</v>
      </c>
      <c r="R582">
        <f t="shared" si="48"/>
        <v>0</v>
      </c>
      <c r="S582" t="str">
        <f t="shared" si="49"/>
        <v>Inactive Customers</v>
      </c>
    </row>
    <row r="583" spans="1:19" x14ac:dyDescent="0.25">
      <c r="A583">
        <v>7444</v>
      </c>
      <c r="B583">
        <v>56</v>
      </c>
      <c r="C583" t="s">
        <v>443</v>
      </c>
      <c r="D583" t="s">
        <v>34</v>
      </c>
      <c r="E583">
        <v>42169</v>
      </c>
      <c r="F583">
        <v>20</v>
      </c>
      <c r="G583">
        <v>6</v>
      </c>
      <c r="H583">
        <v>30</v>
      </c>
      <c r="I583">
        <f>(1-_xlfn.PERCENTRANK.INC($F$2:$F42795,F583,1))*10</f>
        <v>8</v>
      </c>
      <c r="J583">
        <f t="shared" si="46"/>
        <v>1</v>
      </c>
      <c r="K583">
        <f t="shared" si="47"/>
        <v>0</v>
      </c>
      <c r="L583" t="s">
        <v>483</v>
      </c>
      <c r="M583">
        <v>1</v>
      </c>
      <c r="N583" s="8">
        <v>7.5</v>
      </c>
      <c r="O583" s="8">
        <v>3</v>
      </c>
      <c r="P583" s="8">
        <v>22.5</v>
      </c>
      <c r="Q583">
        <f t="shared" si="45"/>
        <v>9</v>
      </c>
      <c r="R583">
        <f t="shared" si="48"/>
        <v>2</v>
      </c>
      <c r="S583" t="str">
        <f t="shared" si="49"/>
        <v>At-Risk Customers</v>
      </c>
    </row>
    <row r="584" spans="1:19" x14ac:dyDescent="0.25">
      <c r="A584">
        <v>6919</v>
      </c>
      <c r="B584">
        <v>47</v>
      </c>
      <c r="C584" t="s">
        <v>443</v>
      </c>
      <c r="D584" t="s">
        <v>34</v>
      </c>
      <c r="E584">
        <v>26224</v>
      </c>
      <c r="F584">
        <v>39</v>
      </c>
      <c r="G584">
        <v>9</v>
      </c>
      <c r="H584">
        <v>63</v>
      </c>
      <c r="I584">
        <f>(1-_xlfn.PERCENTRANK.INC($F$2:$F42796,F584,1))*10</f>
        <v>7</v>
      </c>
      <c r="J584">
        <f t="shared" si="46"/>
        <v>2</v>
      </c>
      <c r="K584">
        <f t="shared" si="47"/>
        <v>2</v>
      </c>
      <c r="L584" t="s">
        <v>483</v>
      </c>
      <c r="M584">
        <v>2</v>
      </c>
      <c r="N584" s="8">
        <v>25.200000000000003</v>
      </c>
      <c r="O584" s="8">
        <v>3</v>
      </c>
      <c r="P584" s="8">
        <v>37.799999999999997</v>
      </c>
      <c r="Q584">
        <f t="shared" si="45"/>
        <v>11</v>
      </c>
      <c r="R584">
        <f t="shared" si="48"/>
        <v>3</v>
      </c>
      <c r="S584" t="str">
        <f t="shared" si="49"/>
        <v>At-Risk Customers</v>
      </c>
    </row>
    <row r="585" spans="1:19" x14ac:dyDescent="0.25">
      <c r="A585">
        <v>3537</v>
      </c>
      <c r="B585">
        <v>44</v>
      </c>
      <c r="C585" t="s">
        <v>442</v>
      </c>
      <c r="D585" t="s">
        <v>34</v>
      </c>
      <c r="E585">
        <v>31089</v>
      </c>
      <c r="F585">
        <v>57</v>
      </c>
      <c r="G585">
        <v>10</v>
      </c>
      <c r="H585">
        <v>79</v>
      </c>
      <c r="I585">
        <f>(1-_xlfn.PERCENTRANK.INC($F$2:$F42797,F585,1))*10</f>
        <v>5</v>
      </c>
      <c r="J585">
        <f t="shared" si="46"/>
        <v>3</v>
      </c>
      <c r="K585">
        <f t="shared" si="47"/>
        <v>2</v>
      </c>
      <c r="L585" t="s">
        <v>483</v>
      </c>
      <c r="M585">
        <v>3</v>
      </c>
      <c r="N585" s="8">
        <v>33.857142857142854</v>
      </c>
      <c r="O585" s="8">
        <v>4</v>
      </c>
      <c r="P585" s="8">
        <v>45.142857142857139</v>
      </c>
      <c r="Q585">
        <f t="shared" si="45"/>
        <v>10</v>
      </c>
      <c r="R585">
        <f t="shared" si="48"/>
        <v>2</v>
      </c>
      <c r="S585" t="str">
        <f t="shared" si="49"/>
        <v>At-Risk Customers</v>
      </c>
    </row>
    <row r="586" spans="1:19" x14ac:dyDescent="0.25">
      <c r="A586">
        <v>10277</v>
      </c>
      <c r="B586">
        <v>64</v>
      </c>
      <c r="C586" t="s">
        <v>442</v>
      </c>
      <c r="D586" t="s">
        <v>30</v>
      </c>
      <c r="E586">
        <v>30081</v>
      </c>
      <c r="F586">
        <v>27</v>
      </c>
      <c r="G586">
        <v>5</v>
      </c>
      <c r="H586">
        <v>42</v>
      </c>
      <c r="I586">
        <f>(1-_xlfn.PERCENTRANK.INC($F$2:$F42798,F586,1))*10</f>
        <v>8</v>
      </c>
      <c r="J586">
        <f t="shared" si="46"/>
        <v>0</v>
      </c>
      <c r="K586">
        <f t="shared" si="47"/>
        <v>1</v>
      </c>
      <c r="L586" t="s">
        <v>483</v>
      </c>
      <c r="M586">
        <v>1</v>
      </c>
      <c r="N586" s="8">
        <v>10.5</v>
      </c>
      <c r="O586" s="8">
        <v>3</v>
      </c>
      <c r="P586" s="8">
        <v>31.5</v>
      </c>
      <c r="Q586">
        <f t="shared" si="45"/>
        <v>9</v>
      </c>
      <c r="R586">
        <f t="shared" si="48"/>
        <v>2</v>
      </c>
      <c r="S586" t="str">
        <f t="shared" si="49"/>
        <v>At-Risk Customers</v>
      </c>
    </row>
    <row r="587" spans="1:19" x14ac:dyDescent="0.25">
      <c r="A587">
        <v>2453</v>
      </c>
      <c r="B587">
        <v>65</v>
      </c>
      <c r="C587" t="s">
        <v>442</v>
      </c>
      <c r="D587" t="s">
        <v>34</v>
      </c>
      <c r="E587">
        <v>62807</v>
      </c>
      <c r="F587">
        <v>83</v>
      </c>
      <c r="G587">
        <v>23</v>
      </c>
      <c r="H587">
        <v>819</v>
      </c>
      <c r="I587">
        <f>(1-_xlfn.PERCENTRANK.INC($F$2:$F42799,F587,1))*10</f>
        <v>1.9999999999999996</v>
      </c>
      <c r="J587">
        <f t="shared" si="46"/>
        <v>8</v>
      </c>
      <c r="K587">
        <f t="shared" si="47"/>
        <v>6</v>
      </c>
      <c r="L587" t="s">
        <v>483</v>
      </c>
      <c r="M587">
        <v>5</v>
      </c>
      <c r="N587" s="8">
        <v>240.88235294117649</v>
      </c>
      <c r="O587" s="8">
        <v>12</v>
      </c>
      <c r="P587" s="8">
        <v>578.11764705882354</v>
      </c>
      <c r="Q587">
        <f t="shared" si="45"/>
        <v>16</v>
      </c>
      <c r="R587">
        <f t="shared" si="48"/>
        <v>5</v>
      </c>
      <c r="S587" t="str">
        <f t="shared" si="49"/>
        <v>Growth Customers</v>
      </c>
    </row>
    <row r="588" spans="1:19" x14ac:dyDescent="0.25">
      <c r="A588">
        <v>7972</v>
      </c>
      <c r="B588">
        <v>70</v>
      </c>
      <c r="C588" t="s">
        <v>442</v>
      </c>
      <c r="D588" t="s">
        <v>30</v>
      </c>
      <c r="E588">
        <v>72906</v>
      </c>
      <c r="F588">
        <v>79</v>
      </c>
      <c r="G588">
        <v>17</v>
      </c>
      <c r="H588">
        <v>1151</v>
      </c>
      <c r="I588">
        <f>(1-_xlfn.PERCENTRANK.INC($F$2:$F42800,F588,1))*10</f>
        <v>3.0000000000000004</v>
      </c>
      <c r="J588">
        <f t="shared" si="46"/>
        <v>5</v>
      </c>
      <c r="K588">
        <f t="shared" si="47"/>
        <v>7</v>
      </c>
      <c r="L588" t="s">
        <v>483</v>
      </c>
      <c r="M588">
        <v>3</v>
      </c>
      <c r="N588" s="8">
        <v>287.75</v>
      </c>
      <c r="O588" s="8">
        <v>9</v>
      </c>
      <c r="P588" s="8">
        <v>863.25</v>
      </c>
      <c r="Q588">
        <f t="shared" si="45"/>
        <v>15</v>
      </c>
      <c r="R588">
        <f t="shared" si="48"/>
        <v>4</v>
      </c>
      <c r="S588" t="str">
        <f t="shared" si="49"/>
        <v>At-Risk Customers</v>
      </c>
    </row>
    <row r="589" spans="1:19" x14ac:dyDescent="0.25">
      <c r="A589">
        <v>895</v>
      </c>
      <c r="B589">
        <v>77</v>
      </c>
      <c r="C589" t="s">
        <v>33</v>
      </c>
      <c r="D589" t="s">
        <v>34</v>
      </c>
      <c r="E589">
        <v>61467</v>
      </c>
      <c r="F589">
        <v>69</v>
      </c>
      <c r="G589">
        <v>20</v>
      </c>
      <c r="H589">
        <v>594</v>
      </c>
      <c r="I589">
        <f>(1-_xlfn.PERCENTRANK.INC($F$2:$F42801,F589,1))*10</f>
        <v>4</v>
      </c>
      <c r="J589">
        <f t="shared" si="46"/>
        <v>6</v>
      </c>
      <c r="K589">
        <f t="shared" si="47"/>
        <v>5</v>
      </c>
      <c r="L589" t="s">
        <v>483</v>
      </c>
      <c r="M589">
        <v>5</v>
      </c>
      <c r="N589" s="8">
        <v>198</v>
      </c>
      <c r="O589" s="8">
        <v>10</v>
      </c>
      <c r="P589" s="8">
        <v>396</v>
      </c>
      <c r="Q589">
        <f t="shared" si="45"/>
        <v>15</v>
      </c>
      <c r="R589">
        <f t="shared" si="48"/>
        <v>4</v>
      </c>
      <c r="S589" t="str">
        <f t="shared" si="49"/>
        <v>At-Risk Customers</v>
      </c>
    </row>
    <row r="590" spans="1:19" x14ac:dyDescent="0.25">
      <c r="A590">
        <v>1177</v>
      </c>
      <c r="B590">
        <v>59</v>
      </c>
      <c r="C590" t="s">
        <v>443</v>
      </c>
      <c r="D590" t="s">
        <v>34</v>
      </c>
      <c r="E590">
        <v>49618</v>
      </c>
      <c r="F590">
        <v>77</v>
      </c>
      <c r="G590">
        <v>11</v>
      </c>
      <c r="H590">
        <v>129</v>
      </c>
      <c r="I590">
        <f>(1-_xlfn.PERCENTRANK.INC($F$2:$F42802,F590,1))*10</f>
        <v>3.0000000000000004</v>
      </c>
      <c r="J590">
        <f t="shared" si="46"/>
        <v>3</v>
      </c>
      <c r="K590">
        <f t="shared" si="47"/>
        <v>3</v>
      </c>
      <c r="L590" t="s">
        <v>483</v>
      </c>
      <c r="M590">
        <v>3</v>
      </c>
      <c r="N590" s="8">
        <v>64.5</v>
      </c>
      <c r="O590" s="8">
        <v>3</v>
      </c>
      <c r="P590" s="8">
        <v>64.5</v>
      </c>
      <c r="Q590">
        <f t="shared" si="45"/>
        <v>9</v>
      </c>
      <c r="R590">
        <f t="shared" si="48"/>
        <v>2</v>
      </c>
      <c r="S590" t="str">
        <f t="shared" si="49"/>
        <v>At-Risk Customers</v>
      </c>
    </row>
    <row r="591" spans="1:19" x14ac:dyDescent="0.25">
      <c r="A591">
        <v>7141</v>
      </c>
      <c r="B591">
        <v>39</v>
      </c>
      <c r="C591" t="s">
        <v>443</v>
      </c>
      <c r="D591" t="s">
        <v>30</v>
      </c>
      <c r="E591">
        <v>21888</v>
      </c>
      <c r="F591">
        <v>15</v>
      </c>
      <c r="G591">
        <v>12</v>
      </c>
      <c r="H591">
        <v>213</v>
      </c>
      <c r="I591">
        <f>(1-_xlfn.PERCENTRANK.INC($F$2:$F42803,F591,1))*10</f>
        <v>9</v>
      </c>
      <c r="J591">
        <f t="shared" si="46"/>
        <v>3</v>
      </c>
      <c r="K591">
        <f t="shared" si="47"/>
        <v>4</v>
      </c>
      <c r="L591" t="s">
        <v>483</v>
      </c>
      <c r="M591">
        <v>5</v>
      </c>
      <c r="N591" s="8">
        <v>152.14285714285714</v>
      </c>
      <c r="O591" s="8">
        <v>2</v>
      </c>
      <c r="P591" s="8">
        <v>60.857142857142854</v>
      </c>
      <c r="Q591">
        <f t="shared" si="45"/>
        <v>16</v>
      </c>
      <c r="R591">
        <f t="shared" si="48"/>
        <v>5</v>
      </c>
      <c r="S591" t="str">
        <f t="shared" si="49"/>
        <v>Growth Customers</v>
      </c>
    </row>
    <row r="592" spans="1:19" x14ac:dyDescent="0.25">
      <c r="A592">
        <v>7232</v>
      </c>
      <c r="B592">
        <v>52</v>
      </c>
      <c r="C592" t="s">
        <v>442</v>
      </c>
      <c r="D592" t="s">
        <v>57</v>
      </c>
      <c r="E592">
        <v>42429</v>
      </c>
      <c r="F592">
        <v>99</v>
      </c>
      <c r="G592">
        <v>7</v>
      </c>
      <c r="H592">
        <v>67</v>
      </c>
      <c r="I592">
        <f>(1-_xlfn.PERCENTRANK.INC($F$2:$F42804,F592,1))*10</f>
        <v>0.99999999999999978</v>
      </c>
      <c r="J592">
        <f t="shared" si="46"/>
        <v>1</v>
      </c>
      <c r="K592">
        <f t="shared" si="47"/>
        <v>2</v>
      </c>
      <c r="L592" t="s">
        <v>483</v>
      </c>
      <c r="M592">
        <v>1</v>
      </c>
      <c r="N592" s="8">
        <v>16.75</v>
      </c>
      <c r="O592" s="8">
        <v>3</v>
      </c>
      <c r="P592" s="8">
        <v>50.25</v>
      </c>
      <c r="Q592">
        <f t="shared" si="45"/>
        <v>4</v>
      </c>
      <c r="R592">
        <f t="shared" si="48"/>
        <v>0</v>
      </c>
      <c r="S592" t="str">
        <f t="shared" si="49"/>
        <v>Inactive Customers</v>
      </c>
    </row>
    <row r="593" spans="1:19" x14ac:dyDescent="0.25">
      <c r="A593">
        <v>8477</v>
      </c>
      <c r="B593">
        <v>69</v>
      </c>
      <c r="C593" t="s">
        <v>442</v>
      </c>
      <c r="D593" t="s">
        <v>37</v>
      </c>
      <c r="E593">
        <v>26150</v>
      </c>
      <c r="F593">
        <v>61</v>
      </c>
      <c r="G593">
        <v>5</v>
      </c>
      <c r="H593">
        <v>28</v>
      </c>
      <c r="I593">
        <f>(1-_xlfn.PERCENTRANK.INC($F$2:$F42805,F593,1))*10</f>
        <v>4</v>
      </c>
      <c r="J593">
        <f t="shared" si="46"/>
        <v>0</v>
      </c>
      <c r="K593">
        <f t="shared" si="47"/>
        <v>0</v>
      </c>
      <c r="L593" t="s">
        <v>483</v>
      </c>
      <c r="M593">
        <v>1</v>
      </c>
      <c r="N593" s="8">
        <v>7</v>
      </c>
      <c r="O593" s="8">
        <v>3</v>
      </c>
      <c r="P593" s="8">
        <v>21</v>
      </c>
      <c r="Q593">
        <f t="shared" si="45"/>
        <v>4</v>
      </c>
      <c r="R593">
        <f t="shared" si="48"/>
        <v>0</v>
      </c>
      <c r="S593" t="str">
        <f t="shared" si="49"/>
        <v>Inactive Customers</v>
      </c>
    </row>
    <row r="594" spans="1:19" x14ac:dyDescent="0.25">
      <c r="A594">
        <v>2457</v>
      </c>
      <c r="B594">
        <v>50</v>
      </c>
      <c r="C594" t="s">
        <v>41</v>
      </c>
      <c r="D594" t="s">
        <v>34</v>
      </c>
      <c r="E594">
        <v>30801</v>
      </c>
      <c r="F594">
        <v>23</v>
      </c>
      <c r="G594">
        <v>6</v>
      </c>
      <c r="H594">
        <v>45</v>
      </c>
      <c r="I594">
        <f>(1-_xlfn.PERCENTRANK.INC($F$2:$F42806,F594,1))*10</f>
        <v>8</v>
      </c>
      <c r="J594">
        <f t="shared" si="46"/>
        <v>1</v>
      </c>
      <c r="K594">
        <f t="shared" si="47"/>
        <v>1</v>
      </c>
      <c r="L594" t="s">
        <v>483</v>
      </c>
      <c r="M594">
        <v>1</v>
      </c>
      <c r="N594" s="8">
        <v>11.25</v>
      </c>
      <c r="O594" s="8">
        <v>3</v>
      </c>
      <c r="P594" s="8">
        <v>33.75</v>
      </c>
      <c r="Q594">
        <f t="shared" si="45"/>
        <v>10</v>
      </c>
      <c r="R594">
        <f t="shared" si="48"/>
        <v>2</v>
      </c>
      <c r="S594" t="str">
        <f t="shared" si="49"/>
        <v>At-Risk Customers</v>
      </c>
    </row>
    <row r="595" spans="1:19" x14ac:dyDescent="0.25">
      <c r="A595">
        <v>988</v>
      </c>
      <c r="B595">
        <v>60</v>
      </c>
      <c r="C595" t="s">
        <v>442</v>
      </c>
      <c r="D595" t="s">
        <v>34</v>
      </c>
      <c r="E595">
        <v>81168</v>
      </c>
      <c r="F595">
        <v>84</v>
      </c>
      <c r="G595">
        <v>18</v>
      </c>
      <c r="H595">
        <v>1193</v>
      </c>
      <c r="I595">
        <f>(1-_xlfn.PERCENTRANK.INC($F$2:$F42807,F595,1))*10</f>
        <v>1.9999999999999996</v>
      </c>
      <c r="J595">
        <f t="shared" si="46"/>
        <v>6</v>
      </c>
      <c r="K595">
        <f t="shared" si="47"/>
        <v>8</v>
      </c>
      <c r="L595" t="s">
        <v>483</v>
      </c>
      <c r="M595">
        <v>6</v>
      </c>
      <c r="N595" s="8">
        <v>550.61538461538464</v>
      </c>
      <c r="O595" s="8">
        <v>7</v>
      </c>
      <c r="P595" s="8">
        <v>642.38461538461536</v>
      </c>
      <c r="Q595">
        <f t="shared" si="45"/>
        <v>16</v>
      </c>
      <c r="R595">
        <f t="shared" si="48"/>
        <v>5</v>
      </c>
      <c r="S595" t="str">
        <f t="shared" si="49"/>
        <v>Growth Customers</v>
      </c>
    </row>
    <row r="596" spans="1:19" x14ac:dyDescent="0.25">
      <c r="A596">
        <v>7930</v>
      </c>
      <c r="B596">
        <v>56</v>
      </c>
      <c r="C596" t="s">
        <v>443</v>
      </c>
      <c r="D596" t="s">
        <v>30</v>
      </c>
      <c r="E596">
        <v>26877</v>
      </c>
      <c r="F596">
        <v>74</v>
      </c>
      <c r="G596">
        <v>12</v>
      </c>
      <c r="H596">
        <v>268</v>
      </c>
      <c r="I596">
        <f>(1-_xlfn.PERCENTRANK.INC($F$2:$F42808,F596,1))*10</f>
        <v>3.0000000000000004</v>
      </c>
      <c r="J596">
        <f t="shared" si="46"/>
        <v>3</v>
      </c>
      <c r="K596">
        <f t="shared" si="47"/>
        <v>4</v>
      </c>
      <c r="L596" t="s">
        <v>483</v>
      </c>
      <c r="M596">
        <v>3</v>
      </c>
      <c r="N596" s="8">
        <v>89.333333333333329</v>
      </c>
      <c r="O596" s="8">
        <v>6</v>
      </c>
      <c r="P596" s="8">
        <v>178.66666666666666</v>
      </c>
      <c r="Q596">
        <f t="shared" si="45"/>
        <v>10</v>
      </c>
      <c r="R596">
        <f t="shared" si="48"/>
        <v>2</v>
      </c>
      <c r="S596" t="str">
        <f t="shared" si="49"/>
        <v>At-Risk Customers</v>
      </c>
    </row>
    <row r="597" spans="1:19" x14ac:dyDescent="0.25">
      <c r="A597">
        <v>4587</v>
      </c>
      <c r="B597">
        <v>81</v>
      </c>
      <c r="C597" t="s">
        <v>443</v>
      </c>
      <c r="D597" t="s">
        <v>57</v>
      </c>
      <c r="E597">
        <v>45006</v>
      </c>
      <c r="F597">
        <v>90</v>
      </c>
      <c r="G597">
        <v>12</v>
      </c>
      <c r="H597">
        <v>266</v>
      </c>
      <c r="I597">
        <f>(1-_xlfn.PERCENTRANK.INC($F$2:$F42809,F597,1))*10</f>
        <v>0.99999999999999978</v>
      </c>
      <c r="J597">
        <f t="shared" si="46"/>
        <v>3</v>
      </c>
      <c r="K597">
        <f t="shared" si="47"/>
        <v>4</v>
      </c>
      <c r="L597" t="s">
        <v>483</v>
      </c>
      <c r="M597">
        <v>3</v>
      </c>
      <c r="N597" s="8">
        <v>79.8</v>
      </c>
      <c r="O597" s="8">
        <v>7</v>
      </c>
      <c r="P597" s="8">
        <v>186.2</v>
      </c>
      <c r="Q597">
        <f t="shared" si="45"/>
        <v>8</v>
      </c>
      <c r="R597">
        <f t="shared" si="48"/>
        <v>1</v>
      </c>
      <c r="S597" t="str">
        <f t="shared" si="49"/>
        <v>Inactive Customers</v>
      </c>
    </row>
    <row r="598" spans="1:19" x14ac:dyDescent="0.25">
      <c r="A598">
        <v>6682</v>
      </c>
      <c r="B598">
        <v>52</v>
      </c>
      <c r="C598" t="s">
        <v>41</v>
      </c>
      <c r="D598" t="s">
        <v>34</v>
      </c>
      <c r="E598">
        <v>18978</v>
      </c>
      <c r="F598">
        <v>41</v>
      </c>
      <c r="G598">
        <v>5</v>
      </c>
      <c r="H598">
        <v>37</v>
      </c>
      <c r="I598">
        <f>(1-_xlfn.PERCENTRANK.INC($F$2:$F42810,F598,1))*10</f>
        <v>6</v>
      </c>
      <c r="J598">
        <f t="shared" si="46"/>
        <v>0</v>
      </c>
      <c r="K598">
        <f t="shared" si="47"/>
        <v>1</v>
      </c>
      <c r="L598" t="s">
        <v>483</v>
      </c>
      <c r="M598">
        <v>1</v>
      </c>
      <c r="N598" s="8">
        <v>9.25</v>
      </c>
      <c r="O598" s="8">
        <v>3</v>
      </c>
      <c r="P598" s="8">
        <v>27.75</v>
      </c>
      <c r="Q598">
        <f t="shared" si="45"/>
        <v>7</v>
      </c>
      <c r="R598">
        <f t="shared" si="48"/>
        <v>1</v>
      </c>
      <c r="S598" t="str">
        <f t="shared" si="49"/>
        <v>Inactive Customers</v>
      </c>
    </row>
    <row r="599" spans="1:19" x14ac:dyDescent="0.25">
      <c r="A599">
        <v>6222</v>
      </c>
      <c r="B599">
        <v>58</v>
      </c>
      <c r="C599" t="s">
        <v>442</v>
      </c>
      <c r="D599" t="s">
        <v>34</v>
      </c>
      <c r="E599">
        <v>22574</v>
      </c>
      <c r="F599">
        <v>28</v>
      </c>
      <c r="G599">
        <v>7</v>
      </c>
      <c r="H599">
        <v>37</v>
      </c>
      <c r="I599">
        <f>(1-_xlfn.PERCENTRANK.INC($F$2:$F42811,F599,1))*10</f>
        <v>8</v>
      </c>
      <c r="J599">
        <f t="shared" si="46"/>
        <v>1</v>
      </c>
      <c r="K599">
        <f t="shared" si="47"/>
        <v>1</v>
      </c>
      <c r="L599" t="s">
        <v>483</v>
      </c>
      <c r="M599">
        <v>2</v>
      </c>
      <c r="N599" s="8">
        <v>14.8</v>
      </c>
      <c r="O599" s="8">
        <v>3</v>
      </c>
      <c r="P599" s="8">
        <v>22.2</v>
      </c>
      <c r="Q599">
        <f t="shared" si="45"/>
        <v>10</v>
      </c>
      <c r="R599">
        <f t="shared" si="48"/>
        <v>2</v>
      </c>
      <c r="S599" t="str">
        <f t="shared" si="49"/>
        <v>At-Risk Customers</v>
      </c>
    </row>
    <row r="600" spans="1:19" x14ac:dyDescent="0.25">
      <c r="A600">
        <v>10299</v>
      </c>
      <c r="B600">
        <v>56</v>
      </c>
      <c r="C600" t="s">
        <v>33</v>
      </c>
      <c r="D600" t="s">
        <v>30</v>
      </c>
      <c r="E600">
        <v>48240</v>
      </c>
      <c r="F600">
        <v>73</v>
      </c>
      <c r="G600">
        <v>25</v>
      </c>
      <c r="H600">
        <v>882</v>
      </c>
      <c r="I600">
        <f>(1-_xlfn.PERCENTRANK.INC($F$2:$F42812,F600,1))*10</f>
        <v>3.0000000000000004</v>
      </c>
      <c r="J600">
        <f t="shared" si="46"/>
        <v>8</v>
      </c>
      <c r="K600">
        <f t="shared" si="47"/>
        <v>6</v>
      </c>
      <c r="L600" t="s">
        <v>483</v>
      </c>
      <c r="M600">
        <v>6</v>
      </c>
      <c r="N600" s="8">
        <v>278.52631578947364</v>
      </c>
      <c r="O600" s="8">
        <v>13</v>
      </c>
      <c r="P600" s="8">
        <v>603.47368421052636</v>
      </c>
      <c r="Q600">
        <f t="shared" si="45"/>
        <v>17</v>
      </c>
      <c r="R600">
        <f t="shared" si="48"/>
        <v>5</v>
      </c>
      <c r="S600" t="str">
        <f t="shared" si="49"/>
        <v>Growth Customers</v>
      </c>
    </row>
    <row r="601" spans="1:19" x14ac:dyDescent="0.25">
      <c r="A601">
        <v>3083</v>
      </c>
      <c r="B601">
        <v>51</v>
      </c>
      <c r="C601" t="s">
        <v>442</v>
      </c>
      <c r="D601" t="s">
        <v>34</v>
      </c>
      <c r="E601">
        <v>45837</v>
      </c>
      <c r="F601">
        <v>88</v>
      </c>
      <c r="G601">
        <v>18</v>
      </c>
      <c r="H601">
        <v>373</v>
      </c>
      <c r="I601">
        <f>(1-_xlfn.PERCENTRANK.INC($F$2:$F42813,F601,1))*10</f>
        <v>1.9999999999999996</v>
      </c>
      <c r="J601">
        <f t="shared" si="46"/>
        <v>6</v>
      </c>
      <c r="K601">
        <f t="shared" si="47"/>
        <v>4</v>
      </c>
      <c r="L601" t="s">
        <v>483</v>
      </c>
      <c r="M601">
        <v>6</v>
      </c>
      <c r="N601" s="8">
        <v>203.45454545454544</v>
      </c>
      <c r="O601" s="8">
        <v>5</v>
      </c>
      <c r="P601" s="8">
        <v>169.54545454545453</v>
      </c>
      <c r="Q601">
        <f t="shared" si="45"/>
        <v>12</v>
      </c>
      <c r="R601">
        <f t="shared" si="48"/>
        <v>3</v>
      </c>
      <c r="S601" t="str">
        <f t="shared" si="49"/>
        <v>At-Risk Customers</v>
      </c>
    </row>
    <row r="602" spans="1:19" x14ac:dyDescent="0.25">
      <c r="A602">
        <v>8953</v>
      </c>
      <c r="B602">
        <v>60</v>
      </c>
      <c r="C602" t="s">
        <v>443</v>
      </c>
      <c r="D602" t="s">
        <v>30</v>
      </c>
      <c r="E602">
        <v>35791</v>
      </c>
      <c r="F602">
        <v>94</v>
      </c>
      <c r="G602">
        <v>6</v>
      </c>
      <c r="H602">
        <v>35</v>
      </c>
      <c r="I602">
        <f>(1-_xlfn.PERCENTRANK.INC($F$2:$F42814,F602,1))*10</f>
        <v>0.99999999999999978</v>
      </c>
      <c r="J602">
        <f t="shared" si="46"/>
        <v>1</v>
      </c>
      <c r="K602">
        <f t="shared" si="47"/>
        <v>0</v>
      </c>
      <c r="L602" t="s">
        <v>483</v>
      </c>
      <c r="M602">
        <v>1</v>
      </c>
      <c r="N602" s="8">
        <v>8.75</v>
      </c>
      <c r="O602" s="8">
        <v>3</v>
      </c>
      <c r="P602" s="8">
        <v>26.25</v>
      </c>
      <c r="Q602">
        <f t="shared" si="45"/>
        <v>1.9999999999999998</v>
      </c>
      <c r="R602">
        <f t="shared" si="48"/>
        <v>0</v>
      </c>
      <c r="S602" t="str">
        <f t="shared" si="49"/>
        <v>Inactive Customers</v>
      </c>
    </row>
    <row r="603" spans="1:19" x14ac:dyDescent="0.25">
      <c r="A603">
        <v>1503</v>
      </c>
      <c r="B603">
        <v>49</v>
      </c>
      <c r="C603" t="s">
        <v>33</v>
      </c>
      <c r="D603" t="s">
        <v>34</v>
      </c>
      <c r="E603">
        <v>162397</v>
      </c>
      <c r="F603">
        <v>31</v>
      </c>
      <c r="G603">
        <v>1</v>
      </c>
      <c r="H603">
        <v>107</v>
      </c>
      <c r="I603">
        <f>(1-_xlfn.PERCENTRANK.INC($F$2:$F42815,F603,1))*10</f>
        <v>7</v>
      </c>
      <c r="J603">
        <f t="shared" si="46"/>
        <v>0</v>
      </c>
      <c r="K603">
        <f t="shared" si="47"/>
        <v>3</v>
      </c>
      <c r="L603" t="s">
        <v>484</v>
      </c>
      <c r="M603">
        <v>0</v>
      </c>
      <c r="N603" s="8">
        <v>0</v>
      </c>
      <c r="O603" s="8">
        <v>1</v>
      </c>
      <c r="P603" s="8">
        <v>107</v>
      </c>
      <c r="Q603">
        <f t="shared" si="45"/>
        <v>10</v>
      </c>
      <c r="R603">
        <f t="shared" si="48"/>
        <v>2</v>
      </c>
      <c r="S603" t="str">
        <f t="shared" si="49"/>
        <v>At-Risk Customers</v>
      </c>
    </row>
    <row r="604" spans="1:19" x14ac:dyDescent="0.25">
      <c r="A604">
        <v>8650</v>
      </c>
      <c r="B604">
        <v>47</v>
      </c>
      <c r="C604" t="s">
        <v>442</v>
      </c>
      <c r="D604" t="s">
        <v>57</v>
      </c>
      <c r="E604">
        <v>54162</v>
      </c>
      <c r="F604">
        <v>31</v>
      </c>
      <c r="G604">
        <v>5</v>
      </c>
      <c r="H604">
        <v>42</v>
      </c>
      <c r="I604">
        <f>(1-_xlfn.PERCENTRANK.INC($F$2:$F42816,F604,1))*10</f>
        <v>7</v>
      </c>
      <c r="J604">
        <f t="shared" si="46"/>
        <v>0</v>
      </c>
      <c r="K604">
        <f t="shared" si="47"/>
        <v>1</v>
      </c>
      <c r="L604" t="s">
        <v>483</v>
      </c>
      <c r="M604">
        <v>1</v>
      </c>
      <c r="N604" s="8">
        <v>10.5</v>
      </c>
      <c r="O604" s="8">
        <v>3</v>
      </c>
      <c r="P604" s="8">
        <v>31.5</v>
      </c>
      <c r="Q604">
        <f t="shared" si="45"/>
        <v>8</v>
      </c>
      <c r="R604">
        <f t="shared" si="48"/>
        <v>1</v>
      </c>
      <c r="S604" t="str">
        <f t="shared" si="49"/>
        <v>Inactive Customers</v>
      </c>
    </row>
    <row r="605" spans="1:19" x14ac:dyDescent="0.25">
      <c r="A605">
        <v>10862</v>
      </c>
      <c r="B605">
        <v>65</v>
      </c>
      <c r="C605" t="s">
        <v>443</v>
      </c>
      <c r="D605" t="s">
        <v>34</v>
      </c>
      <c r="E605">
        <v>30522</v>
      </c>
      <c r="F605">
        <v>6</v>
      </c>
      <c r="G605">
        <v>17</v>
      </c>
      <c r="H605">
        <v>326</v>
      </c>
      <c r="I605">
        <f>(1-_xlfn.PERCENTRANK.INC($F$2:$F42817,F605,1))*10</f>
        <v>10</v>
      </c>
      <c r="J605">
        <f t="shared" si="46"/>
        <v>5</v>
      </c>
      <c r="K605">
        <f t="shared" si="47"/>
        <v>4</v>
      </c>
      <c r="L605" t="s">
        <v>483</v>
      </c>
      <c r="M605">
        <v>1</v>
      </c>
      <c r="N605" s="8">
        <v>32.6</v>
      </c>
      <c r="O605" s="8">
        <v>9</v>
      </c>
      <c r="P605" s="8">
        <v>293.40000000000003</v>
      </c>
      <c r="Q605">
        <f t="shared" si="45"/>
        <v>19</v>
      </c>
      <c r="R605">
        <f t="shared" si="48"/>
        <v>7</v>
      </c>
      <c r="S605" t="str">
        <f t="shared" si="49"/>
        <v>Loyal Customers</v>
      </c>
    </row>
    <row r="606" spans="1:19" x14ac:dyDescent="0.25">
      <c r="A606">
        <v>2782</v>
      </c>
      <c r="B606">
        <v>64</v>
      </c>
      <c r="C606" t="s">
        <v>33</v>
      </c>
      <c r="D606" t="s">
        <v>34</v>
      </c>
      <c r="E606">
        <v>54456</v>
      </c>
      <c r="F606">
        <v>23</v>
      </c>
      <c r="G606">
        <v>17</v>
      </c>
      <c r="H606">
        <v>404</v>
      </c>
      <c r="I606">
        <f>(1-_xlfn.PERCENTRANK.INC($F$2:$F42818,F606,1))*10</f>
        <v>8</v>
      </c>
      <c r="J606">
        <f t="shared" si="46"/>
        <v>5</v>
      </c>
      <c r="K606">
        <f t="shared" si="47"/>
        <v>5</v>
      </c>
      <c r="L606" t="s">
        <v>483</v>
      </c>
      <c r="M606">
        <v>6</v>
      </c>
      <c r="N606" s="8">
        <v>186.46153846153848</v>
      </c>
      <c r="O606" s="8">
        <v>7</v>
      </c>
      <c r="P606" s="8">
        <v>217.53846153846152</v>
      </c>
      <c r="Q606">
        <f t="shared" si="45"/>
        <v>18</v>
      </c>
      <c r="R606">
        <f t="shared" si="48"/>
        <v>6</v>
      </c>
      <c r="S606" t="str">
        <f t="shared" si="49"/>
        <v>Growth Customers</v>
      </c>
    </row>
    <row r="607" spans="1:19" x14ac:dyDescent="0.25">
      <c r="A607">
        <v>6941</v>
      </c>
      <c r="B607">
        <v>54</v>
      </c>
      <c r="C607" t="s">
        <v>442</v>
      </c>
      <c r="D607" t="s">
        <v>30</v>
      </c>
      <c r="E607">
        <v>31632</v>
      </c>
      <c r="F607">
        <v>92</v>
      </c>
      <c r="G607">
        <v>6</v>
      </c>
      <c r="H607">
        <v>95</v>
      </c>
      <c r="I607">
        <f>(1-_xlfn.PERCENTRANK.INC($F$2:$F42819,F607,1))*10</f>
        <v>0.99999999999999978</v>
      </c>
      <c r="J607">
        <f t="shared" si="46"/>
        <v>1</v>
      </c>
      <c r="K607">
        <f t="shared" si="47"/>
        <v>3</v>
      </c>
      <c r="L607" t="s">
        <v>483</v>
      </c>
      <c r="M607">
        <v>2</v>
      </c>
      <c r="N607" s="8">
        <v>47.5</v>
      </c>
      <c r="O607" s="8">
        <v>2</v>
      </c>
      <c r="P607" s="8">
        <v>47.5</v>
      </c>
      <c r="Q607">
        <f t="shared" si="45"/>
        <v>5</v>
      </c>
      <c r="R607">
        <f t="shared" si="48"/>
        <v>0</v>
      </c>
      <c r="S607" t="str">
        <f t="shared" si="49"/>
        <v>Inactive Customers</v>
      </c>
    </row>
    <row r="608" spans="1:19" x14ac:dyDescent="0.25">
      <c r="A608">
        <v>10972</v>
      </c>
      <c r="B608">
        <v>76</v>
      </c>
      <c r="C608" t="s">
        <v>442</v>
      </c>
      <c r="D608" t="s">
        <v>57</v>
      </c>
      <c r="E608">
        <v>72298</v>
      </c>
      <c r="F608">
        <v>52</v>
      </c>
      <c r="G608">
        <v>14</v>
      </c>
      <c r="H608">
        <v>939</v>
      </c>
      <c r="I608">
        <f>(1-_xlfn.PERCENTRANK.INC($F$2:$F42820,F608,1))*10</f>
        <v>5</v>
      </c>
      <c r="J608">
        <f t="shared" si="46"/>
        <v>4</v>
      </c>
      <c r="K608">
        <f t="shared" si="47"/>
        <v>7</v>
      </c>
      <c r="L608" t="s">
        <v>483</v>
      </c>
      <c r="M608">
        <v>4</v>
      </c>
      <c r="N608" s="8">
        <v>375.6</v>
      </c>
      <c r="O608" s="8">
        <v>6</v>
      </c>
      <c r="P608" s="8">
        <v>563.4</v>
      </c>
      <c r="Q608">
        <f t="shared" si="45"/>
        <v>16</v>
      </c>
      <c r="R608">
        <f t="shared" si="48"/>
        <v>5</v>
      </c>
      <c r="S608" t="str">
        <f t="shared" si="49"/>
        <v>Growth Customers</v>
      </c>
    </row>
    <row r="609" spans="1:19" x14ac:dyDescent="0.25">
      <c r="A609">
        <v>10708</v>
      </c>
      <c r="B609">
        <v>47</v>
      </c>
      <c r="C609" t="s">
        <v>443</v>
      </c>
      <c r="D609" t="s">
        <v>30</v>
      </c>
      <c r="E609">
        <v>36975</v>
      </c>
      <c r="F609">
        <v>50</v>
      </c>
      <c r="G609">
        <v>5</v>
      </c>
      <c r="H609">
        <v>33</v>
      </c>
      <c r="I609">
        <f>(1-_xlfn.PERCENTRANK.INC($F$2:$F42821,F609,1))*10</f>
        <v>5</v>
      </c>
      <c r="J609">
        <f t="shared" si="46"/>
        <v>0</v>
      </c>
      <c r="K609">
        <f t="shared" si="47"/>
        <v>0</v>
      </c>
      <c r="L609" t="s">
        <v>483</v>
      </c>
      <c r="M609">
        <v>1</v>
      </c>
      <c r="N609" s="8">
        <v>8.25</v>
      </c>
      <c r="O609" s="8">
        <v>3</v>
      </c>
      <c r="P609" s="8">
        <v>24.75</v>
      </c>
      <c r="Q609">
        <f t="shared" si="45"/>
        <v>5</v>
      </c>
      <c r="R609">
        <f t="shared" si="48"/>
        <v>0</v>
      </c>
      <c r="S609" t="str">
        <f t="shared" si="49"/>
        <v>Inactive Customers</v>
      </c>
    </row>
    <row r="610" spans="1:19" x14ac:dyDescent="0.25">
      <c r="A610">
        <v>6583</v>
      </c>
      <c r="B610">
        <v>70</v>
      </c>
      <c r="C610" t="s">
        <v>443</v>
      </c>
      <c r="D610" t="s">
        <v>34</v>
      </c>
      <c r="E610">
        <v>72635</v>
      </c>
      <c r="F610">
        <v>54</v>
      </c>
      <c r="G610">
        <v>21</v>
      </c>
      <c r="H610">
        <v>981</v>
      </c>
      <c r="I610">
        <f>(1-_xlfn.PERCENTRANK.INC($F$2:$F42822,F610,1))*10</f>
        <v>5</v>
      </c>
      <c r="J610">
        <f t="shared" si="46"/>
        <v>7</v>
      </c>
      <c r="K610">
        <f t="shared" si="47"/>
        <v>7</v>
      </c>
      <c r="L610" t="s">
        <v>483</v>
      </c>
      <c r="M610">
        <v>6</v>
      </c>
      <c r="N610" s="8">
        <v>490.5</v>
      </c>
      <c r="O610" s="8">
        <v>6</v>
      </c>
      <c r="P610" s="8">
        <v>490.5</v>
      </c>
      <c r="Q610">
        <f t="shared" si="45"/>
        <v>19</v>
      </c>
      <c r="R610">
        <f t="shared" si="48"/>
        <v>7</v>
      </c>
      <c r="S610" t="str">
        <f t="shared" si="49"/>
        <v>Loyal Customers</v>
      </c>
    </row>
    <row r="611" spans="1:19" x14ac:dyDescent="0.25">
      <c r="A611">
        <v>3641</v>
      </c>
      <c r="B611">
        <v>49</v>
      </c>
      <c r="C611" t="s">
        <v>442</v>
      </c>
      <c r="D611" t="s">
        <v>34</v>
      </c>
      <c r="E611">
        <v>13624</v>
      </c>
      <c r="F611">
        <v>93</v>
      </c>
      <c r="G611">
        <v>7</v>
      </c>
      <c r="H611">
        <v>36</v>
      </c>
      <c r="I611">
        <f>(1-_xlfn.PERCENTRANK.INC($F$2:$F42823,F611,1))*10</f>
        <v>0.99999999999999978</v>
      </c>
      <c r="J611">
        <f t="shared" si="46"/>
        <v>1</v>
      </c>
      <c r="K611">
        <f t="shared" si="47"/>
        <v>1</v>
      </c>
      <c r="L611" t="s">
        <v>483</v>
      </c>
      <c r="M611">
        <v>2</v>
      </c>
      <c r="N611" s="8">
        <v>14.4</v>
      </c>
      <c r="O611" s="8">
        <v>3</v>
      </c>
      <c r="P611" s="8">
        <v>21.599999999999998</v>
      </c>
      <c r="Q611">
        <f t="shared" si="45"/>
        <v>3</v>
      </c>
      <c r="R611">
        <f t="shared" si="48"/>
        <v>0</v>
      </c>
      <c r="S611" t="str">
        <f t="shared" si="49"/>
        <v>Inactive Customers</v>
      </c>
    </row>
    <row r="612" spans="1:19" x14ac:dyDescent="0.25">
      <c r="A612">
        <v>10156</v>
      </c>
      <c r="B612">
        <v>50</v>
      </c>
      <c r="C612" t="s">
        <v>442</v>
      </c>
      <c r="D612" t="s">
        <v>30</v>
      </c>
      <c r="E612">
        <v>84196</v>
      </c>
      <c r="F612">
        <v>56</v>
      </c>
      <c r="G612">
        <v>20</v>
      </c>
      <c r="H612">
        <v>1237</v>
      </c>
      <c r="I612">
        <f>(1-_xlfn.PERCENTRANK.INC($F$2:$F42824,F612,1))*10</f>
        <v>5</v>
      </c>
      <c r="J612">
        <f t="shared" si="46"/>
        <v>6</v>
      </c>
      <c r="K612">
        <f t="shared" si="47"/>
        <v>8</v>
      </c>
      <c r="L612" t="s">
        <v>483</v>
      </c>
      <c r="M612">
        <v>8</v>
      </c>
      <c r="N612" s="8">
        <v>659.73333333333335</v>
      </c>
      <c r="O612" s="8">
        <v>7</v>
      </c>
      <c r="P612" s="8">
        <v>577.26666666666665</v>
      </c>
      <c r="Q612">
        <f t="shared" si="45"/>
        <v>19</v>
      </c>
      <c r="R612">
        <f t="shared" si="48"/>
        <v>7</v>
      </c>
      <c r="S612" t="str">
        <f t="shared" si="49"/>
        <v>Loyal Customers</v>
      </c>
    </row>
    <row r="613" spans="1:19" x14ac:dyDescent="0.25">
      <c r="A613">
        <v>4299</v>
      </c>
      <c r="B613">
        <v>65</v>
      </c>
      <c r="C613" t="s">
        <v>442</v>
      </c>
      <c r="D613" t="s">
        <v>34</v>
      </c>
      <c r="E613">
        <v>70971</v>
      </c>
      <c r="F613">
        <v>28</v>
      </c>
      <c r="G613">
        <v>34</v>
      </c>
      <c r="H613">
        <v>1825</v>
      </c>
      <c r="I613">
        <f>(1-_xlfn.PERCENTRANK.INC($F$2:$F42825,F613,1))*10</f>
        <v>8</v>
      </c>
      <c r="J613">
        <f t="shared" si="46"/>
        <v>9</v>
      </c>
      <c r="K613">
        <f t="shared" si="47"/>
        <v>9</v>
      </c>
      <c r="L613" t="s">
        <v>483</v>
      </c>
      <c r="M613">
        <v>11</v>
      </c>
      <c r="N613" s="8">
        <v>1254.6875</v>
      </c>
      <c r="O613" s="8">
        <v>5</v>
      </c>
      <c r="P613" s="8">
        <v>570.3125</v>
      </c>
      <c r="Q613">
        <f t="shared" si="45"/>
        <v>26</v>
      </c>
      <c r="R613">
        <f t="shared" si="48"/>
        <v>9</v>
      </c>
      <c r="S613" t="str">
        <f t="shared" si="49"/>
        <v>Top Customers</v>
      </c>
    </row>
    <row r="614" spans="1:19" x14ac:dyDescent="0.25">
      <c r="A614">
        <v>3469</v>
      </c>
      <c r="B614">
        <v>48</v>
      </c>
      <c r="C614" t="s">
        <v>33</v>
      </c>
      <c r="D614" t="s">
        <v>37</v>
      </c>
      <c r="E614">
        <v>34487</v>
      </c>
      <c r="F614">
        <v>94</v>
      </c>
      <c r="G614">
        <v>9</v>
      </c>
      <c r="H614">
        <v>103</v>
      </c>
      <c r="I614">
        <f>(1-_xlfn.PERCENTRANK.INC($F$2:$F42826,F614,1))*10</f>
        <v>0.99999999999999978</v>
      </c>
      <c r="J614">
        <f t="shared" si="46"/>
        <v>2</v>
      </c>
      <c r="K614">
        <f t="shared" si="47"/>
        <v>3</v>
      </c>
      <c r="L614" t="s">
        <v>483</v>
      </c>
      <c r="M614">
        <v>3</v>
      </c>
      <c r="N614" s="8">
        <v>51.5</v>
      </c>
      <c r="O614" s="8">
        <v>3</v>
      </c>
      <c r="P614" s="8">
        <v>51.5</v>
      </c>
      <c r="Q614">
        <f t="shared" si="45"/>
        <v>6</v>
      </c>
      <c r="R614">
        <f t="shared" si="48"/>
        <v>0</v>
      </c>
      <c r="S614" t="str">
        <f t="shared" si="49"/>
        <v>Inactive Customers</v>
      </c>
    </row>
    <row r="615" spans="1:19" x14ac:dyDescent="0.25">
      <c r="A615">
        <v>5063</v>
      </c>
      <c r="B615">
        <v>48</v>
      </c>
      <c r="C615" t="s">
        <v>442</v>
      </c>
      <c r="D615" t="s">
        <v>30</v>
      </c>
      <c r="E615">
        <v>28769</v>
      </c>
      <c r="F615">
        <v>76</v>
      </c>
      <c r="G615">
        <v>12</v>
      </c>
      <c r="H615">
        <v>191</v>
      </c>
      <c r="I615">
        <f>(1-_xlfn.PERCENTRANK.INC($F$2:$F42827,F615,1))*10</f>
        <v>3.0000000000000004</v>
      </c>
      <c r="J615">
        <f t="shared" si="46"/>
        <v>3</v>
      </c>
      <c r="K615">
        <f t="shared" si="47"/>
        <v>3</v>
      </c>
      <c r="L615" t="s">
        <v>483</v>
      </c>
      <c r="M615">
        <v>4</v>
      </c>
      <c r="N615" s="8">
        <v>95.5</v>
      </c>
      <c r="O615" s="8">
        <v>4</v>
      </c>
      <c r="P615" s="8">
        <v>95.5</v>
      </c>
      <c r="Q615">
        <f t="shared" si="45"/>
        <v>9</v>
      </c>
      <c r="R615">
        <f t="shared" si="48"/>
        <v>2</v>
      </c>
      <c r="S615" t="str">
        <f t="shared" si="49"/>
        <v>At-Risk Customers</v>
      </c>
    </row>
    <row r="616" spans="1:19" x14ac:dyDescent="0.25">
      <c r="A616">
        <v>10727</v>
      </c>
      <c r="B616">
        <v>55</v>
      </c>
      <c r="C616" t="s">
        <v>33</v>
      </c>
      <c r="D616" t="s">
        <v>34</v>
      </c>
      <c r="E616">
        <v>69084</v>
      </c>
      <c r="F616">
        <v>43</v>
      </c>
      <c r="G616">
        <v>25</v>
      </c>
      <c r="H616">
        <v>1586</v>
      </c>
      <c r="I616">
        <f>(1-_xlfn.PERCENTRANK.INC($F$2:$F42828,F616,1))*10</f>
        <v>6</v>
      </c>
      <c r="J616">
        <f t="shared" si="46"/>
        <v>8</v>
      </c>
      <c r="K616">
        <f t="shared" si="47"/>
        <v>9</v>
      </c>
      <c r="L616" t="s">
        <v>483</v>
      </c>
      <c r="M616">
        <v>7</v>
      </c>
      <c r="N616" s="8">
        <v>555.09999999999991</v>
      </c>
      <c r="O616" s="8">
        <v>13</v>
      </c>
      <c r="P616" s="8">
        <v>1030.9000000000001</v>
      </c>
      <c r="Q616">
        <f t="shared" si="45"/>
        <v>23</v>
      </c>
      <c r="R616">
        <f t="shared" si="48"/>
        <v>8</v>
      </c>
      <c r="S616" t="str">
        <f t="shared" si="49"/>
        <v>Loyal Customers</v>
      </c>
    </row>
    <row r="617" spans="1:19" x14ac:dyDescent="0.25">
      <c r="A617">
        <v>9624</v>
      </c>
      <c r="B617">
        <v>67</v>
      </c>
      <c r="C617" t="s">
        <v>33</v>
      </c>
      <c r="D617" t="s">
        <v>34</v>
      </c>
      <c r="E617">
        <v>65488</v>
      </c>
      <c r="F617">
        <v>46</v>
      </c>
      <c r="G617">
        <v>14</v>
      </c>
      <c r="H617">
        <v>963</v>
      </c>
      <c r="I617">
        <f>(1-_xlfn.PERCENTRANK.INC($F$2:$F42829,F617,1))*10</f>
        <v>6</v>
      </c>
      <c r="J617">
        <f t="shared" si="46"/>
        <v>4</v>
      </c>
      <c r="K617">
        <f t="shared" si="47"/>
        <v>7</v>
      </c>
      <c r="L617" t="s">
        <v>483</v>
      </c>
      <c r="M617">
        <v>3</v>
      </c>
      <c r="N617" s="8">
        <v>321</v>
      </c>
      <c r="O617" s="8">
        <v>6</v>
      </c>
      <c r="P617" s="8">
        <v>642</v>
      </c>
      <c r="Q617">
        <f t="shared" si="45"/>
        <v>17</v>
      </c>
      <c r="R617">
        <f t="shared" si="48"/>
        <v>5</v>
      </c>
      <c r="S617" t="str">
        <f t="shared" si="49"/>
        <v>Growth Customers</v>
      </c>
    </row>
    <row r="618" spans="1:19" x14ac:dyDescent="0.25">
      <c r="A618">
        <v>5156</v>
      </c>
      <c r="B618">
        <v>55</v>
      </c>
      <c r="C618" t="s">
        <v>443</v>
      </c>
      <c r="D618" t="s">
        <v>34</v>
      </c>
      <c r="E618">
        <v>62466</v>
      </c>
      <c r="F618">
        <v>13</v>
      </c>
      <c r="G618">
        <v>26</v>
      </c>
      <c r="H618">
        <v>889</v>
      </c>
      <c r="I618">
        <f>(1-_xlfn.PERCENTRANK.INC($F$2:$F42830,F618,1))*10</f>
        <v>9</v>
      </c>
      <c r="J618">
        <f t="shared" si="46"/>
        <v>9</v>
      </c>
      <c r="K618">
        <f t="shared" si="47"/>
        <v>6</v>
      </c>
      <c r="L618" t="s">
        <v>483</v>
      </c>
      <c r="M618">
        <v>6</v>
      </c>
      <c r="N618" s="8">
        <v>296.33333333333331</v>
      </c>
      <c r="O618" s="8">
        <v>12</v>
      </c>
      <c r="P618" s="8">
        <v>592.66666666666663</v>
      </c>
      <c r="Q618">
        <f t="shared" si="45"/>
        <v>24</v>
      </c>
      <c r="R618">
        <f t="shared" si="48"/>
        <v>9</v>
      </c>
      <c r="S618" t="str">
        <f t="shared" si="49"/>
        <v>Top Customers</v>
      </c>
    </row>
    <row r="619" spans="1:19" x14ac:dyDescent="0.25">
      <c r="A619">
        <v>4376</v>
      </c>
      <c r="B619">
        <v>65</v>
      </c>
      <c r="C619" t="s">
        <v>443</v>
      </c>
      <c r="D619" t="s">
        <v>30</v>
      </c>
      <c r="E619">
        <v>32218</v>
      </c>
      <c r="F619">
        <v>27</v>
      </c>
      <c r="G619">
        <v>7</v>
      </c>
      <c r="H619">
        <v>93</v>
      </c>
      <c r="I619">
        <f>(1-_xlfn.PERCENTRANK.INC($F$2:$F42831,F619,1))*10</f>
        <v>8</v>
      </c>
      <c r="J619">
        <f t="shared" si="46"/>
        <v>1</v>
      </c>
      <c r="K619">
        <f t="shared" si="47"/>
        <v>3</v>
      </c>
      <c r="L619" t="s">
        <v>483</v>
      </c>
      <c r="M619">
        <v>2</v>
      </c>
      <c r="N619" s="8">
        <v>37.200000000000003</v>
      </c>
      <c r="O619" s="8">
        <v>3</v>
      </c>
      <c r="P619" s="8">
        <v>55.8</v>
      </c>
      <c r="Q619">
        <f t="shared" si="45"/>
        <v>12</v>
      </c>
      <c r="R619">
        <f t="shared" si="48"/>
        <v>3</v>
      </c>
      <c r="S619" t="str">
        <f t="shared" si="49"/>
        <v>At-Risk Customers</v>
      </c>
    </row>
    <row r="620" spans="1:19" x14ac:dyDescent="0.25">
      <c r="A620">
        <v>8923</v>
      </c>
      <c r="B620">
        <v>52</v>
      </c>
      <c r="C620" t="s">
        <v>442</v>
      </c>
      <c r="D620" t="s">
        <v>30</v>
      </c>
      <c r="E620">
        <v>83917</v>
      </c>
      <c r="F620">
        <v>12</v>
      </c>
      <c r="G620">
        <v>21</v>
      </c>
      <c r="H620">
        <v>1587</v>
      </c>
      <c r="I620">
        <f>(1-_xlfn.PERCENTRANK.INC($F$2:$F42832,F620,1))*10</f>
        <v>9</v>
      </c>
      <c r="J620">
        <f t="shared" si="46"/>
        <v>7</v>
      </c>
      <c r="K620">
        <f t="shared" si="47"/>
        <v>9</v>
      </c>
      <c r="L620" t="s">
        <v>483</v>
      </c>
      <c r="M620">
        <v>6</v>
      </c>
      <c r="N620" s="8">
        <v>732.46153846153845</v>
      </c>
      <c r="O620" s="8">
        <v>7</v>
      </c>
      <c r="P620" s="8">
        <v>854.53846153846155</v>
      </c>
      <c r="Q620">
        <f t="shared" si="45"/>
        <v>25</v>
      </c>
      <c r="R620">
        <f t="shared" si="48"/>
        <v>9</v>
      </c>
      <c r="S620" t="str">
        <f t="shared" si="49"/>
        <v>Top Customers</v>
      </c>
    </row>
    <row r="621" spans="1:19" x14ac:dyDescent="0.25">
      <c r="A621">
        <v>8461</v>
      </c>
      <c r="B621">
        <v>63</v>
      </c>
      <c r="C621" t="s">
        <v>442</v>
      </c>
      <c r="D621" t="s">
        <v>37</v>
      </c>
      <c r="E621">
        <v>46102</v>
      </c>
      <c r="F621">
        <v>3</v>
      </c>
      <c r="G621">
        <v>4</v>
      </c>
      <c r="H621">
        <v>16</v>
      </c>
      <c r="I621">
        <f>(1-_xlfn.PERCENTRANK.INC($F$2:$F42833,F621,1))*10</f>
        <v>10</v>
      </c>
      <c r="J621">
        <f t="shared" si="46"/>
        <v>0</v>
      </c>
      <c r="K621">
        <f t="shared" si="47"/>
        <v>0</v>
      </c>
      <c r="L621" t="s">
        <v>483</v>
      </c>
      <c r="M621">
        <v>1</v>
      </c>
      <c r="N621" s="8">
        <v>5.333333333333333</v>
      </c>
      <c r="O621" s="8">
        <v>2</v>
      </c>
      <c r="P621" s="8">
        <v>10.666666666666666</v>
      </c>
      <c r="Q621">
        <f t="shared" si="45"/>
        <v>10</v>
      </c>
      <c r="R621">
        <f t="shared" si="48"/>
        <v>2</v>
      </c>
      <c r="S621" t="str">
        <f t="shared" si="49"/>
        <v>At-Risk Customers</v>
      </c>
    </row>
    <row r="622" spans="1:19" x14ac:dyDescent="0.25">
      <c r="A622">
        <v>6945</v>
      </c>
      <c r="B622">
        <v>73</v>
      </c>
      <c r="C622" t="s">
        <v>442</v>
      </c>
      <c r="D622" t="s">
        <v>30</v>
      </c>
      <c r="E622">
        <v>84574</v>
      </c>
      <c r="F622">
        <v>72</v>
      </c>
      <c r="G622">
        <v>32</v>
      </c>
      <c r="H622">
        <v>1375</v>
      </c>
      <c r="I622">
        <f>(1-_xlfn.PERCENTRANK.INC($F$2:$F42834,F622,1))*10</f>
        <v>3.0000000000000004</v>
      </c>
      <c r="J622">
        <f t="shared" si="46"/>
        <v>9</v>
      </c>
      <c r="K622">
        <f t="shared" si="47"/>
        <v>8</v>
      </c>
      <c r="L622" t="s">
        <v>483</v>
      </c>
      <c r="M622">
        <v>9</v>
      </c>
      <c r="N622" s="8">
        <v>618.75</v>
      </c>
      <c r="O622" s="8">
        <v>11</v>
      </c>
      <c r="P622" s="8">
        <v>756.25000000000011</v>
      </c>
      <c r="Q622">
        <f t="shared" si="45"/>
        <v>20</v>
      </c>
      <c r="R622">
        <f t="shared" si="48"/>
        <v>7</v>
      </c>
      <c r="S622" t="str">
        <f t="shared" si="49"/>
        <v>Loyal Customers</v>
      </c>
    </row>
    <row r="623" spans="1:19" x14ac:dyDescent="0.25">
      <c r="A623">
        <v>944</v>
      </c>
      <c r="B623">
        <v>63</v>
      </c>
      <c r="C623" t="s">
        <v>442</v>
      </c>
      <c r="D623" t="s">
        <v>34</v>
      </c>
      <c r="E623">
        <v>56181</v>
      </c>
      <c r="F623">
        <v>6</v>
      </c>
      <c r="G623">
        <v>14</v>
      </c>
      <c r="H623">
        <v>393</v>
      </c>
      <c r="I623">
        <f>(1-_xlfn.PERCENTRANK.INC($F$2:$F42835,F623,1))*10</f>
        <v>10</v>
      </c>
      <c r="J623">
        <f t="shared" si="46"/>
        <v>4</v>
      </c>
      <c r="K623">
        <f t="shared" si="47"/>
        <v>4</v>
      </c>
      <c r="L623" t="s">
        <v>483</v>
      </c>
      <c r="M623">
        <v>4</v>
      </c>
      <c r="N623" s="8">
        <v>142.90909090909091</v>
      </c>
      <c r="O623" s="8">
        <v>7</v>
      </c>
      <c r="P623" s="8">
        <v>250.09090909090909</v>
      </c>
      <c r="Q623">
        <f t="shared" si="45"/>
        <v>18</v>
      </c>
      <c r="R623">
        <f t="shared" si="48"/>
        <v>6</v>
      </c>
      <c r="S623" t="str">
        <f t="shared" si="49"/>
        <v>Growth Customers</v>
      </c>
    </row>
    <row r="624" spans="1:19" x14ac:dyDescent="0.25">
      <c r="A624">
        <v>1907</v>
      </c>
      <c r="B624">
        <v>75</v>
      </c>
      <c r="C624" t="s">
        <v>443</v>
      </c>
      <c r="D624" t="s">
        <v>37</v>
      </c>
      <c r="E624">
        <v>63120</v>
      </c>
      <c r="F624">
        <v>53</v>
      </c>
      <c r="G624">
        <v>26</v>
      </c>
      <c r="H624">
        <v>1477</v>
      </c>
      <c r="I624">
        <f>(1-_xlfn.PERCENTRANK.INC($F$2:$F42836,F624,1))*10</f>
        <v>5</v>
      </c>
      <c r="J624">
        <f t="shared" si="46"/>
        <v>9</v>
      </c>
      <c r="K624">
        <f t="shared" si="47"/>
        <v>8</v>
      </c>
      <c r="L624" t="s">
        <v>483</v>
      </c>
      <c r="M624">
        <v>8</v>
      </c>
      <c r="N624" s="8">
        <v>695.05882352941171</v>
      </c>
      <c r="O624" s="8">
        <v>9</v>
      </c>
      <c r="P624" s="8">
        <v>781.94117647058829</v>
      </c>
      <c r="Q624">
        <f t="shared" si="45"/>
        <v>22</v>
      </c>
      <c r="R624">
        <f t="shared" si="48"/>
        <v>8</v>
      </c>
      <c r="S624" t="str">
        <f t="shared" si="49"/>
        <v>Loyal Customers</v>
      </c>
    </row>
    <row r="625" spans="1:19" x14ac:dyDescent="0.25">
      <c r="A625">
        <v>701</v>
      </c>
      <c r="B625">
        <v>54</v>
      </c>
      <c r="C625" t="s">
        <v>442</v>
      </c>
      <c r="D625" t="s">
        <v>34</v>
      </c>
      <c r="E625">
        <v>73691</v>
      </c>
      <c r="F625">
        <v>58</v>
      </c>
      <c r="G625">
        <v>18</v>
      </c>
      <c r="H625">
        <v>1179</v>
      </c>
      <c r="I625">
        <f>(1-_xlfn.PERCENTRANK.INC($F$2:$F42837,F625,1))*10</f>
        <v>5</v>
      </c>
      <c r="J625">
        <f t="shared" si="46"/>
        <v>6</v>
      </c>
      <c r="K625">
        <f t="shared" si="47"/>
        <v>8</v>
      </c>
      <c r="L625" t="s">
        <v>483</v>
      </c>
      <c r="M625">
        <v>6</v>
      </c>
      <c r="N625" s="8">
        <v>505.28571428571428</v>
      </c>
      <c r="O625" s="8">
        <v>8</v>
      </c>
      <c r="P625" s="8">
        <v>673.71428571428567</v>
      </c>
      <c r="Q625">
        <f t="shared" si="45"/>
        <v>19</v>
      </c>
      <c r="R625">
        <f t="shared" si="48"/>
        <v>7</v>
      </c>
      <c r="S625" t="str">
        <f t="shared" si="49"/>
        <v>Loyal Customers</v>
      </c>
    </row>
    <row r="626" spans="1:19" x14ac:dyDescent="0.25">
      <c r="A626">
        <v>3856</v>
      </c>
      <c r="B626">
        <v>65</v>
      </c>
      <c r="C626" t="s">
        <v>442</v>
      </c>
      <c r="D626" t="s">
        <v>34</v>
      </c>
      <c r="E626">
        <v>63381</v>
      </c>
      <c r="F626">
        <v>78</v>
      </c>
      <c r="G626">
        <v>26</v>
      </c>
      <c r="H626">
        <v>1005</v>
      </c>
      <c r="I626">
        <f>(1-_xlfn.PERCENTRANK.INC($F$2:$F42838,F626,1))*10</f>
        <v>3.0000000000000004</v>
      </c>
      <c r="J626">
        <f t="shared" si="46"/>
        <v>9</v>
      </c>
      <c r="K626">
        <f t="shared" si="47"/>
        <v>7</v>
      </c>
      <c r="L626" t="s">
        <v>483</v>
      </c>
      <c r="M626">
        <v>4</v>
      </c>
      <c r="N626" s="8">
        <v>236.47058823529412</v>
      </c>
      <c r="O626" s="8">
        <v>13</v>
      </c>
      <c r="P626" s="8">
        <v>768.52941176470586</v>
      </c>
      <c r="Q626">
        <f t="shared" si="45"/>
        <v>19</v>
      </c>
      <c r="R626">
        <f t="shared" si="48"/>
        <v>7</v>
      </c>
      <c r="S626" t="str">
        <f t="shared" si="49"/>
        <v>Loyal Customers</v>
      </c>
    </row>
    <row r="627" spans="1:19" x14ac:dyDescent="0.25">
      <c r="A627">
        <v>4149</v>
      </c>
      <c r="B627">
        <v>77</v>
      </c>
      <c r="C627" t="s">
        <v>33</v>
      </c>
      <c r="D627" t="s">
        <v>34</v>
      </c>
      <c r="E627">
        <v>76140</v>
      </c>
      <c r="F627">
        <v>57</v>
      </c>
      <c r="G627">
        <v>21</v>
      </c>
      <c r="H627">
        <v>1348</v>
      </c>
      <c r="I627">
        <f>(1-_xlfn.PERCENTRANK.INC($F$2:$F42839,F627,1))*10</f>
        <v>5</v>
      </c>
      <c r="J627">
        <f t="shared" si="46"/>
        <v>7</v>
      </c>
      <c r="K627">
        <f t="shared" si="47"/>
        <v>8</v>
      </c>
      <c r="L627" t="s">
        <v>483</v>
      </c>
      <c r="M627">
        <v>5</v>
      </c>
      <c r="N627" s="8">
        <v>612.72727272727275</v>
      </c>
      <c r="O627" s="8">
        <v>6</v>
      </c>
      <c r="P627" s="8">
        <v>735.27272727272725</v>
      </c>
      <c r="Q627">
        <f t="shared" si="45"/>
        <v>20</v>
      </c>
      <c r="R627">
        <f t="shared" si="48"/>
        <v>7</v>
      </c>
      <c r="S627" t="str">
        <f t="shared" si="49"/>
        <v>Loyal Customers</v>
      </c>
    </row>
    <row r="628" spans="1:19" x14ac:dyDescent="0.25">
      <c r="A628">
        <v>2131</v>
      </c>
      <c r="B628">
        <v>66</v>
      </c>
      <c r="C628" t="s">
        <v>33</v>
      </c>
      <c r="D628" t="s">
        <v>37</v>
      </c>
      <c r="E628">
        <v>62859</v>
      </c>
      <c r="F628">
        <v>37</v>
      </c>
      <c r="G628">
        <v>23</v>
      </c>
      <c r="H628">
        <v>1307</v>
      </c>
      <c r="I628">
        <f>(1-_xlfn.PERCENTRANK.INC($F$2:$F42840,F628,1))*10</f>
        <v>7</v>
      </c>
      <c r="J628">
        <f t="shared" si="46"/>
        <v>8</v>
      </c>
      <c r="K628">
        <f t="shared" si="47"/>
        <v>8</v>
      </c>
      <c r="L628" t="s">
        <v>483</v>
      </c>
      <c r="M628">
        <v>9</v>
      </c>
      <c r="N628" s="8">
        <v>784.19999999999993</v>
      </c>
      <c r="O628" s="8">
        <v>6</v>
      </c>
      <c r="P628" s="8">
        <v>522.80000000000007</v>
      </c>
      <c r="Q628">
        <f t="shared" si="45"/>
        <v>23</v>
      </c>
      <c r="R628">
        <f t="shared" si="48"/>
        <v>8</v>
      </c>
      <c r="S628" t="str">
        <f t="shared" si="49"/>
        <v>Loyal Customers</v>
      </c>
    </row>
    <row r="629" spans="1:19" x14ac:dyDescent="0.25">
      <c r="A629">
        <v>2942</v>
      </c>
      <c r="B629">
        <v>61</v>
      </c>
      <c r="C629" t="s">
        <v>442</v>
      </c>
      <c r="D629" t="s">
        <v>30</v>
      </c>
      <c r="E629">
        <v>45906</v>
      </c>
      <c r="F629">
        <v>20</v>
      </c>
      <c r="G629">
        <v>15</v>
      </c>
      <c r="H629">
        <v>486</v>
      </c>
      <c r="I629">
        <f>(1-_xlfn.PERCENTRANK.INC($F$2:$F42841,F629,1))*10</f>
        <v>8</v>
      </c>
      <c r="J629">
        <f t="shared" si="46"/>
        <v>4</v>
      </c>
      <c r="K629">
        <f t="shared" si="47"/>
        <v>5</v>
      </c>
      <c r="L629" t="s">
        <v>483</v>
      </c>
      <c r="M629">
        <v>5</v>
      </c>
      <c r="N629" s="8">
        <v>270</v>
      </c>
      <c r="O629" s="8">
        <v>4</v>
      </c>
      <c r="P629" s="8">
        <v>216</v>
      </c>
      <c r="Q629">
        <f t="shared" si="45"/>
        <v>17</v>
      </c>
      <c r="R629">
        <f t="shared" si="48"/>
        <v>5</v>
      </c>
      <c r="S629" t="str">
        <f t="shared" si="49"/>
        <v>Growth Customers</v>
      </c>
    </row>
    <row r="630" spans="1:19" x14ac:dyDescent="0.25">
      <c r="A630">
        <v>1173</v>
      </c>
      <c r="B630">
        <v>78</v>
      </c>
      <c r="C630" t="s">
        <v>443</v>
      </c>
      <c r="D630" t="s">
        <v>34</v>
      </c>
      <c r="E630">
        <v>77632</v>
      </c>
      <c r="F630">
        <v>73</v>
      </c>
      <c r="G630">
        <v>13</v>
      </c>
      <c r="H630">
        <v>2252</v>
      </c>
      <c r="I630">
        <f>(1-_xlfn.PERCENTRANK.INC($F$2:$F42842,F630,1))*10</f>
        <v>3.0000000000000004</v>
      </c>
      <c r="J630">
        <f t="shared" si="46"/>
        <v>4</v>
      </c>
      <c r="K630">
        <f t="shared" si="47"/>
        <v>9</v>
      </c>
      <c r="L630" t="s">
        <v>483</v>
      </c>
      <c r="M630">
        <v>4</v>
      </c>
      <c r="N630" s="8">
        <v>900.80000000000007</v>
      </c>
      <c r="O630" s="8">
        <v>6</v>
      </c>
      <c r="P630" s="8">
        <v>1351.2</v>
      </c>
      <c r="Q630">
        <f t="shared" si="45"/>
        <v>16</v>
      </c>
      <c r="R630">
        <f t="shared" si="48"/>
        <v>5</v>
      </c>
      <c r="S630" t="str">
        <f t="shared" si="49"/>
        <v>Growth Customers</v>
      </c>
    </row>
    <row r="631" spans="1:19" x14ac:dyDescent="0.25">
      <c r="A631">
        <v>4381</v>
      </c>
      <c r="B631">
        <v>54</v>
      </c>
      <c r="C631" t="s">
        <v>33</v>
      </c>
      <c r="D631" t="s">
        <v>34</v>
      </c>
      <c r="E631">
        <v>46463</v>
      </c>
      <c r="F631">
        <v>56</v>
      </c>
      <c r="G631">
        <v>17</v>
      </c>
      <c r="H631">
        <v>235</v>
      </c>
      <c r="I631">
        <f>(1-_xlfn.PERCENTRANK.INC($F$2:$F42843,F631,1))*10</f>
        <v>5</v>
      </c>
      <c r="J631">
        <f t="shared" si="46"/>
        <v>5</v>
      </c>
      <c r="K631">
        <f t="shared" si="47"/>
        <v>4</v>
      </c>
      <c r="L631" t="s">
        <v>483</v>
      </c>
      <c r="M631">
        <v>3</v>
      </c>
      <c r="N631" s="8">
        <v>78.333333333333329</v>
      </c>
      <c r="O631" s="8">
        <v>6</v>
      </c>
      <c r="P631" s="8">
        <v>156.66666666666666</v>
      </c>
      <c r="Q631">
        <f t="shared" si="45"/>
        <v>14</v>
      </c>
      <c r="R631">
        <f t="shared" si="48"/>
        <v>4</v>
      </c>
      <c r="S631" t="str">
        <f t="shared" si="49"/>
        <v>At-Risk Customers</v>
      </c>
    </row>
    <row r="632" spans="1:19" x14ac:dyDescent="0.25">
      <c r="A632">
        <v>4611</v>
      </c>
      <c r="B632">
        <v>55</v>
      </c>
      <c r="C632" t="s">
        <v>442</v>
      </c>
      <c r="D632" t="s">
        <v>34</v>
      </c>
      <c r="E632">
        <v>105471</v>
      </c>
      <c r="F632">
        <v>36</v>
      </c>
      <c r="G632">
        <v>30</v>
      </c>
      <c r="H632">
        <v>1724</v>
      </c>
      <c r="I632">
        <f>(1-_xlfn.PERCENTRANK.INC($F$2:$F42844,F632,1))*10</f>
        <v>7</v>
      </c>
      <c r="J632">
        <f t="shared" si="46"/>
        <v>9</v>
      </c>
      <c r="K632">
        <f t="shared" si="47"/>
        <v>9</v>
      </c>
      <c r="L632" t="s">
        <v>484</v>
      </c>
      <c r="M632">
        <v>9</v>
      </c>
      <c r="N632" s="8">
        <v>705.27272727272737</v>
      </c>
      <c r="O632" s="8">
        <v>13</v>
      </c>
      <c r="P632" s="8">
        <v>1018.7272727272727</v>
      </c>
      <c r="Q632">
        <f t="shared" si="45"/>
        <v>25</v>
      </c>
      <c r="R632">
        <f t="shared" si="48"/>
        <v>9</v>
      </c>
      <c r="S632" t="str">
        <f t="shared" si="49"/>
        <v>Top Customers</v>
      </c>
    </row>
    <row r="633" spans="1:19" x14ac:dyDescent="0.25">
      <c r="A633">
        <v>3376</v>
      </c>
      <c r="B633">
        <v>55</v>
      </c>
      <c r="C633" t="s">
        <v>443</v>
      </c>
      <c r="D633" t="s">
        <v>37</v>
      </c>
      <c r="E633">
        <v>55282</v>
      </c>
      <c r="F633">
        <v>9</v>
      </c>
      <c r="G633">
        <v>11</v>
      </c>
      <c r="H633">
        <v>235</v>
      </c>
      <c r="I633">
        <f>(1-_xlfn.PERCENTRANK.INC($F$2:$F42845,F633,1))*10</f>
        <v>10</v>
      </c>
      <c r="J633">
        <f t="shared" si="46"/>
        <v>3</v>
      </c>
      <c r="K633">
        <f t="shared" si="47"/>
        <v>4</v>
      </c>
      <c r="L633" t="s">
        <v>483</v>
      </c>
      <c r="M633">
        <v>3</v>
      </c>
      <c r="N633" s="8">
        <v>78.333333333333329</v>
      </c>
      <c r="O633" s="8">
        <v>6</v>
      </c>
      <c r="P633" s="8">
        <v>156.66666666666666</v>
      </c>
      <c r="Q633">
        <f t="shared" si="45"/>
        <v>17</v>
      </c>
      <c r="R633">
        <f t="shared" si="48"/>
        <v>5</v>
      </c>
      <c r="S633" t="str">
        <f t="shared" si="49"/>
        <v>Growth Customers</v>
      </c>
    </row>
    <row r="634" spans="1:19" x14ac:dyDescent="0.25">
      <c r="A634">
        <v>4679</v>
      </c>
      <c r="B634">
        <v>48</v>
      </c>
      <c r="C634" t="s">
        <v>443</v>
      </c>
      <c r="D634" t="s">
        <v>34</v>
      </c>
      <c r="E634">
        <v>78710</v>
      </c>
      <c r="F634">
        <v>42</v>
      </c>
      <c r="G634">
        <v>28</v>
      </c>
      <c r="H634">
        <v>1092</v>
      </c>
      <c r="I634">
        <f>(1-_xlfn.PERCENTRANK.INC($F$2:$F42846,F634,1))*10</f>
        <v>6</v>
      </c>
      <c r="J634">
        <f t="shared" si="46"/>
        <v>9</v>
      </c>
      <c r="K634">
        <f t="shared" si="47"/>
        <v>7</v>
      </c>
      <c r="L634" t="s">
        <v>483</v>
      </c>
      <c r="M634">
        <v>7</v>
      </c>
      <c r="N634" s="8">
        <v>402.31578947368416</v>
      </c>
      <c r="O634" s="8">
        <v>12</v>
      </c>
      <c r="P634" s="8">
        <v>689.68421052631572</v>
      </c>
      <c r="Q634">
        <f t="shared" si="45"/>
        <v>22</v>
      </c>
      <c r="R634">
        <f t="shared" si="48"/>
        <v>8</v>
      </c>
      <c r="S634" t="str">
        <f t="shared" si="49"/>
        <v>Loyal Customers</v>
      </c>
    </row>
    <row r="635" spans="1:19" x14ac:dyDescent="0.25">
      <c r="A635">
        <v>10928</v>
      </c>
      <c r="B635">
        <v>67</v>
      </c>
      <c r="C635" t="s">
        <v>442</v>
      </c>
      <c r="D635" t="s">
        <v>34</v>
      </c>
      <c r="E635">
        <v>66886</v>
      </c>
      <c r="F635">
        <v>28</v>
      </c>
      <c r="G635">
        <v>17</v>
      </c>
      <c r="H635">
        <v>599</v>
      </c>
      <c r="I635">
        <f>(1-_xlfn.PERCENTRANK.INC($F$2:$F42847,F635,1))*10</f>
        <v>8</v>
      </c>
      <c r="J635">
        <f t="shared" si="46"/>
        <v>5</v>
      </c>
      <c r="K635">
        <f t="shared" si="47"/>
        <v>5</v>
      </c>
      <c r="L635" t="s">
        <v>483</v>
      </c>
      <c r="M635">
        <v>7</v>
      </c>
      <c r="N635" s="8">
        <v>299.5</v>
      </c>
      <c r="O635" s="8">
        <v>7</v>
      </c>
      <c r="P635" s="8">
        <v>299.5</v>
      </c>
      <c r="Q635">
        <f t="shared" si="45"/>
        <v>18</v>
      </c>
      <c r="R635">
        <f t="shared" si="48"/>
        <v>6</v>
      </c>
      <c r="S635" t="str">
        <f t="shared" si="49"/>
        <v>Growth Customers</v>
      </c>
    </row>
    <row r="636" spans="1:19" x14ac:dyDescent="0.25">
      <c r="A636">
        <v>4248</v>
      </c>
      <c r="B636">
        <v>65</v>
      </c>
      <c r="C636" t="s">
        <v>443</v>
      </c>
      <c r="D636" t="s">
        <v>30</v>
      </c>
      <c r="E636">
        <v>98777</v>
      </c>
      <c r="F636">
        <v>23</v>
      </c>
      <c r="G636">
        <v>19</v>
      </c>
      <c r="H636">
        <v>2008</v>
      </c>
      <c r="I636">
        <f>(1-_xlfn.PERCENTRANK.INC($F$2:$F42848,F636,1))*10</f>
        <v>8</v>
      </c>
      <c r="J636">
        <f t="shared" si="46"/>
        <v>6</v>
      </c>
      <c r="K636">
        <f t="shared" si="47"/>
        <v>9</v>
      </c>
      <c r="L636" t="s">
        <v>484</v>
      </c>
      <c r="M636">
        <v>4</v>
      </c>
      <c r="N636" s="8">
        <v>617.84615384615392</v>
      </c>
      <c r="O636" s="8">
        <v>9</v>
      </c>
      <c r="P636" s="8">
        <v>1390.1538461538462</v>
      </c>
      <c r="Q636">
        <f t="shared" si="45"/>
        <v>23</v>
      </c>
      <c r="R636">
        <f t="shared" si="48"/>
        <v>8</v>
      </c>
      <c r="S636" t="str">
        <f t="shared" si="49"/>
        <v>Loyal Customers</v>
      </c>
    </row>
    <row r="637" spans="1:19" x14ac:dyDescent="0.25">
      <c r="A637">
        <v>6728</v>
      </c>
      <c r="B637">
        <v>40</v>
      </c>
      <c r="C637" t="s">
        <v>442</v>
      </c>
      <c r="D637" t="s">
        <v>34</v>
      </c>
      <c r="E637">
        <v>29103</v>
      </c>
      <c r="F637">
        <v>38</v>
      </c>
      <c r="G637">
        <v>6</v>
      </c>
      <c r="H637">
        <v>48</v>
      </c>
      <c r="I637">
        <f>(1-_xlfn.PERCENTRANK.INC($F$2:$F42849,F637,1))*10</f>
        <v>7</v>
      </c>
      <c r="J637">
        <f t="shared" si="46"/>
        <v>1</v>
      </c>
      <c r="K637">
        <f t="shared" si="47"/>
        <v>1</v>
      </c>
      <c r="L637" t="s">
        <v>483</v>
      </c>
      <c r="M637">
        <v>1</v>
      </c>
      <c r="N637" s="8">
        <v>12</v>
      </c>
      <c r="O637" s="8">
        <v>3</v>
      </c>
      <c r="P637" s="8">
        <v>36</v>
      </c>
      <c r="Q637">
        <f t="shared" si="45"/>
        <v>9</v>
      </c>
      <c r="R637">
        <f t="shared" si="48"/>
        <v>2</v>
      </c>
      <c r="S637" t="str">
        <f t="shared" si="49"/>
        <v>At-Risk Customers</v>
      </c>
    </row>
    <row r="638" spans="1:19" x14ac:dyDescent="0.25">
      <c r="A638">
        <v>6661</v>
      </c>
      <c r="B638">
        <v>51</v>
      </c>
      <c r="C638" t="s">
        <v>442</v>
      </c>
      <c r="D638" t="s">
        <v>34</v>
      </c>
      <c r="E638">
        <v>67445</v>
      </c>
      <c r="F638">
        <v>63</v>
      </c>
      <c r="G638">
        <v>32</v>
      </c>
      <c r="H638">
        <v>1174</v>
      </c>
      <c r="I638">
        <f>(1-_xlfn.PERCENTRANK.INC($F$2:$F42850,F638,1))*10</f>
        <v>4</v>
      </c>
      <c r="J638">
        <f t="shared" si="46"/>
        <v>9</v>
      </c>
      <c r="K638">
        <f t="shared" si="47"/>
        <v>7</v>
      </c>
      <c r="L638" t="s">
        <v>483</v>
      </c>
      <c r="M638">
        <v>9</v>
      </c>
      <c r="N638" s="8">
        <v>503.14285714285711</v>
      </c>
      <c r="O638" s="8">
        <v>12</v>
      </c>
      <c r="P638" s="8">
        <v>670.85714285714278</v>
      </c>
      <c r="Q638">
        <f t="shared" si="45"/>
        <v>20</v>
      </c>
      <c r="R638">
        <f t="shared" si="48"/>
        <v>7</v>
      </c>
      <c r="S638" t="str">
        <f t="shared" si="49"/>
        <v>Loyal Customers</v>
      </c>
    </row>
    <row r="639" spans="1:19" x14ac:dyDescent="0.25">
      <c r="A639">
        <v>4725</v>
      </c>
      <c r="B639">
        <v>75</v>
      </c>
      <c r="C639" t="s">
        <v>33</v>
      </c>
      <c r="D639" t="s">
        <v>34</v>
      </c>
      <c r="E639">
        <v>50616</v>
      </c>
      <c r="F639">
        <v>71</v>
      </c>
      <c r="G639">
        <v>7</v>
      </c>
      <c r="H639">
        <v>67</v>
      </c>
      <c r="I639">
        <f>(1-_xlfn.PERCENTRANK.INC($F$2:$F42851,F639,1))*10</f>
        <v>3.0000000000000004</v>
      </c>
      <c r="J639">
        <f t="shared" si="46"/>
        <v>1</v>
      </c>
      <c r="K639">
        <f t="shared" si="47"/>
        <v>2</v>
      </c>
      <c r="L639" t="s">
        <v>483</v>
      </c>
      <c r="M639">
        <v>1</v>
      </c>
      <c r="N639" s="8">
        <v>13.4</v>
      </c>
      <c r="O639" s="8">
        <v>4</v>
      </c>
      <c r="P639" s="8">
        <v>53.6</v>
      </c>
      <c r="Q639">
        <f t="shared" si="45"/>
        <v>6</v>
      </c>
      <c r="R639">
        <f t="shared" si="48"/>
        <v>0</v>
      </c>
      <c r="S639" t="str">
        <f t="shared" si="49"/>
        <v>Inactive Customers</v>
      </c>
    </row>
    <row r="640" spans="1:19" x14ac:dyDescent="0.25">
      <c r="A640">
        <v>3277</v>
      </c>
      <c r="B640">
        <v>70</v>
      </c>
      <c r="C640" t="s">
        <v>442</v>
      </c>
      <c r="D640" t="s">
        <v>37</v>
      </c>
      <c r="E640">
        <v>49431</v>
      </c>
      <c r="F640">
        <v>9</v>
      </c>
      <c r="G640">
        <v>15</v>
      </c>
      <c r="H640">
        <v>365</v>
      </c>
      <c r="I640">
        <f>(1-_xlfn.PERCENTRANK.INC($F$2:$F42852,F640,1))*10</f>
        <v>10</v>
      </c>
      <c r="J640">
        <f t="shared" si="46"/>
        <v>4</v>
      </c>
      <c r="K640">
        <f t="shared" si="47"/>
        <v>4</v>
      </c>
      <c r="L640" t="s">
        <v>483</v>
      </c>
      <c r="M640">
        <v>7</v>
      </c>
      <c r="N640" s="8">
        <v>212.91666666666669</v>
      </c>
      <c r="O640" s="8">
        <v>5</v>
      </c>
      <c r="P640" s="8">
        <v>152.08333333333334</v>
      </c>
      <c r="Q640">
        <f t="shared" si="45"/>
        <v>18</v>
      </c>
      <c r="R640">
        <f t="shared" si="48"/>
        <v>6</v>
      </c>
      <c r="S640" t="str">
        <f t="shared" si="49"/>
        <v>Growth Customers</v>
      </c>
    </row>
    <row r="641" spans="1:19" x14ac:dyDescent="0.25">
      <c r="A641">
        <v>5555</v>
      </c>
      <c r="B641">
        <v>50</v>
      </c>
      <c r="C641" t="s">
        <v>442</v>
      </c>
      <c r="D641" t="s">
        <v>37</v>
      </c>
      <c r="E641">
        <v>153924</v>
      </c>
      <c r="F641">
        <v>81</v>
      </c>
      <c r="G641">
        <v>0</v>
      </c>
      <c r="H641">
        <v>6</v>
      </c>
      <c r="I641">
        <f>(1-_xlfn.PERCENTRANK.INC($F$2:$F42853,F641,1))*10</f>
        <v>1.9999999999999996</v>
      </c>
      <c r="J641">
        <f t="shared" si="46"/>
        <v>0</v>
      </c>
      <c r="K641">
        <f t="shared" si="47"/>
        <v>0</v>
      </c>
      <c r="L641" t="s">
        <v>484</v>
      </c>
      <c r="M641">
        <v>0</v>
      </c>
      <c r="N641" s="8">
        <v>0</v>
      </c>
      <c r="O641" s="8">
        <v>0</v>
      </c>
      <c r="P641" s="8">
        <v>0</v>
      </c>
      <c r="Q641">
        <f t="shared" si="45"/>
        <v>1.9999999999999996</v>
      </c>
      <c r="R641">
        <f t="shared" si="48"/>
        <v>0</v>
      </c>
      <c r="S641" t="str">
        <f t="shared" si="49"/>
        <v>Inactive Customers</v>
      </c>
    </row>
    <row r="642" spans="1:19" x14ac:dyDescent="0.25">
      <c r="A642">
        <v>2564</v>
      </c>
      <c r="B642">
        <v>72</v>
      </c>
      <c r="C642" t="s">
        <v>442</v>
      </c>
      <c r="D642" t="s">
        <v>34</v>
      </c>
      <c r="E642">
        <v>61278</v>
      </c>
      <c r="F642">
        <v>87</v>
      </c>
      <c r="G642">
        <v>10</v>
      </c>
      <c r="H642">
        <v>165</v>
      </c>
      <c r="I642">
        <f>(1-_xlfn.PERCENTRANK.INC($F$2:$F42854,F642,1))*10</f>
        <v>1.9999999999999996</v>
      </c>
      <c r="J642">
        <f t="shared" si="46"/>
        <v>3</v>
      </c>
      <c r="K642">
        <f t="shared" si="47"/>
        <v>3</v>
      </c>
      <c r="L642" t="s">
        <v>483</v>
      </c>
      <c r="M642">
        <v>3</v>
      </c>
      <c r="N642" s="8">
        <v>70.714285714285708</v>
      </c>
      <c r="O642" s="8">
        <v>4</v>
      </c>
      <c r="P642" s="8">
        <v>94.285714285714278</v>
      </c>
      <c r="Q642">
        <f t="shared" ref="Q642:Q705" si="50">SUM(I642,J642,K642)</f>
        <v>8</v>
      </c>
      <c r="R642">
        <f t="shared" si="48"/>
        <v>1</v>
      </c>
      <c r="S642" t="str">
        <f t="shared" si="49"/>
        <v>Inactive Customers</v>
      </c>
    </row>
    <row r="643" spans="1:19" x14ac:dyDescent="0.25">
      <c r="A643">
        <v>946</v>
      </c>
      <c r="B643">
        <v>67</v>
      </c>
      <c r="C643" t="s">
        <v>443</v>
      </c>
      <c r="D643" t="s">
        <v>34</v>
      </c>
      <c r="E643">
        <v>26490</v>
      </c>
      <c r="F643">
        <v>92</v>
      </c>
      <c r="G643">
        <v>11</v>
      </c>
      <c r="H643">
        <v>210</v>
      </c>
      <c r="I643">
        <f>(1-_xlfn.PERCENTRANK.INC($F$2:$F42855,F643,1))*10</f>
        <v>0.99999999999999978</v>
      </c>
      <c r="J643">
        <f t="shared" ref="J643:J706" si="51">_xlfn.PERCENTRANK.INC($G$2:$G$2214, G643,1) * 10</f>
        <v>3</v>
      </c>
      <c r="K643">
        <f t="shared" ref="K643:K706" si="52">_xlfn.PERCENTRANK.INC($H$2:$H$2214, H643, 1) * 10</f>
        <v>4</v>
      </c>
      <c r="L643" t="s">
        <v>483</v>
      </c>
      <c r="M643">
        <v>3</v>
      </c>
      <c r="N643" s="8">
        <v>78.75</v>
      </c>
      <c r="O643" s="8">
        <v>5</v>
      </c>
      <c r="P643" s="8">
        <v>131.25</v>
      </c>
      <c r="Q643">
        <f t="shared" si="50"/>
        <v>8</v>
      </c>
      <c r="R643">
        <f t="shared" ref="R643:R706" si="53">_xlfn.PERCENTRANK.INC($Q$2:$Q$2214, Q643, 1) * 10</f>
        <v>1</v>
      </c>
      <c r="S643" t="str">
        <f t="shared" ref="S643:S706" si="54">VLOOKUP(R643,$W$6:$X$17, 2,FALSE)</f>
        <v>Inactive Customers</v>
      </c>
    </row>
    <row r="644" spans="1:19" x14ac:dyDescent="0.25">
      <c r="A644">
        <v>3867</v>
      </c>
      <c r="B644">
        <v>78</v>
      </c>
      <c r="C644" t="s">
        <v>33</v>
      </c>
      <c r="D644" t="s">
        <v>34</v>
      </c>
      <c r="E644">
        <v>73059</v>
      </c>
      <c r="F644">
        <v>36</v>
      </c>
      <c r="G644">
        <v>26</v>
      </c>
      <c r="H644">
        <v>1095</v>
      </c>
      <c r="I644">
        <f>(1-_xlfn.PERCENTRANK.INC($F$2:$F42856,F644,1))*10</f>
        <v>7</v>
      </c>
      <c r="J644">
        <f t="shared" si="51"/>
        <v>9</v>
      </c>
      <c r="K644">
        <f t="shared" si="52"/>
        <v>7</v>
      </c>
      <c r="L644" t="s">
        <v>483</v>
      </c>
      <c r="M644">
        <v>9</v>
      </c>
      <c r="N644" s="8">
        <v>447.9545454545455</v>
      </c>
      <c r="O644" s="8">
        <v>13</v>
      </c>
      <c r="P644" s="8">
        <v>647.04545454545462</v>
      </c>
      <c r="Q644">
        <f t="shared" si="50"/>
        <v>23</v>
      </c>
      <c r="R644">
        <f t="shared" si="53"/>
        <v>8</v>
      </c>
      <c r="S644" t="str">
        <f t="shared" si="54"/>
        <v>Loyal Customers</v>
      </c>
    </row>
    <row r="645" spans="1:19" x14ac:dyDescent="0.25">
      <c r="A645">
        <v>6940</v>
      </c>
      <c r="B645">
        <v>59</v>
      </c>
      <c r="C645" t="s">
        <v>33</v>
      </c>
      <c r="D645" t="s">
        <v>30</v>
      </c>
      <c r="E645">
        <v>46734</v>
      </c>
      <c r="F645">
        <v>86</v>
      </c>
      <c r="G645">
        <v>12</v>
      </c>
      <c r="H645">
        <v>223</v>
      </c>
      <c r="I645">
        <f>(1-_xlfn.PERCENTRANK.INC($F$2:$F42857,F645,1))*10</f>
        <v>1.9999999999999996</v>
      </c>
      <c r="J645">
        <f t="shared" si="51"/>
        <v>3</v>
      </c>
      <c r="K645">
        <f t="shared" si="52"/>
        <v>4</v>
      </c>
      <c r="L645" t="s">
        <v>483</v>
      </c>
      <c r="M645">
        <v>3</v>
      </c>
      <c r="N645" s="8">
        <v>111.5</v>
      </c>
      <c r="O645" s="8">
        <v>3</v>
      </c>
      <c r="P645" s="8">
        <v>111.5</v>
      </c>
      <c r="Q645">
        <f t="shared" si="50"/>
        <v>9</v>
      </c>
      <c r="R645">
        <f t="shared" si="53"/>
        <v>2</v>
      </c>
      <c r="S645" t="str">
        <f t="shared" si="54"/>
        <v>At-Risk Customers</v>
      </c>
    </row>
    <row r="646" spans="1:19" x14ac:dyDescent="0.25">
      <c r="A646">
        <v>55</v>
      </c>
      <c r="B646">
        <v>62</v>
      </c>
      <c r="C646" t="s">
        <v>442</v>
      </c>
      <c r="D646" t="s">
        <v>34</v>
      </c>
      <c r="E646">
        <v>56253</v>
      </c>
      <c r="F646">
        <v>83</v>
      </c>
      <c r="G646">
        <v>22</v>
      </c>
      <c r="H646">
        <v>597</v>
      </c>
      <c r="I646">
        <f>(1-_xlfn.PERCENTRANK.INC($F$2:$F42858,F646,1))*10</f>
        <v>1.9999999999999996</v>
      </c>
      <c r="J646">
        <f t="shared" si="51"/>
        <v>7</v>
      </c>
      <c r="K646">
        <f t="shared" si="52"/>
        <v>5</v>
      </c>
      <c r="L646" t="s">
        <v>483</v>
      </c>
      <c r="M646">
        <v>7</v>
      </c>
      <c r="N646" s="8">
        <v>261.1875</v>
      </c>
      <c r="O646" s="8">
        <v>9</v>
      </c>
      <c r="P646" s="8">
        <v>335.8125</v>
      </c>
      <c r="Q646">
        <f t="shared" si="50"/>
        <v>14</v>
      </c>
      <c r="R646">
        <f t="shared" si="53"/>
        <v>4</v>
      </c>
      <c r="S646" t="str">
        <f t="shared" si="54"/>
        <v>At-Risk Customers</v>
      </c>
    </row>
    <row r="647" spans="1:19" x14ac:dyDescent="0.25">
      <c r="A647">
        <v>7093</v>
      </c>
      <c r="B647">
        <v>40</v>
      </c>
      <c r="C647" t="s">
        <v>442</v>
      </c>
      <c r="D647" t="s">
        <v>34</v>
      </c>
      <c r="E647">
        <v>19986</v>
      </c>
      <c r="F647">
        <v>74</v>
      </c>
      <c r="G647">
        <v>4</v>
      </c>
      <c r="H647">
        <v>22</v>
      </c>
      <c r="I647">
        <f>(1-_xlfn.PERCENTRANK.INC($F$2:$F42859,F647,1))*10</f>
        <v>3.0000000000000004</v>
      </c>
      <c r="J647">
        <f t="shared" si="51"/>
        <v>0</v>
      </c>
      <c r="K647">
        <f t="shared" si="52"/>
        <v>0</v>
      </c>
      <c r="L647" t="s">
        <v>483</v>
      </c>
      <c r="M647">
        <v>0</v>
      </c>
      <c r="N647" s="8">
        <v>0</v>
      </c>
      <c r="O647" s="8">
        <v>3</v>
      </c>
      <c r="P647" s="8">
        <v>22</v>
      </c>
      <c r="Q647">
        <f t="shared" si="50"/>
        <v>3.0000000000000004</v>
      </c>
      <c r="R647">
        <f t="shared" si="53"/>
        <v>0</v>
      </c>
      <c r="S647" t="str">
        <f t="shared" si="54"/>
        <v>Inactive Customers</v>
      </c>
    </row>
    <row r="648" spans="1:19" x14ac:dyDescent="0.25">
      <c r="A648">
        <v>5084</v>
      </c>
      <c r="B648">
        <v>50</v>
      </c>
      <c r="C648" t="s">
        <v>442</v>
      </c>
      <c r="D648" t="s">
        <v>57</v>
      </c>
      <c r="E648">
        <v>58330</v>
      </c>
      <c r="F648">
        <v>87</v>
      </c>
      <c r="G648">
        <v>24</v>
      </c>
      <c r="H648">
        <v>1064</v>
      </c>
      <c r="I648">
        <f>(1-_xlfn.PERCENTRANK.INC($F$2:$F42860,F648,1))*10</f>
        <v>1.9999999999999996</v>
      </c>
      <c r="J648">
        <f t="shared" si="51"/>
        <v>8</v>
      </c>
      <c r="K648">
        <f t="shared" si="52"/>
        <v>7</v>
      </c>
      <c r="L648" t="s">
        <v>483</v>
      </c>
      <c r="M648">
        <v>6</v>
      </c>
      <c r="N648" s="8">
        <v>336</v>
      </c>
      <c r="O648" s="8">
        <v>13</v>
      </c>
      <c r="P648" s="8">
        <v>728</v>
      </c>
      <c r="Q648">
        <f t="shared" si="50"/>
        <v>17</v>
      </c>
      <c r="R648">
        <f t="shared" si="53"/>
        <v>5</v>
      </c>
      <c r="S648" t="str">
        <f t="shared" si="54"/>
        <v>Growth Customers</v>
      </c>
    </row>
    <row r="649" spans="1:19" x14ac:dyDescent="0.25">
      <c r="A649">
        <v>1777</v>
      </c>
      <c r="B649">
        <v>45</v>
      </c>
      <c r="C649" t="s">
        <v>41</v>
      </c>
      <c r="D649" t="s">
        <v>34</v>
      </c>
      <c r="E649">
        <v>25965</v>
      </c>
      <c r="F649">
        <v>29</v>
      </c>
      <c r="G649">
        <v>6</v>
      </c>
      <c r="H649">
        <v>74</v>
      </c>
      <c r="I649">
        <f>(1-_xlfn.PERCENTRANK.INC($F$2:$F42861,F649,1))*10</f>
        <v>8</v>
      </c>
      <c r="J649">
        <f t="shared" si="51"/>
        <v>1</v>
      </c>
      <c r="K649">
        <f t="shared" si="52"/>
        <v>2</v>
      </c>
      <c r="L649" t="s">
        <v>483</v>
      </c>
      <c r="M649">
        <v>2</v>
      </c>
      <c r="N649" s="8">
        <v>29.6</v>
      </c>
      <c r="O649" s="8">
        <v>3</v>
      </c>
      <c r="P649" s="8">
        <v>44.4</v>
      </c>
      <c r="Q649">
        <f t="shared" si="50"/>
        <v>11</v>
      </c>
      <c r="R649">
        <f t="shared" si="53"/>
        <v>3</v>
      </c>
      <c r="S649" t="str">
        <f t="shared" si="54"/>
        <v>At-Risk Customers</v>
      </c>
    </row>
    <row r="650" spans="1:19" x14ac:dyDescent="0.25">
      <c r="A650">
        <v>8162</v>
      </c>
      <c r="B650">
        <v>69</v>
      </c>
      <c r="C650" t="s">
        <v>443</v>
      </c>
      <c r="D650" t="s">
        <v>34</v>
      </c>
      <c r="E650">
        <v>14661</v>
      </c>
      <c r="F650">
        <v>88</v>
      </c>
      <c r="G650">
        <v>5</v>
      </c>
      <c r="H650">
        <v>26</v>
      </c>
      <c r="I650">
        <f>(1-_xlfn.PERCENTRANK.INC($F$2:$F42862,F650,1))*10</f>
        <v>1.9999999999999996</v>
      </c>
      <c r="J650">
        <f t="shared" si="51"/>
        <v>0</v>
      </c>
      <c r="K650">
        <f t="shared" si="52"/>
        <v>0</v>
      </c>
      <c r="L650" t="s">
        <v>483</v>
      </c>
      <c r="M650">
        <v>1</v>
      </c>
      <c r="N650" s="8">
        <v>6.5</v>
      </c>
      <c r="O650" s="8">
        <v>3</v>
      </c>
      <c r="P650" s="8">
        <v>19.5</v>
      </c>
      <c r="Q650">
        <f t="shared" si="50"/>
        <v>1.9999999999999996</v>
      </c>
      <c r="R650">
        <f t="shared" si="53"/>
        <v>0</v>
      </c>
      <c r="S650" t="str">
        <f t="shared" si="54"/>
        <v>Inactive Customers</v>
      </c>
    </row>
    <row r="651" spans="1:19" x14ac:dyDescent="0.25">
      <c r="A651">
        <v>10826</v>
      </c>
      <c r="B651">
        <v>66</v>
      </c>
      <c r="C651" t="s">
        <v>442</v>
      </c>
      <c r="D651" t="s">
        <v>34</v>
      </c>
      <c r="E651">
        <v>18690</v>
      </c>
      <c r="F651">
        <v>77</v>
      </c>
      <c r="G651">
        <v>5</v>
      </c>
      <c r="H651">
        <v>60</v>
      </c>
      <c r="I651">
        <f>(1-_xlfn.PERCENTRANK.INC($F$2:$F42863,F651,1))*10</f>
        <v>3.0000000000000004</v>
      </c>
      <c r="J651">
        <f t="shared" si="51"/>
        <v>0</v>
      </c>
      <c r="K651">
        <f t="shared" si="52"/>
        <v>2</v>
      </c>
      <c r="L651" t="s">
        <v>483</v>
      </c>
      <c r="M651">
        <v>1</v>
      </c>
      <c r="N651" s="8">
        <v>20</v>
      </c>
      <c r="O651" s="8">
        <v>2</v>
      </c>
      <c r="P651" s="8">
        <v>40</v>
      </c>
      <c r="Q651">
        <f t="shared" si="50"/>
        <v>5</v>
      </c>
      <c r="R651">
        <f t="shared" si="53"/>
        <v>0</v>
      </c>
      <c r="S651" t="str">
        <f t="shared" si="54"/>
        <v>Inactive Customers</v>
      </c>
    </row>
    <row r="652" spans="1:19" x14ac:dyDescent="0.25">
      <c r="A652">
        <v>8754</v>
      </c>
      <c r="B652">
        <v>51</v>
      </c>
      <c r="C652" t="s">
        <v>33</v>
      </c>
      <c r="D652" t="s">
        <v>34</v>
      </c>
      <c r="E652">
        <v>45068</v>
      </c>
      <c r="F652">
        <v>25</v>
      </c>
      <c r="G652">
        <v>4</v>
      </c>
      <c r="H652">
        <v>20</v>
      </c>
      <c r="I652">
        <f>(1-_xlfn.PERCENTRANK.INC($F$2:$F42864,F652,1))*10</f>
        <v>8</v>
      </c>
      <c r="J652">
        <f t="shared" si="51"/>
        <v>0</v>
      </c>
      <c r="K652">
        <f t="shared" si="52"/>
        <v>0</v>
      </c>
      <c r="L652" t="s">
        <v>483</v>
      </c>
      <c r="M652">
        <v>1</v>
      </c>
      <c r="N652" s="8">
        <v>6.6666666666666661</v>
      </c>
      <c r="O652" s="8">
        <v>2</v>
      </c>
      <c r="P652" s="8">
        <v>13.333333333333332</v>
      </c>
      <c r="Q652">
        <f t="shared" si="50"/>
        <v>8</v>
      </c>
      <c r="R652">
        <f t="shared" si="53"/>
        <v>1</v>
      </c>
      <c r="S652" t="str">
        <f t="shared" si="54"/>
        <v>Inactive Customers</v>
      </c>
    </row>
    <row r="653" spans="1:19" x14ac:dyDescent="0.25">
      <c r="A653">
        <v>1987</v>
      </c>
      <c r="B653">
        <v>38</v>
      </c>
      <c r="C653" t="s">
        <v>41</v>
      </c>
      <c r="D653" t="s">
        <v>30</v>
      </c>
      <c r="E653">
        <v>21063</v>
      </c>
      <c r="F653">
        <v>34</v>
      </c>
      <c r="G653">
        <v>7</v>
      </c>
      <c r="H653">
        <v>59</v>
      </c>
      <c r="I653">
        <f>(1-_xlfn.PERCENTRANK.INC($F$2:$F42865,F653,1))*10</f>
        <v>7</v>
      </c>
      <c r="J653">
        <f t="shared" si="51"/>
        <v>1</v>
      </c>
      <c r="K653">
        <f t="shared" si="52"/>
        <v>2</v>
      </c>
      <c r="L653" t="s">
        <v>483</v>
      </c>
      <c r="M653">
        <v>2</v>
      </c>
      <c r="N653" s="8">
        <v>23.6</v>
      </c>
      <c r="O653" s="8">
        <v>3</v>
      </c>
      <c r="P653" s="8">
        <v>35.4</v>
      </c>
      <c r="Q653">
        <f t="shared" si="50"/>
        <v>10</v>
      </c>
      <c r="R653">
        <f t="shared" si="53"/>
        <v>2</v>
      </c>
      <c r="S653" t="str">
        <f t="shared" si="54"/>
        <v>At-Risk Customers</v>
      </c>
    </row>
    <row r="654" spans="1:19" x14ac:dyDescent="0.25">
      <c r="A654">
        <v>11007</v>
      </c>
      <c r="B654">
        <v>57</v>
      </c>
      <c r="C654" t="s">
        <v>33</v>
      </c>
      <c r="D654" t="s">
        <v>34</v>
      </c>
      <c r="E654">
        <v>29187</v>
      </c>
      <c r="F654">
        <v>43</v>
      </c>
      <c r="G654">
        <v>5</v>
      </c>
      <c r="H654">
        <v>34</v>
      </c>
      <c r="I654">
        <f>(1-_xlfn.PERCENTRANK.INC($F$2:$F42866,F654,1))*10</f>
        <v>6</v>
      </c>
      <c r="J654">
        <f t="shared" si="51"/>
        <v>0</v>
      </c>
      <c r="K654">
        <f t="shared" si="52"/>
        <v>0</v>
      </c>
      <c r="L654" t="s">
        <v>483</v>
      </c>
      <c r="M654">
        <v>1</v>
      </c>
      <c r="N654" s="8">
        <v>8.5</v>
      </c>
      <c r="O654" s="8">
        <v>3</v>
      </c>
      <c r="P654" s="8">
        <v>25.5</v>
      </c>
      <c r="Q654">
        <f t="shared" si="50"/>
        <v>6</v>
      </c>
      <c r="R654">
        <f t="shared" si="53"/>
        <v>0</v>
      </c>
      <c r="S654" t="str">
        <f t="shared" si="54"/>
        <v>Inactive Customers</v>
      </c>
    </row>
    <row r="655" spans="1:19" x14ac:dyDescent="0.25">
      <c r="A655">
        <v>7426</v>
      </c>
      <c r="B655">
        <v>54</v>
      </c>
      <c r="C655" t="s">
        <v>443</v>
      </c>
      <c r="D655" t="s">
        <v>34</v>
      </c>
      <c r="E655">
        <v>54690</v>
      </c>
      <c r="F655">
        <v>76</v>
      </c>
      <c r="G655">
        <v>12</v>
      </c>
      <c r="H655">
        <v>198</v>
      </c>
      <c r="I655">
        <f>(1-_xlfn.PERCENTRANK.INC($F$2:$F42867,F655,1))*10</f>
        <v>3.0000000000000004</v>
      </c>
      <c r="J655">
        <f t="shared" si="51"/>
        <v>3</v>
      </c>
      <c r="K655">
        <f t="shared" si="52"/>
        <v>4</v>
      </c>
      <c r="L655" t="s">
        <v>483</v>
      </c>
      <c r="M655">
        <v>3</v>
      </c>
      <c r="N655" s="8">
        <v>74.25</v>
      </c>
      <c r="O655" s="8">
        <v>5</v>
      </c>
      <c r="P655" s="8">
        <v>123.75</v>
      </c>
      <c r="Q655">
        <f t="shared" si="50"/>
        <v>10</v>
      </c>
      <c r="R655">
        <f t="shared" si="53"/>
        <v>2</v>
      </c>
      <c r="S655" t="str">
        <f t="shared" si="54"/>
        <v>At-Risk Customers</v>
      </c>
    </row>
    <row r="656" spans="1:19" x14ac:dyDescent="0.25">
      <c r="A656">
        <v>9153</v>
      </c>
      <c r="B656">
        <v>61</v>
      </c>
      <c r="C656" t="s">
        <v>33</v>
      </c>
      <c r="D656" t="s">
        <v>34</v>
      </c>
      <c r="E656">
        <v>59304</v>
      </c>
      <c r="F656">
        <v>81</v>
      </c>
      <c r="G656">
        <v>28</v>
      </c>
      <c r="H656">
        <v>1048</v>
      </c>
      <c r="I656">
        <f>(1-_xlfn.PERCENTRANK.INC($F$2:$F42868,F656,1))*10</f>
        <v>1.9999999999999996</v>
      </c>
      <c r="J656">
        <f t="shared" si="51"/>
        <v>9</v>
      </c>
      <c r="K656">
        <f t="shared" si="52"/>
        <v>7</v>
      </c>
      <c r="L656" t="s">
        <v>483</v>
      </c>
      <c r="M656">
        <v>7</v>
      </c>
      <c r="N656" s="8">
        <v>431.52941176470586</v>
      </c>
      <c r="O656" s="8">
        <v>10</v>
      </c>
      <c r="P656" s="8">
        <v>616.47058823529414</v>
      </c>
      <c r="Q656">
        <f t="shared" si="50"/>
        <v>18</v>
      </c>
      <c r="R656">
        <f t="shared" si="53"/>
        <v>6</v>
      </c>
      <c r="S656" t="str">
        <f t="shared" si="54"/>
        <v>Growth Customers</v>
      </c>
    </row>
    <row r="657" spans="1:19" x14ac:dyDescent="0.25">
      <c r="A657">
        <v>10379</v>
      </c>
      <c r="B657">
        <v>63</v>
      </c>
      <c r="C657" t="s">
        <v>443</v>
      </c>
      <c r="D657" t="s">
        <v>30</v>
      </c>
      <c r="E657">
        <v>59247</v>
      </c>
      <c r="F657">
        <v>87</v>
      </c>
      <c r="G657">
        <v>21</v>
      </c>
      <c r="H657">
        <v>574</v>
      </c>
      <c r="I657">
        <f>(1-_xlfn.PERCENTRANK.INC($F$2:$F42869,F657,1))*10</f>
        <v>1.9999999999999996</v>
      </c>
      <c r="J657">
        <f t="shared" si="51"/>
        <v>7</v>
      </c>
      <c r="K657">
        <f t="shared" si="52"/>
        <v>5</v>
      </c>
      <c r="L657" t="s">
        <v>483</v>
      </c>
      <c r="M657">
        <v>5</v>
      </c>
      <c r="N657" s="8">
        <v>205</v>
      </c>
      <c r="O657" s="8">
        <v>9</v>
      </c>
      <c r="P657" s="8">
        <v>369</v>
      </c>
      <c r="Q657">
        <f t="shared" si="50"/>
        <v>14</v>
      </c>
      <c r="R657">
        <f t="shared" si="53"/>
        <v>4</v>
      </c>
      <c r="S657" t="str">
        <f t="shared" si="54"/>
        <v>At-Risk Customers</v>
      </c>
    </row>
    <row r="658" spans="1:19" x14ac:dyDescent="0.25">
      <c r="A658">
        <v>9204</v>
      </c>
      <c r="B658">
        <v>55</v>
      </c>
      <c r="C658" t="s">
        <v>442</v>
      </c>
      <c r="D658" t="s">
        <v>57</v>
      </c>
      <c r="E658">
        <v>66731</v>
      </c>
      <c r="F658">
        <v>33</v>
      </c>
      <c r="G658">
        <v>17</v>
      </c>
      <c r="H658">
        <v>1029</v>
      </c>
      <c r="I658">
        <f>(1-_xlfn.PERCENTRANK.INC($F$2:$F42870,F658,1))*10</f>
        <v>7</v>
      </c>
      <c r="J658">
        <f t="shared" si="51"/>
        <v>5</v>
      </c>
      <c r="K658">
        <f t="shared" si="52"/>
        <v>7</v>
      </c>
      <c r="L658" t="s">
        <v>483</v>
      </c>
      <c r="M658">
        <v>4</v>
      </c>
      <c r="N658" s="8">
        <v>411.6</v>
      </c>
      <c r="O658" s="8">
        <v>6</v>
      </c>
      <c r="P658" s="8">
        <v>617.4</v>
      </c>
      <c r="Q658">
        <f t="shared" si="50"/>
        <v>19</v>
      </c>
      <c r="R658">
        <f t="shared" si="53"/>
        <v>7</v>
      </c>
      <c r="S658" t="str">
        <f t="shared" si="54"/>
        <v>Loyal Customers</v>
      </c>
    </row>
    <row r="659" spans="1:19" x14ac:dyDescent="0.25">
      <c r="A659">
        <v>3197</v>
      </c>
      <c r="B659">
        <v>45</v>
      </c>
      <c r="C659" t="s">
        <v>442</v>
      </c>
      <c r="D659" t="s">
        <v>34</v>
      </c>
      <c r="E659">
        <v>77353</v>
      </c>
      <c r="F659">
        <v>38</v>
      </c>
      <c r="G659">
        <v>20</v>
      </c>
      <c r="H659">
        <v>670</v>
      </c>
      <c r="I659">
        <f>(1-_xlfn.PERCENTRANK.INC($F$2:$F42871,F659,1))*10</f>
        <v>7</v>
      </c>
      <c r="J659">
        <f t="shared" si="51"/>
        <v>6</v>
      </c>
      <c r="K659">
        <f t="shared" si="52"/>
        <v>6</v>
      </c>
      <c r="L659" t="s">
        <v>483</v>
      </c>
      <c r="M659">
        <v>6</v>
      </c>
      <c r="N659" s="8">
        <v>287.14285714285711</v>
      </c>
      <c r="O659" s="8">
        <v>8</v>
      </c>
      <c r="P659" s="8">
        <v>382.85714285714283</v>
      </c>
      <c r="Q659">
        <f t="shared" si="50"/>
        <v>19</v>
      </c>
      <c r="R659">
        <f t="shared" si="53"/>
        <v>7</v>
      </c>
      <c r="S659" t="str">
        <f t="shared" si="54"/>
        <v>Loyal Customers</v>
      </c>
    </row>
    <row r="660" spans="1:19" x14ac:dyDescent="0.25">
      <c r="A660">
        <v>2920</v>
      </c>
      <c r="B660">
        <v>50</v>
      </c>
      <c r="C660" t="s">
        <v>33</v>
      </c>
      <c r="D660" t="s">
        <v>30</v>
      </c>
      <c r="E660">
        <v>52614</v>
      </c>
      <c r="F660">
        <v>63</v>
      </c>
      <c r="G660">
        <v>16</v>
      </c>
      <c r="H660">
        <v>990</v>
      </c>
      <c r="I660">
        <f>(1-_xlfn.PERCENTRANK.INC($F$2:$F42872,F660,1))*10</f>
        <v>4</v>
      </c>
      <c r="J660">
        <f t="shared" si="51"/>
        <v>5</v>
      </c>
      <c r="K660">
        <f t="shared" si="52"/>
        <v>7</v>
      </c>
      <c r="L660" t="s">
        <v>483</v>
      </c>
      <c r="M660">
        <v>2</v>
      </c>
      <c r="N660" s="8">
        <v>198</v>
      </c>
      <c r="O660" s="8">
        <v>8</v>
      </c>
      <c r="P660" s="8">
        <v>792</v>
      </c>
      <c r="Q660">
        <f t="shared" si="50"/>
        <v>16</v>
      </c>
      <c r="R660">
        <f t="shared" si="53"/>
        <v>5</v>
      </c>
      <c r="S660" t="str">
        <f t="shared" si="54"/>
        <v>Growth Customers</v>
      </c>
    </row>
    <row r="661" spans="1:19" x14ac:dyDescent="0.25">
      <c r="A661">
        <v>6961</v>
      </c>
      <c r="B661">
        <v>51</v>
      </c>
      <c r="C661" t="s">
        <v>442</v>
      </c>
      <c r="D661" t="s">
        <v>34</v>
      </c>
      <c r="E661">
        <v>26751</v>
      </c>
      <c r="F661">
        <v>26</v>
      </c>
      <c r="G661">
        <v>4</v>
      </c>
      <c r="H661">
        <v>11</v>
      </c>
      <c r="I661">
        <f>(1-_xlfn.PERCENTRANK.INC($F$2:$F42873,F661,1))*10</f>
        <v>8</v>
      </c>
      <c r="J661">
        <f t="shared" si="51"/>
        <v>0</v>
      </c>
      <c r="K661">
        <f t="shared" si="52"/>
        <v>0</v>
      </c>
      <c r="L661" t="s">
        <v>483</v>
      </c>
      <c r="M661">
        <v>1</v>
      </c>
      <c r="N661" s="8">
        <v>3.6666666666666665</v>
      </c>
      <c r="O661" s="8">
        <v>2</v>
      </c>
      <c r="P661" s="8">
        <v>7.333333333333333</v>
      </c>
      <c r="Q661">
        <f t="shared" si="50"/>
        <v>8</v>
      </c>
      <c r="R661">
        <f t="shared" si="53"/>
        <v>1</v>
      </c>
      <c r="S661" t="str">
        <f t="shared" si="54"/>
        <v>Inactive Customers</v>
      </c>
    </row>
    <row r="662" spans="1:19" x14ac:dyDescent="0.25">
      <c r="A662">
        <v>4673</v>
      </c>
      <c r="B662">
        <v>62</v>
      </c>
      <c r="C662" t="s">
        <v>33</v>
      </c>
      <c r="D662" t="s">
        <v>34</v>
      </c>
      <c r="E662">
        <v>81300</v>
      </c>
      <c r="F662">
        <v>17</v>
      </c>
      <c r="G662">
        <v>21</v>
      </c>
      <c r="H662">
        <v>1241</v>
      </c>
      <c r="I662">
        <f>(1-_xlfn.PERCENTRANK.INC($F$2:$F42874,F662,1))*10</f>
        <v>9</v>
      </c>
      <c r="J662">
        <f t="shared" si="51"/>
        <v>7</v>
      </c>
      <c r="K662">
        <f t="shared" si="52"/>
        <v>8</v>
      </c>
      <c r="L662" t="s">
        <v>483</v>
      </c>
      <c r="M662">
        <v>10</v>
      </c>
      <c r="N662" s="8">
        <v>827.33333333333326</v>
      </c>
      <c r="O662" s="8">
        <v>5</v>
      </c>
      <c r="P662" s="8">
        <v>413.66666666666663</v>
      </c>
      <c r="Q662">
        <f t="shared" si="50"/>
        <v>24</v>
      </c>
      <c r="R662">
        <f t="shared" si="53"/>
        <v>9</v>
      </c>
      <c r="S662" t="str">
        <f t="shared" si="54"/>
        <v>Top Customers</v>
      </c>
    </row>
    <row r="663" spans="1:19" x14ac:dyDescent="0.25">
      <c r="A663">
        <v>9937</v>
      </c>
      <c r="B663">
        <v>46</v>
      </c>
      <c r="C663" t="s">
        <v>442</v>
      </c>
      <c r="D663" t="s">
        <v>30</v>
      </c>
      <c r="E663">
        <v>70337</v>
      </c>
      <c r="F663">
        <v>75</v>
      </c>
      <c r="G663">
        <v>17</v>
      </c>
      <c r="H663">
        <v>576</v>
      </c>
      <c r="I663">
        <f>(1-_xlfn.PERCENTRANK.INC($F$2:$F42875,F663,1))*10</f>
        <v>3.0000000000000004</v>
      </c>
      <c r="J663">
        <f t="shared" si="51"/>
        <v>5</v>
      </c>
      <c r="K663">
        <f t="shared" si="52"/>
        <v>5</v>
      </c>
      <c r="L663" t="s">
        <v>483</v>
      </c>
      <c r="M663">
        <v>2</v>
      </c>
      <c r="N663" s="8">
        <v>82.285714285714278</v>
      </c>
      <c r="O663" s="8">
        <v>12</v>
      </c>
      <c r="P663" s="8">
        <v>493.71428571428567</v>
      </c>
      <c r="Q663">
        <f t="shared" si="50"/>
        <v>13</v>
      </c>
      <c r="R663">
        <f t="shared" si="53"/>
        <v>4</v>
      </c>
      <c r="S663" t="str">
        <f t="shared" si="54"/>
        <v>At-Risk Customers</v>
      </c>
    </row>
    <row r="664" spans="1:19" x14ac:dyDescent="0.25">
      <c r="A664">
        <v>8779</v>
      </c>
      <c r="B664">
        <v>40</v>
      </c>
      <c r="C664" t="s">
        <v>443</v>
      </c>
      <c r="D664" t="s">
        <v>34</v>
      </c>
      <c r="E664">
        <v>36145</v>
      </c>
      <c r="F664">
        <v>13</v>
      </c>
      <c r="G664">
        <v>12</v>
      </c>
      <c r="H664">
        <v>172</v>
      </c>
      <c r="I664">
        <f>(1-_xlfn.PERCENTRANK.INC($F$2:$F42876,F664,1))*10</f>
        <v>9</v>
      </c>
      <c r="J664">
        <f t="shared" si="51"/>
        <v>3</v>
      </c>
      <c r="K664">
        <f t="shared" si="52"/>
        <v>3</v>
      </c>
      <c r="L664" t="s">
        <v>483</v>
      </c>
      <c r="M664">
        <v>4</v>
      </c>
      <c r="N664" s="8">
        <v>98.285714285714278</v>
      </c>
      <c r="O664" s="8">
        <v>3</v>
      </c>
      <c r="P664" s="8">
        <v>73.714285714285708</v>
      </c>
      <c r="Q664">
        <f t="shared" si="50"/>
        <v>15</v>
      </c>
      <c r="R664">
        <f t="shared" si="53"/>
        <v>4</v>
      </c>
      <c r="S664" t="str">
        <f t="shared" si="54"/>
        <v>At-Risk Customers</v>
      </c>
    </row>
    <row r="665" spans="1:19" x14ac:dyDescent="0.25">
      <c r="A665">
        <v>9596</v>
      </c>
      <c r="B665">
        <v>45</v>
      </c>
      <c r="C665" t="s">
        <v>33</v>
      </c>
      <c r="D665" t="s">
        <v>30</v>
      </c>
      <c r="E665">
        <v>65295</v>
      </c>
      <c r="F665">
        <v>19</v>
      </c>
      <c r="G665">
        <v>20</v>
      </c>
      <c r="H665">
        <v>664</v>
      </c>
      <c r="I665">
        <f>(1-_xlfn.PERCENTRANK.INC($F$2:$F42877,F665,1))*10</f>
        <v>9</v>
      </c>
      <c r="J665">
        <f t="shared" si="51"/>
        <v>6</v>
      </c>
      <c r="K665">
        <f t="shared" si="52"/>
        <v>6</v>
      </c>
      <c r="L665" t="s">
        <v>483</v>
      </c>
      <c r="M665">
        <v>3</v>
      </c>
      <c r="N665" s="8">
        <v>124.5</v>
      </c>
      <c r="O665" s="8">
        <v>13</v>
      </c>
      <c r="P665" s="8">
        <v>539.5</v>
      </c>
      <c r="Q665">
        <f t="shared" si="50"/>
        <v>21</v>
      </c>
      <c r="R665">
        <f t="shared" si="53"/>
        <v>8</v>
      </c>
      <c r="S665" t="str">
        <f t="shared" si="54"/>
        <v>Loyal Customers</v>
      </c>
    </row>
    <row r="666" spans="1:19" x14ac:dyDescent="0.25">
      <c r="A666">
        <v>2891</v>
      </c>
      <c r="B666">
        <v>62</v>
      </c>
      <c r="C666" t="s">
        <v>442</v>
      </c>
      <c r="D666" t="s">
        <v>37</v>
      </c>
      <c r="E666">
        <v>68118</v>
      </c>
      <c r="F666">
        <v>51</v>
      </c>
      <c r="G666">
        <v>23</v>
      </c>
      <c r="H666">
        <v>928</v>
      </c>
      <c r="I666">
        <f>(1-_xlfn.PERCENTRANK.INC($F$2:$F42878,F666,1))*10</f>
        <v>5</v>
      </c>
      <c r="J666">
        <f t="shared" si="51"/>
        <v>8</v>
      </c>
      <c r="K666">
        <f t="shared" si="52"/>
        <v>6</v>
      </c>
      <c r="L666" t="s">
        <v>483</v>
      </c>
      <c r="M666">
        <v>8</v>
      </c>
      <c r="N666" s="8">
        <v>618.66666666666663</v>
      </c>
      <c r="O666" s="8">
        <v>4</v>
      </c>
      <c r="P666" s="8">
        <v>309.33333333333331</v>
      </c>
      <c r="Q666">
        <f t="shared" si="50"/>
        <v>19</v>
      </c>
      <c r="R666">
        <f t="shared" si="53"/>
        <v>7</v>
      </c>
      <c r="S666" t="str">
        <f t="shared" si="54"/>
        <v>Loyal Customers</v>
      </c>
    </row>
    <row r="667" spans="1:19" x14ac:dyDescent="0.25">
      <c r="A667">
        <v>4910</v>
      </c>
      <c r="B667">
        <v>58</v>
      </c>
      <c r="C667" t="s">
        <v>442</v>
      </c>
      <c r="D667" t="s">
        <v>37</v>
      </c>
      <c r="E667">
        <v>68743</v>
      </c>
      <c r="F667">
        <v>81</v>
      </c>
      <c r="G667">
        <v>30</v>
      </c>
      <c r="H667">
        <v>2074</v>
      </c>
      <c r="I667">
        <f>(1-_xlfn.PERCENTRANK.INC($F$2:$F42879,F667,1))*10</f>
        <v>1.9999999999999996</v>
      </c>
      <c r="J667">
        <f t="shared" si="51"/>
        <v>9</v>
      </c>
      <c r="K667">
        <f t="shared" si="52"/>
        <v>9</v>
      </c>
      <c r="L667" t="s">
        <v>483</v>
      </c>
      <c r="M667">
        <v>11</v>
      </c>
      <c r="N667" s="8">
        <v>950.58333333333326</v>
      </c>
      <c r="O667" s="8">
        <v>13</v>
      </c>
      <c r="P667" s="8">
        <v>1123.4166666666665</v>
      </c>
      <c r="Q667">
        <f t="shared" si="50"/>
        <v>20</v>
      </c>
      <c r="R667">
        <f t="shared" si="53"/>
        <v>7</v>
      </c>
      <c r="S667" t="str">
        <f t="shared" si="54"/>
        <v>Loyal Customers</v>
      </c>
    </row>
    <row r="668" spans="1:19" x14ac:dyDescent="0.25">
      <c r="A668">
        <v>75</v>
      </c>
      <c r="B668">
        <v>43</v>
      </c>
      <c r="C668" t="s">
        <v>443</v>
      </c>
      <c r="D668" t="s">
        <v>34</v>
      </c>
      <c r="E668">
        <v>41039</v>
      </c>
      <c r="F668">
        <v>32</v>
      </c>
      <c r="G668">
        <v>15</v>
      </c>
      <c r="H668">
        <v>467</v>
      </c>
      <c r="I668">
        <f>(1-_xlfn.PERCENTRANK.INC($F$2:$F42880,F668,1))*10</f>
        <v>7</v>
      </c>
      <c r="J668">
        <f t="shared" si="51"/>
        <v>4</v>
      </c>
      <c r="K668">
        <f t="shared" si="52"/>
        <v>5</v>
      </c>
      <c r="L668" t="s">
        <v>483</v>
      </c>
      <c r="M668">
        <v>8</v>
      </c>
      <c r="N668" s="8">
        <v>287.38461538461542</v>
      </c>
      <c r="O668" s="8">
        <v>5</v>
      </c>
      <c r="P668" s="8">
        <v>179.61538461538461</v>
      </c>
      <c r="Q668">
        <f t="shared" si="50"/>
        <v>16</v>
      </c>
      <c r="R668">
        <f t="shared" si="53"/>
        <v>5</v>
      </c>
      <c r="S668" t="str">
        <f t="shared" si="54"/>
        <v>Growth Customers</v>
      </c>
    </row>
    <row r="669" spans="1:19" x14ac:dyDescent="0.25">
      <c r="A669">
        <v>10120</v>
      </c>
      <c r="B669">
        <v>70</v>
      </c>
      <c r="C669" t="s">
        <v>442</v>
      </c>
      <c r="D669" t="s">
        <v>34</v>
      </c>
      <c r="E669">
        <v>38946</v>
      </c>
      <c r="F669">
        <v>84</v>
      </c>
      <c r="G669">
        <v>12</v>
      </c>
      <c r="H669">
        <v>257</v>
      </c>
      <c r="I669">
        <f>(1-_xlfn.PERCENTRANK.INC($F$2:$F42881,F669,1))*10</f>
        <v>1.9999999999999996</v>
      </c>
      <c r="J669">
        <f t="shared" si="51"/>
        <v>3</v>
      </c>
      <c r="K669">
        <f t="shared" si="52"/>
        <v>4</v>
      </c>
      <c r="L669" t="s">
        <v>483</v>
      </c>
      <c r="M669">
        <v>3</v>
      </c>
      <c r="N669" s="8">
        <v>85.666666666666657</v>
      </c>
      <c r="O669" s="8">
        <v>6</v>
      </c>
      <c r="P669" s="8">
        <v>171.33333333333331</v>
      </c>
      <c r="Q669">
        <f t="shared" si="50"/>
        <v>9</v>
      </c>
      <c r="R669">
        <f t="shared" si="53"/>
        <v>2</v>
      </c>
      <c r="S669" t="str">
        <f t="shared" si="54"/>
        <v>At-Risk Customers</v>
      </c>
    </row>
    <row r="670" spans="1:19" x14ac:dyDescent="0.25">
      <c r="A670">
        <v>6327</v>
      </c>
      <c r="B670">
        <v>58</v>
      </c>
      <c r="C670" t="s">
        <v>442</v>
      </c>
      <c r="D670" t="s">
        <v>34</v>
      </c>
      <c r="E670">
        <v>65777</v>
      </c>
      <c r="F670">
        <v>87</v>
      </c>
      <c r="G670">
        <v>17</v>
      </c>
      <c r="H670">
        <v>1146</v>
      </c>
      <c r="I670">
        <f>(1-_xlfn.PERCENTRANK.INC($F$2:$F42882,F670,1))*10</f>
        <v>1.9999999999999996</v>
      </c>
      <c r="J670">
        <f t="shared" si="51"/>
        <v>5</v>
      </c>
      <c r="K670">
        <f t="shared" si="52"/>
        <v>7</v>
      </c>
      <c r="L670" t="s">
        <v>483</v>
      </c>
      <c r="M670">
        <v>2</v>
      </c>
      <c r="N670" s="8">
        <v>286.5</v>
      </c>
      <c r="O670" s="8">
        <v>6</v>
      </c>
      <c r="P670" s="8">
        <v>859.5</v>
      </c>
      <c r="Q670">
        <f t="shared" si="50"/>
        <v>14</v>
      </c>
      <c r="R670">
        <f t="shared" si="53"/>
        <v>4</v>
      </c>
      <c r="S670" t="str">
        <f t="shared" si="54"/>
        <v>At-Risk Customers</v>
      </c>
    </row>
    <row r="671" spans="1:19" x14ac:dyDescent="0.25">
      <c r="A671">
        <v>10142</v>
      </c>
      <c r="B671">
        <v>49</v>
      </c>
      <c r="C671" t="s">
        <v>33</v>
      </c>
      <c r="D671" t="s">
        <v>37</v>
      </c>
      <c r="E671">
        <v>66476</v>
      </c>
      <c r="F671">
        <v>99</v>
      </c>
      <c r="G671">
        <v>20</v>
      </c>
      <c r="H671">
        <v>689</v>
      </c>
      <c r="I671">
        <f>(1-_xlfn.PERCENTRANK.INC($F$2:$F42883,F671,1))*10</f>
        <v>0.99999999999999978</v>
      </c>
      <c r="J671">
        <f t="shared" si="51"/>
        <v>6</v>
      </c>
      <c r="K671">
        <f t="shared" si="52"/>
        <v>6</v>
      </c>
      <c r="L671" t="s">
        <v>483</v>
      </c>
      <c r="M671">
        <v>5</v>
      </c>
      <c r="N671" s="8">
        <v>215.3125</v>
      </c>
      <c r="O671" s="8">
        <v>11</v>
      </c>
      <c r="P671" s="8">
        <v>473.6875</v>
      </c>
      <c r="Q671">
        <f t="shared" si="50"/>
        <v>13</v>
      </c>
      <c r="R671">
        <f t="shared" si="53"/>
        <v>4</v>
      </c>
      <c r="S671" t="str">
        <f t="shared" si="54"/>
        <v>At-Risk Customers</v>
      </c>
    </row>
    <row r="672" spans="1:19" x14ac:dyDescent="0.25">
      <c r="A672">
        <v>9826</v>
      </c>
      <c r="B672">
        <v>53</v>
      </c>
      <c r="C672" t="s">
        <v>33</v>
      </c>
      <c r="D672" t="s">
        <v>30</v>
      </c>
      <c r="E672">
        <v>86857</v>
      </c>
      <c r="F672">
        <v>96</v>
      </c>
      <c r="G672">
        <v>22</v>
      </c>
      <c r="H672">
        <v>2114</v>
      </c>
      <c r="I672">
        <f>(1-_xlfn.PERCENTRANK.INC($F$2:$F42884,F672,1))*10</f>
        <v>0.99999999999999978</v>
      </c>
      <c r="J672">
        <f t="shared" si="51"/>
        <v>7</v>
      </c>
      <c r="K672">
        <f t="shared" si="52"/>
        <v>9</v>
      </c>
      <c r="L672" t="s">
        <v>483</v>
      </c>
      <c r="M672">
        <v>5</v>
      </c>
      <c r="N672" s="8">
        <v>704.66666666666663</v>
      </c>
      <c r="O672" s="8">
        <v>10</v>
      </c>
      <c r="P672" s="8">
        <v>1409.3333333333333</v>
      </c>
      <c r="Q672">
        <f t="shared" si="50"/>
        <v>17</v>
      </c>
      <c r="R672">
        <f t="shared" si="53"/>
        <v>5</v>
      </c>
      <c r="S672" t="str">
        <f t="shared" si="54"/>
        <v>Growth Customers</v>
      </c>
    </row>
    <row r="673" spans="1:19" x14ac:dyDescent="0.25">
      <c r="A673">
        <v>1501</v>
      </c>
      <c r="B673">
        <v>43</v>
      </c>
      <c r="C673" t="s">
        <v>33</v>
      </c>
      <c r="D673" t="s">
        <v>34</v>
      </c>
      <c r="E673">
        <v>160803</v>
      </c>
      <c r="F673">
        <v>21</v>
      </c>
      <c r="G673">
        <v>44</v>
      </c>
      <c r="H673">
        <v>1717</v>
      </c>
      <c r="I673">
        <f>(1-_xlfn.PERCENTRANK.INC($F$2:$F42885,F673,1))*10</f>
        <v>8</v>
      </c>
      <c r="J673">
        <f t="shared" si="51"/>
        <v>10</v>
      </c>
      <c r="K673">
        <f t="shared" si="52"/>
        <v>9</v>
      </c>
      <c r="L673" t="s">
        <v>483</v>
      </c>
      <c r="M673">
        <v>0</v>
      </c>
      <c r="N673" s="8">
        <v>0</v>
      </c>
      <c r="O673" s="8">
        <v>1</v>
      </c>
      <c r="P673" s="8">
        <v>1717</v>
      </c>
      <c r="Q673">
        <f t="shared" si="50"/>
        <v>27</v>
      </c>
      <c r="R673">
        <f t="shared" si="53"/>
        <v>9</v>
      </c>
      <c r="S673" t="str">
        <f t="shared" si="54"/>
        <v>Top Customers</v>
      </c>
    </row>
    <row r="674" spans="1:19" x14ac:dyDescent="0.25">
      <c r="A674">
        <v>10767</v>
      </c>
      <c r="B674">
        <v>36</v>
      </c>
      <c r="C674" t="s">
        <v>33</v>
      </c>
      <c r="D674" t="s">
        <v>34</v>
      </c>
      <c r="E674">
        <v>77845</v>
      </c>
      <c r="F674">
        <v>40</v>
      </c>
      <c r="G674">
        <v>21</v>
      </c>
      <c r="H674">
        <v>1346</v>
      </c>
      <c r="I674">
        <f>(1-_xlfn.PERCENTRANK.INC($F$2:$F42886,F674,1))*10</f>
        <v>6</v>
      </c>
      <c r="J674">
        <f t="shared" si="51"/>
        <v>7</v>
      </c>
      <c r="K674">
        <f t="shared" si="52"/>
        <v>8</v>
      </c>
      <c r="L674" t="s">
        <v>483</v>
      </c>
      <c r="M674">
        <v>3</v>
      </c>
      <c r="N674" s="8">
        <v>269.2</v>
      </c>
      <c r="O674" s="8">
        <v>12</v>
      </c>
      <c r="P674" s="8">
        <v>1076.8</v>
      </c>
      <c r="Q674">
        <f t="shared" si="50"/>
        <v>21</v>
      </c>
      <c r="R674">
        <f t="shared" si="53"/>
        <v>8</v>
      </c>
      <c r="S674" t="str">
        <f t="shared" si="54"/>
        <v>Loyal Customers</v>
      </c>
    </row>
    <row r="675" spans="1:19" x14ac:dyDescent="0.25">
      <c r="A675">
        <v>7279</v>
      </c>
      <c r="B675">
        <v>56</v>
      </c>
      <c r="C675" t="s">
        <v>33</v>
      </c>
      <c r="D675" t="s">
        <v>34</v>
      </c>
      <c r="E675">
        <v>69476</v>
      </c>
      <c r="F675">
        <v>3</v>
      </c>
      <c r="G675">
        <v>15</v>
      </c>
      <c r="H675">
        <v>1044</v>
      </c>
      <c r="I675">
        <f>(1-_xlfn.PERCENTRANK.INC($F$2:$F42887,F675,1))*10</f>
        <v>10</v>
      </c>
      <c r="J675">
        <f t="shared" si="51"/>
        <v>4</v>
      </c>
      <c r="K675">
        <f t="shared" si="52"/>
        <v>7</v>
      </c>
      <c r="L675" t="s">
        <v>483</v>
      </c>
      <c r="M675">
        <v>4</v>
      </c>
      <c r="N675" s="8">
        <v>522</v>
      </c>
      <c r="O675" s="8">
        <v>4</v>
      </c>
      <c r="P675" s="8">
        <v>522</v>
      </c>
      <c r="Q675">
        <f t="shared" si="50"/>
        <v>21</v>
      </c>
      <c r="R675">
        <f t="shared" si="53"/>
        <v>8</v>
      </c>
      <c r="S675" t="str">
        <f t="shared" si="54"/>
        <v>Loyal Customers</v>
      </c>
    </row>
    <row r="676" spans="1:19" x14ac:dyDescent="0.25">
      <c r="A676">
        <v>7230</v>
      </c>
      <c r="B676">
        <v>65</v>
      </c>
      <c r="C676" t="s">
        <v>33</v>
      </c>
      <c r="D676" t="s">
        <v>37</v>
      </c>
      <c r="E676">
        <v>50611</v>
      </c>
      <c r="F676">
        <v>98</v>
      </c>
      <c r="G676">
        <v>22</v>
      </c>
      <c r="H676">
        <v>493</v>
      </c>
      <c r="I676">
        <f>(1-_xlfn.PERCENTRANK.INC($F$2:$F42888,F676,1))*10</f>
        <v>0.99999999999999978</v>
      </c>
      <c r="J676">
        <f t="shared" si="51"/>
        <v>7</v>
      </c>
      <c r="K676">
        <f t="shared" si="52"/>
        <v>5</v>
      </c>
      <c r="L676" t="s">
        <v>483</v>
      </c>
      <c r="M676">
        <v>4</v>
      </c>
      <c r="N676" s="8">
        <v>179.27272727272728</v>
      </c>
      <c r="O676" s="8">
        <v>7</v>
      </c>
      <c r="P676" s="8">
        <v>313.72727272727275</v>
      </c>
      <c r="Q676">
        <f t="shared" si="50"/>
        <v>13</v>
      </c>
      <c r="R676">
        <f t="shared" si="53"/>
        <v>4</v>
      </c>
      <c r="S676" t="str">
        <f t="shared" si="54"/>
        <v>At-Risk Customers</v>
      </c>
    </row>
    <row r="677" spans="1:19" x14ac:dyDescent="0.25">
      <c r="A677">
        <v>143</v>
      </c>
      <c r="B677">
        <v>55</v>
      </c>
      <c r="C677" t="s">
        <v>442</v>
      </c>
      <c r="D677" t="s">
        <v>30</v>
      </c>
      <c r="E677">
        <v>61209</v>
      </c>
      <c r="F677">
        <v>73</v>
      </c>
      <c r="G677">
        <v>13</v>
      </c>
      <c r="H677">
        <v>957</v>
      </c>
      <c r="I677">
        <f>(1-_xlfn.PERCENTRANK.INC($F$2:$F42889,F677,1))*10</f>
        <v>3.0000000000000004</v>
      </c>
      <c r="J677">
        <f t="shared" si="51"/>
        <v>4</v>
      </c>
      <c r="K677">
        <f t="shared" si="52"/>
        <v>7</v>
      </c>
      <c r="L677" t="s">
        <v>483</v>
      </c>
      <c r="M677">
        <v>5</v>
      </c>
      <c r="N677" s="8">
        <v>531.66666666666674</v>
      </c>
      <c r="O677" s="8">
        <v>4</v>
      </c>
      <c r="P677" s="8">
        <v>425.33333333333331</v>
      </c>
      <c r="Q677">
        <f t="shared" si="50"/>
        <v>14</v>
      </c>
      <c r="R677">
        <f t="shared" si="53"/>
        <v>4</v>
      </c>
      <c r="S677" t="str">
        <f t="shared" si="54"/>
        <v>At-Risk Customers</v>
      </c>
    </row>
    <row r="678" spans="1:19" x14ac:dyDescent="0.25">
      <c r="A678">
        <v>450</v>
      </c>
      <c r="B678">
        <v>67</v>
      </c>
      <c r="C678" t="s">
        <v>443</v>
      </c>
      <c r="D678" t="s">
        <v>34</v>
      </c>
      <c r="E678">
        <v>42315</v>
      </c>
      <c r="F678">
        <v>90</v>
      </c>
      <c r="G678">
        <v>12</v>
      </c>
      <c r="H678">
        <v>270</v>
      </c>
      <c r="I678">
        <f>(1-_xlfn.PERCENTRANK.INC($F$2:$F42890,F678,1))*10</f>
        <v>0.99999999999999978</v>
      </c>
      <c r="J678">
        <f t="shared" si="51"/>
        <v>3</v>
      </c>
      <c r="K678">
        <f t="shared" si="52"/>
        <v>4</v>
      </c>
      <c r="L678" t="s">
        <v>483</v>
      </c>
      <c r="M678">
        <v>1</v>
      </c>
      <c r="N678" s="8">
        <v>54</v>
      </c>
      <c r="O678" s="8">
        <v>4</v>
      </c>
      <c r="P678" s="8">
        <v>216</v>
      </c>
      <c r="Q678">
        <f t="shared" si="50"/>
        <v>8</v>
      </c>
      <c r="R678">
        <f t="shared" si="53"/>
        <v>1</v>
      </c>
      <c r="S678" t="str">
        <f t="shared" si="54"/>
        <v>Inactive Customers</v>
      </c>
    </row>
    <row r="679" spans="1:19" x14ac:dyDescent="0.25">
      <c r="A679">
        <v>9316</v>
      </c>
      <c r="B679">
        <v>73</v>
      </c>
      <c r="C679" t="s">
        <v>41</v>
      </c>
      <c r="D679" t="s">
        <v>34</v>
      </c>
      <c r="E679">
        <v>13084</v>
      </c>
      <c r="F679">
        <v>29</v>
      </c>
      <c r="G679">
        <v>5</v>
      </c>
      <c r="H679">
        <v>29</v>
      </c>
      <c r="I679">
        <f>(1-_xlfn.PERCENTRANK.INC($F$2:$F42891,F679,1))*10</f>
        <v>8</v>
      </c>
      <c r="J679">
        <f t="shared" si="51"/>
        <v>0</v>
      </c>
      <c r="K679">
        <f t="shared" si="52"/>
        <v>0</v>
      </c>
      <c r="L679" t="s">
        <v>483</v>
      </c>
      <c r="M679">
        <v>1</v>
      </c>
      <c r="N679" s="8">
        <v>7.25</v>
      </c>
      <c r="O679" s="8">
        <v>3</v>
      </c>
      <c r="P679" s="8">
        <v>21.75</v>
      </c>
      <c r="Q679">
        <f t="shared" si="50"/>
        <v>8</v>
      </c>
      <c r="R679">
        <f t="shared" si="53"/>
        <v>1</v>
      </c>
      <c r="S679" t="str">
        <f t="shared" si="54"/>
        <v>Inactive Customers</v>
      </c>
    </row>
    <row r="680" spans="1:19" x14ac:dyDescent="0.25">
      <c r="A680">
        <v>6379</v>
      </c>
      <c r="B680">
        <v>76</v>
      </c>
      <c r="C680" t="s">
        <v>443</v>
      </c>
      <c r="D680" t="s">
        <v>57</v>
      </c>
      <c r="E680">
        <v>47570</v>
      </c>
      <c r="F680">
        <v>3</v>
      </c>
      <c r="G680">
        <v>9</v>
      </c>
      <c r="H680">
        <v>121</v>
      </c>
      <c r="I680">
        <f>(1-_xlfn.PERCENTRANK.INC($F$2:$F42892,F680,1))*10</f>
        <v>10</v>
      </c>
      <c r="J680">
        <f t="shared" si="51"/>
        <v>2</v>
      </c>
      <c r="K680">
        <f t="shared" si="52"/>
        <v>3</v>
      </c>
      <c r="L680" t="s">
        <v>483</v>
      </c>
      <c r="M680">
        <v>2</v>
      </c>
      <c r="N680" s="8">
        <v>60.5</v>
      </c>
      <c r="O680" s="8">
        <v>2</v>
      </c>
      <c r="P680" s="8">
        <v>60.5</v>
      </c>
      <c r="Q680">
        <f t="shared" si="50"/>
        <v>15</v>
      </c>
      <c r="R680">
        <f t="shared" si="53"/>
        <v>4</v>
      </c>
      <c r="S680" t="str">
        <f t="shared" si="54"/>
        <v>At-Risk Customers</v>
      </c>
    </row>
    <row r="681" spans="1:19" x14ac:dyDescent="0.25">
      <c r="A681">
        <v>9239</v>
      </c>
      <c r="B681">
        <v>64</v>
      </c>
      <c r="C681" t="s">
        <v>443</v>
      </c>
      <c r="D681" t="s">
        <v>34</v>
      </c>
      <c r="E681">
        <v>61923</v>
      </c>
      <c r="F681">
        <v>94</v>
      </c>
      <c r="G681">
        <v>8</v>
      </c>
      <c r="H681">
        <v>126</v>
      </c>
      <c r="I681">
        <f>(1-_xlfn.PERCENTRANK.INC($F$2:$F42893,F681,1))*10</f>
        <v>0.99999999999999978</v>
      </c>
      <c r="J681">
        <f t="shared" si="51"/>
        <v>2</v>
      </c>
      <c r="K681">
        <f t="shared" si="52"/>
        <v>3</v>
      </c>
      <c r="L681" t="s">
        <v>483</v>
      </c>
      <c r="M681">
        <v>2</v>
      </c>
      <c r="N681" s="8">
        <v>42</v>
      </c>
      <c r="O681" s="8">
        <v>4</v>
      </c>
      <c r="P681" s="8">
        <v>84</v>
      </c>
      <c r="Q681">
        <f t="shared" si="50"/>
        <v>6</v>
      </c>
      <c r="R681">
        <f t="shared" si="53"/>
        <v>0</v>
      </c>
      <c r="S681" t="str">
        <f t="shared" si="54"/>
        <v>Inactive Customers</v>
      </c>
    </row>
    <row r="682" spans="1:19" x14ac:dyDescent="0.25">
      <c r="A682">
        <v>8315</v>
      </c>
      <c r="B682">
        <v>30</v>
      </c>
      <c r="C682" t="s">
        <v>442</v>
      </c>
      <c r="D682" t="s">
        <v>30</v>
      </c>
      <c r="E682">
        <v>34824</v>
      </c>
      <c r="F682">
        <v>65</v>
      </c>
      <c r="G682">
        <v>4</v>
      </c>
      <c r="H682">
        <v>23</v>
      </c>
      <c r="I682">
        <f>(1-_xlfn.PERCENTRANK.INC($F$2:$F42894,F682,1))*10</f>
        <v>4</v>
      </c>
      <c r="J682">
        <f t="shared" si="51"/>
        <v>0</v>
      </c>
      <c r="K682">
        <f t="shared" si="52"/>
        <v>0</v>
      </c>
      <c r="L682" t="s">
        <v>483</v>
      </c>
      <c r="M682">
        <v>1</v>
      </c>
      <c r="N682" s="8">
        <v>7.6666666666666661</v>
      </c>
      <c r="O682" s="8">
        <v>2</v>
      </c>
      <c r="P682" s="8">
        <v>15.333333333333332</v>
      </c>
      <c r="Q682">
        <f t="shared" si="50"/>
        <v>4</v>
      </c>
      <c r="R682">
        <f t="shared" si="53"/>
        <v>0</v>
      </c>
      <c r="S682" t="str">
        <f t="shared" si="54"/>
        <v>Inactive Customers</v>
      </c>
    </row>
    <row r="683" spans="1:19" x14ac:dyDescent="0.25">
      <c r="A683">
        <v>2868</v>
      </c>
      <c r="B683">
        <v>76</v>
      </c>
      <c r="C683" t="s">
        <v>33</v>
      </c>
      <c r="D683" t="s">
        <v>30</v>
      </c>
      <c r="E683">
        <v>26518</v>
      </c>
      <c r="F683">
        <v>33</v>
      </c>
      <c r="G683">
        <v>8</v>
      </c>
      <c r="H683">
        <v>57</v>
      </c>
      <c r="I683">
        <f>(1-_xlfn.PERCENTRANK.INC($F$2:$F42895,F683,1))*10</f>
        <v>7</v>
      </c>
      <c r="J683">
        <f t="shared" si="51"/>
        <v>2</v>
      </c>
      <c r="K683">
        <f t="shared" si="52"/>
        <v>2</v>
      </c>
      <c r="L683" t="s">
        <v>483</v>
      </c>
      <c r="M683">
        <v>2</v>
      </c>
      <c r="N683" s="8">
        <v>22.8</v>
      </c>
      <c r="O683" s="8">
        <v>3</v>
      </c>
      <c r="P683" s="8">
        <v>34.199999999999996</v>
      </c>
      <c r="Q683">
        <f t="shared" si="50"/>
        <v>11</v>
      </c>
      <c r="R683">
        <f t="shared" si="53"/>
        <v>3</v>
      </c>
      <c r="S683" t="str">
        <f t="shared" si="54"/>
        <v>At-Risk Customers</v>
      </c>
    </row>
    <row r="684" spans="1:19" x14ac:dyDescent="0.25">
      <c r="A684">
        <v>10888</v>
      </c>
      <c r="B684">
        <v>64</v>
      </c>
      <c r="C684" t="s">
        <v>442</v>
      </c>
      <c r="D684" t="s">
        <v>30</v>
      </c>
      <c r="E684">
        <v>45938</v>
      </c>
      <c r="F684">
        <v>46</v>
      </c>
      <c r="G684">
        <v>20</v>
      </c>
      <c r="H684">
        <v>636</v>
      </c>
      <c r="I684">
        <f>(1-_xlfn.PERCENTRANK.INC($F$2:$F42896,F684,1))*10</f>
        <v>6</v>
      </c>
      <c r="J684">
        <f t="shared" si="51"/>
        <v>6</v>
      </c>
      <c r="K684">
        <f t="shared" si="52"/>
        <v>5</v>
      </c>
      <c r="L684" t="s">
        <v>483</v>
      </c>
      <c r="M684">
        <v>8</v>
      </c>
      <c r="N684" s="8">
        <v>363.42857142857139</v>
      </c>
      <c r="O684" s="8">
        <v>6</v>
      </c>
      <c r="P684" s="8">
        <v>272.57142857142856</v>
      </c>
      <c r="Q684">
        <f t="shared" si="50"/>
        <v>17</v>
      </c>
      <c r="R684">
        <f t="shared" si="53"/>
        <v>5</v>
      </c>
      <c r="S684" t="str">
        <f t="shared" si="54"/>
        <v>Growth Customers</v>
      </c>
    </row>
    <row r="685" spans="1:19" x14ac:dyDescent="0.25">
      <c r="A685">
        <v>1277</v>
      </c>
      <c r="B685">
        <v>65</v>
      </c>
      <c r="C685" t="s">
        <v>442</v>
      </c>
      <c r="D685" t="s">
        <v>34</v>
      </c>
      <c r="E685">
        <v>78468</v>
      </c>
      <c r="F685">
        <v>29</v>
      </c>
      <c r="G685">
        <v>28</v>
      </c>
      <c r="H685">
        <v>1004</v>
      </c>
      <c r="I685">
        <f>(1-_xlfn.PERCENTRANK.INC($F$2:$F42897,F685,1))*10</f>
        <v>8</v>
      </c>
      <c r="J685">
        <f t="shared" si="51"/>
        <v>9</v>
      </c>
      <c r="K685">
        <f t="shared" si="52"/>
        <v>7</v>
      </c>
      <c r="L685" t="s">
        <v>483</v>
      </c>
      <c r="M685">
        <v>10</v>
      </c>
      <c r="N685" s="8">
        <v>502</v>
      </c>
      <c r="O685" s="8">
        <v>10</v>
      </c>
      <c r="P685" s="8">
        <v>502</v>
      </c>
      <c r="Q685">
        <f t="shared" si="50"/>
        <v>24</v>
      </c>
      <c r="R685">
        <f t="shared" si="53"/>
        <v>9</v>
      </c>
      <c r="S685" t="str">
        <f t="shared" si="54"/>
        <v>Top Customers</v>
      </c>
    </row>
    <row r="686" spans="1:19" x14ac:dyDescent="0.25">
      <c r="A686">
        <v>9977</v>
      </c>
      <c r="B686">
        <v>52</v>
      </c>
      <c r="C686" t="s">
        <v>442</v>
      </c>
      <c r="D686" t="s">
        <v>37</v>
      </c>
      <c r="E686">
        <v>78901</v>
      </c>
      <c r="F686">
        <v>99</v>
      </c>
      <c r="G686">
        <v>20</v>
      </c>
      <c r="H686">
        <v>734</v>
      </c>
      <c r="I686">
        <f>(1-_xlfn.PERCENTRANK.INC($F$2:$F42898,F686,1))*10</f>
        <v>0.99999999999999978</v>
      </c>
      <c r="J686">
        <f t="shared" si="51"/>
        <v>6</v>
      </c>
      <c r="K686">
        <f t="shared" si="52"/>
        <v>6</v>
      </c>
      <c r="L686" t="s">
        <v>483</v>
      </c>
      <c r="M686">
        <v>9</v>
      </c>
      <c r="N686" s="8">
        <v>471.85714285714289</v>
      </c>
      <c r="O686" s="8">
        <v>5</v>
      </c>
      <c r="P686" s="8">
        <v>262.14285714285717</v>
      </c>
      <c r="Q686">
        <f t="shared" si="50"/>
        <v>13</v>
      </c>
      <c r="R686">
        <f t="shared" si="53"/>
        <v>4</v>
      </c>
      <c r="S686" t="str">
        <f t="shared" si="54"/>
        <v>At-Risk Customers</v>
      </c>
    </row>
    <row r="687" spans="1:19" x14ac:dyDescent="0.25">
      <c r="A687">
        <v>10196</v>
      </c>
      <c r="B687">
        <v>47</v>
      </c>
      <c r="C687" t="s">
        <v>442</v>
      </c>
      <c r="D687" t="s">
        <v>34</v>
      </c>
      <c r="E687">
        <v>71427</v>
      </c>
      <c r="F687">
        <v>26</v>
      </c>
      <c r="G687">
        <v>20</v>
      </c>
      <c r="H687">
        <v>614</v>
      </c>
      <c r="I687">
        <f>(1-_xlfn.PERCENTRANK.INC($F$2:$F42899,F687,1))*10</f>
        <v>8</v>
      </c>
      <c r="J687">
        <f t="shared" si="51"/>
        <v>6</v>
      </c>
      <c r="K687">
        <f t="shared" si="52"/>
        <v>5</v>
      </c>
      <c r="L687" t="s">
        <v>483</v>
      </c>
      <c r="M687">
        <v>8</v>
      </c>
      <c r="N687" s="8">
        <v>307</v>
      </c>
      <c r="O687" s="8">
        <v>8</v>
      </c>
      <c r="P687" s="8">
        <v>307</v>
      </c>
      <c r="Q687">
        <f t="shared" si="50"/>
        <v>19</v>
      </c>
      <c r="R687">
        <f t="shared" si="53"/>
        <v>7</v>
      </c>
      <c r="S687" t="str">
        <f t="shared" si="54"/>
        <v>Loyal Customers</v>
      </c>
    </row>
    <row r="688" spans="1:19" x14ac:dyDescent="0.25">
      <c r="A688">
        <v>6384</v>
      </c>
      <c r="B688">
        <v>47</v>
      </c>
      <c r="C688" t="s">
        <v>442</v>
      </c>
      <c r="D688" t="s">
        <v>37</v>
      </c>
      <c r="E688">
        <v>71022</v>
      </c>
      <c r="F688">
        <v>30</v>
      </c>
      <c r="G688">
        <v>21</v>
      </c>
      <c r="H688">
        <v>1453</v>
      </c>
      <c r="I688">
        <f>(1-_xlfn.PERCENTRANK.INC($F$2:$F42900,F688,1))*10</f>
        <v>7</v>
      </c>
      <c r="J688">
        <f t="shared" si="51"/>
        <v>7</v>
      </c>
      <c r="K688">
        <f t="shared" si="52"/>
        <v>8</v>
      </c>
      <c r="L688" t="s">
        <v>483</v>
      </c>
      <c r="M688">
        <v>5</v>
      </c>
      <c r="N688" s="8">
        <v>454.0625</v>
      </c>
      <c r="O688" s="8">
        <v>11</v>
      </c>
      <c r="P688" s="8">
        <v>998.9375</v>
      </c>
      <c r="Q688">
        <f t="shared" si="50"/>
        <v>22</v>
      </c>
      <c r="R688">
        <f t="shared" si="53"/>
        <v>8</v>
      </c>
      <c r="S688" t="str">
        <f t="shared" si="54"/>
        <v>Loyal Customers</v>
      </c>
    </row>
    <row r="689" spans="1:19" x14ac:dyDescent="0.25">
      <c r="A689">
        <v>8029</v>
      </c>
      <c r="B689">
        <v>37</v>
      </c>
      <c r="C689" t="s">
        <v>443</v>
      </c>
      <c r="D689" t="s">
        <v>30</v>
      </c>
      <c r="E689">
        <v>90247</v>
      </c>
      <c r="F689">
        <v>27</v>
      </c>
      <c r="G689">
        <v>15</v>
      </c>
      <c r="H689">
        <v>1621</v>
      </c>
      <c r="I689">
        <f>(1-_xlfn.PERCENTRANK.INC($F$2:$F42901,F689,1))*10</f>
        <v>8</v>
      </c>
      <c r="J689">
        <f t="shared" si="51"/>
        <v>4</v>
      </c>
      <c r="K689">
        <f t="shared" si="52"/>
        <v>9</v>
      </c>
      <c r="L689" t="s">
        <v>483</v>
      </c>
      <c r="M689">
        <v>3</v>
      </c>
      <c r="N689" s="8">
        <v>486.29999999999995</v>
      </c>
      <c r="O689" s="8">
        <v>7</v>
      </c>
      <c r="P689" s="8">
        <v>1134.6999999999998</v>
      </c>
      <c r="Q689">
        <f t="shared" si="50"/>
        <v>21</v>
      </c>
      <c r="R689">
        <f t="shared" si="53"/>
        <v>8</v>
      </c>
      <c r="S689" t="str">
        <f t="shared" si="54"/>
        <v>Loyal Customers</v>
      </c>
    </row>
    <row r="690" spans="1:19" x14ac:dyDescent="0.25">
      <c r="A690">
        <v>968</v>
      </c>
      <c r="B690">
        <v>57</v>
      </c>
      <c r="C690" t="s">
        <v>443</v>
      </c>
      <c r="D690" t="s">
        <v>37</v>
      </c>
      <c r="E690">
        <v>41335</v>
      </c>
      <c r="F690">
        <v>24</v>
      </c>
      <c r="G690">
        <v>12</v>
      </c>
      <c r="H690">
        <v>187</v>
      </c>
      <c r="I690">
        <f>(1-_xlfn.PERCENTRANK.INC($F$2:$F42902,F690,1))*10</f>
        <v>8</v>
      </c>
      <c r="J690">
        <f t="shared" si="51"/>
        <v>3</v>
      </c>
      <c r="K690">
        <f t="shared" si="52"/>
        <v>3</v>
      </c>
      <c r="L690" t="s">
        <v>483</v>
      </c>
      <c r="M690">
        <v>4</v>
      </c>
      <c r="N690" s="8">
        <v>93.5</v>
      </c>
      <c r="O690" s="8">
        <v>4</v>
      </c>
      <c r="P690" s="8">
        <v>93.5</v>
      </c>
      <c r="Q690">
        <f t="shared" si="50"/>
        <v>14</v>
      </c>
      <c r="R690">
        <f t="shared" si="53"/>
        <v>4</v>
      </c>
      <c r="S690" t="str">
        <f t="shared" si="54"/>
        <v>At-Risk Customers</v>
      </c>
    </row>
    <row r="691" spans="1:19" x14ac:dyDescent="0.25">
      <c r="A691">
        <v>6988</v>
      </c>
      <c r="B691">
        <v>39</v>
      </c>
      <c r="C691" t="s">
        <v>442</v>
      </c>
      <c r="D691" t="s">
        <v>34</v>
      </c>
      <c r="E691">
        <v>71952</v>
      </c>
      <c r="F691">
        <v>93</v>
      </c>
      <c r="G691">
        <v>22</v>
      </c>
      <c r="H691">
        <v>1443</v>
      </c>
      <c r="I691">
        <f>(1-_xlfn.PERCENTRANK.INC($F$2:$F42903,F691,1))*10</f>
        <v>0.99999999999999978</v>
      </c>
      <c r="J691">
        <f t="shared" si="51"/>
        <v>7</v>
      </c>
      <c r="K691">
        <f t="shared" si="52"/>
        <v>8</v>
      </c>
      <c r="L691" t="s">
        <v>483</v>
      </c>
      <c r="M691">
        <v>8</v>
      </c>
      <c r="N691" s="8">
        <v>721.5</v>
      </c>
      <c r="O691" s="8">
        <v>8</v>
      </c>
      <c r="P691" s="8">
        <v>721.5</v>
      </c>
      <c r="Q691">
        <f t="shared" si="50"/>
        <v>16</v>
      </c>
      <c r="R691">
        <f t="shared" si="53"/>
        <v>5</v>
      </c>
      <c r="S691" t="str">
        <f t="shared" si="54"/>
        <v>Growth Customers</v>
      </c>
    </row>
    <row r="692" spans="1:19" x14ac:dyDescent="0.25">
      <c r="A692">
        <v>4472</v>
      </c>
      <c r="B692">
        <v>55</v>
      </c>
      <c r="C692" t="s">
        <v>33</v>
      </c>
      <c r="D692" t="s">
        <v>37</v>
      </c>
      <c r="E692">
        <v>35682</v>
      </c>
      <c r="F692">
        <v>34</v>
      </c>
      <c r="G692">
        <v>6</v>
      </c>
      <c r="H692">
        <v>57</v>
      </c>
      <c r="I692">
        <f>(1-_xlfn.PERCENTRANK.INC($F$2:$F42904,F692,1))*10</f>
        <v>7</v>
      </c>
      <c r="J692">
        <f t="shared" si="51"/>
        <v>1</v>
      </c>
      <c r="K692">
        <f t="shared" si="52"/>
        <v>2</v>
      </c>
      <c r="L692" t="s">
        <v>483</v>
      </c>
      <c r="M692">
        <v>1</v>
      </c>
      <c r="N692" s="8">
        <v>14.25</v>
      </c>
      <c r="O692" s="8">
        <v>3</v>
      </c>
      <c r="P692" s="8">
        <v>42.75</v>
      </c>
      <c r="Q692">
        <f t="shared" si="50"/>
        <v>10</v>
      </c>
      <c r="R692">
        <f t="shared" si="53"/>
        <v>2</v>
      </c>
      <c r="S692" t="str">
        <f t="shared" si="54"/>
        <v>At-Risk Customers</v>
      </c>
    </row>
    <row r="693" spans="1:19" x14ac:dyDescent="0.25">
      <c r="A693">
        <v>6991</v>
      </c>
      <c r="B693">
        <v>74</v>
      </c>
      <c r="C693" t="s">
        <v>442</v>
      </c>
      <c r="D693" t="s">
        <v>37</v>
      </c>
      <c r="E693">
        <v>43185</v>
      </c>
      <c r="F693">
        <v>88</v>
      </c>
      <c r="G693">
        <v>20</v>
      </c>
      <c r="H693">
        <v>637</v>
      </c>
      <c r="I693">
        <f>(1-_xlfn.PERCENTRANK.INC($F$2:$F42905,F693,1))*10</f>
        <v>1.9999999999999996</v>
      </c>
      <c r="J693">
        <f t="shared" si="51"/>
        <v>6</v>
      </c>
      <c r="K693">
        <f t="shared" si="52"/>
        <v>6</v>
      </c>
      <c r="L693" t="s">
        <v>483</v>
      </c>
      <c r="M693">
        <v>9</v>
      </c>
      <c r="N693" s="8">
        <v>382.2</v>
      </c>
      <c r="O693" s="8">
        <v>6</v>
      </c>
      <c r="P693" s="8">
        <v>254.8</v>
      </c>
      <c r="Q693">
        <f t="shared" si="50"/>
        <v>14</v>
      </c>
      <c r="R693">
        <f t="shared" si="53"/>
        <v>4</v>
      </c>
      <c r="S693" t="str">
        <f t="shared" si="54"/>
        <v>At-Risk Customers</v>
      </c>
    </row>
    <row r="694" spans="1:19" x14ac:dyDescent="0.25">
      <c r="A694">
        <v>3336</v>
      </c>
      <c r="B694">
        <v>77</v>
      </c>
      <c r="C694" t="s">
        <v>33</v>
      </c>
      <c r="D694" t="s">
        <v>34</v>
      </c>
      <c r="E694">
        <v>66375</v>
      </c>
      <c r="F694">
        <v>96</v>
      </c>
      <c r="G694">
        <v>14</v>
      </c>
      <c r="H694">
        <v>948</v>
      </c>
      <c r="I694">
        <f>(1-_xlfn.PERCENTRANK.INC($F$2:$F42906,F694,1))*10</f>
        <v>0.99999999999999978</v>
      </c>
      <c r="J694">
        <f t="shared" si="51"/>
        <v>4</v>
      </c>
      <c r="K694">
        <f t="shared" si="52"/>
        <v>7</v>
      </c>
      <c r="L694" t="s">
        <v>483</v>
      </c>
      <c r="M694">
        <v>2</v>
      </c>
      <c r="N694" s="8">
        <v>270.85714285714283</v>
      </c>
      <c r="O694" s="8">
        <v>5</v>
      </c>
      <c r="P694" s="8">
        <v>677.14285714285711</v>
      </c>
      <c r="Q694">
        <f t="shared" si="50"/>
        <v>12</v>
      </c>
      <c r="R694">
        <f t="shared" si="53"/>
        <v>3</v>
      </c>
      <c r="S694" t="str">
        <f t="shared" si="54"/>
        <v>At-Risk Customers</v>
      </c>
    </row>
    <row r="695" spans="1:19" x14ac:dyDescent="0.25">
      <c r="A695">
        <v>4301</v>
      </c>
      <c r="B695">
        <v>54</v>
      </c>
      <c r="C695" t="s">
        <v>443</v>
      </c>
      <c r="D695" t="s">
        <v>34</v>
      </c>
      <c r="E695">
        <v>35178</v>
      </c>
      <c r="F695">
        <v>10</v>
      </c>
      <c r="G695">
        <v>5</v>
      </c>
      <c r="H695">
        <v>59</v>
      </c>
      <c r="I695">
        <f>(1-_xlfn.PERCENTRANK.INC($F$2:$F42907,F695,1))*10</f>
        <v>9</v>
      </c>
      <c r="J695">
        <f t="shared" si="51"/>
        <v>0</v>
      </c>
      <c r="K695">
        <f t="shared" si="52"/>
        <v>2</v>
      </c>
      <c r="L695" t="s">
        <v>483</v>
      </c>
      <c r="M695">
        <v>1</v>
      </c>
      <c r="N695" s="8">
        <v>19.666666666666664</v>
      </c>
      <c r="O695" s="8">
        <v>2</v>
      </c>
      <c r="P695" s="8">
        <v>39.333333333333329</v>
      </c>
      <c r="Q695">
        <f t="shared" si="50"/>
        <v>11</v>
      </c>
      <c r="R695">
        <f t="shared" si="53"/>
        <v>3</v>
      </c>
      <c r="S695" t="str">
        <f t="shared" si="54"/>
        <v>At-Risk Customers</v>
      </c>
    </row>
    <row r="696" spans="1:19" x14ac:dyDescent="0.25">
      <c r="A696">
        <v>1940</v>
      </c>
      <c r="B696">
        <v>39</v>
      </c>
      <c r="C696" t="s">
        <v>442</v>
      </c>
      <c r="D696" t="s">
        <v>34</v>
      </c>
      <c r="E696">
        <v>25252</v>
      </c>
      <c r="F696">
        <v>26</v>
      </c>
      <c r="G696">
        <v>4</v>
      </c>
      <c r="H696">
        <v>18</v>
      </c>
      <c r="I696">
        <f>(1-_xlfn.PERCENTRANK.INC($F$2:$F42908,F696,1))*10</f>
        <v>8</v>
      </c>
      <c r="J696">
        <f t="shared" si="51"/>
        <v>0</v>
      </c>
      <c r="K696">
        <f t="shared" si="52"/>
        <v>0</v>
      </c>
      <c r="L696" t="s">
        <v>483</v>
      </c>
      <c r="M696">
        <v>1</v>
      </c>
      <c r="N696" s="8">
        <v>6</v>
      </c>
      <c r="O696" s="8">
        <v>2</v>
      </c>
      <c r="P696" s="8">
        <v>12</v>
      </c>
      <c r="Q696">
        <f t="shared" si="50"/>
        <v>8</v>
      </c>
      <c r="R696">
        <f t="shared" si="53"/>
        <v>1</v>
      </c>
      <c r="S696" t="str">
        <f t="shared" si="54"/>
        <v>Inactive Customers</v>
      </c>
    </row>
    <row r="697" spans="1:19" x14ac:dyDescent="0.25">
      <c r="A697">
        <v>1272</v>
      </c>
      <c r="B697">
        <v>60</v>
      </c>
      <c r="C697" t="s">
        <v>443</v>
      </c>
      <c r="D697" t="s">
        <v>30</v>
      </c>
      <c r="E697">
        <v>55250</v>
      </c>
      <c r="F697">
        <v>49</v>
      </c>
      <c r="G697">
        <v>26</v>
      </c>
      <c r="H697">
        <v>903</v>
      </c>
      <c r="I697">
        <f>(1-_xlfn.PERCENTRANK.INC($F$2:$F42909,F697,1))*10</f>
        <v>6</v>
      </c>
      <c r="J697">
        <f t="shared" si="51"/>
        <v>9</v>
      </c>
      <c r="K697">
        <f t="shared" si="52"/>
        <v>6</v>
      </c>
      <c r="L697" t="s">
        <v>483</v>
      </c>
      <c r="M697">
        <v>7</v>
      </c>
      <c r="N697" s="8">
        <v>371.8235294117647</v>
      </c>
      <c r="O697" s="8">
        <v>10</v>
      </c>
      <c r="P697" s="8">
        <v>531.17647058823536</v>
      </c>
      <c r="Q697">
        <f t="shared" si="50"/>
        <v>21</v>
      </c>
      <c r="R697">
        <f t="shared" si="53"/>
        <v>8</v>
      </c>
      <c r="S697" t="str">
        <f t="shared" si="54"/>
        <v>Loyal Customers</v>
      </c>
    </row>
    <row r="698" spans="1:19" x14ac:dyDescent="0.25">
      <c r="A698">
        <v>1388</v>
      </c>
      <c r="B698">
        <v>50</v>
      </c>
      <c r="C698" t="s">
        <v>442</v>
      </c>
      <c r="D698" t="s">
        <v>30</v>
      </c>
      <c r="E698">
        <v>33249</v>
      </c>
      <c r="F698">
        <v>11</v>
      </c>
      <c r="G698">
        <v>8</v>
      </c>
      <c r="H698">
        <v>112</v>
      </c>
      <c r="I698">
        <f>(1-_xlfn.PERCENTRANK.INC($F$2:$F42910,F698,1))*10</f>
        <v>9</v>
      </c>
      <c r="J698">
        <f t="shared" si="51"/>
        <v>2</v>
      </c>
      <c r="K698">
        <f t="shared" si="52"/>
        <v>3</v>
      </c>
      <c r="L698" t="s">
        <v>483</v>
      </c>
      <c r="M698">
        <v>2</v>
      </c>
      <c r="N698" s="8">
        <v>44.800000000000004</v>
      </c>
      <c r="O698" s="8">
        <v>3</v>
      </c>
      <c r="P698" s="8">
        <v>67.2</v>
      </c>
      <c r="Q698">
        <f t="shared" si="50"/>
        <v>14</v>
      </c>
      <c r="R698">
        <f t="shared" si="53"/>
        <v>4</v>
      </c>
      <c r="S698" t="str">
        <f t="shared" si="54"/>
        <v>At-Risk Customers</v>
      </c>
    </row>
    <row r="699" spans="1:19" x14ac:dyDescent="0.25">
      <c r="A699">
        <v>1044</v>
      </c>
      <c r="B699">
        <v>72</v>
      </c>
      <c r="C699" t="s">
        <v>442</v>
      </c>
      <c r="D699" t="s">
        <v>34</v>
      </c>
      <c r="E699">
        <v>58398</v>
      </c>
      <c r="F699">
        <v>44</v>
      </c>
      <c r="G699">
        <v>20</v>
      </c>
      <c r="H699">
        <v>596</v>
      </c>
      <c r="I699">
        <f>(1-_xlfn.PERCENTRANK.INC($F$2:$F42911,F699,1))*10</f>
        <v>6</v>
      </c>
      <c r="J699">
        <f t="shared" si="51"/>
        <v>6</v>
      </c>
      <c r="K699">
        <f t="shared" si="52"/>
        <v>5</v>
      </c>
      <c r="L699" t="s">
        <v>483</v>
      </c>
      <c r="M699">
        <v>5</v>
      </c>
      <c r="N699" s="8">
        <v>229.23076923076925</v>
      </c>
      <c r="O699" s="8">
        <v>8</v>
      </c>
      <c r="P699" s="8">
        <v>366.76923076923077</v>
      </c>
      <c r="Q699">
        <f t="shared" si="50"/>
        <v>17</v>
      </c>
      <c r="R699">
        <f t="shared" si="53"/>
        <v>5</v>
      </c>
      <c r="S699" t="str">
        <f t="shared" si="54"/>
        <v>Growth Customers</v>
      </c>
    </row>
    <row r="700" spans="1:19" x14ac:dyDescent="0.25">
      <c r="A700">
        <v>6969</v>
      </c>
      <c r="B700">
        <v>43</v>
      </c>
      <c r="C700" t="s">
        <v>442</v>
      </c>
      <c r="D700" t="s">
        <v>34</v>
      </c>
      <c r="E700">
        <v>50272</v>
      </c>
      <c r="F700">
        <v>75</v>
      </c>
      <c r="G700">
        <v>13</v>
      </c>
      <c r="H700">
        <v>233</v>
      </c>
      <c r="I700">
        <f>(1-_xlfn.PERCENTRANK.INC($F$2:$F42912,F700,1))*10</f>
        <v>3.0000000000000004</v>
      </c>
      <c r="J700">
        <f t="shared" si="51"/>
        <v>4</v>
      </c>
      <c r="K700">
        <f t="shared" si="52"/>
        <v>4</v>
      </c>
      <c r="L700" t="s">
        <v>483</v>
      </c>
      <c r="M700">
        <v>4</v>
      </c>
      <c r="N700" s="8">
        <v>103.55555555555554</v>
      </c>
      <c r="O700" s="8">
        <v>5</v>
      </c>
      <c r="P700" s="8">
        <v>129.44444444444446</v>
      </c>
      <c r="Q700">
        <f t="shared" si="50"/>
        <v>11</v>
      </c>
      <c r="R700">
        <f t="shared" si="53"/>
        <v>3</v>
      </c>
      <c r="S700" t="str">
        <f t="shared" si="54"/>
        <v>At-Risk Customers</v>
      </c>
    </row>
    <row r="701" spans="1:19" x14ac:dyDescent="0.25">
      <c r="A701">
        <v>10479</v>
      </c>
      <c r="B701">
        <v>50</v>
      </c>
      <c r="C701" t="s">
        <v>33</v>
      </c>
      <c r="D701" t="s">
        <v>34</v>
      </c>
      <c r="E701">
        <v>76618</v>
      </c>
      <c r="F701">
        <v>64</v>
      </c>
      <c r="G701">
        <v>11</v>
      </c>
      <c r="H701">
        <v>1511</v>
      </c>
      <c r="I701">
        <f>(1-_xlfn.PERCENTRANK.INC($F$2:$F42913,F701,1))*10</f>
        <v>4</v>
      </c>
      <c r="J701">
        <f t="shared" si="51"/>
        <v>3</v>
      </c>
      <c r="K701">
        <f t="shared" si="52"/>
        <v>8</v>
      </c>
      <c r="L701" t="s">
        <v>483</v>
      </c>
      <c r="M701">
        <v>3</v>
      </c>
      <c r="N701" s="8">
        <v>566.625</v>
      </c>
      <c r="O701" s="8">
        <v>5</v>
      </c>
      <c r="P701" s="8">
        <v>944.375</v>
      </c>
      <c r="Q701">
        <f t="shared" si="50"/>
        <v>15</v>
      </c>
      <c r="R701">
        <f t="shared" si="53"/>
        <v>4</v>
      </c>
      <c r="S701" t="str">
        <f t="shared" si="54"/>
        <v>At-Risk Customers</v>
      </c>
    </row>
    <row r="702" spans="1:19" x14ac:dyDescent="0.25">
      <c r="A702">
        <v>3619</v>
      </c>
      <c r="B702">
        <v>65</v>
      </c>
      <c r="C702" t="s">
        <v>443</v>
      </c>
      <c r="D702" t="s">
        <v>37</v>
      </c>
      <c r="E702">
        <v>87305</v>
      </c>
      <c r="F702">
        <v>19</v>
      </c>
      <c r="G702">
        <v>17</v>
      </c>
      <c r="H702">
        <v>1152</v>
      </c>
      <c r="I702">
        <f>(1-_xlfn.PERCENTRANK.INC($F$2:$F42914,F702,1))*10</f>
        <v>9</v>
      </c>
      <c r="J702">
        <f t="shared" si="51"/>
        <v>5</v>
      </c>
      <c r="K702">
        <f t="shared" si="52"/>
        <v>7</v>
      </c>
      <c r="L702" t="s">
        <v>483</v>
      </c>
      <c r="M702">
        <v>5</v>
      </c>
      <c r="N702" s="8">
        <v>443.07692307692309</v>
      </c>
      <c r="O702" s="8">
        <v>8</v>
      </c>
      <c r="P702" s="8">
        <v>708.92307692307691</v>
      </c>
      <c r="Q702">
        <f t="shared" si="50"/>
        <v>21</v>
      </c>
      <c r="R702">
        <f t="shared" si="53"/>
        <v>8</v>
      </c>
      <c r="S702" t="str">
        <f t="shared" si="54"/>
        <v>Loyal Customers</v>
      </c>
    </row>
    <row r="703" spans="1:19" x14ac:dyDescent="0.25">
      <c r="A703">
        <v>1715</v>
      </c>
      <c r="B703">
        <v>47</v>
      </c>
      <c r="C703" t="s">
        <v>442</v>
      </c>
      <c r="D703" t="s">
        <v>34</v>
      </c>
      <c r="E703">
        <v>25851</v>
      </c>
      <c r="F703">
        <v>45</v>
      </c>
      <c r="G703">
        <v>7</v>
      </c>
      <c r="H703">
        <v>48</v>
      </c>
      <c r="I703">
        <f>(1-_xlfn.PERCENTRANK.INC($F$2:$F42915,F703,1))*10</f>
        <v>6</v>
      </c>
      <c r="J703">
        <f t="shared" si="51"/>
        <v>1</v>
      </c>
      <c r="K703">
        <f t="shared" si="52"/>
        <v>1</v>
      </c>
      <c r="L703" t="s">
        <v>483</v>
      </c>
      <c r="M703">
        <v>2</v>
      </c>
      <c r="N703" s="8">
        <v>19.200000000000003</v>
      </c>
      <c r="O703" s="8">
        <v>3</v>
      </c>
      <c r="P703" s="8">
        <v>28.799999999999997</v>
      </c>
      <c r="Q703">
        <f t="shared" si="50"/>
        <v>8</v>
      </c>
      <c r="R703">
        <f t="shared" si="53"/>
        <v>1</v>
      </c>
      <c r="S703" t="str">
        <f t="shared" si="54"/>
        <v>Inactive Customers</v>
      </c>
    </row>
    <row r="704" spans="1:19" x14ac:dyDescent="0.25">
      <c r="A704">
        <v>10159</v>
      </c>
      <c r="B704">
        <v>55</v>
      </c>
      <c r="C704" t="s">
        <v>442</v>
      </c>
      <c r="D704" t="s">
        <v>37</v>
      </c>
      <c r="E704">
        <v>58710</v>
      </c>
      <c r="F704">
        <v>77</v>
      </c>
      <c r="G704">
        <v>31</v>
      </c>
      <c r="H704">
        <v>1185</v>
      </c>
      <c r="I704">
        <f>(1-_xlfn.PERCENTRANK.INC($F$2:$F42916,F704,1))*10</f>
        <v>3.0000000000000004</v>
      </c>
      <c r="J704">
        <f t="shared" si="51"/>
        <v>9</v>
      </c>
      <c r="K704">
        <f t="shared" si="52"/>
        <v>8</v>
      </c>
      <c r="L704" t="s">
        <v>483</v>
      </c>
      <c r="M704">
        <v>11</v>
      </c>
      <c r="N704" s="8">
        <v>651.75</v>
      </c>
      <c r="O704" s="8">
        <v>9</v>
      </c>
      <c r="P704" s="8">
        <v>533.25</v>
      </c>
      <c r="Q704">
        <f t="shared" si="50"/>
        <v>20</v>
      </c>
      <c r="R704">
        <f t="shared" si="53"/>
        <v>7</v>
      </c>
      <c r="S704" t="str">
        <f t="shared" si="54"/>
        <v>Loyal Customers</v>
      </c>
    </row>
    <row r="705" spans="1:19" x14ac:dyDescent="0.25">
      <c r="A705">
        <v>1463</v>
      </c>
      <c r="B705">
        <v>67</v>
      </c>
      <c r="C705" t="s">
        <v>442</v>
      </c>
      <c r="D705" t="s">
        <v>30</v>
      </c>
      <c r="E705">
        <v>45160</v>
      </c>
      <c r="F705">
        <v>9</v>
      </c>
      <c r="G705">
        <v>4</v>
      </c>
      <c r="H705">
        <v>21</v>
      </c>
      <c r="I705">
        <f>(1-_xlfn.PERCENTRANK.INC($F$2:$F42917,F705,1))*10</f>
        <v>10</v>
      </c>
      <c r="J705">
        <f t="shared" si="51"/>
        <v>0</v>
      </c>
      <c r="K705">
        <f t="shared" si="52"/>
        <v>0</v>
      </c>
      <c r="L705" t="s">
        <v>483</v>
      </c>
      <c r="M705">
        <v>1</v>
      </c>
      <c r="N705" s="8">
        <v>7</v>
      </c>
      <c r="O705" s="8">
        <v>2</v>
      </c>
      <c r="P705" s="8">
        <v>14</v>
      </c>
      <c r="Q705">
        <f t="shared" si="50"/>
        <v>10</v>
      </c>
      <c r="R705">
        <f t="shared" si="53"/>
        <v>2</v>
      </c>
      <c r="S705" t="str">
        <f t="shared" si="54"/>
        <v>At-Risk Customers</v>
      </c>
    </row>
    <row r="706" spans="1:19" x14ac:dyDescent="0.25">
      <c r="A706">
        <v>5114</v>
      </c>
      <c r="B706">
        <v>60</v>
      </c>
      <c r="C706" t="s">
        <v>443</v>
      </c>
      <c r="D706" t="s">
        <v>34</v>
      </c>
      <c r="E706">
        <v>74806</v>
      </c>
      <c r="F706">
        <v>1</v>
      </c>
      <c r="G706">
        <v>16</v>
      </c>
      <c r="H706">
        <v>965</v>
      </c>
      <c r="I706">
        <f>(1-_xlfn.PERCENTRANK.INC($F$2:$F42918,F706,1))*10</f>
        <v>10</v>
      </c>
      <c r="J706">
        <f t="shared" si="51"/>
        <v>5</v>
      </c>
      <c r="K706">
        <f t="shared" si="52"/>
        <v>7</v>
      </c>
      <c r="L706" t="s">
        <v>483</v>
      </c>
      <c r="M706">
        <v>5</v>
      </c>
      <c r="N706" s="8">
        <v>482.5</v>
      </c>
      <c r="O706" s="8">
        <v>5</v>
      </c>
      <c r="P706" s="8">
        <v>482.5</v>
      </c>
      <c r="Q706">
        <f t="shared" ref="Q706:Q769" si="55">SUM(I706,J706,K706)</f>
        <v>22</v>
      </c>
      <c r="R706">
        <f t="shared" si="53"/>
        <v>8</v>
      </c>
      <c r="S706" t="str">
        <f t="shared" si="54"/>
        <v>Loyal Customers</v>
      </c>
    </row>
    <row r="707" spans="1:19" x14ac:dyDescent="0.25">
      <c r="A707">
        <v>4990</v>
      </c>
      <c r="B707">
        <v>71</v>
      </c>
      <c r="C707" t="s">
        <v>442</v>
      </c>
      <c r="D707" t="s">
        <v>34</v>
      </c>
      <c r="E707">
        <v>59111</v>
      </c>
      <c r="F707">
        <v>90</v>
      </c>
      <c r="G707">
        <v>21</v>
      </c>
      <c r="H707">
        <v>869</v>
      </c>
      <c r="I707">
        <f>(1-_xlfn.PERCENTRANK.INC($F$2:$F42919,F707,1))*10</f>
        <v>0.99999999999999978</v>
      </c>
      <c r="J707">
        <f t="shared" ref="J707:J770" si="56">_xlfn.PERCENTRANK.INC($G$2:$G$2214, G707,1) * 10</f>
        <v>7</v>
      </c>
      <c r="K707">
        <f t="shared" ref="K707:K770" si="57">_xlfn.PERCENTRANK.INC($H$2:$H$2214, H707, 1) * 10</f>
        <v>6</v>
      </c>
      <c r="L707" t="s">
        <v>483</v>
      </c>
      <c r="M707">
        <v>11</v>
      </c>
      <c r="N707" s="8">
        <v>503.10526315789474</v>
      </c>
      <c r="O707" s="8">
        <v>8</v>
      </c>
      <c r="P707" s="8">
        <v>365.89473684210526</v>
      </c>
      <c r="Q707">
        <f t="shared" si="55"/>
        <v>14</v>
      </c>
      <c r="R707">
        <f t="shared" ref="R707:R770" si="58">_xlfn.PERCENTRANK.INC($Q$2:$Q$2214, Q707, 1) * 10</f>
        <v>4</v>
      </c>
      <c r="S707" t="str">
        <f t="shared" ref="S707:S770" si="59">VLOOKUP(R707,$W$6:$X$17, 2,FALSE)</f>
        <v>At-Risk Customers</v>
      </c>
    </row>
    <row r="708" spans="1:19" x14ac:dyDescent="0.25">
      <c r="A708">
        <v>4329</v>
      </c>
      <c r="B708">
        <v>41</v>
      </c>
      <c r="C708" t="s">
        <v>33</v>
      </c>
      <c r="D708" t="s">
        <v>34</v>
      </c>
      <c r="E708">
        <v>18988</v>
      </c>
      <c r="F708">
        <v>43</v>
      </c>
      <c r="G708">
        <v>6</v>
      </c>
      <c r="H708">
        <v>16</v>
      </c>
      <c r="I708">
        <f>(1-_xlfn.PERCENTRANK.INC($F$2:$F42920,F708,1))*10</f>
        <v>6</v>
      </c>
      <c r="J708">
        <f t="shared" si="56"/>
        <v>1</v>
      </c>
      <c r="K708">
        <f t="shared" si="57"/>
        <v>0</v>
      </c>
      <c r="L708" t="s">
        <v>483</v>
      </c>
      <c r="M708">
        <v>1</v>
      </c>
      <c r="N708" s="8">
        <v>4</v>
      </c>
      <c r="O708" s="8">
        <v>3</v>
      </c>
      <c r="P708" s="8">
        <v>12</v>
      </c>
      <c r="Q708">
        <f t="shared" si="55"/>
        <v>7</v>
      </c>
      <c r="R708">
        <f t="shared" si="58"/>
        <v>1</v>
      </c>
      <c r="S708" t="str">
        <f t="shared" si="59"/>
        <v>Inactive Customers</v>
      </c>
    </row>
    <row r="709" spans="1:19" x14ac:dyDescent="0.25">
      <c r="A709">
        <v>10936</v>
      </c>
      <c r="B709">
        <v>60</v>
      </c>
      <c r="C709" t="s">
        <v>442</v>
      </c>
      <c r="D709" t="s">
        <v>34</v>
      </c>
      <c r="E709">
        <v>72190</v>
      </c>
      <c r="F709">
        <v>79</v>
      </c>
      <c r="G709">
        <v>16</v>
      </c>
      <c r="H709">
        <v>1947</v>
      </c>
      <c r="I709">
        <f>(1-_xlfn.PERCENTRANK.INC($F$2:$F42921,F709,1))*10</f>
        <v>3.0000000000000004</v>
      </c>
      <c r="J709">
        <f t="shared" si="56"/>
        <v>5</v>
      </c>
      <c r="K709">
        <f t="shared" si="57"/>
        <v>9</v>
      </c>
      <c r="L709" t="s">
        <v>483</v>
      </c>
      <c r="M709">
        <v>5</v>
      </c>
      <c r="N709" s="8">
        <v>1081.6666666666667</v>
      </c>
      <c r="O709" s="8">
        <v>4</v>
      </c>
      <c r="P709" s="8">
        <v>865.33333333333326</v>
      </c>
      <c r="Q709">
        <f t="shared" si="55"/>
        <v>17</v>
      </c>
      <c r="R709">
        <f t="shared" si="58"/>
        <v>5</v>
      </c>
      <c r="S709" t="str">
        <f t="shared" si="59"/>
        <v>Growth Customers</v>
      </c>
    </row>
    <row r="710" spans="1:19" x14ac:dyDescent="0.25">
      <c r="A710">
        <v>4692</v>
      </c>
      <c r="B710">
        <v>49</v>
      </c>
      <c r="C710" t="s">
        <v>442</v>
      </c>
      <c r="D710" t="s">
        <v>34</v>
      </c>
      <c r="E710">
        <v>7500</v>
      </c>
      <c r="F710">
        <v>19</v>
      </c>
      <c r="G710">
        <v>12</v>
      </c>
      <c r="H710">
        <v>71</v>
      </c>
      <c r="I710">
        <f>(1-_xlfn.PERCENTRANK.INC($F$2:$F42922,F710,1))*10</f>
        <v>9</v>
      </c>
      <c r="J710">
        <f t="shared" si="56"/>
        <v>3</v>
      </c>
      <c r="K710">
        <f t="shared" si="57"/>
        <v>2</v>
      </c>
      <c r="L710" t="s">
        <v>483</v>
      </c>
      <c r="M710">
        <v>4</v>
      </c>
      <c r="N710" s="8">
        <v>47.333333333333329</v>
      </c>
      <c r="O710" s="8">
        <v>2</v>
      </c>
      <c r="P710" s="8">
        <v>23.666666666666664</v>
      </c>
      <c r="Q710">
        <f t="shared" si="55"/>
        <v>14</v>
      </c>
      <c r="R710">
        <f t="shared" si="58"/>
        <v>4</v>
      </c>
      <c r="S710" t="str">
        <f t="shared" si="59"/>
        <v>At-Risk Customers</v>
      </c>
    </row>
    <row r="711" spans="1:19" x14ac:dyDescent="0.25">
      <c r="A711">
        <v>7212</v>
      </c>
      <c r="B711">
        <v>59</v>
      </c>
      <c r="C711" t="s">
        <v>442</v>
      </c>
      <c r="D711" t="s">
        <v>34</v>
      </c>
      <c r="E711">
        <v>44794</v>
      </c>
      <c r="F711">
        <v>99</v>
      </c>
      <c r="G711">
        <v>6</v>
      </c>
      <c r="H711">
        <v>65</v>
      </c>
      <c r="I711">
        <f>(1-_xlfn.PERCENTRANK.INC($F$2:$F42923,F711,1))*10</f>
        <v>0.99999999999999978</v>
      </c>
      <c r="J711">
        <f t="shared" si="56"/>
        <v>1</v>
      </c>
      <c r="K711">
        <f t="shared" si="57"/>
        <v>2</v>
      </c>
      <c r="L711" t="s">
        <v>483</v>
      </c>
      <c r="M711">
        <v>2</v>
      </c>
      <c r="N711" s="8">
        <v>26</v>
      </c>
      <c r="O711" s="8">
        <v>3</v>
      </c>
      <c r="P711" s="8">
        <v>39</v>
      </c>
      <c r="Q711">
        <f t="shared" si="55"/>
        <v>4</v>
      </c>
      <c r="R711">
        <f t="shared" si="58"/>
        <v>0</v>
      </c>
      <c r="S711" t="str">
        <f t="shared" si="59"/>
        <v>Inactive Customers</v>
      </c>
    </row>
    <row r="712" spans="1:19" x14ac:dyDescent="0.25">
      <c r="A712">
        <v>6086</v>
      </c>
      <c r="B712">
        <v>70</v>
      </c>
      <c r="C712" t="s">
        <v>442</v>
      </c>
      <c r="D712" t="s">
        <v>34</v>
      </c>
      <c r="E712">
        <v>80395</v>
      </c>
      <c r="F712">
        <v>62</v>
      </c>
      <c r="G712">
        <v>24</v>
      </c>
      <c r="H712">
        <v>1380</v>
      </c>
      <c r="I712">
        <f>(1-_xlfn.PERCENTRANK.INC($F$2:$F42924,F712,1))*10</f>
        <v>4</v>
      </c>
      <c r="J712">
        <f t="shared" si="56"/>
        <v>8</v>
      </c>
      <c r="K712">
        <f t="shared" si="57"/>
        <v>8</v>
      </c>
      <c r="L712" t="s">
        <v>483</v>
      </c>
      <c r="M712">
        <v>6</v>
      </c>
      <c r="N712" s="8">
        <v>460</v>
      </c>
      <c r="O712" s="8">
        <v>12</v>
      </c>
      <c r="P712" s="8">
        <v>920</v>
      </c>
      <c r="Q712">
        <f t="shared" si="55"/>
        <v>20</v>
      </c>
      <c r="R712">
        <f t="shared" si="58"/>
        <v>7</v>
      </c>
      <c r="S712" t="str">
        <f t="shared" si="59"/>
        <v>Loyal Customers</v>
      </c>
    </row>
    <row r="713" spans="1:19" x14ac:dyDescent="0.25">
      <c r="A713">
        <v>437</v>
      </c>
      <c r="B713">
        <v>49</v>
      </c>
      <c r="C713" t="s">
        <v>443</v>
      </c>
      <c r="D713" t="s">
        <v>37</v>
      </c>
      <c r="E713">
        <v>75012</v>
      </c>
      <c r="F713">
        <v>41</v>
      </c>
      <c r="G713">
        <v>23</v>
      </c>
      <c r="H713">
        <v>1027</v>
      </c>
      <c r="I713">
        <f>(1-_xlfn.PERCENTRANK.INC($F$2:$F42925,F713,1))*10</f>
        <v>6</v>
      </c>
      <c r="J713">
        <f t="shared" si="56"/>
        <v>8</v>
      </c>
      <c r="K713">
        <f t="shared" si="57"/>
        <v>7</v>
      </c>
      <c r="L713" t="s">
        <v>483</v>
      </c>
      <c r="M713">
        <v>3</v>
      </c>
      <c r="N713" s="8">
        <v>220.07142857142856</v>
      </c>
      <c r="O713" s="8">
        <v>11</v>
      </c>
      <c r="P713" s="8">
        <v>806.92857142857144</v>
      </c>
      <c r="Q713">
        <f t="shared" si="55"/>
        <v>21</v>
      </c>
      <c r="R713">
        <f t="shared" si="58"/>
        <v>8</v>
      </c>
      <c r="S713" t="str">
        <f t="shared" si="59"/>
        <v>Loyal Customers</v>
      </c>
    </row>
    <row r="714" spans="1:19" x14ac:dyDescent="0.25">
      <c r="A714">
        <v>11171</v>
      </c>
      <c r="B714">
        <v>60</v>
      </c>
      <c r="C714" t="s">
        <v>443</v>
      </c>
      <c r="D714" t="s">
        <v>34</v>
      </c>
      <c r="E714">
        <v>56962</v>
      </c>
      <c r="F714">
        <v>60</v>
      </c>
      <c r="G714">
        <v>21</v>
      </c>
      <c r="H714">
        <v>411</v>
      </c>
      <c r="I714">
        <f>(1-_xlfn.PERCENTRANK.INC($F$2:$F42926,F714,1))*10</f>
        <v>4</v>
      </c>
      <c r="J714">
        <f t="shared" si="56"/>
        <v>7</v>
      </c>
      <c r="K714">
        <f t="shared" si="57"/>
        <v>5</v>
      </c>
      <c r="L714" t="s">
        <v>483</v>
      </c>
      <c r="M714">
        <v>6</v>
      </c>
      <c r="N714" s="8">
        <v>224.18181818181816</v>
      </c>
      <c r="O714" s="8">
        <v>5</v>
      </c>
      <c r="P714" s="8">
        <v>186.81818181818181</v>
      </c>
      <c r="Q714">
        <f t="shared" si="55"/>
        <v>16</v>
      </c>
      <c r="R714">
        <f t="shared" si="58"/>
        <v>5</v>
      </c>
      <c r="S714" t="str">
        <f t="shared" si="59"/>
        <v>Growth Customers</v>
      </c>
    </row>
    <row r="715" spans="1:19" x14ac:dyDescent="0.25">
      <c r="A715">
        <v>11101</v>
      </c>
      <c r="B715">
        <v>34</v>
      </c>
      <c r="C715" t="s">
        <v>442</v>
      </c>
      <c r="D715" t="s">
        <v>34</v>
      </c>
      <c r="E715">
        <v>89891</v>
      </c>
      <c r="F715">
        <v>17</v>
      </c>
      <c r="G715">
        <v>26</v>
      </c>
      <c r="H715">
        <v>836</v>
      </c>
      <c r="I715">
        <f>(1-_xlfn.PERCENTRANK.INC($F$2:$F42927,F715,1))*10</f>
        <v>9</v>
      </c>
      <c r="J715">
        <f t="shared" si="56"/>
        <v>9</v>
      </c>
      <c r="K715">
        <f t="shared" si="57"/>
        <v>6</v>
      </c>
      <c r="L715" t="s">
        <v>483</v>
      </c>
      <c r="M715">
        <v>11</v>
      </c>
      <c r="N715" s="8">
        <v>484</v>
      </c>
      <c r="O715" s="8">
        <v>8</v>
      </c>
      <c r="P715" s="8">
        <v>352</v>
      </c>
      <c r="Q715">
        <f t="shared" si="55"/>
        <v>24</v>
      </c>
      <c r="R715">
        <f t="shared" si="58"/>
        <v>9</v>
      </c>
      <c r="S715" t="str">
        <f t="shared" si="59"/>
        <v>Top Customers</v>
      </c>
    </row>
    <row r="716" spans="1:19" x14ac:dyDescent="0.25">
      <c r="A716">
        <v>5329</v>
      </c>
      <c r="B716">
        <v>76</v>
      </c>
      <c r="C716" t="s">
        <v>33</v>
      </c>
      <c r="D716" t="s">
        <v>37</v>
      </c>
      <c r="E716">
        <v>35946</v>
      </c>
      <c r="F716">
        <v>24</v>
      </c>
      <c r="G716">
        <v>4</v>
      </c>
      <c r="H716">
        <v>11</v>
      </c>
      <c r="I716">
        <f>(1-_xlfn.PERCENTRANK.INC($F$2:$F42928,F716,1))*10</f>
        <v>8</v>
      </c>
      <c r="J716">
        <f t="shared" si="56"/>
        <v>0</v>
      </c>
      <c r="K716">
        <f t="shared" si="57"/>
        <v>0</v>
      </c>
      <c r="L716" t="s">
        <v>483</v>
      </c>
      <c r="M716">
        <v>0</v>
      </c>
      <c r="N716" s="8">
        <v>0</v>
      </c>
      <c r="O716" s="8">
        <v>3</v>
      </c>
      <c r="P716" s="8">
        <v>11</v>
      </c>
      <c r="Q716">
        <f t="shared" si="55"/>
        <v>8</v>
      </c>
      <c r="R716">
        <f t="shared" si="58"/>
        <v>1</v>
      </c>
      <c r="S716" t="str">
        <f t="shared" si="59"/>
        <v>Inactive Customers</v>
      </c>
    </row>
    <row r="717" spans="1:19" x14ac:dyDescent="0.25">
      <c r="A717">
        <v>610</v>
      </c>
      <c r="B717">
        <v>72</v>
      </c>
      <c r="C717" t="s">
        <v>33</v>
      </c>
      <c r="D717" t="s">
        <v>34</v>
      </c>
      <c r="E717">
        <v>53593</v>
      </c>
      <c r="F717">
        <v>60</v>
      </c>
      <c r="G717">
        <v>23</v>
      </c>
      <c r="H717">
        <v>480</v>
      </c>
      <c r="I717">
        <f>(1-_xlfn.PERCENTRANK.INC($F$2:$F42929,F717,1))*10</f>
        <v>4</v>
      </c>
      <c r="J717">
        <f t="shared" si="56"/>
        <v>8</v>
      </c>
      <c r="K717">
        <f t="shared" si="57"/>
        <v>5</v>
      </c>
      <c r="L717" t="s">
        <v>483</v>
      </c>
      <c r="M717">
        <v>7</v>
      </c>
      <c r="N717" s="8">
        <v>258.46153846153845</v>
      </c>
      <c r="O717" s="8">
        <v>6</v>
      </c>
      <c r="P717" s="8">
        <v>221.53846153846155</v>
      </c>
      <c r="Q717">
        <f t="shared" si="55"/>
        <v>17</v>
      </c>
      <c r="R717">
        <f t="shared" si="58"/>
        <v>5</v>
      </c>
      <c r="S717" t="str">
        <f t="shared" si="59"/>
        <v>Growth Customers</v>
      </c>
    </row>
    <row r="718" spans="1:19" x14ac:dyDescent="0.25">
      <c r="A718">
        <v>9384</v>
      </c>
      <c r="B718">
        <v>47</v>
      </c>
      <c r="C718" t="s">
        <v>442</v>
      </c>
      <c r="D718" t="s">
        <v>34</v>
      </c>
      <c r="E718">
        <v>66373</v>
      </c>
      <c r="F718">
        <v>57</v>
      </c>
      <c r="G718">
        <v>23</v>
      </c>
      <c r="H718">
        <v>606</v>
      </c>
      <c r="I718">
        <f>(1-_xlfn.PERCENTRANK.INC($F$2:$F42930,F718,1))*10</f>
        <v>5</v>
      </c>
      <c r="J718">
        <f t="shared" si="56"/>
        <v>8</v>
      </c>
      <c r="K718">
        <f t="shared" si="57"/>
        <v>5</v>
      </c>
      <c r="L718" t="s">
        <v>483</v>
      </c>
      <c r="M718">
        <v>4</v>
      </c>
      <c r="N718" s="8">
        <v>173.14285714285714</v>
      </c>
      <c r="O718" s="8">
        <v>10</v>
      </c>
      <c r="P718" s="8">
        <v>432.85714285714289</v>
      </c>
      <c r="Q718">
        <f t="shared" si="55"/>
        <v>18</v>
      </c>
      <c r="R718">
        <f t="shared" si="58"/>
        <v>6</v>
      </c>
      <c r="S718" t="str">
        <f t="shared" si="59"/>
        <v>Growth Customers</v>
      </c>
    </row>
    <row r="719" spans="1:19" x14ac:dyDescent="0.25">
      <c r="A719">
        <v>5956</v>
      </c>
      <c r="B719">
        <v>77</v>
      </c>
      <c r="C719" t="s">
        <v>33</v>
      </c>
      <c r="D719" t="s">
        <v>37</v>
      </c>
      <c r="E719">
        <v>45072</v>
      </c>
      <c r="F719">
        <v>74</v>
      </c>
      <c r="G719">
        <v>16</v>
      </c>
      <c r="H719">
        <v>284</v>
      </c>
      <c r="I719">
        <f>(1-_xlfn.PERCENTRANK.INC($F$2:$F42931,F719,1))*10</f>
        <v>3.0000000000000004</v>
      </c>
      <c r="J719">
        <f t="shared" si="56"/>
        <v>5</v>
      </c>
      <c r="K719">
        <f t="shared" si="57"/>
        <v>4</v>
      </c>
      <c r="L719" t="s">
        <v>483</v>
      </c>
      <c r="M719">
        <v>6</v>
      </c>
      <c r="N719" s="8">
        <v>170.4</v>
      </c>
      <c r="O719" s="8">
        <v>4</v>
      </c>
      <c r="P719" s="8">
        <v>113.60000000000001</v>
      </c>
      <c r="Q719">
        <f t="shared" si="55"/>
        <v>12</v>
      </c>
      <c r="R719">
        <f t="shared" si="58"/>
        <v>3</v>
      </c>
      <c r="S719" t="str">
        <f t="shared" si="59"/>
        <v>At-Risk Customers</v>
      </c>
    </row>
    <row r="720" spans="1:19" x14ac:dyDescent="0.25">
      <c r="A720">
        <v>10430</v>
      </c>
      <c r="B720">
        <v>52</v>
      </c>
      <c r="C720" t="s">
        <v>442</v>
      </c>
      <c r="D720" t="s">
        <v>37</v>
      </c>
      <c r="E720">
        <v>89694</v>
      </c>
      <c r="F720">
        <v>22</v>
      </c>
      <c r="G720">
        <v>14</v>
      </c>
      <c r="H720">
        <v>1472</v>
      </c>
      <c r="I720">
        <f>(1-_xlfn.PERCENTRANK.INC($F$2:$F42932,F720,1))*10</f>
        <v>8</v>
      </c>
      <c r="J720">
        <f t="shared" si="56"/>
        <v>4</v>
      </c>
      <c r="K720">
        <f t="shared" si="57"/>
        <v>8</v>
      </c>
      <c r="L720" t="s">
        <v>483</v>
      </c>
      <c r="M720">
        <v>4</v>
      </c>
      <c r="N720" s="8">
        <v>736</v>
      </c>
      <c r="O720" s="8">
        <v>4</v>
      </c>
      <c r="P720" s="8">
        <v>736</v>
      </c>
      <c r="Q720">
        <f t="shared" si="55"/>
        <v>20</v>
      </c>
      <c r="R720">
        <f t="shared" si="58"/>
        <v>7</v>
      </c>
      <c r="S720" t="str">
        <f t="shared" si="59"/>
        <v>Loyal Customers</v>
      </c>
    </row>
    <row r="721" spans="1:19" x14ac:dyDescent="0.25">
      <c r="A721">
        <v>7875</v>
      </c>
      <c r="B721">
        <v>76</v>
      </c>
      <c r="C721" t="s">
        <v>442</v>
      </c>
      <c r="D721" t="s">
        <v>34</v>
      </c>
      <c r="E721">
        <v>72025</v>
      </c>
      <c r="F721">
        <v>46</v>
      </c>
      <c r="G721">
        <v>26</v>
      </c>
      <c r="H721">
        <v>1677</v>
      </c>
      <c r="I721">
        <f>(1-_xlfn.PERCENTRANK.INC($F$2:$F42933,F721,1))*10</f>
        <v>6</v>
      </c>
      <c r="J721">
        <f t="shared" si="56"/>
        <v>9</v>
      </c>
      <c r="K721">
        <f t="shared" si="57"/>
        <v>9</v>
      </c>
      <c r="L721" t="s">
        <v>483</v>
      </c>
      <c r="M721">
        <v>4</v>
      </c>
      <c r="N721" s="8">
        <v>394.58823529411762</v>
      </c>
      <c r="O721" s="8">
        <v>13</v>
      </c>
      <c r="P721" s="8">
        <v>1282.4117647058822</v>
      </c>
      <c r="Q721">
        <f t="shared" si="55"/>
        <v>24</v>
      </c>
      <c r="R721">
        <f t="shared" si="58"/>
        <v>9</v>
      </c>
      <c r="S721" t="str">
        <f t="shared" si="59"/>
        <v>Top Customers</v>
      </c>
    </row>
    <row r="722" spans="1:19" x14ac:dyDescent="0.25">
      <c r="A722">
        <v>7072</v>
      </c>
      <c r="B722">
        <v>52</v>
      </c>
      <c r="C722" t="s">
        <v>442</v>
      </c>
      <c r="D722" t="s">
        <v>34</v>
      </c>
      <c r="E722">
        <v>67432</v>
      </c>
      <c r="F722">
        <v>69</v>
      </c>
      <c r="G722">
        <v>19</v>
      </c>
      <c r="H722">
        <v>1335</v>
      </c>
      <c r="I722">
        <f>(1-_xlfn.PERCENTRANK.INC($F$2:$F42934,F722,1))*10</f>
        <v>4</v>
      </c>
      <c r="J722">
        <f t="shared" si="56"/>
        <v>6</v>
      </c>
      <c r="K722">
        <f t="shared" si="57"/>
        <v>8</v>
      </c>
      <c r="L722" t="s">
        <v>483</v>
      </c>
      <c r="M722">
        <v>8</v>
      </c>
      <c r="N722" s="8">
        <v>890</v>
      </c>
      <c r="O722" s="8">
        <v>4</v>
      </c>
      <c r="P722" s="8">
        <v>445</v>
      </c>
      <c r="Q722">
        <f t="shared" si="55"/>
        <v>18</v>
      </c>
      <c r="R722">
        <f t="shared" si="58"/>
        <v>6</v>
      </c>
      <c r="S722" t="str">
        <f t="shared" si="59"/>
        <v>Growth Customers</v>
      </c>
    </row>
    <row r="723" spans="1:19" x14ac:dyDescent="0.25">
      <c r="A723">
        <v>6255</v>
      </c>
      <c r="B723">
        <v>73</v>
      </c>
      <c r="C723" t="s">
        <v>443</v>
      </c>
      <c r="D723" t="s">
        <v>34</v>
      </c>
      <c r="E723">
        <v>70545</v>
      </c>
      <c r="F723">
        <v>29</v>
      </c>
      <c r="G723">
        <v>13</v>
      </c>
      <c r="H723">
        <v>334</v>
      </c>
      <c r="I723">
        <f>(1-_xlfn.PERCENTRANK.INC($F$2:$F42935,F723,1))*10</f>
        <v>8</v>
      </c>
      <c r="J723">
        <f t="shared" si="56"/>
        <v>4</v>
      </c>
      <c r="K723">
        <f t="shared" si="57"/>
        <v>4</v>
      </c>
      <c r="L723" t="s">
        <v>483</v>
      </c>
      <c r="M723">
        <v>4</v>
      </c>
      <c r="N723" s="8">
        <v>121.45454545454545</v>
      </c>
      <c r="O723" s="8">
        <v>7</v>
      </c>
      <c r="P723" s="8">
        <v>212.54545454545453</v>
      </c>
      <c r="Q723">
        <f t="shared" si="55"/>
        <v>16</v>
      </c>
      <c r="R723">
        <f t="shared" si="58"/>
        <v>5</v>
      </c>
      <c r="S723" t="str">
        <f t="shared" si="59"/>
        <v>Growth Customers</v>
      </c>
    </row>
    <row r="724" spans="1:19" x14ac:dyDescent="0.25">
      <c r="A724">
        <v>6516</v>
      </c>
      <c r="B724">
        <v>36</v>
      </c>
      <c r="C724" t="s">
        <v>41</v>
      </c>
      <c r="D724" t="s">
        <v>34</v>
      </c>
      <c r="E724">
        <v>17487</v>
      </c>
      <c r="F724">
        <v>37</v>
      </c>
      <c r="G724">
        <v>4</v>
      </c>
      <c r="H724">
        <v>18</v>
      </c>
      <c r="I724">
        <f>(1-_xlfn.PERCENTRANK.INC($F$2:$F42936,F724,1))*10</f>
        <v>7</v>
      </c>
      <c r="J724">
        <f t="shared" si="56"/>
        <v>0</v>
      </c>
      <c r="K724">
        <f t="shared" si="57"/>
        <v>0</v>
      </c>
      <c r="L724" t="s">
        <v>483</v>
      </c>
      <c r="M724">
        <v>1</v>
      </c>
      <c r="N724" s="8">
        <v>6</v>
      </c>
      <c r="O724" s="8">
        <v>2</v>
      </c>
      <c r="P724" s="8">
        <v>12</v>
      </c>
      <c r="Q724">
        <f t="shared" si="55"/>
        <v>7</v>
      </c>
      <c r="R724">
        <f t="shared" si="58"/>
        <v>1</v>
      </c>
      <c r="S724" t="str">
        <f t="shared" si="59"/>
        <v>Inactive Customers</v>
      </c>
    </row>
    <row r="725" spans="1:19" x14ac:dyDescent="0.25">
      <c r="A725">
        <v>5564</v>
      </c>
      <c r="B725">
        <v>56</v>
      </c>
      <c r="C725" t="s">
        <v>442</v>
      </c>
      <c r="D725" t="s">
        <v>34</v>
      </c>
      <c r="E725">
        <v>62882</v>
      </c>
      <c r="F725">
        <v>26</v>
      </c>
      <c r="G725">
        <v>20</v>
      </c>
      <c r="H725">
        <v>1338</v>
      </c>
      <c r="I725">
        <f>(1-_xlfn.PERCENTRANK.INC($F$2:$F42937,F725,1))*10</f>
        <v>8</v>
      </c>
      <c r="J725">
        <f t="shared" si="56"/>
        <v>6</v>
      </c>
      <c r="K725">
        <f t="shared" si="57"/>
        <v>8</v>
      </c>
      <c r="L725" t="s">
        <v>483</v>
      </c>
      <c r="M725">
        <v>7</v>
      </c>
      <c r="N725" s="8">
        <v>720.46153846153845</v>
      </c>
      <c r="O725" s="8">
        <v>6</v>
      </c>
      <c r="P725" s="8">
        <v>617.53846153846155</v>
      </c>
      <c r="Q725">
        <f t="shared" si="55"/>
        <v>22</v>
      </c>
      <c r="R725">
        <f t="shared" si="58"/>
        <v>8</v>
      </c>
      <c r="S725" t="str">
        <f t="shared" si="59"/>
        <v>Loyal Customers</v>
      </c>
    </row>
    <row r="726" spans="1:19" x14ac:dyDescent="0.25">
      <c r="A726">
        <v>5682</v>
      </c>
      <c r="B726">
        <v>72</v>
      </c>
      <c r="C726" t="s">
        <v>33</v>
      </c>
      <c r="D726" t="s">
        <v>30</v>
      </c>
      <c r="E726">
        <v>64108</v>
      </c>
      <c r="F726">
        <v>8</v>
      </c>
      <c r="G726">
        <v>30</v>
      </c>
      <c r="H726">
        <v>1099</v>
      </c>
      <c r="I726">
        <f>(1-_xlfn.PERCENTRANK.INC($F$2:$F42938,F726,1))*10</f>
        <v>10</v>
      </c>
      <c r="J726">
        <f t="shared" si="56"/>
        <v>9</v>
      </c>
      <c r="K726">
        <f t="shared" si="57"/>
        <v>7</v>
      </c>
      <c r="L726" t="s">
        <v>483</v>
      </c>
      <c r="M726">
        <v>6</v>
      </c>
      <c r="N726" s="8">
        <v>387.88235294117652</v>
      </c>
      <c r="O726" s="8">
        <v>11</v>
      </c>
      <c r="P726" s="8">
        <v>711.11764705882354</v>
      </c>
      <c r="Q726">
        <f t="shared" si="55"/>
        <v>26</v>
      </c>
      <c r="R726">
        <f t="shared" si="58"/>
        <v>9</v>
      </c>
      <c r="S726" t="str">
        <f t="shared" si="59"/>
        <v>Top Customers</v>
      </c>
    </row>
    <row r="727" spans="1:19" x14ac:dyDescent="0.25">
      <c r="A727">
        <v>7458</v>
      </c>
      <c r="B727">
        <v>69</v>
      </c>
      <c r="C727" t="s">
        <v>443</v>
      </c>
      <c r="D727" t="s">
        <v>34</v>
      </c>
      <c r="E727">
        <v>34941</v>
      </c>
      <c r="F727">
        <v>26</v>
      </c>
      <c r="G727">
        <v>8</v>
      </c>
      <c r="H727">
        <v>97</v>
      </c>
      <c r="I727">
        <f>(1-_xlfn.PERCENTRANK.INC($F$2:$F42939,F727,1))*10</f>
        <v>8</v>
      </c>
      <c r="J727">
        <f t="shared" si="56"/>
        <v>2</v>
      </c>
      <c r="K727">
        <f t="shared" si="57"/>
        <v>3</v>
      </c>
      <c r="L727" t="s">
        <v>483</v>
      </c>
      <c r="M727">
        <v>3</v>
      </c>
      <c r="N727" s="8">
        <v>48.5</v>
      </c>
      <c r="O727" s="8">
        <v>3</v>
      </c>
      <c r="P727" s="8">
        <v>48.5</v>
      </c>
      <c r="Q727">
        <f t="shared" si="55"/>
        <v>13</v>
      </c>
      <c r="R727">
        <f t="shared" si="58"/>
        <v>4</v>
      </c>
      <c r="S727" t="str">
        <f t="shared" si="59"/>
        <v>At-Risk Customers</v>
      </c>
    </row>
    <row r="728" spans="1:19" x14ac:dyDescent="0.25">
      <c r="A728">
        <v>5237</v>
      </c>
      <c r="B728">
        <v>75</v>
      </c>
      <c r="C728" t="s">
        <v>33</v>
      </c>
      <c r="D728" t="s">
        <v>30</v>
      </c>
      <c r="E728">
        <v>48767</v>
      </c>
      <c r="F728">
        <v>79</v>
      </c>
      <c r="G728">
        <v>9</v>
      </c>
      <c r="H728">
        <v>63</v>
      </c>
      <c r="I728">
        <f>(1-_xlfn.PERCENTRANK.INC($F$2:$F42940,F728,1))*10</f>
        <v>3.0000000000000004</v>
      </c>
      <c r="J728">
        <f t="shared" si="56"/>
        <v>2</v>
      </c>
      <c r="K728">
        <f t="shared" si="57"/>
        <v>2</v>
      </c>
      <c r="L728" t="s">
        <v>483</v>
      </c>
      <c r="M728">
        <v>2</v>
      </c>
      <c r="N728" s="8">
        <v>25.200000000000003</v>
      </c>
      <c r="O728" s="8">
        <v>3</v>
      </c>
      <c r="P728" s="8">
        <v>37.799999999999997</v>
      </c>
      <c r="Q728">
        <f t="shared" si="55"/>
        <v>7</v>
      </c>
      <c r="R728">
        <f t="shared" si="58"/>
        <v>1</v>
      </c>
      <c r="S728" t="str">
        <f t="shared" si="59"/>
        <v>Inactive Customers</v>
      </c>
    </row>
    <row r="729" spans="1:19" x14ac:dyDescent="0.25">
      <c r="A729">
        <v>7761</v>
      </c>
      <c r="B729">
        <v>47</v>
      </c>
      <c r="C729" t="s">
        <v>443</v>
      </c>
      <c r="D729" t="s">
        <v>34</v>
      </c>
      <c r="E729">
        <v>38702</v>
      </c>
      <c r="F729">
        <v>71</v>
      </c>
      <c r="G729">
        <v>9</v>
      </c>
      <c r="H729">
        <v>109</v>
      </c>
      <c r="I729">
        <f>(1-_xlfn.PERCENTRANK.INC($F$2:$F42941,F729,1))*10</f>
        <v>3.0000000000000004</v>
      </c>
      <c r="J729">
        <f t="shared" si="56"/>
        <v>2</v>
      </c>
      <c r="K729">
        <f t="shared" si="57"/>
        <v>3</v>
      </c>
      <c r="L729" t="s">
        <v>483</v>
      </c>
      <c r="M729">
        <v>3</v>
      </c>
      <c r="N729" s="8">
        <v>46.714285714285708</v>
      </c>
      <c r="O729" s="8">
        <v>4</v>
      </c>
      <c r="P729" s="8">
        <v>62.285714285714285</v>
      </c>
      <c r="Q729">
        <f t="shared" si="55"/>
        <v>8</v>
      </c>
      <c r="R729">
        <f t="shared" si="58"/>
        <v>1</v>
      </c>
      <c r="S729" t="str">
        <f t="shared" si="59"/>
        <v>Inactive Customers</v>
      </c>
    </row>
    <row r="730" spans="1:19" x14ac:dyDescent="0.25">
      <c r="A730">
        <v>5278</v>
      </c>
      <c r="B730">
        <v>61</v>
      </c>
      <c r="C730" t="s">
        <v>442</v>
      </c>
      <c r="D730" t="s">
        <v>34</v>
      </c>
      <c r="E730">
        <v>82224</v>
      </c>
      <c r="F730">
        <v>83</v>
      </c>
      <c r="G730">
        <v>21</v>
      </c>
      <c r="H730">
        <v>902</v>
      </c>
      <c r="I730">
        <f>(1-_xlfn.PERCENTRANK.INC($F$2:$F42942,F730,1))*10</f>
        <v>1.9999999999999996</v>
      </c>
      <c r="J730">
        <f t="shared" si="56"/>
        <v>7</v>
      </c>
      <c r="K730">
        <f t="shared" si="57"/>
        <v>6</v>
      </c>
      <c r="L730" t="s">
        <v>483</v>
      </c>
      <c r="M730">
        <v>6</v>
      </c>
      <c r="N730" s="8">
        <v>491.99999999999994</v>
      </c>
      <c r="O730" s="8">
        <v>5</v>
      </c>
      <c r="P730" s="8">
        <v>410</v>
      </c>
      <c r="Q730">
        <f t="shared" si="55"/>
        <v>15</v>
      </c>
      <c r="R730">
        <f t="shared" si="58"/>
        <v>4</v>
      </c>
      <c r="S730" t="str">
        <f t="shared" si="59"/>
        <v>At-Risk Customers</v>
      </c>
    </row>
    <row r="731" spans="1:19" x14ac:dyDescent="0.25">
      <c r="A731">
        <v>3560</v>
      </c>
      <c r="B731">
        <v>73</v>
      </c>
      <c r="C731" t="s">
        <v>442</v>
      </c>
      <c r="D731" t="s">
        <v>34</v>
      </c>
      <c r="E731">
        <v>83844</v>
      </c>
      <c r="F731">
        <v>57</v>
      </c>
      <c r="G731">
        <v>20</v>
      </c>
      <c r="H731">
        <v>1574</v>
      </c>
      <c r="I731">
        <f>(1-_xlfn.PERCENTRANK.INC($F$2:$F42943,F731,1))*10</f>
        <v>5</v>
      </c>
      <c r="J731">
        <f t="shared" si="56"/>
        <v>6</v>
      </c>
      <c r="K731">
        <f t="shared" si="57"/>
        <v>9</v>
      </c>
      <c r="L731" t="s">
        <v>483</v>
      </c>
      <c r="M731">
        <v>4</v>
      </c>
      <c r="N731" s="8">
        <v>419.73333333333335</v>
      </c>
      <c r="O731" s="8">
        <v>11</v>
      </c>
      <c r="P731" s="8">
        <v>1154.2666666666667</v>
      </c>
      <c r="Q731">
        <f t="shared" si="55"/>
        <v>20</v>
      </c>
      <c r="R731">
        <f t="shared" si="58"/>
        <v>7</v>
      </c>
      <c r="S731" t="str">
        <f t="shared" si="59"/>
        <v>Loyal Customers</v>
      </c>
    </row>
    <row r="732" spans="1:19" x14ac:dyDescent="0.25">
      <c r="A732">
        <v>7235</v>
      </c>
      <c r="B732">
        <v>50</v>
      </c>
      <c r="C732" t="s">
        <v>443</v>
      </c>
      <c r="D732" t="s">
        <v>34</v>
      </c>
      <c r="E732">
        <v>17003</v>
      </c>
      <c r="F732">
        <v>37</v>
      </c>
      <c r="G732">
        <v>9</v>
      </c>
      <c r="H732">
        <v>38</v>
      </c>
      <c r="I732">
        <f>(1-_xlfn.PERCENTRANK.INC($F$2:$F42944,F732,1))*10</f>
        <v>7</v>
      </c>
      <c r="J732">
        <f t="shared" si="56"/>
        <v>2</v>
      </c>
      <c r="K732">
        <f t="shared" si="57"/>
        <v>1</v>
      </c>
      <c r="L732" t="s">
        <v>483</v>
      </c>
      <c r="M732">
        <v>2</v>
      </c>
      <c r="N732" s="8">
        <v>12.666666666666666</v>
      </c>
      <c r="O732" s="8">
        <v>4</v>
      </c>
      <c r="P732" s="8">
        <v>25.333333333333332</v>
      </c>
      <c r="Q732">
        <f t="shared" si="55"/>
        <v>10</v>
      </c>
      <c r="R732">
        <f t="shared" si="58"/>
        <v>2</v>
      </c>
      <c r="S732" t="str">
        <f t="shared" si="59"/>
        <v>At-Risk Customers</v>
      </c>
    </row>
    <row r="733" spans="1:19" x14ac:dyDescent="0.25">
      <c r="A733">
        <v>10548</v>
      </c>
      <c r="B733">
        <v>30</v>
      </c>
      <c r="C733" t="s">
        <v>442</v>
      </c>
      <c r="D733" t="s">
        <v>30</v>
      </c>
      <c r="E733">
        <v>71163</v>
      </c>
      <c r="F733">
        <v>30</v>
      </c>
      <c r="G733">
        <v>24</v>
      </c>
      <c r="H733">
        <v>960</v>
      </c>
      <c r="I733">
        <f>(1-_xlfn.PERCENTRANK.INC($F$2:$F42945,F733,1))*10</f>
        <v>7</v>
      </c>
      <c r="J733">
        <f t="shared" si="56"/>
        <v>8</v>
      </c>
      <c r="K733">
        <f t="shared" si="57"/>
        <v>7</v>
      </c>
      <c r="L733" t="s">
        <v>483</v>
      </c>
      <c r="M733">
        <v>3</v>
      </c>
      <c r="N733" s="8">
        <v>192</v>
      </c>
      <c r="O733" s="8">
        <v>12</v>
      </c>
      <c r="P733" s="8">
        <v>768</v>
      </c>
      <c r="Q733">
        <f t="shared" si="55"/>
        <v>22</v>
      </c>
      <c r="R733">
        <f t="shared" si="58"/>
        <v>8</v>
      </c>
      <c r="S733" t="str">
        <f t="shared" si="59"/>
        <v>Loyal Customers</v>
      </c>
    </row>
    <row r="734" spans="1:19" x14ac:dyDescent="0.25">
      <c r="A734">
        <v>2281</v>
      </c>
      <c r="B734">
        <v>55</v>
      </c>
      <c r="C734" t="s">
        <v>442</v>
      </c>
      <c r="D734" t="s">
        <v>30</v>
      </c>
      <c r="E734">
        <v>33697</v>
      </c>
      <c r="F734">
        <v>34</v>
      </c>
      <c r="G734">
        <v>4</v>
      </c>
      <c r="H734">
        <v>28</v>
      </c>
      <c r="I734">
        <f>(1-_xlfn.PERCENTRANK.INC($F$2:$F42946,F734,1))*10</f>
        <v>7</v>
      </c>
      <c r="J734">
        <f t="shared" si="56"/>
        <v>0</v>
      </c>
      <c r="K734">
        <f t="shared" si="57"/>
        <v>0</v>
      </c>
      <c r="L734" t="s">
        <v>483</v>
      </c>
      <c r="M734">
        <v>1</v>
      </c>
      <c r="N734" s="8">
        <v>9.3333333333333321</v>
      </c>
      <c r="O734" s="8">
        <v>2</v>
      </c>
      <c r="P734" s="8">
        <v>18.666666666666664</v>
      </c>
      <c r="Q734">
        <f t="shared" si="55"/>
        <v>7</v>
      </c>
      <c r="R734">
        <f t="shared" si="58"/>
        <v>1</v>
      </c>
      <c r="S734" t="str">
        <f t="shared" si="59"/>
        <v>Inactive Customers</v>
      </c>
    </row>
    <row r="735" spans="1:19" x14ac:dyDescent="0.25">
      <c r="A735">
        <v>4073</v>
      </c>
      <c r="B735">
        <v>71</v>
      </c>
      <c r="C735" t="s">
        <v>443</v>
      </c>
      <c r="D735" t="s">
        <v>34</v>
      </c>
      <c r="E735">
        <v>63564</v>
      </c>
      <c r="F735">
        <v>0</v>
      </c>
      <c r="G735">
        <v>28</v>
      </c>
      <c r="H735">
        <v>1215</v>
      </c>
      <c r="I735">
        <f>(1-_xlfn.PERCENTRANK.INC($F$2:$F42947,F735,1))*10</f>
        <v>10</v>
      </c>
      <c r="J735">
        <f t="shared" si="56"/>
        <v>9</v>
      </c>
      <c r="K735">
        <f t="shared" si="57"/>
        <v>8</v>
      </c>
      <c r="L735" t="s">
        <v>483</v>
      </c>
      <c r="M735">
        <v>10</v>
      </c>
      <c r="N735" s="8">
        <v>714.70588235294122</v>
      </c>
      <c r="O735" s="8">
        <v>7</v>
      </c>
      <c r="P735" s="8">
        <v>500.29411764705878</v>
      </c>
      <c r="Q735">
        <f t="shared" si="55"/>
        <v>27</v>
      </c>
      <c r="R735">
        <f t="shared" si="58"/>
        <v>9</v>
      </c>
      <c r="S735" t="str">
        <f t="shared" si="59"/>
        <v>Top Customers</v>
      </c>
    </row>
    <row r="736" spans="1:19" x14ac:dyDescent="0.25">
      <c r="A736">
        <v>6974</v>
      </c>
      <c r="B736">
        <v>53</v>
      </c>
      <c r="C736" t="s">
        <v>33</v>
      </c>
      <c r="D736" t="s">
        <v>34</v>
      </c>
      <c r="E736">
        <v>83443</v>
      </c>
      <c r="F736">
        <v>89</v>
      </c>
      <c r="G736">
        <v>22</v>
      </c>
      <c r="H736">
        <v>1497</v>
      </c>
      <c r="I736">
        <f>(1-_xlfn.PERCENTRANK.INC($F$2:$F42948,F736,1))*10</f>
        <v>1.9999999999999996</v>
      </c>
      <c r="J736">
        <f t="shared" si="56"/>
        <v>7</v>
      </c>
      <c r="K736">
        <f t="shared" si="57"/>
        <v>8</v>
      </c>
      <c r="L736" t="s">
        <v>483</v>
      </c>
      <c r="M736">
        <v>6</v>
      </c>
      <c r="N736" s="8">
        <v>816.5454545454545</v>
      </c>
      <c r="O736" s="8">
        <v>5</v>
      </c>
      <c r="P736" s="8">
        <v>680.45454545454538</v>
      </c>
      <c r="Q736">
        <f t="shared" si="55"/>
        <v>17</v>
      </c>
      <c r="R736">
        <f t="shared" si="58"/>
        <v>5</v>
      </c>
      <c r="S736" t="str">
        <f t="shared" si="59"/>
        <v>Growth Customers</v>
      </c>
    </row>
    <row r="737" spans="1:19" x14ac:dyDescent="0.25">
      <c r="A737">
        <v>7938</v>
      </c>
      <c r="B737">
        <v>67</v>
      </c>
      <c r="C737" t="s">
        <v>33</v>
      </c>
      <c r="D737" t="s">
        <v>34</v>
      </c>
      <c r="E737">
        <v>51518</v>
      </c>
      <c r="F737">
        <v>92</v>
      </c>
      <c r="G737">
        <v>17</v>
      </c>
      <c r="H737">
        <v>449</v>
      </c>
      <c r="I737">
        <f>(1-_xlfn.PERCENTRANK.INC($F$2:$F42949,F737,1))*10</f>
        <v>0.99999999999999978</v>
      </c>
      <c r="J737">
        <f t="shared" si="56"/>
        <v>5</v>
      </c>
      <c r="K737">
        <f t="shared" si="57"/>
        <v>5</v>
      </c>
      <c r="L737" t="s">
        <v>483</v>
      </c>
      <c r="M737">
        <v>3</v>
      </c>
      <c r="N737" s="8">
        <v>103.61538461538463</v>
      </c>
      <c r="O737" s="8">
        <v>10</v>
      </c>
      <c r="P737" s="8">
        <v>345.38461538461542</v>
      </c>
      <c r="Q737">
        <f t="shared" si="55"/>
        <v>11</v>
      </c>
      <c r="R737">
        <f t="shared" si="58"/>
        <v>3</v>
      </c>
      <c r="S737" t="str">
        <f t="shared" si="59"/>
        <v>At-Risk Customers</v>
      </c>
    </row>
    <row r="738" spans="1:19" x14ac:dyDescent="0.25">
      <c r="A738">
        <v>7094</v>
      </c>
      <c r="B738">
        <v>50</v>
      </c>
      <c r="C738" t="s">
        <v>442</v>
      </c>
      <c r="D738" t="s">
        <v>57</v>
      </c>
      <c r="E738">
        <v>58330</v>
      </c>
      <c r="F738">
        <v>87</v>
      </c>
      <c r="G738">
        <v>24</v>
      </c>
      <c r="H738">
        <v>1064</v>
      </c>
      <c r="I738">
        <f>(1-_xlfn.PERCENTRANK.INC($F$2:$F42950,F738,1))*10</f>
        <v>1.9999999999999996</v>
      </c>
      <c r="J738">
        <f t="shared" si="56"/>
        <v>8</v>
      </c>
      <c r="K738">
        <f t="shared" si="57"/>
        <v>7</v>
      </c>
      <c r="L738" t="s">
        <v>483</v>
      </c>
      <c r="M738">
        <v>6</v>
      </c>
      <c r="N738" s="8">
        <v>336</v>
      </c>
      <c r="O738" s="8">
        <v>13</v>
      </c>
      <c r="P738" s="8">
        <v>728</v>
      </c>
      <c r="Q738">
        <f t="shared" si="55"/>
        <v>17</v>
      </c>
      <c r="R738">
        <f t="shared" si="58"/>
        <v>5</v>
      </c>
      <c r="S738" t="str">
        <f t="shared" si="59"/>
        <v>Growth Customers</v>
      </c>
    </row>
    <row r="739" spans="1:19" x14ac:dyDescent="0.25">
      <c r="A739">
        <v>3667</v>
      </c>
      <c r="B739">
        <v>56</v>
      </c>
      <c r="C739" t="s">
        <v>442</v>
      </c>
      <c r="D739" t="s">
        <v>34</v>
      </c>
      <c r="E739">
        <v>80952</v>
      </c>
      <c r="F739">
        <v>20</v>
      </c>
      <c r="G739">
        <v>25</v>
      </c>
      <c r="H739">
        <v>1757</v>
      </c>
      <c r="I739">
        <f>(1-_xlfn.PERCENTRANK.INC($F$2:$F42951,F739,1))*10</f>
        <v>8</v>
      </c>
      <c r="J739">
        <f t="shared" si="56"/>
        <v>8</v>
      </c>
      <c r="K739">
        <f t="shared" si="57"/>
        <v>9</v>
      </c>
      <c r="L739" t="s">
        <v>483</v>
      </c>
      <c r="M739">
        <v>8</v>
      </c>
      <c r="N739" s="8">
        <v>739.78947368421052</v>
      </c>
      <c r="O739" s="8">
        <v>11</v>
      </c>
      <c r="P739" s="8">
        <v>1017.2105263157895</v>
      </c>
      <c r="Q739">
        <f t="shared" si="55"/>
        <v>25</v>
      </c>
      <c r="R739">
        <f t="shared" si="58"/>
        <v>9</v>
      </c>
      <c r="S739" t="str">
        <f t="shared" si="59"/>
        <v>Top Customers</v>
      </c>
    </row>
    <row r="740" spans="1:19" x14ac:dyDescent="0.25">
      <c r="A740">
        <v>7723</v>
      </c>
      <c r="B740">
        <v>46</v>
      </c>
      <c r="C740" t="s">
        <v>442</v>
      </c>
      <c r="D740" t="s">
        <v>34</v>
      </c>
      <c r="E740">
        <v>75507</v>
      </c>
      <c r="F740">
        <v>56</v>
      </c>
      <c r="G740">
        <v>21</v>
      </c>
      <c r="H740">
        <v>1440</v>
      </c>
      <c r="I740">
        <f>(1-_xlfn.PERCENTRANK.INC($F$2:$F42952,F740,1))*10</f>
        <v>5</v>
      </c>
      <c r="J740">
        <f t="shared" si="56"/>
        <v>7</v>
      </c>
      <c r="K740">
        <f t="shared" si="57"/>
        <v>8</v>
      </c>
      <c r="L740" t="s">
        <v>483</v>
      </c>
      <c r="M740">
        <v>8</v>
      </c>
      <c r="N740" s="8">
        <v>822.85714285714278</v>
      </c>
      <c r="O740" s="8">
        <v>6</v>
      </c>
      <c r="P740" s="8">
        <v>617.14285714285711</v>
      </c>
      <c r="Q740">
        <f t="shared" si="55"/>
        <v>20</v>
      </c>
      <c r="R740">
        <f t="shared" si="58"/>
        <v>7</v>
      </c>
      <c r="S740" t="str">
        <f t="shared" si="59"/>
        <v>Loyal Customers</v>
      </c>
    </row>
    <row r="741" spans="1:19" x14ac:dyDescent="0.25">
      <c r="A741">
        <v>3870</v>
      </c>
      <c r="B741">
        <v>47</v>
      </c>
      <c r="C741" t="s">
        <v>443</v>
      </c>
      <c r="D741" t="s">
        <v>34</v>
      </c>
      <c r="E741">
        <v>63855</v>
      </c>
      <c r="F741">
        <v>28</v>
      </c>
      <c r="G741">
        <v>24</v>
      </c>
      <c r="H741">
        <v>1006</v>
      </c>
      <c r="I741">
        <f>(1-_xlfn.PERCENTRANK.INC($F$2:$F42953,F741,1))*10</f>
        <v>8</v>
      </c>
      <c r="J741">
        <f t="shared" si="56"/>
        <v>8</v>
      </c>
      <c r="K741">
        <f t="shared" si="57"/>
        <v>7</v>
      </c>
      <c r="L741" t="s">
        <v>483</v>
      </c>
      <c r="M741">
        <v>7</v>
      </c>
      <c r="N741" s="8">
        <v>352.09999999999997</v>
      </c>
      <c r="O741" s="8">
        <v>13</v>
      </c>
      <c r="P741" s="8">
        <v>653.9</v>
      </c>
      <c r="Q741">
        <f t="shared" si="55"/>
        <v>23</v>
      </c>
      <c r="R741">
        <f t="shared" si="58"/>
        <v>8</v>
      </c>
      <c r="S741" t="str">
        <f t="shared" si="59"/>
        <v>Loyal Customers</v>
      </c>
    </row>
    <row r="742" spans="1:19" x14ac:dyDescent="0.25">
      <c r="A742">
        <v>4012</v>
      </c>
      <c r="B742">
        <v>53</v>
      </c>
      <c r="C742" t="s">
        <v>33</v>
      </c>
      <c r="D742" t="s">
        <v>34</v>
      </c>
      <c r="E742">
        <v>62220</v>
      </c>
      <c r="F742">
        <v>55</v>
      </c>
      <c r="G742">
        <v>23</v>
      </c>
      <c r="H742">
        <v>1226</v>
      </c>
      <c r="I742">
        <f>(1-_xlfn.PERCENTRANK.INC($F$2:$F42954,F742,1))*10</f>
        <v>5</v>
      </c>
      <c r="J742">
        <f t="shared" si="56"/>
        <v>8</v>
      </c>
      <c r="K742">
        <f t="shared" si="57"/>
        <v>8</v>
      </c>
      <c r="L742" t="s">
        <v>483</v>
      </c>
      <c r="M742">
        <v>7</v>
      </c>
      <c r="N742" s="8">
        <v>715.16666666666674</v>
      </c>
      <c r="O742" s="8">
        <v>5</v>
      </c>
      <c r="P742" s="8">
        <v>510.83333333333337</v>
      </c>
      <c r="Q742">
        <f t="shared" si="55"/>
        <v>21</v>
      </c>
      <c r="R742">
        <f t="shared" si="58"/>
        <v>8</v>
      </c>
      <c r="S742" t="str">
        <f t="shared" si="59"/>
        <v>Loyal Customers</v>
      </c>
    </row>
    <row r="743" spans="1:19" x14ac:dyDescent="0.25">
      <c r="A743">
        <v>5909</v>
      </c>
      <c r="B743">
        <v>61</v>
      </c>
      <c r="C743" t="s">
        <v>442</v>
      </c>
      <c r="D743" t="s">
        <v>34</v>
      </c>
      <c r="E743">
        <v>58512</v>
      </c>
      <c r="F743">
        <v>25</v>
      </c>
      <c r="G743">
        <v>20</v>
      </c>
      <c r="H743">
        <v>1171</v>
      </c>
      <c r="I743">
        <f>(1-_xlfn.PERCENTRANK.INC($F$2:$F42955,F743,1))*10</f>
        <v>8</v>
      </c>
      <c r="J743">
        <f t="shared" si="56"/>
        <v>6</v>
      </c>
      <c r="K743">
        <f t="shared" si="57"/>
        <v>7</v>
      </c>
      <c r="L743" t="s">
        <v>483</v>
      </c>
      <c r="M743">
        <v>3</v>
      </c>
      <c r="N743" s="8">
        <v>319.36363636363632</v>
      </c>
      <c r="O743" s="8">
        <v>8</v>
      </c>
      <c r="P743" s="8">
        <v>851.63636363636363</v>
      </c>
      <c r="Q743">
        <f t="shared" si="55"/>
        <v>21</v>
      </c>
      <c r="R743">
        <f t="shared" si="58"/>
        <v>8</v>
      </c>
      <c r="S743" t="str">
        <f t="shared" si="59"/>
        <v>Loyal Customers</v>
      </c>
    </row>
    <row r="744" spans="1:19" x14ac:dyDescent="0.25">
      <c r="A744">
        <v>10470</v>
      </c>
      <c r="B744">
        <v>46</v>
      </c>
      <c r="C744" t="s">
        <v>443</v>
      </c>
      <c r="D744" t="s">
        <v>34</v>
      </c>
      <c r="E744">
        <v>40662</v>
      </c>
      <c r="F744">
        <v>0</v>
      </c>
      <c r="G744">
        <v>8</v>
      </c>
      <c r="H744">
        <v>92</v>
      </c>
      <c r="I744">
        <f>(1-_xlfn.PERCENTRANK.INC($F$2:$F42956,F744,1))*10</f>
        <v>10</v>
      </c>
      <c r="J744">
        <f t="shared" si="56"/>
        <v>2</v>
      </c>
      <c r="K744">
        <f t="shared" si="57"/>
        <v>3</v>
      </c>
      <c r="L744" t="s">
        <v>483</v>
      </c>
      <c r="M744">
        <v>2</v>
      </c>
      <c r="N744" s="8">
        <v>36.800000000000004</v>
      </c>
      <c r="O744" s="8">
        <v>3</v>
      </c>
      <c r="P744" s="8">
        <v>55.199999999999996</v>
      </c>
      <c r="Q744">
        <f t="shared" si="55"/>
        <v>15</v>
      </c>
      <c r="R744">
        <f t="shared" si="58"/>
        <v>4</v>
      </c>
      <c r="S744" t="str">
        <f t="shared" si="59"/>
        <v>At-Risk Customers</v>
      </c>
    </row>
    <row r="745" spans="1:19" x14ac:dyDescent="0.25">
      <c r="A745">
        <v>6488</v>
      </c>
      <c r="B745">
        <v>66</v>
      </c>
      <c r="C745" t="s">
        <v>33</v>
      </c>
      <c r="D745" t="s">
        <v>34</v>
      </c>
      <c r="E745">
        <v>38829</v>
      </c>
      <c r="F745">
        <v>86</v>
      </c>
      <c r="G745">
        <v>8</v>
      </c>
      <c r="H745">
        <v>99</v>
      </c>
      <c r="I745">
        <f>(1-_xlfn.PERCENTRANK.INC($F$2:$F42957,F745,1))*10</f>
        <v>1.9999999999999996</v>
      </c>
      <c r="J745">
        <f t="shared" si="56"/>
        <v>2</v>
      </c>
      <c r="K745">
        <f t="shared" si="57"/>
        <v>3</v>
      </c>
      <c r="L745" t="s">
        <v>483</v>
      </c>
      <c r="M745">
        <v>3</v>
      </c>
      <c r="N745" s="8">
        <v>59.4</v>
      </c>
      <c r="O745" s="8">
        <v>2</v>
      </c>
      <c r="P745" s="8">
        <v>39.6</v>
      </c>
      <c r="Q745">
        <f t="shared" si="55"/>
        <v>7</v>
      </c>
      <c r="R745">
        <f t="shared" si="58"/>
        <v>1</v>
      </c>
      <c r="S745" t="str">
        <f t="shared" si="59"/>
        <v>Inactive Customers</v>
      </c>
    </row>
    <row r="746" spans="1:19" x14ac:dyDescent="0.25">
      <c r="A746">
        <v>10270</v>
      </c>
      <c r="B746">
        <v>44</v>
      </c>
      <c r="C746" t="s">
        <v>443</v>
      </c>
      <c r="D746" t="s">
        <v>34</v>
      </c>
      <c r="E746">
        <v>35523</v>
      </c>
      <c r="F746">
        <v>8</v>
      </c>
      <c r="G746">
        <v>8</v>
      </c>
      <c r="H746">
        <v>66</v>
      </c>
      <c r="I746">
        <f>(1-_xlfn.PERCENTRANK.INC($F$2:$F42958,F746,1))*10</f>
        <v>10</v>
      </c>
      <c r="J746">
        <f t="shared" si="56"/>
        <v>2</v>
      </c>
      <c r="K746">
        <f t="shared" si="57"/>
        <v>2</v>
      </c>
      <c r="L746" t="s">
        <v>483</v>
      </c>
      <c r="M746">
        <v>3</v>
      </c>
      <c r="N746" s="8">
        <v>33</v>
      </c>
      <c r="O746" s="8">
        <v>3</v>
      </c>
      <c r="P746" s="8">
        <v>33</v>
      </c>
      <c r="Q746">
        <f t="shared" si="55"/>
        <v>14</v>
      </c>
      <c r="R746">
        <f t="shared" si="58"/>
        <v>4</v>
      </c>
      <c r="S746" t="str">
        <f t="shared" si="59"/>
        <v>At-Risk Customers</v>
      </c>
    </row>
    <row r="747" spans="1:19" x14ac:dyDescent="0.25">
      <c r="A747">
        <v>6887</v>
      </c>
      <c r="B747">
        <v>58</v>
      </c>
      <c r="C747" t="s">
        <v>442</v>
      </c>
      <c r="D747" t="s">
        <v>30</v>
      </c>
      <c r="E747">
        <v>79146</v>
      </c>
      <c r="F747">
        <v>33</v>
      </c>
      <c r="G747">
        <v>19</v>
      </c>
      <c r="H747">
        <v>564</v>
      </c>
      <c r="I747">
        <f>(1-_xlfn.PERCENTRANK.INC($F$2:$F42959,F747,1))*10</f>
        <v>7</v>
      </c>
      <c r="J747">
        <f t="shared" si="56"/>
        <v>6</v>
      </c>
      <c r="K747">
        <f t="shared" si="57"/>
        <v>5</v>
      </c>
      <c r="L747" t="s">
        <v>483</v>
      </c>
      <c r="M747">
        <v>8</v>
      </c>
      <c r="N747" s="8">
        <v>282</v>
      </c>
      <c r="O747" s="8">
        <v>8</v>
      </c>
      <c r="P747" s="8">
        <v>282</v>
      </c>
      <c r="Q747">
        <f t="shared" si="55"/>
        <v>18</v>
      </c>
      <c r="R747">
        <f t="shared" si="58"/>
        <v>6</v>
      </c>
      <c r="S747" t="str">
        <f t="shared" si="59"/>
        <v>Growth Customers</v>
      </c>
    </row>
    <row r="748" spans="1:19" x14ac:dyDescent="0.25">
      <c r="A748">
        <v>6406</v>
      </c>
      <c r="B748">
        <v>37</v>
      </c>
      <c r="C748" t="s">
        <v>443</v>
      </c>
      <c r="D748" t="s">
        <v>34</v>
      </c>
      <c r="E748">
        <v>78285</v>
      </c>
      <c r="F748">
        <v>13</v>
      </c>
      <c r="G748">
        <v>21</v>
      </c>
      <c r="H748">
        <v>1427</v>
      </c>
      <c r="I748">
        <f>(1-_xlfn.PERCENTRANK.INC($F$2:$F42960,F748,1))*10</f>
        <v>9</v>
      </c>
      <c r="J748">
        <f t="shared" si="56"/>
        <v>7</v>
      </c>
      <c r="K748">
        <f t="shared" si="57"/>
        <v>8</v>
      </c>
      <c r="L748" t="s">
        <v>483</v>
      </c>
      <c r="M748">
        <v>6</v>
      </c>
      <c r="N748" s="8">
        <v>535.125</v>
      </c>
      <c r="O748" s="8">
        <v>10</v>
      </c>
      <c r="P748" s="8">
        <v>891.875</v>
      </c>
      <c r="Q748">
        <f t="shared" si="55"/>
        <v>24</v>
      </c>
      <c r="R748">
        <f t="shared" si="58"/>
        <v>9</v>
      </c>
      <c r="S748" t="str">
        <f t="shared" si="59"/>
        <v>Top Customers</v>
      </c>
    </row>
    <row r="749" spans="1:19" x14ac:dyDescent="0.25">
      <c r="A749">
        <v>7573</v>
      </c>
      <c r="B749">
        <v>47</v>
      </c>
      <c r="C749" t="s">
        <v>33</v>
      </c>
      <c r="D749" t="s">
        <v>30</v>
      </c>
      <c r="E749">
        <v>31626</v>
      </c>
      <c r="F749">
        <v>12</v>
      </c>
      <c r="G749">
        <v>6</v>
      </c>
      <c r="H749">
        <v>86</v>
      </c>
      <c r="I749">
        <f>(1-_xlfn.PERCENTRANK.INC($F$2:$F42961,F749,1))*10</f>
        <v>9</v>
      </c>
      <c r="J749">
        <f t="shared" si="56"/>
        <v>1</v>
      </c>
      <c r="K749">
        <f t="shared" si="57"/>
        <v>2</v>
      </c>
      <c r="L749" t="s">
        <v>483</v>
      </c>
      <c r="M749">
        <v>2</v>
      </c>
      <c r="N749" s="8">
        <v>43</v>
      </c>
      <c r="O749" s="8">
        <v>2</v>
      </c>
      <c r="P749" s="8">
        <v>43</v>
      </c>
      <c r="Q749">
        <f t="shared" si="55"/>
        <v>12</v>
      </c>
      <c r="R749">
        <f t="shared" si="58"/>
        <v>3</v>
      </c>
      <c r="S749" t="str">
        <f t="shared" si="59"/>
        <v>At-Risk Customers</v>
      </c>
    </row>
    <row r="750" spans="1:19" x14ac:dyDescent="0.25">
      <c r="A750">
        <v>4508</v>
      </c>
      <c r="B750">
        <v>73</v>
      </c>
      <c r="C750" t="s">
        <v>442</v>
      </c>
      <c r="D750" t="s">
        <v>30</v>
      </c>
      <c r="E750">
        <v>75127</v>
      </c>
      <c r="F750">
        <v>92</v>
      </c>
      <c r="G750">
        <v>19</v>
      </c>
      <c r="H750">
        <v>833</v>
      </c>
      <c r="I750">
        <f>(1-_xlfn.PERCENTRANK.INC($F$2:$F42962,F750,1))*10</f>
        <v>0.99999999999999978</v>
      </c>
      <c r="J750">
        <f t="shared" si="56"/>
        <v>6</v>
      </c>
      <c r="K750">
        <f t="shared" si="57"/>
        <v>6</v>
      </c>
      <c r="L750" t="s">
        <v>483</v>
      </c>
      <c r="M750">
        <v>2</v>
      </c>
      <c r="N750" s="8">
        <v>238</v>
      </c>
      <c r="O750" s="8">
        <v>5</v>
      </c>
      <c r="P750" s="8">
        <v>595</v>
      </c>
      <c r="Q750">
        <f t="shared" si="55"/>
        <v>13</v>
      </c>
      <c r="R750">
        <f t="shared" si="58"/>
        <v>4</v>
      </c>
      <c r="S750" t="str">
        <f t="shared" si="59"/>
        <v>At-Risk Customers</v>
      </c>
    </row>
    <row r="751" spans="1:19" x14ac:dyDescent="0.25">
      <c r="A751">
        <v>221</v>
      </c>
      <c r="B751">
        <v>70</v>
      </c>
      <c r="C751" t="s">
        <v>442</v>
      </c>
      <c r="D751" t="s">
        <v>34</v>
      </c>
      <c r="E751">
        <v>48726</v>
      </c>
      <c r="F751">
        <v>90</v>
      </c>
      <c r="G751">
        <v>12</v>
      </c>
      <c r="H751">
        <v>242</v>
      </c>
      <c r="I751">
        <f>(1-_xlfn.PERCENTRANK.INC($F$2:$F42963,F751,1))*10</f>
        <v>0.99999999999999978</v>
      </c>
      <c r="J751">
        <f t="shared" si="56"/>
        <v>3</v>
      </c>
      <c r="K751">
        <f t="shared" si="57"/>
        <v>4</v>
      </c>
      <c r="L751" t="s">
        <v>483</v>
      </c>
      <c r="M751">
        <v>3</v>
      </c>
      <c r="N751" s="8">
        <v>103.71428571428571</v>
      </c>
      <c r="O751" s="8">
        <v>4</v>
      </c>
      <c r="P751" s="8">
        <v>138.28571428571428</v>
      </c>
      <c r="Q751">
        <f t="shared" si="55"/>
        <v>8</v>
      </c>
      <c r="R751">
        <f t="shared" si="58"/>
        <v>1</v>
      </c>
      <c r="S751" t="str">
        <f t="shared" si="59"/>
        <v>Inactive Customers</v>
      </c>
    </row>
    <row r="752" spans="1:19" x14ac:dyDescent="0.25">
      <c r="A752">
        <v>5331</v>
      </c>
      <c r="B752">
        <v>48</v>
      </c>
      <c r="C752" t="s">
        <v>442</v>
      </c>
      <c r="D752" t="s">
        <v>34</v>
      </c>
      <c r="E752">
        <v>74985</v>
      </c>
      <c r="F752">
        <v>8</v>
      </c>
      <c r="G752">
        <v>17</v>
      </c>
      <c r="H752">
        <v>1869</v>
      </c>
      <c r="I752">
        <f>(1-_xlfn.PERCENTRANK.INC($F$2:$F42964,F752,1))*10</f>
        <v>10</v>
      </c>
      <c r="J752">
        <f t="shared" si="56"/>
        <v>5</v>
      </c>
      <c r="K752">
        <f t="shared" si="57"/>
        <v>9</v>
      </c>
      <c r="L752" t="s">
        <v>483</v>
      </c>
      <c r="M752">
        <v>3</v>
      </c>
      <c r="N752" s="8">
        <v>560.69999999999993</v>
      </c>
      <c r="O752" s="8">
        <v>7</v>
      </c>
      <c r="P752" s="8">
        <v>1308.3</v>
      </c>
      <c r="Q752">
        <f t="shared" si="55"/>
        <v>24</v>
      </c>
      <c r="R752">
        <f t="shared" si="58"/>
        <v>9</v>
      </c>
      <c r="S752" t="str">
        <f t="shared" si="59"/>
        <v>Top Customers</v>
      </c>
    </row>
    <row r="753" spans="1:19" x14ac:dyDescent="0.25">
      <c r="A753">
        <v>1911</v>
      </c>
      <c r="B753">
        <v>38</v>
      </c>
      <c r="C753" t="s">
        <v>442</v>
      </c>
      <c r="D753" t="s">
        <v>34</v>
      </c>
      <c r="E753">
        <v>67430</v>
      </c>
      <c r="F753">
        <v>6</v>
      </c>
      <c r="G753">
        <v>29</v>
      </c>
      <c r="H753">
        <v>1364</v>
      </c>
      <c r="I753">
        <f>(1-_xlfn.PERCENTRANK.INC($F$2:$F42965,F753,1))*10</f>
        <v>10</v>
      </c>
      <c r="J753">
        <f t="shared" si="56"/>
        <v>9</v>
      </c>
      <c r="K753">
        <f t="shared" si="57"/>
        <v>8</v>
      </c>
      <c r="L753" t="s">
        <v>483</v>
      </c>
      <c r="M753">
        <v>11</v>
      </c>
      <c r="N753" s="8">
        <v>652.3478260869565</v>
      </c>
      <c r="O753" s="8">
        <v>12</v>
      </c>
      <c r="P753" s="8">
        <v>711.6521739130435</v>
      </c>
      <c r="Q753">
        <f t="shared" si="55"/>
        <v>27</v>
      </c>
      <c r="R753">
        <f t="shared" si="58"/>
        <v>9</v>
      </c>
      <c r="S753" t="str">
        <f t="shared" si="59"/>
        <v>Top Customers</v>
      </c>
    </row>
    <row r="754" spans="1:19" x14ac:dyDescent="0.25">
      <c r="A754">
        <v>20</v>
      </c>
      <c r="B754">
        <v>60</v>
      </c>
      <c r="C754" t="s">
        <v>443</v>
      </c>
      <c r="D754" t="s">
        <v>34</v>
      </c>
      <c r="E754">
        <v>46891</v>
      </c>
      <c r="F754">
        <v>91</v>
      </c>
      <c r="G754">
        <v>8</v>
      </c>
      <c r="H754">
        <v>183</v>
      </c>
      <c r="I754">
        <f>(1-_xlfn.PERCENTRANK.INC($F$2:$F42966,F754,1))*10</f>
        <v>0.99999999999999978</v>
      </c>
      <c r="J754">
        <f t="shared" si="56"/>
        <v>2</v>
      </c>
      <c r="K754">
        <f t="shared" si="57"/>
        <v>3</v>
      </c>
      <c r="L754" t="s">
        <v>483</v>
      </c>
      <c r="M754">
        <v>2</v>
      </c>
      <c r="N754" s="8">
        <v>61</v>
      </c>
      <c r="O754" s="8">
        <v>4</v>
      </c>
      <c r="P754" s="8">
        <v>122</v>
      </c>
      <c r="Q754">
        <f t="shared" si="55"/>
        <v>6</v>
      </c>
      <c r="R754">
        <f t="shared" si="58"/>
        <v>0</v>
      </c>
      <c r="S754" t="str">
        <f t="shared" si="59"/>
        <v>Inactive Customers</v>
      </c>
    </row>
    <row r="755" spans="1:19" x14ac:dyDescent="0.25">
      <c r="A755">
        <v>8786</v>
      </c>
      <c r="B755">
        <v>69</v>
      </c>
      <c r="C755" t="s">
        <v>443</v>
      </c>
      <c r="D755" t="s">
        <v>34</v>
      </c>
      <c r="E755">
        <v>62058</v>
      </c>
      <c r="F755">
        <v>52</v>
      </c>
      <c r="G755">
        <v>18</v>
      </c>
      <c r="H755">
        <v>450</v>
      </c>
      <c r="I755">
        <f>(1-_xlfn.PERCENTRANK.INC($F$2:$F42967,F755,1))*10</f>
        <v>5</v>
      </c>
      <c r="J755">
        <f t="shared" si="56"/>
        <v>6</v>
      </c>
      <c r="K755">
        <f t="shared" si="57"/>
        <v>5</v>
      </c>
      <c r="L755" t="s">
        <v>483</v>
      </c>
      <c r="M755">
        <v>6</v>
      </c>
      <c r="N755" s="8">
        <v>207.69230769230771</v>
      </c>
      <c r="O755" s="8">
        <v>7</v>
      </c>
      <c r="P755" s="8">
        <v>242.30769230769229</v>
      </c>
      <c r="Q755">
        <f t="shared" si="55"/>
        <v>16</v>
      </c>
      <c r="R755">
        <f t="shared" si="58"/>
        <v>5</v>
      </c>
      <c r="S755" t="str">
        <f t="shared" si="59"/>
        <v>Growth Customers</v>
      </c>
    </row>
    <row r="756" spans="1:19" x14ac:dyDescent="0.25">
      <c r="A756">
        <v>10582</v>
      </c>
      <c r="B756">
        <v>46</v>
      </c>
      <c r="C756" t="s">
        <v>442</v>
      </c>
      <c r="D756" t="s">
        <v>34</v>
      </c>
      <c r="E756">
        <v>72063</v>
      </c>
      <c r="F756">
        <v>3</v>
      </c>
      <c r="G756">
        <v>21</v>
      </c>
      <c r="H756">
        <v>758</v>
      </c>
      <c r="I756">
        <f>(1-_xlfn.PERCENTRANK.INC($F$2:$F42968,F756,1))*10</f>
        <v>10</v>
      </c>
      <c r="J756">
        <f t="shared" si="56"/>
        <v>7</v>
      </c>
      <c r="K756">
        <f t="shared" si="57"/>
        <v>6</v>
      </c>
      <c r="L756" t="s">
        <v>483</v>
      </c>
      <c r="M756">
        <v>5</v>
      </c>
      <c r="N756" s="8">
        <v>222.94117647058823</v>
      </c>
      <c r="O756" s="8">
        <v>12</v>
      </c>
      <c r="P756" s="8">
        <v>535.05882352941182</v>
      </c>
      <c r="Q756">
        <f t="shared" si="55"/>
        <v>23</v>
      </c>
      <c r="R756">
        <f t="shared" si="58"/>
        <v>8</v>
      </c>
      <c r="S756" t="str">
        <f t="shared" si="59"/>
        <v>Loyal Customers</v>
      </c>
    </row>
    <row r="757" spans="1:19" x14ac:dyDescent="0.25">
      <c r="A757">
        <v>1915</v>
      </c>
      <c r="B757">
        <v>74</v>
      </c>
      <c r="C757" t="s">
        <v>33</v>
      </c>
      <c r="D757" t="s">
        <v>34</v>
      </c>
      <c r="E757">
        <v>78939</v>
      </c>
      <c r="F757">
        <v>57</v>
      </c>
      <c r="G757">
        <v>20</v>
      </c>
      <c r="H757">
        <v>1507</v>
      </c>
      <c r="I757">
        <f>(1-_xlfn.PERCENTRANK.INC($F$2:$F42969,F757,1))*10</f>
        <v>5</v>
      </c>
      <c r="J757">
        <f t="shared" si="56"/>
        <v>6</v>
      </c>
      <c r="K757">
        <f t="shared" si="57"/>
        <v>8</v>
      </c>
      <c r="L757" t="s">
        <v>483</v>
      </c>
      <c r="M757">
        <v>8</v>
      </c>
      <c r="N757" s="8">
        <v>861.14285714285711</v>
      </c>
      <c r="O757" s="8">
        <v>6</v>
      </c>
      <c r="P757" s="8">
        <v>645.85714285714278</v>
      </c>
      <c r="Q757">
        <f t="shared" si="55"/>
        <v>19</v>
      </c>
      <c r="R757">
        <f t="shared" si="58"/>
        <v>7</v>
      </c>
      <c r="S757" t="str">
        <f t="shared" si="59"/>
        <v>Loyal Customers</v>
      </c>
    </row>
    <row r="758" spans="1:19" x14ac:dyDescent="0.25">
      <c r="A758">
        <v>8897</v>
      </c>
      <c r="B758">
        <v>60</v>
      </c>
      <c r="C758" t="s">
        <v>442</v>
      </c>
      <c r="D758" t="s">
        <v>30</v>
      </c>
      <c r="E758">
        <v>42720</v>
      </c>
      <c r="F758">
        <v>9</v>
      </c>
      <c r="G758">
        <v>25</v>
      </c>
      <c r="H758">
        <v>654</v>
      </c>
      <c r="I758">
        <f>(1-_xlfn.PERCENTRANK.INC($F$2:$F42970,F758,1))*10</f>
        <v>10</v>
      </c>
      <c r="J758">
        <f t="shared" si="56"/>
        <v>8</v>
      </c>
      <c r="K758">
        <f t="shared" si="57"/>
        <v>6</v>
      </c>
      <c r="L758" t="s">
        <v>483</v>
      </c>
      <c r="M758">
        <v>7</v>
      </c>
      <c r="N758" s="8">
        <v>327</v>
      </c>
      <c r="O758" s="8">
        <v>7</v>
      </c>
      <c r="P758" s="8">
        <v>327</v>
      </c>
      <c r="Q758">
        <f t="shared" si="55"/>
        <v>24</v>
      </c>
      <c r="R758">
        <f t="shared" si="58"/>
        <v>9</v>
      </c>
      <c r="S758" t="str">
        <f t="shared" si="59"/>
        <v>Top Customers</v>
      </c>
    </row>
    <row r="759" spans="1:19" x14ac:dyDescent="0.25">
      <c r="A759">
        <v>2371</v>
      </c>
      <c r="B759">
        <v>53</v>
      </c>
      <c r="C759" t="s">
        <v>442</v>
      </c>
      <c r="D759" t="s">
        <v>34</v>
      </c>
      <c r="E759">
        <v>33622</v>
      </c>
      <c r="F759">
        <v>22</v>
      </c>
      <c r="G759">
        <v>9</v>
      </c>
      <c r="H759">
        <v>81</v>
      </c>
      <c r="I759">
        <f>(1-_xlfn.PERCENTRANK.INC($F$2:$F42971,F759,1))*10</f>
        <v>8</v>
      </c>
      <c r="J759">
        <f t="shared" si="56"/>
        <v>2</v>
      </c>
      <c r="K759">
        <f t="shared" si="57"/>
        <v>2</v>
      </c>
      <c r="L759" t="s">
        <v>483</v>
      </c>
      <c r="M759">
        <v>2</v>
      </c>
      <c r="N759" s="8">
        <v>27</v>
      </c>
      <c r="O759" s="8">
        <v>4</v>
      </c>
      <c r="P759" s="8">
        <v>54</v>
      </c>
      <c r="Q759">
        <f t="shared" si="55"/>
        <v>12</v>
      </c>
      <c r="R759">
        <f t="shared" si="58"/>
        <v>3</v>
      </c>
      <c r="S759" t="str">
        <f t="shared" si="59"/>
        <v>At-Risk Customers</v>
      </c>
    </row>
    <row r="760" spans="1:19" x14ac:dyDescent="0.25">
      <c r="A760">
        <v>4303</v>
      </c>
      <c r="B760">
        <v>68</v>
      </c>
      <c r="C760" t="s">
        <v>33</v>
      </c>
      <c r="D760" t="s">
        <v>34</v>
      </c>
      <c r="E760">
        <v>6835</v>
      </c>
      <c r="F760">
        <v>76</v>
      </c>
      <c r="G760">
        <v>1</v>
      </c>
      <c r="H760">
        <v>137</v>
      </c>
      <c r="I760">
        <f>(1-_xlfn.PERCENTRANK.INC($F$2:$F42972,F760,1))*10</f>
        <v>3.0000000000000004</v>
      </c>
      <c r="J760">
        <f t="shared" si="56"/>
        <v>0</v>
      </c>
      <c r="K760">
        <f t="shared" si="57"/>
        <v>3</v>
      </c>
      <c r="L760" t="s">
        <v>484</v>
      </c>
      <c r="M760">
        <v>0</v>
      </c>
      <c r="N760" s="8">
        <v>0</v>
      </c>
      <c r="O760" s="8">
        <v>1</v>
      </c>
      <c r="P760" s="8">
        <v>137</v>
      </c>
      <c r="Q760">
        <f t="shared" si="55"/>
        <v>6</v>
      </c>
      <c r="R760">
        <f t="shared" si="58"/>
        <v>0</v>
      </c>
      <c r="S760" t="str">
        <f t="shared" si="59"/>
        <v>Inactive Customers</v>
      </c>
    </row>
    <row r="761" spans="1:19" x14ac:dyDescent="0.25">
      <c r="A761">
        <v>6825</v>
      </c>
      <c r="B761">
        <v>72</v>
      </c>
      <c r="C761" t="s">
        <v>442</v>
      </c>
      <c r="D761" t="s">
        <v>34</v>
      </c>
      <c r="E761">
        <v>41452</v>
      </c>
      <c r="F761">
        <v>86</v>
      </c>
      <c r="G761">
        <v>4</v>
      </c>
      <c r="H761">
        <v>16</v>
      </c>
      <c r="I761">
        <f>(1-_xlfn.PERCENTRANK.INC($F$2:$F42973,F761,1))*10</f>
        <v>1.9999999999999996</v>
      </c>
      <c r="J761">
        <f t="shared" si="56"/>
        <v>0</v>
      </c>
      <c r="K761">
        <f t="shared" si="57"/>
        <v>0</v>
      </c>
      <c r="L761" t="s">
        <v>483</v>
      </c>
      <c r="M761">
        <v>1</v>
      </c>
      <c r="N761" s="8">
        <v>5.333333333333333</v>
      </c>
      <c r="O761" s="8">
        <v>2</v>
      </c>
      <c r="P761" s="8">
        <v>10.666666666666666</v>
      </c>
      <c r="Q761">
        <f t="shared" si="55"/>
        <v>1.9999999999999996</v>
      </c>
      <c r="R761">
        <f t="shared" si="58"/>
        <v>0</v>
      </c>
      <c r="S761" t="str">
        <f t="shared" si="59"/>
        <v>Inactive Customers</v>
      </c>
    </row>
    <row r="762" spans="1:19" x14ac:dyDescent="0.25">
      <c r="A762">
        <v>1072</v>
      </c>
      <c r="B762">
        <v>60</v>
      </c>
      <c r="C762" t="s">
        <v>33</v>
      </c>
      <c r="D762" t="s">
        <v>30</v>
      </c>
      <c r="E762">
        <v>40760</v>
      </c>
      <c r="F762">
        <v>64</v>
      </c>
      <c r="G762">
        <v>8</v>
      </c>
      <c r="H762">
        <v>93</v>
      </c>
      <c r="I762">
        <f>(1-_xlfn.PERCENTRANK.INC($F$2:$F42974,F762,1))*10</f>
        <v>4</v>
      </c>
      <c r="J762">
        <f t="shared" si="56"/>
        <v>2</v>
      </c>
      <c r="K762">
        <f t="shared" si="57"/>
        <v>3</v>
      </c>
      <c r="L762" t="s">
        <v>483</v>
      </c>
      <c r="M762">
        <v>2</v>
      </c>
      <c r="N762" s="8">
        <v>37.200000000000003</v>
      </c>
      <c r="O762" s="8">
        <v>3</v>
      </c>
      <c r="P762" s="8">
        <v>55.8</v>
      </c>
      <c r="Q762">
        <f t="shared" si="55"/>
        <v>9</v>
      </c>
      <c r="R762">
        <f t="shared" si="58"/>
        <v>2</v>
      </c>
      <c r="S762" t="str">
        <f t="shared" si="59"/>
        <v>At-Risk Customers</v>
      </c>
    </row>
    <row r="763" spans="1:19" x14ac:dyDescent="0.25">
      <c r="A763">
        <v>4964</v>
      </c>
      <c r="B763">
        <v>67</v>
      </c>
      <c r="C763" t="s">
        <v>33</v>
      </c>
      <c r="D763" t="s">
        <v>34</v>
      </c>
      <c r="E763">
        <v>74250</v>
      </c>
      <c r="F763">
        <v>90</v>
      </c>
      <c r="G763">
        <v>18</v>
      </c>
      <c r="H763">
        <v>1158</v>
      </c>
      <c r="I763">
        <f>(1-_xlfn.PERCENTRANK.INC($F$2:$F42975,F763,1))*10</f>
        <v>0.99999999999999978</v>
      </c>
      <c r="J763">
        <f t="shared" si="56"/>
        <v>6</v>
      </c>
      <c r="K763">
        <f t="shared" si="57"/>
        <v>7</v>
      </c>
      <c r="L763" t="s">
        <v>483</v>
      </c>
      <c r="M763">
        <v>2</v>
      </c>
      <c r="N763" s="8">
        <v>386</v>
      </c>
      <c r="O763" s="8">
        <v>4</v>
      </c>
      <c r="P763" s="8">
        <v>772</v>
      </c>
      <c r="Q763">
        <f t="shared" si="55"/>
        <v>14</v>
      </c>
      <c r="R763">
        <f t="shared" si="58"/>
        <v>4</v>
      </c>
      <c r="S763" t="str">
        <f t="shared" si="59"/>
        <v>At-Risk Customers</v>
      </c>
    </row>
    <row r="764" spans="1:19" x14ac:dyDescent="0.25">
      <c r="A764">
        <v>2461</v>
      </c>
      <c r="B764">
        <v>70</v>
      </c>
      <c r="C764" t="s">
        <v>443</v>
      </c>
      <c r="D764" t="s">
        <v>30</v>
      </c>
      <c r="E764">
        <v>51124</v>
      </c>
      <c r="F764">
        <v>79</v>
      </c>
      <c r="G764">
        <v>6</v>
      </c>
      <c r="H764">
        <v>43</v>
      </c>
      <c r="I764">
        <f>(1-_xlfn.PERCENTRANK.INC($F$2:$F42976,F764,1))*10</f>
        <v>3.0000000000000004</v>
      </c>
      <c r="J764">
        <f t="shared" si="56"/>
        <v>1</v>
      </c>
      <c r="K764">
        <f t="shared" si="57"/>
        <v>1</v>
      </c>
      <c r="L764" t="s">
        <v>483</v>
      </c>
      <c r="M764">
        <v>1</v>
      </c>
      <c r="N764" s="8">
        <v>10.75</v>
      </c>
      <c r="O764" s="8">
        <v>3</v>
      </c>
      <c r="P764" s="8">
        <v>32.25</v>
      </c>
      <c r="Q764">
        <f t="shared" si="55"/>
        <v>5</v>
      </c>
      <c r="R764">
        <f t="shared" si="58"/>
        <v>0</v>
      </c>
      <c r="S764" t="str">
        <f t="shared" si="59"/>
        <v>Inactive Customers</v>
      </c>
    </row>
    <row r="765" spans="1:19" x14ac:dyDescent="0.25">
      <c r="A765">
        <v>10736</v>
      </c>
      <c r="B765">
        <v>54</v>
      </c>
      <c r="C765" t="s">
        <v>442</v>
      </c>
      <c r="D765" t="s">
        <v>30</v>
      </c>
      <c r="E765">
        <v>72258</v>
      </c>
      <c r="F765">
        <v>28</v>
      </c>
      <c r="G765">
        <v>22</v>
      </c>
      <c r="H765">
        <v>1525</v>
      </c>
      <c r="I765">
        <f>(1-_xlfn.PERCENTRANK.INC($F$2:$F42977,F765,1))*10</f>
        <v>8</v>
      </c>
      <c r="J765">
        <f t="shared" si="56"/>
        <v>7</v>
      </c>
      <c r="K765">
        <f t="shared" si="57"/>
        <v>8</v>
      </c>
      <c r="L765" t="s">
        <v>483</v>
      </c>
      <c r="M765">
        <v>6</v>
      </c>
      <c r="N765" s="8">
        <v>831.81818181818176</v>
      </c>
      <c r="O765" s="8">
        <v>5</v>
      </c>
      <c r="P765" s="8">
        <v>693.18181818181813</v>
      </c>
      <c r="Q765">
        <f t="shared" si="55"/>
        <v>23</v>
      </c>
      <c r="R765">
        <f t="shared" si="58"/>
        <v>8</v>
      </c>
      <c r="S765" t="str">
        <f t="shared" si="59"/>
        <v>Loyal Customers</v>
      </c>
    </row>
    <row r="766" spans="1:19" x14ac:dyDescent="0.25">
      <c r="A766">
        <v>3194</v>
      </c>
      <c r="B766">
        <v>51</v>
      </c>
      <c r="C766" t="s">
        <v>33</v>
      </c>
      <c r="D766" t="s">
        <v>30</v>
      </c>
      <c r="E766">
        <v>71466</v>
      </c>
      <c r="F766">
        <v>86</v>
      </c>
      <c r="G766">
        <v>19</v>
      </c>
      <c r="H766">
        <v>1230</v>
      </c>
      <c r="I766">
        <f>(1-_xlfn.PERCENTRANK.INC($F$2:$F42978,F766,1))*10</f>
        <v>1.9999999999999996</v>
      </c>
      <c r="J766">
        <f t="shared" si="56"/>
        <v>6</v>
      </c>
      <c r="K766">
        <f t="shared" si="57"/>
        <v>8</v>
      </c>
      <c r="L766" t="s">
        <v>483</v>
      </c>
      <c r="M766">
        <v>4</v>
      </c>
      <c r="N766" s="8">
        <v>351.42857142857139</v>
      </c>
      <c r="O766" s="8">
        <v>10</v>
      </c>
      <c r="P766" s="8">
        <v>878.57142857142856</v>
      </c>
      <c r="Q766">
        <f t="shared" si="55"/>
        <v>16</v>
      </c>
      <c r="R766">
        <f t="shared" si="58"/>
        <v>5</v>
      </c>
      <c r="S766" t="str">
        <f t="shared" si="59"/>
        <v>Growth Customers</v>
      </c>
    </row>
    <row r="767" spans="1:19" x14ac:dyDescent="0.25">
      <c r="A767">
        <v>10839</v>
      </c>
      <c r="B767">
        <v>49</v>
      </c>
      <c r="C767" t="s">
        <v>442</v>
      </c>
      <c r="D767" t="s">
        <v>34</v>
      </c>
      <c r="E767">
        <v>36283</v>
      </c>
      <c r="F767">
        <v>42</v>
      </c>
      <c r="G767">
        <v>6</v>
      </c>
      <c r="H767">
        <v>29</v>
      </c>
      <c r="I767">
        <f>(1-_xlfn.PERCENTRANK.INC($F$2:$F42979,F767,1))*10</f>
        <v>6</v>
      </c>
      <c r="J767">
        <f t="shared" si="56"/>
        <v>1</v>
      </c>
      <c r="K767">
        <f t="shared" si="57"/>
        <v>0</v>
      </c>
      <c r="L767" t="s">
        <v>483</v>
      </c>
      <c r="M767">
        <v>1</v>
      </c>
      <c r="N767" s="8">
        <v>7.25</v>
      </c>
      <c r="O767" s="8">
        <v>3</v>
      </c>
      <c r="P767" s="8">
        <v>21.75</v>
      </c>
      <c r="Q767">
        <f t="shared" si="55"/>
        <v>7</v>
      </c>
      <c r="R767">
        <f t="shared" si="58"/>
        <v>1</v>
      </c>
      <c r="S767" t="str">
        <f t="shared" si="59"/>
        <v>Inactive Customers</v>
      </c>
    </row>
    <row r="768" spans="1:19" x14ac:dyDescent="0.25">
      <c r="A768">
        <v>49</v>
      </c>
      <c r="B768">
        <v>55</v>
      </c>
      <c r="C768" t="s">
        <v>442</v>
      </c>
      <c r="D768" t="s">
        <v>30</v>
      </c>
      <c r="E768">
        <v>20587</v>
      </c>
      <c r="F768">
        <v>39</v>
      </c>
      <c r="G768">
        <v>5</v>
      </c>
      <c r="H768">
        <v>25</v>
      </c>
      <c r="I768">
        <f>(1-_xlfn.PERCENTRANK.INC($F$2:$F42980,F768,1))*10</f>
        <v>7</v>
      </c>
      <c r="J768">
        <f t="shared" si="56"/>
        <v>0</v>
      </c>
      <c r="K768">
        <f t="shared" si="57"/>
        <v>0</v>
      </c>
      <c r="L768" t="s">
        <v>483</v>
      </c>
      <c r="M768">
        <v>1</v>
      </c>
      <c r="N768" s="8">
        <v>8.3333333333333321</v>
      </c>
      <c r="O768" s="8">
        <v>2</v>
      </c>
      <c r="P768" s="8">
        <v>16.666666666666664</v>
      </c>
      <c r="Q768">
        <f t="shared" si="55"/>
        <v>7</v>
      </c>
      <c r="R768">
        <f t="shared" si="58"/>
        <v>1</v>
      </c>
      <c r="S768" t="str">
        <f t="shared" si="59"/>
        <v>Inactive Customers</v>
      </c>
    </row>
    <row r="769" spans="1:19" x14ac:dyDescent="0.25">
      <c r="A769">
        <v>4290</v>
      </c>
      <c r="B769">
        <v>53</v>
      </c>
      <c r="C769" t="s">
        <v>442</v>
      </c>
      <c r="D769" t="s">
        <v>34</v>
      </c>
      <c r="E769">
        <v>30467</v>
      </c>
      <c r="F769">
        <v>8</v>
      </c>
      <c r="G769">
        <v>4</v>
      </c>
      <c r="H769">
        <v>24</v>
      </c>
      <c r="I769">
        <f>(1-_xlfn.PERCENTRANK.INC($F$2:$F42981,F769,1))*10</f>
        <v>10</v>
      </c>
      <c r="J769">
        <f t="shared" si="56"/>
        <v>0</v>
      </c>
      <c r="K769">
        <f t="shared" si="57"/>
        <v>0</v>
      </c>
      <c r="L769" t="s">
        <v>483</v>
      </c>
      <c r="M769">
        <v>1</v>
      </c>
      <c r="N769" s="8">
        <v>8</v>
      </c>
      <c r="O769" s="8">
        <v>2</v>
      </c>
      <c r="P769" s="8">
        <v>16</v>
      </c>
      <c r="Q769">
        <f t="shared" si="55"/>
        <v>10</v>
      </c>
      <c r="R769">
        <f t="shared" si="58"/>
        <v>2</v>
      </c>
      <c r="S769" t="str">
        <f t="shared" si="59"/>
        <v>At-Risk Customers</v>
      </c>
    </row>
    <row r="770" spans="1:19" x14ac:dyDescent="0.25">
      <c r="A770">
        <v>10219</v>
      </c>
      <c r="B770">
        <v>53</v>
      </c>
      <c r="C770" t="s">
        <v>442</v>
      </c>
      <c r="D770" t="s">
        <v>34</v>
      </c>
      <c r="E770">
        <v>31590</v>
      </c>
      <c r="F770">
        <v>40</v>
      </c>
      <c r="G770">
        <v>5</v>
      </c>
      <c r="H770">
        <v>38</v>
      </c>
      <c r="I770">
        <f>(1-_xlfn.PERCENTRANK.INC($F$2:$F42982,F770,1))*10</f>
        <v>6</v>
      </c>
      <c r="J770">
        <f t="shared" si="56"/>
        <v>0</v>
      </c>
      <c r="K770">
        <f t="shared" si="57"/>
        <v>1</v>
      </c>
      <c r="L770" t="s">
        <v>483</v>
      </c>
      <c r="M770">
        <v>1</v>
      </c>
      <c r="N770" s="8">
        <v>9.5</v>
      </c>
      <c r="O770" s="8">
        <v>3</v>
      </c>
      <c r="P770" s="8">
        <v>28.5</v>
      </c>
      <c r="Q770">
        <f t="shared" ref="Q770:Q833" si="60">SUM(I770,J770,K770)</f>
        <v>7</v>
      </c>
      <c r="R770">
        <f t="shared" si="58"/>
        <v>1</v>
      </c>
      <c r="S770" t="str">
        <f t="shared" si="59"/>
        <v>Inactive Customers</v>
      </c>
    </row>
    <row r="771" spans="1:19" x14ac:dyDescent="0.25">
      <c r="A771">
        <v>4211</v>
      </c>
      <c r="B771">
        <v>39</v>
      </c>
      <c r="C771" t="s">
        <v>41</v>
      </c>
      <c r="D771" t="s">
        <v>34</v>
      </c>
      <c r="E771">
        <v>20425</v>
      </c>
      <c r="F771">
        <v>5</v>
      </c>
      <c r="G771">
        <v>7</v>
      </c>
      <c r="H771">
        <v>57</v>
      </c>
      <c r="I771">
        <f>(1-_xlfn.PERCENTRANK.INC($F$2:$F42983,F771,1))*10</f>
        <v>10</v>
      </c>
      <c r="J771">
        <f t="shared" ref="J771:J834" si="61">_xlfn.PERCENTRANK.INC($G$2:$G$2214, G771,1) * 10</f>
        <v>1</v>
      </c>
      <c r="K771">
        <f t="shared" ref="K771:K834" si="62">_xlfn.PERCENTRANK.INC($H$2:$H$2214, H771, 1) * 10</f>
        <v>2</v>
      </c>
      <c r="L771" t="s">
        <v>483</v>
      </c>
      <c r="M771">
        <v>2</v>
      </c>
      <c r="N771" s="8">
        <v>22.8</v>
      </c>
      <c r="O771" s="8">
        <v>3</v>
      </c>
      <c r="P771" s="8">
        <v>34.199999999999996</v>
      </c>
      <c r="Q771">
        <f t="shared" si="60"/>
        <v>13</v>
      </c>
      <c r="R771">
        <f t="shared" ref="R771:R834" si="63">_xlfn.PERCENTRANK.INC($Q$2:$Q$2214, Q771, 1) * 10</f>
        <v>4</v>
      </c>
      <c r="S771" t="str">
        <f t="shared" ref="S771:S834" si="64">VLOOKUP(R771,$W$6:$X$17, 2,FALSE)</f>
        <v>At-Risk Customers</v>
      </c>
    </row>
    <row r="772" spans="1:19" x14ac:dyDescent="0.25">
      <c r="A772">
        <v>1135</v>
      </c>
      <c r="B772">
        <v>65</v>
      </c>
      <c r="C772" t="s">
        <v>443</v>
      </c>
      <c r="D772" t="s">
        <v>34</v>
      </c>
      <c r="E772">
        <v>17144</v>
      </c>
      <c r="F772">
        <v>96</v>
      </c>
      <c r="G772">
        <v>12</v>
      </c>
      <c r="H772">
        <v>47</v>
      </c>
      <c r="I772">
        <f>(1-_xlfn.PERCENTRANK.INC($F$2:$F42984,F772,1))*10</f>
        <v>0.99999999999999978</v>
      </c>
      <c r="J772">
        <f t="shared" si="61"/>
        <v>3</v>
      </c>
      <c r="K772">
        <f t="shared" si="62"/>
        <v>1</v>
      </c>
      <c r="L772" t="s">
        <v>483</v>
      </c>
      <c r="M772">
        <v>3</v>
      </c>
      <c r="N772" s="8">
        <v>20.142857142857142</v>
      </c>
      <c r="O772" s="8">
        <v>4</v>
      </c>
      <c r="P772" s="8">
        <v>26.857142857142854</v>
      </c>
      <c r="Q772">
        <f t="shared" si="60"/>
        <v>5</v>
      </c>
      <c r="R772">
        <f t="shared" si="63"/>
        <v>0</v>
      </c>
      <c r="S772" t="str">
        <f t="shared" si="64"/>
        <v>Inactive Customers</v>
      </c>
    </row>
    <row r="773" spans="1:19" x14ac:dyDescent="0.25">
      <c r="A773">
        <v>6299</v>
      </c>
      <c r="B773">
        <v>57</v>
      </c>
      <c r="C773" t="s">
        <v>33</v>
      </c>
      <c r="D773" t="s">
        <v>37</v>
      </c>
      <c r="E773">
        <v>42564</v>
      </c>
      <c r="F773">
        <v>28</v>
      </c>
      <c r="G773">
        <v>24</v>
      </c>
      <c r="H773">
        <v>813</v>
      </c>
      <c r="I773">
        <f>(1-_xlfn.PERCENTRANK.INC($F$2:$F42985,F773,1))*10</f>
        <v>8</v>
      </c>
      <c r="J773">
        <f t="shared" si="61"/>
        <v>8</v>
      </c>
      <c r="K773">
        <f t="shared" si="62"/>
        <v>6</v>
      </c>
      <c r="L773" t="s">
        <v>483</v>
      </c>
      <c r="M773">
        <v>6</v>
      </c>
      <c r="N773" s="8">
        <v>487.79999999999995</v>
      </c>
      <c r="O773" s="8">
        <v>4</v>
      </c>
      <c r="P773" s="8">
        <v>325.20000000000005</v>
      </c>
      <c r="Q773">
        <f t="shared" si="60"/>
        <v>22</v>
      </c>
      <c r="R773">
        <f t="shared" si="63"/>
        <v>8</v>
      </c>
      <c r="S773" t="str">
        <f t="shared" si="64"/>
        <v>Loyal Customers</v>
      </c>
    </row>
    <row r="774" spans="1:19" x14ac:dyDescent="0.25">
      <c r="A774">
        <v>10846</v>
      </c>
      <c r="B774">
        <v>47</v>
      </c>
      <c r="C774" t="s">
        <v>443</v>
      </c>
      <c r="D774" t="s">
        <v>34</v>
      </c>
      <c r="E774">
        <v>43783</v>
      </c>
      <c r="F774">
        <v>22</v>
      </c>
      <c r="G774">
        <v>22</v>
      </c>
      <c r="H774">
        <v>629</v>
      </c>
      <c r="I774">
        <f>(1-_xlfn.PERCENTRANK.INC($F$2:$F42986,F774,1))*10</f>
        <v>8</v>
      </c>
      <c r="J774">
        <f t="shared" si="61"/>
        <v>7</v>
      </c>
      <c r="K774">
        <f t="shared" si="62"/>
        <v>5</v>
      </c>
      <c r="L774" t="s">
        <v>483</v>
      </c>
      <c r="M774">
        <v>7</v>
      </c>
      <c r="N774" s="8">
        <v>293.53333333333336</v>
      </c>
      <c r="O774" s="8">
        <v>8</v>
      </c>
      <c r="P774" s="8">
        <v>335.46666666666664</v>
      </c>
      <c r="Q774">
        <f t="shared" si="60"/>
        <v>20</v>
      </c>
      <c r="R774">
        <f t="shared" si="63"/>
        <v>7</v>
      </c>
      <c r="S774" t="str">
        <f t="shared" si="64"/>
        <v>Loyal Customers</v>
      </c>
    </row>
    <row r="775" spans="1:19" x14ac:dyDescent="0.25">
      <c r="A775">
        <v>347</v>
      </c>
      <c r="B775">
        <v>49</v>
      </c>
      <c r="C775" t="s">
        <v>442</v>
      </c>
      <c r="D775" t="s">
        <v>37</v>
      </c>
      <c r="E775">
        <v>40780</v>
      </c>
      <c r="F775">
        <v>30</v>
      </c>
      <c r="G775">
        <v>17</v>
      </c>
      <c r="H775">
        <v>377</v>
      </c>
      <c r="I775">
        <f>(1-_xlfn.PERCENTRANK.INC($F$2:$F42987,F775,1))*10</f>
        <v>7</v>
      </c>
      <c r="J775">
        <f t="shared" si="61"/>
        <v>5</v>
      </c>
      <c r="K775">
        <f t="shared" si="62"/>
        <v>4</v>
      </c>
      <c r="L775" t="s">
        <v>483</v>
      </c>
      <c r="M775">
        <v>7</v>
      </c>
      <c r="N775" s="8">
        <v>219.91666666666669</v>
      </c>
      <c r="O775" s="8">
        <v>5</v>
      </c>
      <c r="P775" s="8">
        <v>157.08333333333334</v>
      </c>
      <c r="Q775">
        <f t="shared" si="60"/>
        <v>16</v>
      </c>
      <c r="R775">
        <f t="shared" si="63"/>
        <v>5</v>
      </c>
      <c r="S775" t="str">
        <f t="shared" si="64"/>
        <v>Growth Customers</v>
      </c>
    </row>
    <row r="776" spans="1:19" x14ac:dyDescent="0.25">
      <c r="A776">
        <v>6543</v>
      </c>
      <c r="B776">
        <v>80</v>
      </c>
      <c r="C776" t="s">
        <v>443</v>
      </c>
      <c r="D776" t="s">
        <v>34</v>
      </c>
      <c r="E776">
        <v>62847</v>
      </c>
      <c r="F776">
        <v>45</v>
      </c>
      <c r="G776">
        <v>14</v>
      </c>
      <c r="H776">
        <v>1612</v>
      </c>
      <c r="I776">
        <f>(1-_xlfn.PERCENTRANK.INC($F$2:$F42988,F776,1))*10</f>
        <v>6</v>
      </c>
      <c r="J776">
        <f t="shared" si="61"/>
        <v>4</v>
      </c>
      <c r="K776">
        <f t="shared" si="62"/>
        <v>9</v>
      </c>
      <c r="L776" t="s">
        <v>483</v>
      </c>
      <c r="M776">
        <v>3</v>
      </c>
      <c r="N776" s="8">
        <v>690.85714285714278</v>
      </c>
      <c r="O776" s="8">
        <v>4</v>
      </c>
      <c r="P776" s="8">
        <v>921.14285714285711</v>
      </c>
      <c r="Q776">
        <f t="shared" si="60"/>
        <v>19</v>
      </c>
      <c r="R776">
        <f t="shared" si="63"/>
        <v>7</v>
      </c>
      <c r="S776" t="str">
        <f t="shared" si="64"/>
        <v>Loyal Customers</v>
      </c>
    </row>
    <row r="777" spans="1:19" x14ac:dyDescent="0.25">
      <c r="A777">
        <v>10446</v>
      </c>
      <c r="B777">
        <v>68</v>
      </c>
      <c r="C777" t="s">
        <v>33</v>
      </c>
      <c r="D777" t="s">
        <v>34</v>
      </c>
      <c r="E777">
        <v>82017</v>
      </c>
      <c r="F777">
        <v>58</v>
      </c>
      <c r="G777">
        <v>17</v>
      </c>
      <c r="H777">
        <v>729</v>
      </c>
      <c r="I777">
        <f>(1-_xlfn.PERCENTRANK.INC($F$2:$F42989,F777,1))*10</f>
        <v>5</v>
      </c>
      <c r="J777">
        <f t="shared" si="61"/>
        <v>5</v>
      </c>
      <c r="K777">
        <f t="shared" si="62"/>
        <v>6</v>
      </c>
      <c r="L777" t="s">
        <v>483</v>
      </c>
      <c r="M777">
        <v>5</v>
      </c>
      <c r="N777" s="8">
        <v>303.75</v>
      </c>
      <c r="O777" s="8">
        <v>7</v>
      </c>
      <c r="P777" s="8">
        <v>425.25</v>
      </c>
      <c r="Q777">
        <f t="shared" si="60"/>
        <v>16</v>
      </c>
      <c r="R777">
        <f t="shared" si="63"/>
        <v>5</v>
      </c>
      <c r="S777" t="str">
        <f t="shared" si="64"/>
        <v>Growth Customers</v>
      </c>
    </row>
    <row r="778" spans="1:19" x14ac:dyDescent="0.25">
      <c r="A778">
        <v>3479</v>
      </c>
      <c r="B778">
        <v>75</v>
      </c>
      <c r="C778" t="s">
        <v>442</v>
      </c>
      <c r="D778" t="s">
        <v>30</v>
      </c>
      <c r="E778">
        <v>16813</v>
      </c>
      <c r="F778">
        <v>49</v>
      </c>
      <c r="G778">
        <v>6</v>
      </c>
      <c r="H778">
        <v>50</v>
      </c>
      <c r="I778">
        <f>(1-_xlfn.PERCENTRANK.INC($F$2:$F42990,F778,1))*10</f>
        <v>6</v>
      </c>
      <c r="J778">
        <f t="shared" si="61"/>
        <v>1</v>
      </c>
      <c r="K778">
        <f t="shared" si="62"/>
        <v>1</v>
      </c>
      <c r="L778" t="s">
        <v>483</v>
      </c>
      <c r="M778">
        <v>2</v>
      </c>
      <c r="N778" s="8">
        <v>20</v>
      </c>
      <c r="O778" s="8">
        <v>3</v>
      </c>
      <c r="P778" s="8">
        <v>30</v>
      </c>
      <c r="Q778">
        <f t="shared" si="60"/>
        <v>8</v>
      </c>
      <c r="R778">
        <f t="shared" si="63"/>
        <v>1</v>
      </c>
      <c r="S778" t="str">
        <f t="shared" si="64"/>
        <v>Inactive Customers</v>
      </c>
    </row>
    <row r="779" spans="1:19" x14ac:dyDescent="0.25">
      <c r="A779">
        <v>11075</v>
      </c>
      <c r="B779">
        <v>47</v>
      </c>
      <c r="C779" t="s">
        <v>442</v>
      </c>
      <c r="D779" t="s">
        <v>34</v>
      </c>
      <c r="E779">
        <v>51267</v>
      </c>
      <c r="F779">
        <v>37</v>
      </c>
      <c r="G779">
        <v>15</v>
      </c>
      <c r="H779">
        <v>270</v>
      </c>
      <c r="I779">
        <f>(1-_xlfn.PERCENTRANK.INC($F$2:$F42991,F779,1))*10</f>
        <v>7</v>
      </c>
      <c r="J779">
        <f t="shared" si="61"/>
        <v>4</v>
      </c>
      <c r="K779">
        <f t="shared" si="62"/>
        <v>4</v>
      </c>
      <c r="L779" t="s">
        <v>483</v>
      </c>
      <c r="M779">
        <v>3</v>
      </c>
      <c r="N779" s="8">
        <v>101.25</v>
      </c>
      <c r="O779" s="8">
        <v>5</v>
      </c>
      <c r="P779" s="8">
        <v>168.75</v>
      </c>
      <c r="Q779">
        <f t="shared" si="60"/>
        <v>15</v>
      </c>
      <c r="R779">
        <f t="shared" si="63"/>
        <v>4</v>
      </c>
      <c r="S779" t="str">
        <f t="shared" si="64"/>
        <v>At-Risk Customers</v>
      </c>
    </row>
    <row r="780" spans="1:19" x14ac:dyDescent="0.25">
      <c r="A780">
        <v>4442</v>
      </c>
      <c r="B780">
        <v>64</v>
      </c>
      <c r="C780" t="s">
        <v>442</v>
      </c>
      <c r="D780" t="s">
        <v>30</v>
      </c>
      <c r="E780">
        <v>46524</v>
      </c>
      <c r="F780">
        <v>70</v>
      </c>
      <c r="G780">
        <v>9</v>
      </c>
      <c r="H780">
        <v>177</v>
      </c>
      <c r="I780">
        <f>(1-_xlfn.PERCENTRANK.INC($F$2:$F42992,F780,1))*10</f>
        <v>3.0000000000000004</v>
      </c>
      <c r="J780">
        <f t="shared" si="61"/>
        <v>2</v>
      </c>
      <c r="K780">
        <f t="shared" si="62"/>
        <v>3</v>
      </c>
      <c r="L780" t="s">
        <v>483</v>
      </c>
      <c r="M780">
        <v>1</v>
      </c>
      <c r="N780" s="8">
        <v>29.5</v>
      </c>
      <c r="O780" s="8">
        <v>5</v>
      </c>
      <c r="P780" s="8">
        <v>147.5</v>
      </c>
      <c r="Q780">
        <f t="shared" si="60"/>
        <v>8</v>
      </c>
      <c r="R780">
        <f t="shared" si="63"/>
        <v>1</v>
      </c>
      <c r="S780" t="str">
        <f t="shared" si="64"/>
        <v>Inactive Customers</v>
      </c>
    </row>
    <row r="781" spans="1:19" x14ac:dyDescent="0.25">
      <c r="A781">
        <v>199</v>
      </c>
      <c r="B781">
        <v>63</v>
      </c>
      <c r="C781" t="s">
        <v>443</v>
      </c>
      <c r="D781" t="s">
        <v>30</v>
      </c>
      <c r="E781">
        <v>45183</v>
      </c>
      <c r="F781">
        <v>33</v>
      </c>
      <c r="G781">
        <v>13</v>
      </c>
      <c r="H781">
        <v>315</v>
      </c>
      <c r="I781">
        <f>(1-_xlfn.PERCENTRANK.INC($F$2:$F42993,F781,1))*10</f>
        <v>7</v>
      </c>
      <c r="J781">
        <f t="shared" si="61"/>
        <v>4</v>
      </c>
      <c r="K781">
        <f t="shared" si="62"/>
        <v>4</v>
      </c>
      <c r="L781" t="s">
        <v>483</v>
      </c>
      <c r="M781">
        <v>4</v>
      </c>
      <c r="N781" s="8">
        <v>114.54545454545455</v>
      </c>
      <c r="O781" s="8">
        <v>7</v>
      </c>
      <c r="P781" s="8">
        <v>200.45454545454544</v>
      </c>
      <c r="Q781">
        <f t="shared" si="60"/>
        <v>15</v>
      </c>
      <c r="R781">
        <f t="shared" si="63"/>
        <v>4</v>
      </c>
      <c r="S781" t="str">
        <f t="shared" si="64"/>
        <v>At-Risk Customers</v>
      </c>
    </row>
    <row r="782" spans="1:19" x14ac:dyDescent="0.25">
      <c r="A782">
        <v>6722</v>
      </c>
      <c r="B782">
        <v>71</v>
      </c>
      <c r="C782" t="s">
        <v>33</v>
      </c>
      <c r="D782" t="s">
        <v>34</v>
      </c>
      <c r="E782">
        <v>70421</v>
      </c>
      <c r="F782">
        <v>98</v>
      </c>
      <c r="G782">
        <v>23</v>
      </c>
      <c r="H782">
        <v>767</v>
      </c>
      <c r="I782">
        <f>(1-_xlfn.PERCENTRANK.INC($F$2:$F42994,F782,1))*10</f>
        <v>0.99999999999999978</v>
      </c>
      <c r="J782">
        <f t="shared" si="61"/>
        <v>8</v>
      </c>
      <c r="K782">
        <f t="shared" si="62"/>
        <v>6</v>
      </c>
      <c r="L782" t="s">
        <v>483</v>
      </c>
      <c r="M782">
        <v>10</v>
      </c>
      <c r="N782" s="8">
        <v>451.1764705882353</v>
      </c>
      <c r="O782" s="8">
        <v>7</v>
      </c>
      <c r="P782" s="8">
        <v>315.8235294117647</v>
      </c>
      <c r="Q782">
        <f t="shared" si="60"/>
        <v>15</v>
      </c>
      <c r="R782">
        <f t="shared" si="63"/>
        <v>4</v>
      </c>
      <c r="S782" t="str">
        <f t="shared" si="64"/>
        <v>At-Risk Customers</v>
      </c>
    </row>
    <row r="783" spans="1:19" x14ac:dyDescent="0.25">
      <c r="A783">
        <v>796</v>
      </c>
      <c r="B783">
        <v>60</v>
      </c>
      <c r="C783" t="s">
        <v>443</v>
      </c>
      <c r="D783" t="s">
        <v>37</v>
      </c>
      <c r="E783">
        <v>60161</v>
      </c>
      <c r="F783">
        <v>17</v>
      </c>
      <c r="G783">
        <v>26</v>
      </c>
      <c r="H783">
        <v>1071</v>
      </c>
      <c r="I783">
        <f>(1-_xlfn.PERCENTRANK.INC($F$2:$F42995,F783,1))*10</f>
        <v>9</v>
      </c>
      <c r="J783">
        <f t="shared" si="61"/>
        <v>9</v>
      </c>
      <c r="K783">
        <f t="shared" si="62"/>
        <v>7</v>
      </c>
      <c r="L783" t="s">
        <v>483</v>
      </c>
      <c r="M783">
        <v>11</v>
      </c>
      <c r="N783" s="8">
        <v>620.0526315789474</v>
      </c>
      <c r="O783" s="8">
        <v>8</v>
      </c>
      <c r="P783" s="8">
        <v>450.9473684210526</v>
      </c>
      <c r="Q783">
        <f t="shared" si="60"/>
        <v>25</v>
      </c>
      <c r="R783">
        <f t="shared" si="63"/>
        <v>9</v>
      </c>
      <c r="S783" t="str">
        <f t="shared" si="64"/>
        <v>Top Customers</v>
      </c>
    </row>
    <row r="784" spans="1:19" x14ac:dyDescent="0.25">
      <c r="A784">
        <v>3749</v>
      </c>
      <c r="B784">
        <v>52</v>
      </c>
      <c r="C784" t="s">
        <v>442</v>
      </c>
      <c r="D784" t="s">
        <v>34</v>
      </c>
      <c r="E784">
        <v>73926</v>
      </c>
      <c r="F784">
        <v>54</v>
      </c>
      <c r="G784">
        <v>24</v>
      </c>
      <c r="H784">
        <v>1580</v>
      </c>
      <c r="I784">
        <f>(1-_xlfn.PERCENTRANK.INC($F$2:$F42996,F784,1))*10</f>
        <v>5</v>
      </c>
      <c r="J784">
        <f t="shared" si="61"/>
        <v>8</v>
      </c>
      <c r="K784">
        <f t="shared" si="62"/>
        <v>9</v>
      </c>
      <c r="L784" t="s">
        <v>483</v>
      </c>
      <c r="M784">
        <v>6</v>
      </c>
      <c r="N784" s="8">
        <v>526.66666666666663</v>
      </c>
      <c r="O784" s="8">
        <v>12</v>
      </c>
      <c r="P784" s="8">
        <v>1053.3333333333333</v>
      </c>
      <c r="Q784">
        <f t="shared" si="60"/>
        <v>22</v>
      </c>
      <c r="R784">
        <f t="shared" si="63"/>
        <v>8</v>
      </c>
      <c r="S784" t="str">
        <f t="shared" si="64"/>
        <v>Loyal Customers</v>
      </c>
    </row>
    <row r="785" spans="1:19" x14ac:dyDescent="0.25">
      <c r="A785">
        <v>8523</v>
      </c>
      <c r="B785">
        <v>57</v>
      </c>
      <c r="C785" t="s">
        <v>442</v>
      </c>
      <c r="D785" t="s">
        <v>34</v>
      </c>
      <c r="E785">
        <v>19329</v>
      </c>
      <c r="F785">
        <v>39</v>
      </c>
      <c r="G785">
        <v>10</v>
      </c>
      <c r="H785">
        <v>60</v>
      </c>
      <c r="I785">
        <f>(1-_xlfn.PERCENTRANK.INC($F$2:$F42997,F785,1))*10</f>
        <v>7</v>
      </c>
      <c r="J785">
        <f t="shared" si="61"/>
        <v>3</v>
      </c>
      <c r="K785">
        <f t="shared" si="62"/>
        <v>2</v>
      </c>
      <c r="L785" t="s">
        <v>483</v>
      </c>
      <c r="M785">
        <v>4</v>
      </c>
      <c r="N785" s="8">
        <v>34.285714285714285</v>
      </c>
      <c r="O785" s="8">
        <v>3</v>
      </c>
      <c r="P785" s="8">
        <v>25.714285714285712</v>
      </c>
      <c r="Q785">
        <f t="shared" si="60"/>
        <v>12</v>
      </c>
      <c r="R785">
        <f t="shared" si="63"/>
        <v>3</v>
      </c>
      <c r="S785" t="str">
        <f t="shared" si="64"/>
        <v>At-Risk Customers</v>
      </c>
    </row>
    <row r="786" spans="1:19" x14ac:dyDescent="0.25">
      <c r="A786">
        <v>310</v>
      </c>
      <c r="B786">
        <v>55</v>
      </c>
      <c r="C786" t="s">
        <v>443</v>
      </c>
      <c r="D786" t="s">
        <v>34</v>
      </c>
      <c r="E786">
        <v>61872</v>
      </c>
      <c r="F786">
        <v>81</v>
      </c>
      <c r="G786">
        <v>21</v>
      </c>
      <c r="H786">
        <v>573</v>
      </c>
      <c r="I786">
        <f>(1-_xlfn.PERCENTRANK.INC($F$2:$F42998,F786,1))*10</f>
        <v>1.9999999999999996</v>
      </c>
      <c r="J786">
        <f t="shared" si="61"/>
        <v>7</v>
      </c>
      <c r="K786">
        <f t="shared" si="62"/>
        <v>5</v>
      </c>
      <c r="L786" t="s">
        <v>483</v>
      </c>
      <c r="M786">
        <v>4</v>
      </c>
      <c r="N786" s="8">
        <v>176.30769230769232</v>
      </c>
      <c r="O786" s="8">
        <v>9</v>
      </c>
      <c r="P786" s="8">
        <v>396.69230769230768</v>
      </c>
      <c r="Q786">
        <f t="shared" si="60"/>
        <v>14</v>
      </c>
      <c r="R786">
        <f t="shared" si="63"/>
        <v>4</v>
      </c>
      <c r="S786" t="str">
        <f t="shared" si="64"/>
        <v>At-Risk Customers</v>
      </c>
    </row>
    <row r="787" spans="1:19" x14ac:dyDescent="0.25">
      <c r="A787">
        <v>8629</v>
      </c>
      <c r="B787">
        <v>69</v>
      </c>
      <c r="C787" t="s">
        <v>442</v>
      </c>
      <c r="D787" t="s">
        <v>57</v>
      </c>
      <c r="E787">
        <v>46984</v>
      </c>
      <c r="F787">
        <v>71</v>
      </c>
      <c r="G787">
        <v>5</v>
      </c>
      <c r="H787">
        <v>41</v>
      </c>
      <c r="I787">
        <f>(1-_xlfn.PERCENTRANK.INC($F$2:$F42999,F787,1))*10</f>
        <v>3.0000000000000004</v>
      </c>
      <c r="J787">
        <f t="shared" si="61"/>
        <v>0</v>
      </c>
      <c r="K787">
        <f t="shared" si="62"/>
        <v>1</v>
      </c>
      <c r="L787" t="s">
        <v>483</v>
      </c>
      <c r="M787">
        <v>1</v>
      </c>
      <c r="N787" s="8">
        <v>10.25</v>
      </c>
      <c r="O787" s="8">
        <v>3</v>
      </c>
      <c r="P787" s="8">
        <v>30.75</v>
      </c>
      <c r="Q787">
        <f t="shared" si="60"/>
        <v>4</v>
      </c>
      <c r="R787">
        <f t="shared" si="63"/>
        <v>0</v>
      </c>
      <c r="S787" t="str">
        <f t="shared" si="64"/>
        <v>Inactive Customers</v>
      </c>
    </row>
    <row r="788" spans="1:19" x14ac:dyDescent="0.25">
      <c r="A788">
        <v>236</v>
      </c>
      <c r="B788">
        <v>74</v>
      </c>
      <c r="C788" t="s">
        <v>442</v>
      </c>
      <c r="D788" t="s">
        <v>34</v>
      </c>
      <c r="E788">
        <v>34838</v>
      </c>
      <c r="F788">
        <v>62</v>
      </c>
      <c r="G788">
        <v>10</v>
      </c>
      <c r="H788">
        <v>170</v>
      </c>
      <c r="I788">
        <f>(1-_xlfn.PERCENTRANK.INC($F$2:$F43000,F788,1))*10</f>
        <v>4</v>
      </c>
      <c r="J788">
        <f t="shared" si="61"/>
        <v>3</v>
      </c>
      <c r="K788">
        <f t="shared" si="62"/>
        <v>3</v>
      </c>
      <c r="L788" t="s">
        <v>483</v>
      </c>
      <c r="M788">
        <v>2</v>
      </c>
      <c r="N788" s="8">
        <v>56.666666666666664</v>
      </c>
      <c r="O788" s="8">
        <v>4</v>
      </c>
      <c r="P788" s="8">
        <v>113.33333333333333</v>
      </c>
      <c r="Q788">
        <f t="shared" si="60"/>
        <v>10</v>
      </c>
      <c r="R788">
        <f t="shared" si="63"/>
        <v>2</v>
      </c>
      <c r="S788" t="str">
        <f t="shared" si="64"/>
        <v>At-Risk Customers</v>
      </c>
    </row>
    <row r="789" spans="1:19" x14ac:dyDescent="0.25">
      <c r="A789">
        <v>9930</v>
      </c>
      <c r="B789">
        <v>81</v>
      </c>
      <c r="C789" t="s">
        <v>33</v>
      </c>
      <c r="D789" t="s">
        <v>30</v>
      </c>
      <c r="E789">
        <v>82716</v>
      </c>
      <c r="F789">
        <v>8</v>
      </c>
      <c r="G789">
        <v>28</v>
      </c>
      <c r="H789">
        <v>1167</v>
      </c>
      <c r="I789">
        <f>(1-_xlfn.PERCENTRANK.INC($F$2:$F43001,F789,1))*10</f>
        <v>10</v>
      </c>
      <c r="J789">
        <f t="shared" si="61"/>
        <v>9</v>
      </c>
      <c r="K789">
        <f t="shared" si="62"/>
        <v>7</v>
      </c>
      <c r="L789" t="s">
        <v>483</v>
      </c>
      <c r="M789">
        <v>6</v>
      </c>
      <c r="N789" s="8">
        <v>368.52631578947364</v>
      </c>
      <c r="O789" s="8">
        <v>13</v>
      </c>
      <c r="P789" s="8">
        <v>798.47368421052636</v>
      </c>
      <c r="Q789">
        <f t="shared" si="60"/>
        <v>26</v>
      </c>
      <c r="R789">
        <f t="shared" si="63"/>
        <v>9</v>
      </c>
      <c r="S789" t="str">
        <f t="shared" si="64"/>
        <v>Top Customers</v>
      </c>
    </row>
    <row r="790" spans="1:19" x14ac:dyDescent="0.25">
      <c r="A790">
        <v>3483</v>
      </c>
      <c r="B790">
        <v>67</v>
      </c>
      <c r="C790" t="s">
        <v>442</v>
      </c>
      <c r="D790" t="s">
        <v>34</v>
      </c>
      <c r="E790">
        <v>48192</v>
      </c>
      <c r="F790">
        <v>76</v>
      </c>
      <c r="G790">
        <v>25</v>
      </c>
      <c r="H790">
        <v>1526</v>
      </c>
      <c r="I790">
        <f>(1-_xlfn.PERCENTRANK.INC($F$2:$F43002,F790,1))*10</f>
        <v>3.0000000000000004</v>
      </c>
      <c r="J790">
        <f t="shared" si="61"/>
        <v>8</v>
      </c>
      <c r="K790">
        <f t="shared" si="62"/>
        <v>8</v>
      </c>
      <c r="L790" t="s">
        <v>483</v>
      </c>
      <c r="M790">
        <v>2</v>
      </c>
      <c r="N790" s="8">
        <v>218</v>
      </c>
      <c r="O790" s="8">
        <v>12</v>
      </c>
      <c r="P790" s="8">
        <v>1308</v>
      </c>
      <c r="Q790">
        <f t="shared" si="60"/>
        <v>19</v>
      </c>
      <c r="R790">
        <f t="shared" si="63"/>
        <v>7</v>
      </c>
      <c r="S790" t="str">
        <f t="shared" si="64"/>
        <v>Loyal Customers</v>
      </c>
    </row>
    <row r="791" spans="1:19" x14ac:dyDescent="0.25">
      <c r="A791">
        <v>4599</v>
      </c>
      <c r="B791">
        <v>49</v>
      </c>
      <c r="C791" t="s">
        <v>443</v>
      </c>
      <c r="D791" t="s">
        <v>34</v>
      </c>
      <c r="E791">
        <v>49681</v>
      </c>
      <c r="F791">
        <v>66</v>
      </c>
      <c r="G791">
        <v>21</v>
      </c>
      <c r="H791">
        <v>458</v>
      </c>
      <c r="I791">
        <f>(1-_xlfn.PERCENTRANK.INC($F$2:$F43003,F791,1))*10</f>
        <v>4</v>
      </c>
      <c r="J791">
        <f t="shared" si="61"/>
        <v>7</v>
      </c>
      <c r="K791">
        <f t="shared" si="62"/>
        <v>5</v>
      </c>
      <c r="L791" t="s">
        <v>483</v>
      </c>
      <c r="M791">
        <v>7</v>
      </c>
      <c r="N791" s="8">
        <v>229</v>
      </c>
      <c r="O791" s="8">
        <v>7</v>
      </c>
      <c r="P791" s="8">
        <v>229</v>
      </c>
      <c r="Q791">
        <f t="shared" si="60"/>
        <v>16</v>
      </c>
      <c r="R791">
        <f t="shared" si="63"/>
        <v>5</v>
      </c>
      <c r="S791" t="str">
        <f t="shared" si="64"/>
        <v>Growth Customers</v>
      </c>
    </row>
    <row r="792" spans="1:19" x14ac:dyDescent="0.25">
      <c r="A792">
        <v>7326</v>
      </c>
      <c r="B792">
        <v>54</v>
      </c>
      <c r="C792" t="s">
        <v>443</v>
      </c>
      <c r="D792" t="s">
        <v>34</v>
      </c>
      <c r="E792">
        <v>56850</v>
      </c>
      <c r="F792">
        <v>83</v>
      </c>
      <c r="G792">
        <v>6</v>
      </c>
      <c r="H792">
        <v>63</v>
      </c>
      <c r="I792">
        <f>(1-_xlfn.PERCENTRANK.INC($F$2:$F43004,F792,1))*10</f>
        <v>1.9999999999999996</v>
      </c>
      <c r="J792">
        <f t="shared" si="61"/>
        <v>1</v>
      </c>
      <c r="K792">
        <f t="shared" si="62"/>
        <v>2</v>
      </c>
      <c r="L792" t="s">
        <v>483</v>
      </c>
      <c r="M792">
        <v>1</v>
      </c>
      <c r="N792" s="8">
        <v>15.75</v>
      </c>
      <c r="O792" s="8">
        <v>3</v>
      </c>
      <c r="P792" s="8">
        <v>47.25</v>
      </c>
      <c r="Q792">
        <f t="shared" si="60"/>
        <v>5</v>
      </c>
      <c r="R792">
        <f t="shared" si="63"/>
        <v>0</v>
      </c>
      <c r="S792" t="str">
        <f t="shared" si="64"/>
        <v>Inactive Customers</v>
      </c>
    </row>
    <row r="793" spans="1:19" x14ac:dyDescent="0.25">
      <c r="A793">
        <v>7352</v>
      </c>
      <c r="B793">
        <v>68</v>
      </c>
      <c r="C793" t="s">
        <v>442</v>
      </c>
      <c r="D793" t="s">
        <v>34</v>
      </c>
      <c r="E793">
        <v>55267</v>
      </c>
      <c r="F793">
        <v>28</v>
      </c>
      <c r="G793">
        <v>17</v>
      </c>
      <c r="H793">
        <v>405</v>
      </c>
      <c r="I793">
        <f>(1-_xlfn.PERCENTRANK.INC($F$2:$F43005,F793,1))*10</f>
        <v>8</v>
      </c>
      <c r="J793">
        <f t="shared" si="61"/>
        <v>5</v>
      </c>
      <c r="K793">
        <f t="shared" si="62"/>
        <v>5</v>
      </c>
      <c r="L793" t="s">
        <v>483</v>
      </c>
      <c r="M793">
        <v>3</v>
      </c>
      <c r="N793" s="8">
        <v>135</v>
      </c>
      <c r="O793" s="8">
        <v>6</v>
      </c>
      <c r="P793" s="8">
        <v>270</v>
      </c>
      <c r="Q793">
        <f t="shared" si="60"/>
        <v>18</v>
      </c>
      <c r="R793">
        <f t="shared" si="63"/>
        <v>6</v>
      </c>
      <c r="S793" t="str">
        <f t="shared" si="64"/>
        <v>Growth Customers</v>
      </c>
    </row>
    <row r="794" spans="1:19" x14ac:dyDescent="0.25">
      <c r="A794">
        <v>2350</v>
      </c>
      <c r="B794">
        <v>53</v>
      </c>
      <c r="C794" t="s">
        <v>442</v>
      </c>
      <c r="D794" t="s">
        <v>34</v>
      </c>
      <c r="E794">
        <v>59666</v>
      </c>
      <c r="F794">
        <v>87</v>
      </c>
      <c r="G794">
        <v>20</v>
      </c>
      <c r="H794">
        <v>1027</v>
      </c>
      <c r="I794">
        <f>(1-_xlfn.PERCENTRANK.INC($F$2:$F43006,F794,1))*10</f>
        <v>1.9999999999999996</v>
      </c>
      <c r="J794">
        <f t="shared" si="61"/>
        <v>6</v>
      </c>
      <c r="K794">
        <f t="shared" si="62"/>
        <v>7</v>
      </c>
      <c r="L794" t="s">
        <v>483</v>
      </c>
      <c r="M794">
        <v>3</v>
      </c>
      <c r="N794" s="8">
        <v>280.09090909090907</v>
      </c>
      <c r="O794" s="8">
        <v>8</v>
      </c>
      <c r="P794" s="8">
        <v>746.90909090909088</v>
      </c>
      <c r="Q794">
        <f t="shared" si="60"/>
        <v>15</v>
      </c>
      <c r="R794">
        <f t="shared" si="63"/>
        <v>4</v>
      </c>
      <c r="S794" t="str">
        <f t="shared" si="64"/>
        <v>At-Risk Customers</v>
      </c>
    </row>
    <row r="795" spans="1:19" x14ac:dyDescent="0.25">
      <c r="A795">
        <v>9145</v>
      </c>
      <c r="B795">
        <v>53</v>
      </c>
      <c r="C795" t="s">
        <v>442</v>
      </c>
      <c r="D795" t="s">
        <v>30</v>
      </c>
      <c r="E795">
        <v>72504</v>
      </c>
      <c r="F795">
        <v>43</v>
      </c>
      <c r="G795">
        <v>22</v>
      </c>
      <c r="H795">
        <v>1478</v>
      </c>
      <c r="I795">
        <f>(1-_xlfn.PERCENTRANK.INC($F$2:$F43007,F795,1))*10</f>
        <v>6</v>
      </c>
      <c r="J795">
        <f t="shared" si="61"/>
        <v>7</v>
      </c>
      <c r="K795">
        <f t="shared" si="62"/>
        <v>8</v>
      </c>
      <c r="L795" t="s">
        <v>483</v>
      </c>
      <c r="M795">
        <v>5</v>
      </c>
      <c r="N795" s="8">
        <v>671.81818181818176</v>
      </c>
      <c r="O795" s="8">
        <v>6</v>
      </c>
      <c r="P795" s="8">
        <v>806.18181818181813</v>
      </c>
      <c r="Q795">
        <f t="shared" si="60"/>
        <v>21</v>
      </c>
      <c r="R795">
        <f t="shared" si="63"/>
        <v>8</v>
      </c>
      <c r="S795" t="str">
        <f t="shared" si="64"/>
        <v>Loyal Customers</v>
      </c>
    </row>
    <row r="796" spans="1:19" x14ac:dyDescent="0.25">
      <c r="A796">
        <v>2964</v>
      </c>
      <c r="B796">
        <v>44</v>
      </c>
      <c r="C796" t="s">
        <v>442</v>
      </c>
      <c r="D796" t="s">
        <v>34</v>
      </c>
      <c r="E796">
        <v>26872</v>
      </c>
      <c r="F796">
        <v>0</v>
      </c>
      <c r="G796">
        <v>5</v>
      </c>
      <c r="H796">
        <v>72</v>
      </c>
      <c r="I796">
        <f>(1-_xlfn.PERCENTRANK.INC($F$2:$F43008,F796,1))*10</f>
        <v>10</v>
      </c>
      <c r="J796">
        <f t="shared" si="61"/>
        <v>0</v>
      </c>
      <c r="K796">
        <f t="shared" si="62"/>
        <v>2</v>
      </c>
      <c r="L796" t="s">
        <v>483</v>
      </c>
      <c r="M796">
        <v>1</v>
      </c>
      <c r="N796" s="8">
        <v>24</v>
      </c>
      <c r="O796" s="8">
        <v>2</v>
      </c>
      <c r="P796" s="8">
        <v>48</v>
      </c>
      <c r="Q796">
        <f t="shared" si="60"/>
        <v>12</v>
      </c>
      <c r="R796">
        <f t="shared" si="63"/>
        <v>3</v>
      </c>
      <c r="S796" t="str">
        <f t="shared" si="64"/>
        <v>At-Risk Customers</v>
      </c>
    </row>
    <row r="797" spans="1:19" x14ac:dyDescent="0.25">
      <c r="A797">
        <v>5585</v>
      </c>
      <c r="B797">
        <v>53</v>
      </c>
      <c r="C797" t="s">
        <v>442</v>
      </c>
      <c r="D797" t="s">
        <v>30</v>
      </c>
      <c r="E797">
        <v>21359</v>
      </c>
      <c r="F797">
        <v>1</v>
      </c>
      <c r="G797">
        <v>7</v>
      </c>
      <c r="H797">
        <v>48</v>
      </c>
      <c r="I797">
        <f>(1-_xlfn.PERCENTRANK.INC($F$2:$F43009,F797,1))*10</f>
        <v>10</v>
      </c>
      <c r="J797">
        <f t="shared" si="61"/>
        <v>1</v>
      </c>
      <c r="K797">
        <f t="shared" si="62"/>
        <v>1</v>
      </c>
      <c r="L797" t="s">
        <v>483</v>
      </c>
      <c r="M797">
        <v>2</v>
      </c>
      <c r="N797" s="8">
        <v>19.200000000000003</v>
      </c>
      <c r="O797" s="8">
        <v>3</v>
      </c>
      <c r="P797" s="8">
        <v>28.799999999999997</v>
      </c>
      <c r="Q797">
        <f t="shared" si="60"/>
        <v>12</v>
      </c>
      <c r="R797">
        <f t="shared" si="63"/>
        <v>3</v>
      </c>
      <c r="S797" t="str">
        <f t="shared" si="64"/>
        <v>At-Risk Customers</v>
      </c>
    </row>
    <row r="798" spans="1:19" x14ac:dyDescent="0.25">
      <c r="A798">
        <v>9687</v>
      </c>
      <c r="B798">
        <v>50</v>
      </c>
      <c r="C798" t="s">
        <v>442</v>
      </c>
      <c r="D798" t="s">
        <v>30</v>
      </c>
      <c r="E798">
        <v>73170</v>
      </c>
      <c r="F798">
        <v>1</v>
      </c>
      <c r="G798">
        <v>16</v>
      </c>
      <c r="H798">
        <v>726</v>
      </c>
      <c r="I798">
        <f>(1-_xlfn.PERCENTRANK.INC($F$2:$F43010,F798,1))*10</f>
        <v>10</v>
      </c>
      <c r="J798">
        <f t="shared" si="61"/>
        <v>5</v>
      </c>
      <c r="K798">
        <f t="shared" si="62"/>
        <v>6</v>
      </c>
      <c r="L798" t="s">
        <v>483</v>
      </c>
      <c r="M798">
        <v>5</v>
      </c>
      <c r="N798" s="8">
        <v>330</v>
      </c>
      <c r="O798" s="8">
        <v>6</v>
      </c>
      <c r="P798" s="8">
        <v>395.99999999999994</v>
      </c>
      <c r="Q798">
        <f t="shared" si="60"/>
        <v>21</v>
      </c>
      <c r="R798">
        <f t="shared" si="63"/>
        <v>8</v>
      </c>
      <c r="S798" t="str">
        <f t="shared" si="64"/>
        <v>Loyal Customers</v>
      </c>
    </row>
    <row r="799" spans="1:19" x14ac:dyDescent="0.25">
      <c r="A799">
        <v>3732</v>
      </c>
      <c r="B799">
        <v>70</v>
      </c>
      <c r="C799" t="s">
        <v>443</v>
      </c>
      <c r="D799" t="s">
        <v>34</v>
      </c>
      <c r="E799">
        <v>52750</v>
      </c>
      <c r="F799">
        <v>72</v>
      </c>
      <c r="G799">
        <v>27</v>
      </c>
      <c r="H799">
        <v>860</v>
      </c>
      <c r="I799">
        <f>(1-_xlfn.PERCENTRANK.INC($F$2:$F43011,F799,1))*10</f>
        <v>3.0000000000000004</v>
      </c>
      <c r="J799">
        <f t="shared" si="61"/>
        <v>9</v>
      </c>
      <c r="K799">
        <f t="shared" si="62"/>
        <v>6</v>
      </c>
      <c r="L799" t="s">
        <v>483</v>
      </c>
      <c r="M799">
        <v>5</v>
      </c>
      <c r="N799" s="8">
        <v>307.14285714285717</v>
      </c>
      <c r="O799" s="8">
        <v>9</v>
      </c>
      <c r="P799" s="8">
        <v>552.85714285714289</v>
      </c>
      <c r="Q799">
        <f t="shared" si="60"/>
        <v>18</v>
      </c>
      <c r="R799">
        <f t="shared" si="63"/>
        <v>6</v>
      </c>
      <c r="S799" t="str">
        <f t="shared" si="64"/>
        <v>Growth Customers</v>
      </c>
    </row>
    <row r="800" spans="1:19" x14ac:dyDescent="0.25">
      <c r="A800">
        <v>6303</v>
      </c>
      <c r="B800">
        <v>39</v>
      </c>
      <c r="C800" t="s">
        <v>33</v>
      </c>
      <c r="D800" t="s">
        <v>34</v>
      </c>
      <c r="E800">
        <v>91820</v>
      </c>
      <c r="F800">
        <v>72</v>
      </c>
      <c r="G800">
        <v>22</v>
      </c>
      <c r="H800">
        <v>1497</v>
      </c>
      <c r="I800">
        <f>(1-_xlfn.PERCENTRANK.INC($F$2:$F43012,F800,1))*10</f>
        <v>3.0000000000000004</v>
      </c>
      <c r="J800">
        <f t="shared" si="61"/>
        <v>7</v>
      </c>
      <c r="K800">
        <f t="shared" si="62"/>
        <v>8</v>
      </c>
      <c r="L800" t="s">
        <v>484</v>
      </c>
      <c r="M800">
        <v>5</v>
      </c>
      <c r="N800" s="8">
        <v>440.29411764705884</v>
      </c>
      <c r="O800" s="8">
        <v>12</v>
      </c>
      <c r="P800" s="8">
        <v>1056.7058823529412</v>
      </c>
      <c r="Q800">
        <f t="shared" si="60"/>
        <v>18</v>
      </c>
      <c r="R800">
        <f t="shared" si="63"/>
        <v>6</v>
      </c>
      <c r="S800" t="str">
        <f t="shared" si="64"/>
        <v>Growth Customers</v>
      </c>
    </row>
    <row r="801" spans="1:19" x14ac:dyDescent="0.25">
      <c r="A801">
        <v>11176</v>
      </c>
      <c r="B801">
        <v>55</v>
      </c>
      <c r="C801" t="s">
        <v>33</v>
      </c>
      <c r="D801" t="s">
        <v>34</v>
      </c>
      <c r="E801">
        <v>65968</v>
      </c>
      <c r="F801">
        <v>12</v>
      </c>
      <c r="G801">
        <v>18</v>
      </c>
      <c r="H801">
        <v>495</v>
      </c>
      <c r="I801">
        <f>(1-_xlfn.PERCENTRANK.INC($F$2:$F43013,F801,1))*10</f>
        <v>9</v>
      </c>
      <c r="J801">
        <f t="shared" si="61"/>
        <v>6</v>
      </c>
      <c r="K801">
        <f t="shared" si="62"/>
        <v>5</v>
      </c>
      <c r="L801" t="s">
        <v>483</v>
      </c>
      <c r="M801">
        <v>5</v>
      </c>
      <c r="N801" s="8">
        <v>206.25</v>
      </c>
      <c r="O801" s="8">
        <v>7</v>
      </c>
      <c r="P801" s="8">
        <v>288.75</v>
      </c>
      <c r="Q801">
        <f t="shared" si="60"/>
        <v>20</v>
      </c>
      <c r="R801">
        <f t="shared" si="63"/>
        <v>7</v>
      </c>
      <c r="S801" t="str">
        <f t="shared" si="64"/>
        <v>Loyal Customers</v>
      </c>
    </row>
    <row r="802" spans="1:19" x14ac:dyDescent="0.25">
      <c r="A802">
        <v>2986</v>
      </c>
      <c r="B802">
        <v>49</v>
      </c>
      <c r="C802" t="s">
        <v>442</v>
      </c>
      <c r="D802" t="s">
        <v>34</v>
      </c>
      <c r="E802">
        <v>30772</v>
      </c>
      <c r="F802">
        <v>89</v>
      </c>
      <c r="G802">
        <v>4</v>
      </c>
      <c r="H802">
        <v>20</v>
      </c>
      <c r="I802">
        <f>(1-_xlfn.PERCENTRANK.INC($F$2:$F43014,F802,1))*10</f>
        <v>1.9999999999999996</v>
      </c>
      <c r="J802">
        <f t="shared" si="61"/>
        <v>0</v>
      </c>
      <c r="K802">
        <f t="shared" si="62"/>
        <v>0</v>
      </c>
      <c r="L802" t="s">
        <v>483</v>
      </c>
      <c r="M802">
        <v>1</v>
      </c>
      <c r="N802" s="8">
        <v>6.6666666666666661</v>
      </c>
      <c r="O802" s="8">
        <v>2</v>
      </c>
      <c r="P802" s="8">
        <v>13.333333333333332</v>
      </c>
      <c r="Q802">
        <f t="shared" si="60"/>
        <v>1.9999999999999996</v>
      </c>
      <c r="R802">
        <f t="shared" si="63"/>
        <v>0</v>
      </c>
      <c r="S802" t="str">
        <f t="shared" si="64"/>
        <v>Inactive Customers</v>
      </c>
    </row>
    <row r="803" spans="1:19" x14ac:dyDescent="0.25">
      <c r="A803">
        <v>7462</v>
      </c>
      <c r="B803">
        <v>71</v>
      </c>
      <c r="C803" t="s">
        <v>442</v>
      </c>
      <c r="D803" t="s">
        <v>30</v>
      </c>
      <c r="E803">
        <v>22507</v>
      </c>
      <c r="F803">
        <v>67</v>
      </c>
      <c r="G803">
        <v>19</v>
      </c>
      <c r="H803">
        <v>570</v>
      </c>
      <c r="I803">
        <f>(1-_xlfn.PERCENTRANK.INC($F$2:$F43015,F803,1))*10</f>
        <v>4</v>
      </c>
      <c r="J803">
        <f t="shared" si="61"/>
        <v>6</v>
      </c>
      <c r="K803">
        <f t="shared" si="62"/>
        <v>5</v>
      </c>
      <c r="L803" t="s">
        <v>483</v>
      </c>
      <c r="M803">
        <v>10</v>
      </c>
      <c r="N803" s="8">
        <v>407.14285714285717</v>
      </c>
      <c r="O803" s="8">
        <v>4</v>
      </c>
      <c r="P803" s="8">
        <v>162.85714285714286</v>
      </c>
      <c r="Q803">
        <f t="shared" si="60"/>
        <v>15</v>
      </c>
      <c r="R803">
        <f t="shared" si="63"/>
        <v>4</v>
      </c>
      <c r="S803" t="str">
        <f t="shared" si="64"/>
        <v>At-Risk Customers</v>
      </c>
    </row>
    <row r="804" spans="1:19" x14ac:dyDescent="0.25">
      <c r="A804">
        <v>3900</v>
      </c>
      <c r="B804">
        <v>53</v>
      </c>
      <c r="C804" t="s">
        <v>442</v>
      </c>
      <c r="D804" t="s">
        <v>34</v>
      </c>
      <c r="E804">
        <v>65685</v>
      </c>
      <c r="F804">
        <v>54</v>
      </c>
      <c r="G804">
        <v>21</v>
      </c>
      <c r="H804">
        <v>769</v>
      </c>
      <c r="I804">
        <f>(1-_xlfn.PERCENTRANK.INC($F$2:$F43016,F804,1))*10</f>
        <v>5</v>
      </c>
      <c r="J804">
        <f t="shared" si="61"/>
        <v>7</v>
      </c>
      <c r="K804">
        <f t="shared" si="62"/>
        <v>6</v>
      </c>
      <c r="L804" t="s">
        <v>483</v>
      </c>
      <c r="M804">
        <v>9</v>
      </c>
      <c r="N804" s="8">
        <v>384.5</v>
      </c>
      <c r="O804" s="8">
        <v>9</v>
      </c>
      <c r="P804" s="8">
        <v>384.5</v>
      </c>
      <c r="Q804">
        <f t="shared" si="60"/>
        <v>18</v>
      </c>
      <c r="R804">
        <f t="shared" si="63"/>
        <v>6</v>
      </c>
      <c r="S804" t="str">
        <f t="shared" si="64"/>
        <v>Growth Customers</v>
      </c>
    </row>
    <row r="805" spans="1:19" x14ac:dyDescent="0.25">
      <c r="A805">
        <v>7034</v>
      </c>
      <c r="B805">
        <v>47</v>
      </c>
      <c r="C805" t="s">
        <v>443</v>
      </c>
      <c r="D805" t="s">
        <v>34</v>
      </c>
      <c r="E805">
        <v>25804</v>
      </c>
      <c r="F805">
        <v>34</v>
      </c>
      <c r="G805">
        <v>7</v>
      </c>
      <c r="H805">
        <v>55</v>
      </c>
      <c r="I805">
        <f>(1-_xlfn.PERCENTRANK.INC($F$2:$F43017,F805,1))*10</f>
        <v>7</v>
      </c>
      <c r="J805">
        <f t="shared" si="61"/>
        <v>1</v>
      </c>
      <c r="K805">
        <f t="shared" si="62"/>
        <v>1</v>
      </c>
      <c r="L805" t="s">
        <v>483</v>
      </c>
      <c r="M805">
        <v>2</v>
      </c>
      <c r="N805" s="8">
        <v>22</v>
      </c>
      <c r="O805" s="8">
        <v>3</v>
      </c>
      <c r="P805" s="8">
        <v>33</v>
      </c>
      <c r="Q805">
        <f t="shared" si="60"/>
        <v>9</v>
      </c>
      <c r="R805">
        <f t="shared" si="63"/>
        <v>2</v>
      </c>
      <c r="S805" t="str">
        <f t="shared" si="64"/>
        <v>At-Risk Customers</v>
      </c>
    </row>
    <row r="806" spans="1:19" x14ac:dyDescent="0.25">
      <c r="A806">
        <v>9493</v>
      </c>
      <c r="B806">
        <v>45</v>
      </c>
      <c r="C806" t="s">
        <v>33</v>
      </c>
      <c r="D806" t="s">
        <v>30</v>
      </c>
      <c r="E806">
        <v>76412</v>
      </c>
      <c r="F806">
        <v>15</v>
      </c>
      <c r="G806">
        <v>18</v>
      </c>
      <c r="H806">
        <v>1808</v>
      </c>
      <c r="I806">
        <f>(1-_xlfn.PERCENTRANK.INC($F$2:$F43018,F806,1))*10</f>
        <v>9</v>
      </c>
      <c r="J806">
        <f t="shared" si="61"/>
        <v>6</v>
      </c>
      <c r="K806">
        <f t="shared" si="62"/>
        <v>9</v>
      </c>
      <c r="L806" t="s">
        <v>483</v>
      </c>
      <c r="M806">
        <v>5</v>
      </c>
      <c r="N806" s="8">
        <v>695.38461538461547</v>
      </c>
      <c r="O806" s="8">
        <v>8</v>
      </c>
      <c r="P806" s="8">
        <v>1112.6153846153848</v>
      </c>
      <c r="Q806">
        <f t="shared" si="60"/>
        <v>24</v>
      </c>
      <c r="R806">
        <f t="shared" si="63"/>
        <v>9</v>
      </c>
      <c r="S806" t="str">
        <f t="shared" si="64"/>
        <v>Top Customers</v>
      </c>
    </row>
    <row r="807" spans="1:19" x14ac:dyDescent="0.25">
      <c r="A807">
        <v>1143</v>
      </c>
      <c r="B807">
        <v>53</v>
      </c>
      <c r="C807" t="s">
        <v>442</v>
      </c>
      <c r="D807" t="s">
        <v>34</v>
      </c>
      <c r="E807">
        <v>22063</v>
      </c>
      <c r="F807">
        <v>43</v>
      </c>
      <c r="G807">
        <v>7</v>
      </c>
      <c r="H807">
        <v>55</v>
      </c>
      <c r="I807">
        <f>(1-_xlfn.PERCENTRANK.INC($F$2:$F43019,F807,1))*10</f>
        <v>6</v>
      </c>
      <c r="J807">
        <f t="shared" si="61"/>
        <v>1</v>
      </c>
      <c r="K807">
        <f t="shared" si="62"/>
        <v>1</v>
      </c>
      <c r="L807" t="s">
        <v>483</v>
      </c>
      <c r="M807">
        <v>2</v>
      </c>
      <c r="N807" s="8">
        <v>22</v>
      </c>
      <c r="O807" s="8">
        <v>3</v>
      </c>
      <c r="P807" s="8">
        <v>33</v>
      </c>
      <c r="Q807">
        <f t="shared" si="60"/>
        <v>8</v>
      </c>
      <c r="R807">
        <f t="shared" si="63"/>
        <v>1</v>
      </c>
      <c r="S807" t="str">
        <f t="shared" si="64"/>
        <v>Inactive Customers</v>
      </c>
    </row>
    <row r="808" spans="1:19" x14ac:dyDescent="0.25">
      <c r="A808">
        <v>1</v>
      </c>
      <c r="B808">
        <v>64</v>
      </c>
      <c r="C808" t="s">
        <v>442</v>
      </c>
      <c r="D808" t="s">
        <v>30</v>
      </c>
      <c r="E808">
        <v>57091</v>
      </c>
      <c r="F808">
        <v>0</v>
      </c>
      <c r="G808">
        <v>18</v>
      </c>
      <c r="H808">
        <v>577</v>
      </c>
      <c r="I808">
        <f>(1-_xlfn.PERCENTRANK.INC($F$2:$F43020,F808,1))*10</f>
        <v>10</v>
      </c>
      <c r="J808">
        <f t="shared" si="61"/>
        <v>6</v>
      </c>
      <c r="K808">
        <f t="shared" si="62"/>
        <v>5</v>
      </c>
      <c r="L808" t="s">
        <v>483</v>
      </c>
      <c r="M808">
        <v>7</v>
      </c>
      <c r="N808" s="8">
        <v>288.5</v>
      </c>
      <c r="O808" s="8">
        <v>7</v>
      </c>
      <c r="P808" s="8">
        <v>288.5</v>
      </c>
      <c r="Q808">
        <f t="shared" si="60"/>
        <v>21</v>
      </c>
      <c r="R808">
        <f t="shared" si="63"/>
        <v>8</v>
      </c>
      <c r="S808" t="str">
        <f t="shared" si="64"/>
        <v>Loyal Customers</v>
      </c>
    </row>
    <row r="809" spans="1:19" x14ac:dyDescent="0.25">
      <c r="A809">
        <v>3855</v>
      </c>
      <c r="B809">
        <v>62</v>
      </c>
      <c r="C809" t="s">
        <v>442</v>
      </c>
      <c r="D809" t="s">
        <v>34</v>
      </c>
      <c r="E809">
        <v>22419</v>
      </c>
      <c r="F809">
        <v>74</v>
      </c>
      <c r="G809">
        <v>8</v>
      </c>
      <c r="H809">
        <v>162</v>
      </c>
      <c r="I809">
        <f>(1-_xlfn.PERCENTRANK.INC($F$2:$F43021,F809,1))*10</f>
        <v>3.0000000000000004</v>
      </c>
      <c r="J809">
        <f t="shared" si="61"/>
        <v>2</v>
      </c>
      <c r="K809">
        <f t="shared" si="62"/>
        <v>3</v>
      </c>
      <c r="L809" t="s">
        <v>483</v>
      </c>
      <c r="M809">
        <v>3</v>
      </c>
      <c r="N809" s="8">
        <v>97.2</v>
      </c>
      <c r="O809" s="8">
        <v>2</v>
      </c>
      <c r="P809" s="8">
        <v>64.8</v>
      </c>
      <c r="Q809">
        <f t="shared" si="60"/>
        <v>8</v>
      </c>
      <c r="R809">
        <f t="shared" si="63"/>
        <v>1</v>
      </c>
      <c r="S809" t="str">
        <f t="shared" si="64"/>
        <v>Inactive Customers</v>
      </c>
    </row>
    <row r="810" spans="1:19" x14ac:dyDescent="0.25">
      <c r="A810">
        <v>5536</v>
      </c>
      <c r="B810">
        <v>66</v>
      </c>
      <c r="C810" t="s">
        <v>442</v>
      </c>
      <c r="D810" t="s">
        <v>34</v>
      </c>
      <c r="E810">
        <v>87771</v>
      </c>
      <c r="F810">
        <v>61</v>
      </c>
      <c r="G810">
        <v>20</v>
      </c>
      <c r="H810">
        <v>1957</v>
      </c>
      <c r="I810">
        <f>(1-_xlfn.PERCENTRANK.INC($F$2:$F43022,F810,1))*10</f>
        <v>4</v>
      </c>
      <c r="J810">
        <f t="shared" si="61"/>
        <v>6</v>
      </c>
      <c r="K810">
        <f t="shared" si="62"/>
        <v>9</v>
      </c>
      <c r="L810" t="s">
        <v>483</v>
      </c>
      <c r="M810">
        <v>5</v>
      </c>
      <c r="N810" s="8">
        <v>1087.2222222222222</v>
      </c>
      <c r="O810" s="8">
        <v>4</v>
      </c>
      <c r="P810" s="8">
        <v>869.77777777777771</v>
      </c>
      <c r="Q810">
        <f t="shared" si="60"/>
        <v>19</v>
      </c>
      <c r="R810">
        <f t="shared" si="63"/>
        <v>7</v>
      </c>
      <c r="S810" t="str">
        <f t="shared" si="64"/>
        <v>Loyal Customers</v>
      </c>
    </row>
    <row r="811" spans="1:19" x14ac:dyDescent="0.25">
      <c r="A811">
        <v>5989</v>
      </c>
      <c r="B811">
        <v>66</v>
      </c>
      <c r="C811" t="s">
        <v>443</v>
      </c>
      <c r="D811" t="s">
        <v>37</v>
      </c>
      <c r="E811">
        <v>78353</v>
      </c>
      <c r="F811">
        <v>51</v>
      </c>
      <c r="G811">
        <v>24</v>
      </c>
      <c r="H811">
        <v>1576</v>
      </c>
      <c r="I811">
        <f>(1-_xlfn.PERCENTRANK.INC($F$2:$F43023,F811,1))*10</f>
        <v>5</v>
      </c>
      <c r="J811">
        <f t="shared" si="61"/>
        <v>8</v>
      </c>
      <c r="K811">
        <f t="shared" si="62"/>
        <v>9</v>
      </c>
      <c r="L811" t="s">
        <v>483</v>
      </c>
      <c r="M811">
        <v>10</v>
      </c>
      <c r="N811" s="8">
        <v>750.47619047619048</v>
      </c>
      <c r="O811" s="8">
        <v>11</v>
      </c>
      <c r="P811" s="8">
        <v>825.52380952380952</v>
      </c>
      <c r="Q811">
        <f t="shared" si="60"/>
        <v>22</v>
      </c>
      <c r="R811">
        <f t="shared" si="63"/>
        <v>8</v>
      </c>
      <c r="S811" t="str">
        <f t="shared" si="64"/>
        <v>Loyal Customers</v>
      </c>
    </row>
    <row r="812" spans="1:19" x14ac:dyDescent="0.25">
      <c r="A812">
        <v>9499</v>
      </c>
      <c r="B812">
        <v>71</v>
      </c>
      <c r="C812" t="s">
        <v>442</v>
      </c>
      <c r="D812" t="s">
        <v>34</v>
      </c>
      <c r="E812">
        <v>93404</v>
      </c>
      <c r="F812">
        <v>97</v>
      </c>
      <c r="G812">
        <v>17</v>
      </c>
      <c r="H812">
        <v>1616</v>
      </c>
      <c r="I812">
        <f>(1-_xlfn.PERCENTRANK.INC($F$2:$F43024,F812,1))*10</f>
        <v>0.99999999999999978</v>
      </c>
      <c r="J812">
        <f t="shared" si="61"/>
        <v>5</v>
      </c>
      <c r="K812">
        <f t="shared" si="62"/>
        <v>9</v>
      </c>
      <c r="L812" t="s">
        <v>483</v>
      </c>
      <c r="M812">
        <v>3</v>
      </c>
      <c r="N812" s="8">
        <v>484.79999999999995</v>
      </c>
      <c r="O812" s="8">
        <v>7</v>
      </c>
      <c r="P812" s="8">
        <v>1131.1999999999998</v>
      </c>
      <c r="Q812">
        <f t="shared" si="60"/>
        <v>15</v>
      </c>
      <c r="R812">
        <f t="shared" si="63"/>
        <v>4</v>
      </c>
      <c r="S812" t="str">
        <f t="shared" si="64"/>
        <v>At-Risk Customers</v>
      </c>
    </row>
    <row r="813" spans="1:19" x14ac:dyDescent="0.25">
      <c r="A813">
        <v>6768</v>
      </c>
      <c r="B813">
        <v>63</v>
      </c>
      <c r="C813" t="s">
        <v>442</v>
      </c>
      <c r="D813" t="s">
        <v>37</v>
      </c>
      <c r="E813">
        <v>37859</v>
      </c>
      <c r="F813">
        <v>75</v>
      </c>
      <c r="G813">
        <v>6</v>
      </c>
      <c r="H813">
        <v>36</v>
      </c>
      <c r="I813">
        <f>(1-_xlfn.PERCENTRANK.INC($F$2:$F43025,F813,1))*10</f>
        <v>3.0000000000000004</v>
      </c>
      <c r="J813">
        <f t="shared" si="61"/>
        <v>1</v>
      </c>
      <c r="K813">
        <f t="shared" si="62"/>
        <v>1</v>
      </c>
      <c r="L813" t="s">
        <v>483</v>
      </c>
      <c r="M813">
        <v>1</v>
      </c>
      <c r="N813" s="8">
        <v>9</v>
      </c>
      <c r="O813" s="8">
        <v>3</v>
      </c>
      <c r="P813" s="8">
        <v>27</v>
      </c>
      <c r="Q813">
        <f t="shared" si="60"/>
        <v>5</v>
      </c>
      <c r="R813">
        <f t="shared" si="63"/>
        <v>0</v>
      </c>
      <c r="S813" t="str">
        <f t="shared" si="64"/>
        <v>Inactive Customers</v>
      </c>
    </row>
    <row r="814" spans="1:19" x14ac:dyDescent="0.25">
      <c r="A814">
        <v>2150</v>
      </c>
      <c r="B814">
        <v>67</v>
      </c>
      <c r="C814" t="s">
        <v>33</v>
      </c>
      <c r="D814" t="s">
        <v>57</v>
      </c>
      <c r="E814">
        <v>80995</v>
      </c>
      <c r="F814">
        <v>83</v>
      </c>
      <c r="G814">
        <v>22</v>
      </c>
      <c r="H814">
        <v>1482</v>
      </c>
      <c r="I814">
        <f>(1-_xlfn.PERCENTRANK.INC($F$2:$F43026,F814,1))*10</f>
        <v>1.9999999999999996</v>
      </c>
      <c r="J814">
        <f t="shared" si="61"/>
        <v>7</v>
      </c>
      <c r="K814">
        <f t="shared" si="62"/>
        <v>8</v>
      </c>
      <c r="L814" t="s">
        <v>483</v>
      </c>
      <c r="M814">
        <v>8</v>
      </c>
      <c r="N814" s="8">
        <v>988</v>
      </c>
      <c r="O814" s="8">
        <v>4</v>
      </c>
      <c r="P814" s="8">
        <v>494</v>
      </c>
      <c r="Q814">
        <f t="shared" si="60"/>
        <v>17</v>
      </c>
      <c r="R814">
        <f t="shared" si="63"/>
        <v>5</v>
      </c>
      <c r="S814" t="str">
        <f t="shared" si="64"/>
        <v>Growth Customers</v>
      </c>
    </row>
    <row r="815" spans="1:19" x14ac:dyDescent="0.25">
      <c r="A815">
        <v>6646</v>
      </c>
      <c r="B815">
        <v>41</v>
      </c>
      <c r="C815" t="s">
        <v>442</v>
      </c>
      <c r="D815" t="s">
        <v>34</v>
      </c>
      <c r="E815">
        <v>16529</v>
      </c>
      <c r="F815">
        <v>23</v>
      </c>
      <c r="G815">
        <v>5</v>
      </c>
      <c r="H815">
        <v>22</v>
      </c>
      <c r="I815">
        <f>(1-_xlfn.PERCENTRANK.INC($F$2:$F43027,F815,1))*10</f>
        <v>8</v>
      </c>
      <c r="J815">
        <f t="shared" si="61"/>
        <v>0</v>
      </c>
      <c r="K815">
        <f t="shared" si="62"/>
        <v>0</v>
      </c>
      <c r="L815" t="s">
        <v>483</v>
      </c>
      <c r="M815">
        <v>1</v>
      </c>
      <c r="N815" s="8">
        <v>5.5</v>
      </c>
      <c r="O815" s="8">
        <v>3</v>
      </c>
      <c r="P815" s="8">
        <v>16.5</v>
      </c>
      <c r="Q815">
        <f t="shared" si="60"/>
        <v>8</v>
      </c>
      <c r="R815">
        <f t="shared" si="63"/>
        <v>1</v>
      </c>
      <c r="S815" t="str">
        <f t="shared" si="64"/>
        <v>Inactive Customers</v>
      </c>
    </row>
    <row r="816" spans="1:19" x14ac:dyDescent="0.25">
      <c r="A816">
        <v>4887</v>
      </c>
      <c r="B816">
        <v>49</v>
      </c>
      <c r="C816" t="s">
        <v>33</v>
      </c>
      <c r="D816" t="s">
        <v>37</v>
      </c>
      <c r="E816">
        <v>55412</v>
      </c>
      <c r="F816">
        <v>65</v>
      </c>
      <c r="G816">
        <v>6</v>
      </c>
      <c r="H816">
        <v>63</v>
      </c>
      <c r="I816">
        <f>(1-_xlfn.PERCENTRANK.INC($F$2:$F43028,F816,1))*10</f>
        <v>4</v>
      </c>
      <c r="J816">
        <f t="shared" si="61"/>
        <v>1</v>
      </c>
      <c r="K816">
        <f t="shared" si="62"/>
        <v>2</v>
      </c>
      <c r="L816" t="s">
        <v>483</v>
      </c>
      <c r="M816">
        <v>2</v>
      </c>
      <c r="N816" s="8">
        <v>25.200000000000003</v>
      </c>
      <c r="O816" s="8">
        <v>3</v>
      </c>
      <c r="P816" s="8">
        <v>37.799999999999997</v>
      </c>
      <c r="Q816">
        <f t="shared" si="60"/>
        <v>7</v>
      </c>
      <c r="R816">
        <f t="shared" si="63"/>
        <v>1</v>
      </c>
      <c r="S816" t="str">
        <f t="shared" si="64"/>
        <v>Inactive Customers</v>
      </c>
    </row>
    <row r="817" spans="1:19" x14ac:dyDescent="0.25">
      <c r="A817">
        <v>8560</v>
      </c>
      <c r="B817">
        <v>33</v>
      </c>
      <c r="C817" t="s">
        <v>442</v>
      </c>
      <c r="D817" t="s">
        <v>30</v>
      </c>
      <c r="E817">
        <v>48789</v>
      </c>
      <c r="F817">
        <v>94</v>
      </c>
      <c r="G817">
        <v>18</v>
      </c>
      <c r="H817">
        <v>680</v>
      </c>
      <c r="I817">
        <f>(1-_xlfn.PERCENTRANK.INC($F$2:$F43029,F817,1))*10</f>
        <v>0.99999999999999978</v>
      </c>
      <c r="J817">
        <f t="shared" si="61"/>
        <v>6</v>
      </c>
      <c r="K817">
        <f t="shared" si="62"/>
        <v>6</v>
      </c>
      <c r="L817" t="s">
        <v>483</v>
      </c>
      <c r="M817">
        <v>6</v>
      </c>
      <c r="N817" s="8">
        <v>313.84615384615387</v>
      </c>
      <c r="O817" s="8">
        <v>7</v>
      </c>
      <c r="P817" s="8">
        <v>366.15384615384613</v>
      </c>
      <c r="Q817">
        <f t="shared" si="60"/>
        <v>13</v>
      </c>
      <c r="R817">
        <f t="shared" si="63"/>
        <v>4</v>
      </c>
      <c r="S817" t="str">
        <f t="shared" si="64"/>
        <v>At-Risk Customers</v>
      </c>
    </row>
    <row r="818" spans="1:19" x14ac:dyDescent="0.25">
      <c r="A818">
        <v>3321</v>
      </c>
      <c r="B818">
        <v>58</v>
      </c>
      <c r="C818" t="s">
        <v>33</v>
      </c>
      <c r="D818" t="s">
        <v>34</v>
      </c>
      <c r="E818">
        <v>56575</v>
      </c>
      <c r="F818">
        <v>42</v>
      </c>
      <c r="G818">
        <v>20</v>
      </c>
      <c r="H818">
        <v>542</v>
      </c>
      <c r="I818">
        <f>(1-_xlfn.PERCENTRANK.INC($F$2:$F43030,F818,1))*10</f>
        <v>6</v>
      </c>
      <c r="J818">
        <f t="shared" si="61"/>
        <v>6</v>
      </c>
      <c r="K818">
        <f t="shared" si="62"/>
        <v>5</v>
      </c>
      <c r="L818" t="s">
        <v>483</v>
      </c>
      <c r="M818">
        <v>7</v>
      </c>
      <c r="N818" s="8">
        <v>271</v>
      </c>
      <c r="O818" s="8">
        <v>7</v>
      </c>
      <c r="P818" s="8">
        <v>271</v>
      </c>
      <c r="Q818">
        <f t="shared" si="60"/>
        <v>17</v>
      </c>
      <c r="R818">
        <f t="shared" si="63"/>
        <v>5</v>
      </c>
      <c r="S818" t="str">
        <f t="shared" si="64"/>
        <v>Growth Customers</v>
      </c>
    </row>
    <row r="819" spans="1:19" x14ac:dyDescent="0.25">
      <c r="A819">
        <v>11003</v>
      </c>
      <c r="B819">
        <v>45</v>
      </c>
      <c r="C819" t="s">
        <v>443</v>
      </c>
      <c r="D819" t="s">
        <v>34</v>
      </c>
      <c r="E819">
        <v>25130</v>
      </c>
      <c r="F819">
        <v>10</v>
      </c>
      <c r="G819">
        <v>7</v>
      </c>
      <c r="H819">
        <v>50</v>
      </c>
      <c r="I819">
        <f>(1-_xlfn.PERCENTRANK.INC($F$2:$F43031,F819,1))*10</f>
        <v>9</v>
      </c>
      <c r="J819">
        <f t="shared" si="61"/>
        <v>1</v>
      </c>
      <c r="K819">
        <f t="shared" si="62"/>
        <v>1</v>
      </c>
      <c r="L819" t="s">
        <v>483</v>
      </c>
      <c r="M819">
        <v>2</v>
      </c>
      <c r="N819" s="8">
        <v>20</v>
      </c>
      <c r="O819" s="8">
        <v>3</v>
      </c>
      <c r="P819" s="8">
        <v>30</v>
      </c>
      <c r="Q819">
        <f t="shared" si="60"/>
        <v>11</v>
      </c>
      <c r="R819">
        <f t="shared" si="63"/>
        <v>3</v>
      </c>
      <c r="S819" t="str">
        <f t="shared" si="64"/>
        <v>At-Risk Customers</v>
      </c>
    </row>
    <row r="820" spans="1:19" x14ac:dyDescent="0.25">
      <c r="A820">
        <v>10402</v>
      </c>
      <c r="B820">
        <v>58</v>
      </c>
      <c r="C820" t="s">
        <v>442</v>
      </c>
      <c r="D820" t="s">
        <v>34</v>
      </c>
      <c r="E820">
        <v>35441</v>
      </c>
      <c r="F820">
        <v>94</v>
      </c>
      <c r="G820">
        <v>6</v>
      </c>
      <c r="H820">
        <v>39</v>
      </c>
      <c r="I820">
        <f>(1-_xlfn.PERCENTRANK.INC($F$2:$F43032,F820,1))*10</f>
        <v>0.99999999999999978</v>
      </c>
      <c r="J820">
        <f t="shared" si="61"/>
        <v>1</v>
      </c>
      <c r="K820">
        <f t="shared" si="62"/>
        <v>1</v>
      </c>
      <c r="L820" t="s">
        <v>483</v>
      </c>
      <c r="M820">
        <v>1</v>
      </c>
      <c r="N820" s="8">
        <v>9.75</v>
      </c>
      <c r="O820" s="8">
        <v>3</v>
      </c>
      <c r="P820" s="8">
        <v>29.25</v>
      </c>
      <c r="Q820">
        <f t="shared" si="60"/>
        <v>3</v>
      </c>
      <c r="R820">
        <f t="shared" si="63"/>
        <v>0</v>
      </c>
      <c r="S820" t="str">
        <f t="shared" si="64"/>
        <v>Inactive Customers</v>
      </c>
    </row>
    <row r="821" spans="1:19" x14ac:dyDescent="0.25">
      <c r="A821">
        <v>9904</v>
      </c>
      <c r="B821">
        <v>69</v>
      </c>
      <c r="C821" t="s">
        <v>442</v>
      </c>
      <c r="D821" t="s">
        <v>34</v>
      </c>
      <c r="E821">
        <v>71391</v>
      </c>
      <c r="F821">
        <v>50</v>
      </c>
      <c r="G821">
        <v>28</v>
      </c>
      <c r="H821">
        <v>1043</v>
      </c>
      <c r="I821">
        <f>(1-_xlfn.PERCENTRANK.INC($F$2:$F43033,F821,1))*10</f>
        <v>5</v>
      </c>
      <c r="J821">
        <f t="shared" si="61"/>
        <v>9</v>
      </c>
      <c r="K821">
        <f t="shared" si="62"/>
        <v>7</v>
      </c>
      <c r="L821" t="s">
        <v>483</v>
      </c>
      <c r="M821">
        <v>6</v>
      </c>
      <c r="N821" s="8">
        <v>347.66666666666663</v>
      </c>
      <c r="O821" s="8">
        <v>12</v>
      </c>
      <c r="P821" s="8">
        <v>695.33333333333326</v>
      </c>
      <c r="Q821">
        <f t="shared" si="60"/>
        <v>21</v>
      </c>
      <c r="R821">
        <f t="shared" si="63"/>
        <v>8</v>
      </c>
      <c r="S821" t="str">
        <f t="shared" si="64"/>
        <v>Loyal Customers</v>
      </c>
    </row>
    <row r="822" spans="1:19" x14ac:dyDescent="0.25">
      <c r="A822">
        <v>6141</v>
      </c>
      <c r="B822">
        <v>53</v>
      </c>
      <c r="C822" t="s">
        <v>443</v>
      </c>
      <c r="D822" t="s">
        <v>30</v>
      </c>
      <c r="E822">
        <v>49494</v>
      </c>
      <c r="F822">
        <v>46</v>
      </c>
      <c r="G822">
        <v>14</v>
      </c>
      <c r="H822">
        <v>385</v>
      </c>
      <c r="I822">
        <f>(1-_xlfn.PERCENTRANK.INC($F$2:$F43034,F822,1))*10</f>
        <v>6</v>
      </c>
      <c r="J822">
        <f t="shared" si="61"/>
        <v>4</v>
      </c>
      <c r="K822">
        <f t="shared" si="62"/>
        <v>4</v>
      </c>
      <c r="L822" t="s">
        <v>483</v>
      </c>
      <c r="M822">
        <v>6</v>
      </c>
      <c r="N822" s="8">
        <v>209.99999999999997</v>
      </c>
      <c r="O822" s="8">
        <v>5</v>
      </c>
      <c r="P822" s="8">
        <v>175</v>
      </c>
      <c r="Q822">
        <f t="shared" si="60"/>
        <v>14</v>
      </c>
      <c r="R822">
        <f t="shared" si="63"/>
        <v>4</v>
      </c>
      <c r="S822" t="str">
        <f t="shared" si="64"/>
        <v>At-Risk Customers</v>
      </c>
    </row>
    <row r="823" spans="1:19" x14ac:dyDescent="0.25">
      <c r="A823">
        <v>5687</v>
      </c>
      <c r="B823">
        <v>45</v>
      </c>
      <c r="C823" t="s">
        <v>442</v>
      </c>
      <c r="D823" t="s">
        <v>37</v>
      </c>
      <c r="E823">
        <v>81702</v>
      </c>
      <c r="F823">
        <v>98</v>
      </c>
      <c r="G823">
        <v>27</v>
      </c>
      <c r="H823">
        <v>1633</v>
      </c>
      <c r="I823">
        <f>(1-_xlfn.PERCENTRANK.INC($F$2:$F43035,F823,1))*10</f>
        <v>0.99999999999999978</v>
      </c>
      <c r="J823">
        <f t="shared" si="61"/>
        <v>9</v>
      </c>
      <c r="K823">
        <f t="shared" si="62"/>
        <v>9</v>
      </c>
      <c r="L823" t="s">
        <v>483</v>
      </c>
      <c r="M823">
        <v>7</v>
      </c>
      <c r="N823" s="8">
        <v>601.63157894736844</v>
      </c>
      <c r="O823" s="8">
        <v>12</v>
      </c>
      <c r="P823" s="8">
        <v>1031.3684210526314</v>
      </c>
      <c r="Q823">
        <f t="shared" si="60"/>
        <v>19</v>
      </c>
      <c r="R823">
        <f t="shared" si="63"/>
        <v>7</v>
      </c>
      <c r="S823" t="str">
        <f t="shared" si="64"/>
        <v>Loyal Customers</v>
      </c>
    </row>
    <row r="824" spans="1:19" x14ac:dyDescent="0.25">
      <c r="A824">
        <v>10856</v>
      </c>
      <c r="B824">
        <v>45</v>
      </c>
      <c r="C824" t="s">
        <v>443</v>
      </c>
      <c r="D824" t="s">
        <v>30</v>
      </c>
      <c r="E824">
        <v>45889</v>
      </c>
      <c r="F824">
        <v>42</v>
      </c>
      <c r="G824">
        <v>5</v>
      </c>
      <c r="H824">
        <v>46</v>
      </c>
      <c r="I824">
        <f>(1-_xlfn.PERCENTRANK.INC($F$2:$F43036,F824,1))*10</f>
        <v>6</v>
      </c>
      <c r="J824">
        <f t="shared" si="61"/>
        <v>0</v>
      </c>
      <c r="K824">
        <f t="shared" si="62"/>
        <v>1</v>
      </c>
      <c r="L824" t="s">
        <v>483</v>
      </c>
      <c r="M824">
        <v>1</v>
      </c>
      <c r="N824" s="8">
        <v>11.5</v>
      </c>
      <c r="O824" s="8">
        <v>3</v>
      </c>
      <c r="P824" s="8">
        <v>34.5</v>
      </c>
      <c r="Q824">
        <f t="shared" si="60"/>
        <v>7</v>
      </c>
      <c r="R824">
        <f t="shared" si="63"/>
        <v>1</v>
      </c>
      <c r="S824" t="str">
        <f t="shared" si="64"/>
        <v>Inactive Customers</v>
      </c>
    </row>
    <row r="825" spans="1:19" x14ac:dyDescent="0.25">
      <c r="A825">
        <v>5121</v>
      </c>
      <c r="B825">
        <v>48</v>
      </c>
      <c r="C825" t="s">
        <v>442</v>
      </c>
      <c r="D825" t="s">
        <v>30</v>
      </c>
      <c r="E825">
        <v>56628</v>
      </c>
      <c r="F825">
        <v>30</v>
      </c>
      <c r="G825">
        <v>20</v>
      </c>
      <c r="H825">
        <v>761</v>
      </c>
      <c r="I825">
        <f>(1-_xlfn.PERCENTRANK.INC($F$2:$F43037,F825,1))*10</f>
        <v>7</v>
      </c>
      <c r="J825">
        <f t="shared" si="61"/>
        <v>6</v>
      </c>
      <c r="K825">
        <f t="shared" si="62"/>
        <v>6</v>
      </c>
      <c r="L825" t="s">
        <v>483</v>
      </c>
      <c r="M825">
        <v>7</v>
      </c>
      <c r="N825" s="8">
        <v>443.91666666666669</v>
      </c>
      <c r="O825" s="8">
        <v>5</v>
      </c>
      <c r="P825" s="8">
        <v>317.08333333333337</v>
      </c>
      <c r="Q825">
        <f t="shared" si="60"/>
        <v>19</v>
      </c>
      <c r="R825">
        <f t="shared" si="63"/>
        <v>7</v>
      </c>
      <c r="S825" t="str">
        <f t="shared" si="64"/>
        <v>Loyal Customers</v>
      </c>
    </row>
    <row r="826" spans="1:19" x14ac:dyDescent="0.25">
      <c r="A826">
        <v>4186</v>
      </c>
      <c r="B826">
        <v>75</v>
      </c>
      <c r="C826" t="s">
        <v>442</v>
      </c>
      <c r="D826" t="s">
        <v>34</v>
      </c>
      <c r="E826">
        <v>34026</v>
      </c>
      <c r="F826">
        <v>11</v>
      </c>
      <c r="G826">
        <v>9</v>
      </c>
      <c r="H826">
        <v>76</v>
      </c>
      <c r="I826">
        <f>(1-_xlfn.PERCENTRANK.INC($F$2:$F43038,F826,1))*10</f>
        <v>9</v>
      </c>
      <c r="J826">
        <f t="shared" si="61"/>
        <v>2</v>
      </c>
      <c r="K826">
        <f t="shared" si="62"/>
        <v>2</v>
      </c>
      <c r="L826" t="s">
        <v>483</v>
      </c>
      <c r="M826">
        <v>2</v>
      </c>
      <c r="N826" s="8">
        <v>30.400000000000002</v>
      </c>
      <c r="O826" s="8">
        <v>3</v>
      </c>
      <c r="P826" s="8">
        <v>45.6</v>
      </c>
      <c r="Q826">
        <f t="shared" si="60"/>
        <v>13</v>
      </c>
      <c r="R826">
        <f t="shared" si="63"/>
        <v>4</v>
      </c>
      <c r="S826" t="str">
        <f t="shared" si="64"/>
        <v>At-Risk Customers</v>
      </c>
    </row>
    <row r="827" spans="1:19" x14ac:dyDescent="0.25">
      <c r="A827">
        <v>368</v>
      </c>
      <c r="B827">
        <v>51</v>
      </c>
      <c r="C827" t="s">
        <v>442</v>
      </c>
      <c r="D827" t="s">
        <v>34</v>
      </c>
      <c r="E827">
        <v>40049</v>
      </c>
      <c r="F827">
        <v>61</v>
      </c>
      <c r="G827">
        <v>14</v>
      </c>
      <c r="H827">
        <v>290</v>
      </c>
      <c r="I827">
        <f>(1-_xlfn.PERCENTRANK.INC($F$2:$F43039,F827,1))*10</f>
        <v>4</v>
      </c>
      <c r="J827">
        <f t="shared" si="61"/>
        <v>4</v>
      </c>
      <c r="K827">
        <f t="shared" si="62"/>
        <v>4</v>
      </c>
      <c r="L827" t="s">
        <v>483</v>
      </c>
      <c r="M827">
        <v>3</v>
      </c>
      <c r="N827" s="8">
        <v>96.666666666666657</v>
      </c>
      <c r="O827" s="8">
        <v>6</v>
      </c>
      <c r="P827" s="8">
        <v>193.33333333333331</v>
      </c>
      <c r="Q827">
        <f t="shared" si="60"/>
        <v>12</v>
      </c>
      <c r="R827">
        <f t="shared" si="63"/>
        <v>3</v>
      </c>
      <c r="S827" t="str">
        <f t="shared" si="64"/>
        <v>At-Risk Customers</v>
      </c>
    </row>
    <row r="828" spans="1:19" x14ac:dyDescent="0.25">
      <c r="A828">
        <v>3312</v>
      </c>
      <c r="B828">
        <v>37</v>
      </c>
      <c r="C828" t="s">
        <v>442</v>
      </c>
      <c r="D828" t="s">
        <v>30</v>
      </c>
      <c r="E828">
        <v>34176</v>
      </c>
      <c r="F828">
        <v>12</v>
      </c>
      <c r="G828">
        <v>11</v>
      </c>
      <c r="H828">
        <v>89</v>
      </c>
      <c r="I828">
        <f>(1-_xlfn.PERCENTRANK.INC($F$2:$F43040,F828,1))*10</f>
        <v>9</v>
      </c>
      <c r="J828">
        <f t="shared" si="61"/>
        <v>3</v>
      </c>
      <c r="K828">
        <f t="shared" si="62"/>
        <v>2</v>
      </c>
      <c r="L828" t="s">
        <v>483</v>
      </c>
      <c r="M828">
        <v>3</v>
      </c>
      <c r="N828" s="8">
        <v>38.142857142857139</v>
      </c>
      <c r="O828" s="8">
        <v>4</v>
      </c>
      <c r="P828" s="8">
        <v>50.857142857142854</v>
      </c>
      <c r="Q828">
        <f t="shared" si="60"/>
        <v>14</v>
      </c>
      <c r="R828">
        <f t="shared" si="63"/>
        <v>4</v>
      </c>
      <c r="S828" t="str">
        <f t="shared" si="64"/>
        <v>At-Risk Customers</v>
      </c>
    </row>
    <row r="829" spans="1:19" x14ac:dyDescent="0.25">
      <c r="A829">
        <v>11121</v>
      </c>
      <c r="B829">
        <v>44</v>
      </c>
      <c r="C829" t="s">
        <v>442</v>
      </c>
      <c r="D829" t="s">
        <v>34</v>
      </c>
      <c r="E829">
        <v>19419</v>
      </c>
      <c r="F829">
        <v>76</v>
      </c>
      <c r="G829">
        <v>11</v>
      </c>
      <c r="H829">
        <v>70</v>
      </c>
      <c r="I829">
        <f>(1-_xlfn.PERCENTRANK.INC($F$2:$F43041,F829,1))*10</f>
        <v>3.0000000000000004</v>
      </c>
      <c r="J829">
        <f t="shared" si="61"/>
        <v>3</v>
      </c>
      <c r="K829">
        <f t="shared" si="62"/>
        <v>2</v>
      </c>
      <c r="L829" t="s">
        <v>483</v>
      </c>
      <c r="M829">
        <v>4</v>
      </c>
      <c r="N829" s="8">
        <v>40</v>
      </c>
      <c r="O829" s="8">
        <v>3</v>
      </c>
      <c r="P829" s="8">
        <v>30</v>
      </c>
      <c r="Q829">
        <f t="shared" si="60"/>
        <v>8</v>
      </c>
      <c r="R829">
        <f t="shared" si="63"/>
        <v>1</v>
      </c>
      <c r="S829" t="str">
        <f t="shared" si="64"/>
        <v>Inactive Customers</v>
      </c>
    </row>
    <row r="830" spans="1:19" x14ac:dyDescent="0.25">
      <c r="A830">
        <v>5332</v>
      </c>
      <c r="B830">
        <v>65</v>
      </c>
      <c r="C830" t="s">
        <v>443</v>
      </c>
      <c r="D830" t="s">
        <v>34</v>
      </c>
      <c r="E830">
        <v>82504</v>
      </c>
      <c r="F830">
        <v>2</v>
      </c>
      <c r="G830">
        <v>17</v>
      </c>
      <c r="H830">
        <v>1066</v>
      </c>
      <c r="I830">
        <f>(1-_xlfn.PERCENTRANK.INC($F$2:$F43042,F830,1))*10</f>
        <v>10</v>
      </c>
      <c r="J830">
        <f t="shared" si="61"/>
        <v>5</v>
      </c>
      <c r="K830">
        <f t="shared" si="62"/>
        <v>7</v>
      </c>
      <c r="L830" t="s">
        <v>483</v>
      </c>
      <c r="M830">
        <v>3</v>
      </c>
      <c r="N830" s="8">
        <v>319.8</v>
      </c>
      <c r="O830" s="8">
        <v>7</v>
      </c>
      <c r="P830" s="8">
        <v>746.19999999999993</v>
      </c>
      <c r="Q830">
        <f t="shared" si="60"/>
        <v>22</v>
      </c>
      <c r="R830">
        <f t="shared" si="63"/>
        <v>8</v>
      </c>
      <c r="S830" t="str">
        <f t="shared" si="64"/>
        <v>Loyal Customers</v>
      </c>
    </row>
    <row r="831" spans="1:19" x14ac:dyDescent="0.25">
      <c r="A831">
        <v>5848</v>
      </c>
      <c r="B831">
        <v>55</v>
      </c>
      <c r="C831" t="s">
        <v>442</v>
      </c>
      <c r="D831" t="s">
        <v>34</v>
      </c>
      <c r="E831">
        <v>81205</v>
      </c>
      <c r="F831">
        <v>43</v>
      </c>
      <c r="G831">
        <v>19</v>
      </c>
      <c r="H831">
        <v>2009</v>
      </c>
      <c r="I831">
        <f>(1-_xlfn.PERCENTRANK.INC($F$2:$F43043,F831,1))*10</f>
        <v>6</v>
      </c>
      <c r="J831">
        <f t="shared" si="61"/>
        <v>6</v>
      </c>
      <c r="K831">
        <f t="shared" si="62"/>
        <v>9</v>
      </c>
      <c r="L831" t="s">
        <v>483</v>
      </c>
      <c r="M831">
        <v>5</v>
      </c>
      <c r="N831" s="8">
        <v>837.08333333333337</v>
      </c>
      <c r="O831" s="8">
        <v>7</v>
      </c>
      <c r="P831" s="8">
        <v>1171.9166666666667</v>
      </c>
      <c r="Q831">
        <f t="shared" si="60"/>
        <v>21</v>
      </c>
      <c r="R831">
        <f t="shared" si="63"/>
        <v>8</v>
      </c>
      <c r="S831" t="str">
        <f t="shared" si="64"/>
        <v>Loyal Customers</v>
      </c>
    </row>
    <row r="832" spans="1:19" x14ac:dyDescent="0.25">
      <c r="A832">
        <v>10343</v>
      </c>
      <c r="B832">
        <v>34</v>
      </c>
      <c r="C832" t="s">
        <v>443</v>
      </c>
      <c r="D832" t="s">
        <v>30</v>
      </c>
      <c r="E832">
        <v>61618</v>
      </c>
      <c r="F832">
        <v>27</v>
      </c>
      <c r="G832">
        <v>19</v>
      </c>
      <c r="H832">
        <v>1345</v>
      </c>
      <c r="I832">
        <f>(1-_xlfn.PERCENTRANK.INC($F$2:$F43044,F832,1))*10</f>
        <v>8</v>
      </c>
      <c r="J832">
        <f t="shared" si="61"/>
        <v>6</v>
      </c>
      <c r="K832">
        <f t="shared" si="62"/>
        <v>8</v>
      </c>
      <c r="L832" t="s">
        <v>483</v>
      </c>
      <c r="M832">
        <v>3</v>
      </c>
      <c r="N832" s="8">
        <v>366.81818181818181</v>
      </c>
      <c r="O832" s="8">
        <v>8</v>
      </c>
      <c r="P832" s="8">
        <v>978.18181818181824</v>
      </c>
      <c r="Q832">
        <f t="shared" si="60"/>
        <v>22</v>
      </c>
      <c r="R832">
        <f t="shared" si="63"/>
        <v>8</v>
      </c>
      <c r="S832" t="str">
        <f t="shared" si="64"/>
        <v>Loyal Customers</v>
      </c>
    </row>
    <row r="833" spans="1:19" x14ac:dyDescent="0.25">
      <c r="A833">
        <v>5935</v>
      </c>
      <c r="B833">
        <v>69</v>
      </c>
      <c r="C833" t="s">
        <v>443</v>
      </c>
      <c r="D833" t="s">
        <v>30</v>
      </c>
      <c r="E833">
        <v>55284</v>
      </c>
      <c r="F833">
        <v>60</v>
      </c>
      <c r="G833">
        <v>23</v>
      </c>
      <c r="H833">
        <v>764</v>
      </c>
      <c r="I833">
        <f>(1-_xlfn.PERCENTRANK.INC($F$2:$F43045,F833,1))*10</f>
        <v>4</v>
      </c>
      <c r="J833">
        <f t="shared" si="61"/>
        <v>8</v>
      </c>
      <c r="K833">
        <f t="shared" si="62"/>
        <v>6</v>
      </c>
      <c r="L833" t="s">
        <v>483</v>
      </c>
      <c r="M833">
        <v>7</v>
      </c>
      <c r="N833" s="8">
        <v>356.53333333333336</v>
      </c>
      <c r="O833" s="8">
        <v>8</v>
      </c>
      <c r="P833" s="8">
        <v>407.46666666666664</v>
      </c>
      <c r="Q833">
        <f t="shared" si="60"/>
        <v>18</v>
      </c>
      <c r="R833">
        <f t="shared" si="63"/>
        <v>6</v>
      </c>
      <c r="S833" t="str">
        <f t="shared" si="64"/>
        <v>Growth Customers</v>
      </c>
    </row>
    <row r="834" spans="1:19" x14ac:dyDescent="0.25">
      <c r="A834">
        <v>2895</v>
      </c>
      <c r="B834">
        <v>62</v>
      </c>
      <c r="C834" t="s">
        <v>442</v>
      </c>
      <c r="D834" t="s">
        <v>30</v>
      </c>
      <c r="E834">
        <v>49980</v>
      </c>
      <c r="F834">
        <v>79</v>
      </c>
      <c r="G834">
        <v>11</v>
      </c>
      <c r="H834">
        <v>195</v>
      </c>
      <c r="I834">
        <f>(1-_xlfn.PERCENTRANK.INC($F$2:$F43046,F834,1))*10</f>
        <v>3.0000000000000004</v>
      </c>
      <c r="J834">
        <f t="shared" si="61"/>
        <v>3</v>
      </c>
      <c r="K834">
        <f t="shared" si="62"/>
        <v>3</v>
      </c>
      <c r="L834" t="s">
        <v>483</v>
      </c>
      <c r="M834">
        <v>3</v>
      </c>
      <c r="N834" s="8">
        <v>73.125</v>
      </c>
      <c r="O834" s="8">
        <v>5</v>
      </c>
      <c r="P834" s="8">
        <v>121.875</v>
      </c>
      <c r="Q834">
        <f t="shared" ref="Q834:Q897" si="65">SUM(I834,J834,K834)</f>
        <v>9</v>
      </c>
      <c r="R834">
        <f t="shared" si="63"/>
        <v>2</v>
      </c>
      <c r="S834" t="str">
        <f t="shared" si="64"/>
        <v>At-Risk Customers</v>
      </c>
    </row>
    <row r="835" spans="1:19" x14ac:dyDescent="0.25">
      <c r="A835">
        <v>10262</v>
      </c>
      <c r="B835">
        <v>45</v>
      </c>
      <c r="C835" t="s">
        <v>442</v>
      </c>
      <c r="D835" t="s">
        <v>34</v>
      </c>
      <c r="E835">
        <v>15072</v>
      </c>
      <c r="F835">
        <v>96</v>
      </c>
      <c r="G835">
        <v>11</v>
      </c>
      <c r="H835">
        <v>53</v>
      </c>
      <c r="I835">
        <f>(1-_xlfn.PERCENTRANK.INC($F$2:$F43047,F835,1))*10</f>
        <v>0.99999999999999978</v>
      </c>
      <c r="J835">
        <f t="shared" ref="J835:J898" si="66">_xlfn.PERCENTRANK.INC($G$2:$G$2214, G835,1) * 10</f>
        <v>3</v>
      </c>
      <c r="K835">
        <f t="shared" ref="K835:K898" si="67">_xlfn.PERCENTRANK.INC($H$2:$H$2214, H835, 1) * 10</f>
        <v>1</v>
      </c>
      <c r="L835" t="s">
        <v>483</v>
      </c>
      <c r="M835">
        <v>3</v>
      </c>
      <c r="N835" s="8">
        <v>26.5</v>
      </c>
      <c r="O835" s="8">
        <v>3</v>
      </c>
      <c r="P835" s="8">
        <v>26.5</v>
      </c>
      <c r="Q835">
        <f t="shared" si="65"/>
        <v>5</v>
      </c>
      <c r="R835">
        <f t="shared" ref="R835:R898" si="68">_xlfn.PERCENTRANK.INC($Q$2:$Q$2214, Q835, 1) * 10</f>
        <v>0</v>
      </c>
      <c r="S835" t="str">
        <f t="shared" ref="S835:S898" si="69">VLOOKUP(R835,$W$6:$X$17, 2,FALSE)</f>
        <v>Inactive Customers</v>
      </c>
    </row>
    <row r="836" spans="1:19" x14ac:dyDescent="0.25">
      <c r="A836">
        <v>7848</v>
      </c>
      <c r="B836">
        <v>51</v>
      </c>
      <c r="C836" t="s">
        <v>442</v>
      </c>
      <c r="D836" t="s">
        <v>30</v>
      </c>
      <c r="E836">
        <v>49166</v>
      </c>
      <c r="F836">
        <v>17</v>
      </c>
      <c r="G836">
        <v>13</v>
      </c>
      <c r="H836">
        <v>368</v>
      </c>
      <c r="I836">
        <f>(1-_xlfn.PERCENTRANK.INC($F$2:$F43048,F836,1))*10</f>
        <v>9</v>
      </c>
      <c r="J836">
        <f t="shared" si="66"/>
        <v>4</v>
      </c>
      <c r="K836">
        <f t="shared" si="67"/>
        <v>4</v>
      </c>
      <c r="L836" t="s">
        <v>483</v>
      </c>
      <c r="M836">
        <v>5</v>
      </c>
      <c r="N836" s="8">
        <v>230</v>
      </c>
      <c r="O836" s="8">
        <v>3</v>
      </c>
      <c r="P836" s="8">
        <v>138</v>
      </c>
      <c r="Q836">
        <f t="shared" si="65"/>
        <v>17</v>
      </c>
      <c r="R836">
        <f t="shared" si="68"/>
        <v>5</v>
      </c>
      <c r="S836" t="str">
        <f t="shared" si="69"/>
        <v>Growth Customers</v>
      </c>
    </row>
    <row r="837" spans="1:19" x14ac:dyDescent="0.25">
      <c r="A837">
        <v>9477</v>
      </c>
      <c r="B837">
        <v>71</v>
      </c>
      <c r="C837" t="s">
        <v>33</v>
      </c>
      <c r="D837" t="s">
        <v>34</v>
      </c>
      <c r="E837">
        <v>65324</v>
      </c>
      <c r="F837">
        <v>0</v>
      </c>
      <c r="G837">
        <v>20</v>
      </c>
      <c r="H837">
        <v>544</v>
      </c>
      <c r="I837">
        <f>(1-_xlfn.PERCENTRANK.INC($F$2:$F43049,F837,1))*10</f>
        <v>10</v>
      </c>
      <c r="J837">
        <f t="shared" si="66"/>
        <v>6</v>
      </c>
      <c r="K837">
        <f t="shared" si="67"/>
        <v>5</v>
      </c>
      <c r="L837" t="s">
        <v>483</v>
      </c>
      <c r="M837">
        <v>6</v>
      </c>
      <c r="N837" s="8">
        <v>217.60000000000002</v>
      </c>
      <c r="O837" s="8">
        <v>9</v>
      </c>
      <c r="P837" s="8">
        <v>326.39999999999998</v>
      </c>
      <c r="Q837">
        <f t="shared" si="65"/>
        <v>21</v>
      </c>
      <c r="R837">
        <f t="shared" si="68"/>
        <v>8</v>
      </c>
      <c r="S837" t="str">
        <f t="shared" si="69"/>
        <v>Loyal Customers</v>
      </c>
    </row>
    <row r="838" spans="1:19" x14ac:dyDescent="0.25">
      <c r="A838">
        <v>4856</v>
      </c>
      <c r="B838">
        <v>68</v>
      </c>
      <c r="C838" t="s">
        <v>443</v>
      </c>
      <c r="D838" t="s">
        <v>34</v>
      </c>
      <c r="E838">
        <v>82347</v>
      </c>
      <c r="F838">
        <v>38</v>
      </c>
      <c r="G838">
        <v>25</v>
      </c>
      <c r="H838">
        <v>1853</v>
      </c>
      <c r="I838">
        <f>(1-_xlfn.PERCENTRANK.INC($F$2:$F43050,F838,1))*10</f>
        <v>7</v>
      </c>
      <c r="J838">
        <f t="shared" si="66"/>
        <v>8</v>
      </c>
      <c r="K838">
        <f t="shared" si="67"/>
        <v>9</v>
      </c>
      <c r="L838" t="s">
        <v>483</v>
      </c>
      <c r="M838">
        <v>7</v>
      </c>
      <c r="N838" s="8">
        <v>763</v>
      </c>
      <c r="O838" s="8">
        <v>10</v>
      </c>
      <c r="P838" s="8">
        <v>1090</v>
      </c>
      <c r="Q838">
        <f t="shared" si="65"/>
        <v>24</v>
      </c>
      <c r="R838">
        <f t="shared" si="68"/>
        <v>9</v>
      </c>
      <c r="S838" t="str">
        <f t="shared" si="69"/>
        <v>Top Customers</v>
      </c>
    </row>
    <row r="839" spans="1:19" x14ac:dyDescent="0.25">
      <c r="A839">
        <v>7186</v>
      </c>
      <c r="B839">
        <v>59</v>
      </c>
      <c r="C839" t="s">
        <v>33</v>
      </c>
      <c r="D839" t="s">
        <v>34</v>
      </c>
      <c r="E839">
        <v>30843</v>
      </c>
      <c r="F839">
        <v>43</v>
      </c>
      <c r="G839">
        <v>6</v>
      </c>
      <c r="H839">
        <v>35</v>
      </c>
      <c r="I839">
        <f>(1-_xlfn.PERCENTRANK.INC($F$2:$F43051,F839,1))*10</f>
        <v>6</v>
      </c>
      <c r="J839">
        <f t="shared" si="66"/>
        <v>1</v>
      </c>
      <c r="K839">
        <f t="shared" si="67"/>
        <v>0</v>
      </c>
      <c r="L839" t="s">
        <v>483</v>
      </c>
      <c r="M839">
        <v>1</v>
      </c>
      <c r="N839" s="8">
        <v>11.666666666666666</v>
      </c>
      <c r="O839" s="8">
        <v>2</v>
      </c>
      <c r="P839" s="8">
        <v>23.333333333333332</v>
      </c>
      <c r="Q839">
        <f t="shared" si="65"/>
        <v>7</v>
      </c>
      <c r="R839">
        <f t="shared" si="68"/>
        <v>1</v>
      </c>
      <c r="S839" t="str">
        <f t="shared" si="69"/>
        <v>Inactive Customers</v>
      </c>
    </row>
    <row r="840" spans="1:19" x14ac:dyDescent="0.25">
      <c r="A840">
        <v>5794</v>
      </c>
      <c r="B840">
        <v>51</v>
      </c>
      <c r="C840" t="s">
        <v>33</v>
      </c>
      <c r="D840" t="s">
        <v>34</v>
      </c>
      <c r="E840">
        <v>46374</v>
      </c>
      <c r="F840">
        <v>1</v>
      </c>
      <c r="G840">
        <v>18</v>
      </c>
      <c r="H840">
        <v>446</v>
      </c>
      <c r="I840">
        <f>(1-_xlfn.PERCENTRANK.INC($F$2:$F43052,F840,1))*10</f>
        <v>10</v>
      </c>
      <c r="J840">
        <f t="shared" si="66"/>
        <v>6</v>
      </c>
      <c r="K840">
        <f t="shared" si="67"/>
        <v>5</v>
      </c>
      <c r="L840" t="s">
        <v>483</v>
      </c>
      <c r="M840">
        <v>7</v>
      </c>
      <c r="N840" s="8">
        <v>223</v>
      </c>
      <c r="O840" s="8">
        <v>7</v>
      </c>
      <c r="P840" s="8">
        <v>223</v>
      </c>
      <c r="Q840">
        <f t="shared" si="65"/>
        <v>21</v>
      </c>
      <c r="R840">
        <f t="shared" si="68"/>
        <v>8</v>
      </c>
      <c r="S840" t="str">
        <f t="shared" si="69"/>
        <v>Loyal Customers</v>
      </c>
    </row>
    <row r="841" spans="1:19" x14ac:dyDescent="0.25">
      <c r="A841">
        <v>1456</v>
      </c>
      <c r="B841">
        <v>46</v>
      </c>
      <c r="C841" t="s">
        <v>442</v>
      </c>
      <c r="D841" t="s">
        <v>30</v>
      </c>
      <c r="E841">
        <v>60474</v>
      </c>
      <c r="F841">
        <v>25</v>
      </c>
      <c r="G841">
        <v>31</v>
      </c>
      <c r="H841">
        <v>1180</v>
      </c>
      <c r="I841">
        <f>(1-_xlfn.PERCENTRANK.INC($F$2:$F43053,F841,1))*10</f>
        <v>8</v>
      </c>
      <c r="J841">
        <f t="shared" si="66"/>
        <v>9</v>
      </c>
      <c r="K841">
        <f t="shared" si="67"/>
        <v>8</v>
      </c>
      <c r="L841" t="s">
        <v>483</v>
      </c>
      <c r="M841">
        <v>10</v>
      </c>
      <c r="N841" s="8">
        <v>536.36363636363637</v>
      </c>
      <c r="O841" s="8">
        <v>12</v>
      </c>
      <c r="P841" s="8">
        <v>643.63636363636363</v>
      </c>
      <c r="Q841">
        <f t="shared" si="65"/>
        <v>25</v>
      </c>
      <c r="R841">
        <f t="shared" si="68"/>
        <v>9</v>
      </c>
      <c r="S841" t="str">
        <f t="shared" si="69"/>
        <v>Top Customers</v>
      </c>
    </row>
    <row r="842" spans="1:19" x14ac:dyDescent="0.25">
      <c r="A842">
        <v>4877</v>
      </c>
      <c r="B842">
        <v>52</v>
      </c>
      <c r="C842" t="s">
        <v>443</v>
      </c>
      <c r="D842" t="s">
        <v>34</v>
      </c>
      <c r="E842">
        <v>38576</v>
      </c>
      <c r="F842">
        <v>2</v>
      </c>
      <c r="G842">
        <v>5</v>
      </c>
      <c r="H842">
        <v>41</v>
      </c>
      <c r="I842">
        <f>(1-_xlfn.PERCENTRANK.INC($F$2:$F43054,F842,1))*10</f>
        <v>10</v>
      </c>
      <c r="J842">
        <f t="shared" si="66"/>
        <v>0</v>
      </c>
      <c r="K842">
        <f t="shared" si="67"/>
        <v>1</v>
      </c>
      <c r="L842" t="s">
        <v>483</v>
      </c>
      <c r="M842">
        <v>1</v>
      </c>
      <c r="N842" s="8">
        <v>10.25</v>
      </c>
      <c r="O842" s="8">
        <v>3</v>
      </c>
      <c r="P842" s="8">
        <v>30.75</v>
      </c>
      <c r="Q842">
        <f t="shared" si="65"/>
        <v>11</v>
      </c>
      <c r="R842">
        <f t="shared" si="68"/>
        <v>3</v>
      </c>
      <c r="S842" t="str">
        <f t="shared" si="69"/>
        <v>At-Risk Customers</v>
      </c>
    </row>
    <row r="843" spans="1:19" x14ac:dyDescent="0.25">
      <c r="A843">
        <v>425</v>
      </c>
      <c r="B843">
        <v>40</v>
      </c>
      <c r="C843" t="s">
        <v>442</v>
      </c>
      <c r="D843" t="s">
        <v>34</v>
      </c>
      <c r="E843">
        <v>55357</v>
      </c>
      <c r="F843">
        <v>66</v>
      </c>
      <c r="G843">
        <v>22</v>
      </c>
      <c r="H843">
        <v>727</v>
      </c>
      <c r="I843">
        <f>(1-_xlfn.PERCENTRANK.INC($F$2:$F43055,F843,1))*10</f>
        <v>4</v>
      </c>
      <c r="J843">
        <f t="shared" si="66"/>
        <v>7</v>
      </c>
      <c r="K843">
        <f t="shared" si="67"/>
        <v>6</v>
      </c>
      <c r="L843" t="s">
        <v>483</v>
      </c>
      <c r="M843">
        <v>6</v>
      </c>
      <c r="N843" s="8">
        <v>256.58823529411768</v>
      </c>
      <c r="O843" s="8">
        <v>11</v>
      </c>
      <c r="P843" s="8">
        <v>470.41176470588238</v>
      </c>
      <c r="Q843">
        <f t="shared" si="65"/>
        <v>17</v>
      </c>
      <c r="R843">
        <f t="shared" si="68"/>
        <v>5</v>
      </c>
      <c r="S843" t="str">
        <f t="shared" si="69"/>
        <v>Growth Customers</v>
      </c>
    </row>
    <row r="844" spans="1:19" x14ac:dyDescent="0.25">
      <c r="A844">
        <v>3007</v>
      </c>
      <c r="B844">
        <v>59</v>
      </c>
      <c r="C844" t="s">
        <v>442</v>
      </c>
      <c r="D844" t="s">
        <v>34</v>
      </c>
      <c r="E844">
        <v>37758</v>
      </c>
      <c r="F844">
        <v>49</v>
      </c>
      <c r="G844">
        <v>6</v>
      </c>
      <c r="H844">
        <v>40</v>
      </c>
      <c r="I844">
        <f>(1-_xlfn.PERCENTRANK.INC($F$2:$F43056,F844,1))*10</f>
        <v>6</v>
      </c>
      <c r="J844">
        <f t="shared" si="66"/>
        <v>1</v>
      </c>
      <c r="K844">
        <f t="shared" si="67"/>
        <v>1</v>
      </c>
      <c r="L844" t="s">
        <v>483</v>
      </c>
      <c r="M844">
        <v>1</v>
      </c>
      <c r="N844" s="8">
        <v>10</v>
      </c>
      <c r="O844" s="8">
        <v>3</v>
      </c>
      <c r="P844" s="8">
        <v>30</v>
      </c>
      <c r="Q844">
        <f t="shared" si="65"/>
        <v>8</v>
      </c>
      <c r="R844">
        <f t="shared" si="68"/>
        <v>1</v>
      </c>
      <c r="S844" t="str">
        <f t="shared" si="69"/>
        <v>Inactive Customers</v>
      </c>
    </row>
    <row r="845" spans="1:19" x14ac:dyDescent="0.25">
      <c r="A845">
        <v>1031</v>
      </c>
      <c r="B845">
        <v>36</v>
      </c>
      <c r="C845" t="s">
        <v>443</v>
      </c>
      <c r="D845" t="s">
        <v>34</v>
      </c>
      <c r="E845">
        <v>85710</v>
      </c>
      <c r="F845">
        <v>5</v>
      </c>
      <c r="G845">
        <v>26</v>
      </c>
      <c r="H845">
        <v>1062</v>
      </c>
      <c r="I845">
        <f>(1-_xlfn.PERCENTRANK.INC($F$2:$F43057,F845,1))*10</f>
        <v>10</v>
      </c>
      <c r="J845">
        <f t="shared" si="66"/>
        <v>9</v>
      </c>
      <c r="K845">
        <f t="shared" si="67"/>
        <v>7</v>
      </c>
      <c r="L845" t="s">
        <v>483</v>
      </c>
      <c r="M845">
        <v>6</v>
      </c>
      <c r="N845" s="8">
        <v>398.25</v>
      </c>
      <c r="O845" s="8">
        <v>10</v>
      </c>
      <c r="P845" s="8">
        <v>663.75</v>
      </c>
      <c r="Q845">
        <f t="shared" si="65"/>
        <v>26</v>
      </c>
      <c r="R845">
        <f t="shared" si="68"/>
        <v>9</v>
      </c>
      <c r="S845" t="str">
        <f t="shared" si="69"/>
        <v>Top Customers</v>
      </c>
    </row>
    <row r="846" spans="1:19" x14ac:dyDescent="0.25">
      <c r="A846">
        <v>4297</v>
      </c>
      <c r="B846">
        <v>56</v>
      </c>
      <c r="C846" t="s">
        <v>442</v>
      </c>
      <c r="D846" t="s">
        <v>34</v>
      </c>
      <c r="E846">
        <v>23228</v>
      </c>
      <c r="F846">
        <v>71</v>
      </c>
      <c r="G846">
        <v>7</v>
      </c>
      <c r="H846">
        <v>40</v>
      </c>
      <c r="I846">
        <f>(1-_xlfn.PERCENTRANK.INC($F$2:$F43058,F846,1))*10</f>
        <v>3.0000000000000004</v>
      </c>
      <c r="J846">
        <f t="shared" si="66"/>
        <v>1</v>
      </c>
      <c r="K846">
        <f t="shared" si="67"/>
        <v>1</v>
      </c>
      <c r="L846" t="s">
        <v>483</v>
      </c>
      <c r="M846">
        <v>2</v>
      </c>
      <c r="N846" s="8">
        <v>16</v>
      </c>
      <c r="O846" s="8">
        <v>3</v>
      </c>
      <c r="P846" s="8">
        <v>24</v>
      </c>
      <c r="Q846">
        <f t="shared" si="65"/>
        <v>5</v>
      </c>
      <c r="R846">
        <f t="shared" si="68"/>
        <v>0</v>
      </c>
      <c r="S846" t="str">
        <f t="shared" si="69"/>
        <v>Inactive Customers</v>
      </c>
    </row>
    <row r="847" spans="1:19" x14ac:dyDescent="0.25">
      <c r="A847">
        <v>807</v>
      </c>
      <c r="B847">
        <v>56</v>
      </c>
      <c r="C847" t="s">
        <v>443</v>
      </c>
      <c r="D847" t="s">
        <v>34</v>
      </c>
      <c r="E847">
        <v>44602</v>
      </c>
      <c r="F847">
        <v>35</v>
      </c>
      <c r="G847">
        <v>17</v>
      </c>
      <c r="H847">
        <v>292</v>
      </c>
      <c r="I847">
        <f>(1-_xlfn.PERCENTRANK.INC($F$2:$F43059,F847,1))*10</f>
        <v>7</v>
      </c>
      <c r="J847">
        <f t="shared" si="66"/>
        <v>5</v>
      </c>
      <c r="K847">
        <f t="shared" si="67"/>
        <v>4</v>
      </c>
      <c r="L847" t="s">
        <v>483</v>
      </c>
      <c r="M847">
        <v>6</v>
      </c>
      <c r="N847" s="8">
        <v>175.2</v>
      </c>
      <c r="O847" s="8">
        <v>4</v>
      </c>
      <c r="P847" s="8">
        <v>116.80000000000001</v>
      </c>
      <c r="Q847">
        <f t="shared" si="65"/>
        <v>16</v>
      </c>
      <c r="R847">
        <f t="shared" si="68"/>
        <v>5</v>
      </c>
      <c r="S847" t="str">
        <f t="shared" si="69"/>
        <v>Growth Customers</v>
      </c>
    </row>
    <row r="848" spans="1:19" x14ac:dyDescent="0.25">
      <c r="A848">
        <v>9553</v>
      </c>
      <c r="B848">
        <v>38</v>
      </c>
      <c r="C848" t="s">
        <v>442</v>
      </c>
      <c r="D848" t="s">
        <v>34</v>
      </c>
      <c r="E848">
        <v>7500</v>
      </c>
      <c r="F848">
        <v>94</v>
      </c>
      <c r="G848">
        <v>4</v>
      </c>
      <c r="H848">
        <v>15</v>
      </c>
      <c r="I848">
        <f>(1-_xlfn.PERCENTRANK.INC($F$2:$F43060,F848,1))*10</f>
        <v>0.99999999999999978</v>
      </c>
      <c r="J848">
        <f t="shared" si="66"/>
        <v>0</v>
      </c>
      <c r="K848">
        <f t="shared" si="67"/>
        <v>0</v>
      </c>
      <c r="L848" t="s">
        <v>483</v>
      </c>
      <c r="M848">
        <v>0</v>
      </c>
      <c r="N848" s="8">
        <v>0</v>
      </c>
      <c r="O848" s="8">
        <v>3</v>
      </c>
      <c r="P848" s="8">
        <v>15</v>
      </c>
      <c r="Q848">
        <f t="shared" si="65"/>
        <v>0.99999999999999978</v>
      </c>
      <c r="R848">
        <f t="shared" si="68"/>
        <v>0</v>
      </c>
      <c r="S848" t="str">
        <f t="shared" si="69"/>
        <v>Inactive Customers</v>
      </c>
    </row>
    <row r="849" spans="1:19" x14ac:dyDescent="0.25">
      <c r="A849">
        <v>4271</v>
      </c>
      <c r="B849">
        <v>36</v>
      </c>
      <c r="C849" t="s">
        <v>443</v>
      </c>
      <c r="D849" t="s">
        <v>34</v>
      </c>
      <c r="E849">
        <v>38683</v>
      </c>
      <c r="F849">
        <v>80</v>
      </c>
      <c r="G849">
        <v>17</v>
      </c>
      <c r="H849">
        <v>341</v>
      </c>
      <c r="I849">
        <f>(1-_xlfn.PERCENTRANK.INC($F$2:$F43061,F849,1))*10</f>
        <v>1.9999999999999996</v>
      </c>
      <c r="J849">
        <f t="shared" si="66"/>
        <v>5</v>
      </c>
      <c r="K849">
        <f t="shared" si="67"/>
        <v>4</v>
      </c>
      <c r="L849" t="s">
        <v>483</v>
      </c>
      <c r="M849">
        <v>4</v>
      </c>
      <c r="N849" s="8">
        <v>136.4</v>
      </c>
      <c r="O849" s="8">
        <v>6</v>
      </c>
      <c r="P849" s="8">
        <v>204.6</v>
      </c>
      <c r="Q849">
        <f t="shared" si="65"/>
        <v>11</v>
      </c>
      <c r="R849">
        <f t="shared" si="68"/>
        <v>3</v>
      </c>
      <c r="S849" t="str">
        <f t="shared" si="69"/>
        <v>At-Risk Customers</v>
      </c>
    </row>
    <row r="850" spans="1:19" x14ac:dyDescent="0.25">
      <c r="A850">
        <v>4120</v>
      </c>
      <c r="B850">
        <v>50</v>
      </c>
      <c r="C850" t="s">
        <v>443</v>
      </c>
      <c r="D850" t="s">
        <v>30</v>
      </c>
      <c r="E850">
        <v>49514</v>
      </c>
      <c r="F850">
        <v>61</v>
      </c>
      <c r="G850">
        <v>13</v>
      </c>
      <c r="H850">
        <v>369</v>
      </c>
      <c r="I850">
        <f>(1-_xlfn.PERCENTRANK.INC($F$2:$F43062,F850,1))*10</f>
        <v>4</v>
      </c>
      <c r="J850">
        <f t="shared" si="66"/>
        <v>4</v>
      </c>
      <c r="K850">
        <f t="shared" si="67"/>
        <v>4</v>
      </c>
      <c r="L850" t="s">
        <v>483</v>
      </c>
      <c r="M850">
        <v>6</v>
      </c>
      <c r="N850" s="8">
        <v>221.4</v>
      </c>
      <c r="O850" s="8">
        <v>4</v>
      </c>
      <c r="P850" s="8">
        <v>147.6</v>
      </c>
      <c r="Q850">
        <f t="shared" si="65"/>
        <v>12</v>
      </c>
      <c r="R850">
        <f t="shared" si="68"/>
        <v>3</v>
      </c>
      <c r="S850" t="str">
        <f t="shared" si="69"/>
        <v>At-Risk Customers</v>
      </c>
    </row>
    <row r="851" spans="1:19" x14ac:dyDescent="0.25">
      <c r="A851">
        <v>2036</v>
      </c>
      <c r="B851">
        <v>52</v>
      </c>
      <c r="C851" t="s">
        <v>33</v>
      </c>
      <c r="D851" t="s">
        <v>34</v>
      </c>
      <c r="E851">
        <v>57906</v>
      </c>
      <c r="F851">
        <v>29</v>
      </c>
      <c r="G851">
        <v>17</v>
      </c>
      <c r="H851">
        <v>401</v>
      </c>
      <c r="I851">
        <f>(1-_xlfn.PERCENTRANK.INC($F$2:$F43063,F851,1))*10</f>
        <v>8</v>
      </c>
      <c r="J851">
        <f t="shared" si="66"/>
        <v>5</v>
      </c>
      <c r="K851">
        <f t="shared" si="67"/>
        <v>5</v>
      </c>
      <c r="L851" t="s">
        <v>483</v>
      </c>
      <c r="M851">
        <v>4</v>
      </c>
      <c r="N851" s="8">
        <v>133.66666666666666</v>
      </c>
      <c r="O851" s="8">
        <v>8</v>
      </c>
      <c r="P851" s="8">
        <v>267.33333333333331</v>
      </c>
      <c r="Q851">
        <f t="shared" si="65"/>
        <v>18</v>
      </c>
      <c r="R851">
        <f t="shared" si="68"/>
        <v>6</v>
      </c>
      <c r="S851" t="str">
        <f t="shared" si="69"/>
        <v>Growth Customers</v>
      </c>
    </row>
    <row r="852" spans="1:19" x14ac:dyDescent="0.25">
      <c r="A852">
        <v>115</v>
      </c>
      <c r="B852">
        <v>59</v>
      </c>
      <c r="C852" t="s">
        <v>443</v>
      </c>
      <c r="D852" t="s">
        <v>30</v>
      </c>
      <c r="E852">
        <v>43456</v>
      </c>
      <c r="F852">
        <v>0</v>
      </c>
      <c r="G852">
        <v>17</v>
      </c>
      <c r="H852">
        <v>393</v>
      </c>
      <c r="I852">
        <f>(1-_xlfn.PERCENTRANK.INC($F$2:$F43064,F852,1))*10</f>
        <v>10</v>
      </c>
      <c r="J852">
        <f t="shared" si="66"/>
        <v>5</v>
      </c>
      <c r="K852">
        <f t="shared" si="67"/>
        <v>4</v>
      </c>
      <c r="L852" t="s">
        <v>483</v>
      </c>
      <c r="M852">
        <v>5</v>
      </c>
      <c r="N852" s="8">
        <v>151.15384615384616</v>
      </c>
      <c r="O852" s="8">
        <v>8</v>
      </c>
      <c r="P852" s="8">
        <v>241.84615384615387</v>
      </c>
      <c r="Q852">
        <f t="shared" si="65"/>
        <v>19</v>
      </c>
      <c r="R852">
        <f t="shared" si="68"/>
        <v>7</v>
      </c>
      <c r="S852" t="str">
        <f t="shared" si="69"/>
        <v>Loyal Customers</v>
      </c>
    </row>
    <row r="853" spans="1:19" x14ac:dyDescent="0.25">
      <c r="A853">
        <v>4259</v>
      </c>
      <c r="B853">
        <v>39</v>
      </c>
      <c r="C853" t="s">
        <v>443</v>
      </c>
      <c r="D853" t="s">
        <v>30</v>
      </c>
      <c r="E853">
        <v>19485</v>
      </c>
      <c r="F853">
        <v>80</v>
      </c>
      <c r="G853">
        <v>4</v>
      </c>
      <c r="H853">
        <v>10</v>
      </c>
      <c r="I853">
        <f>(1-_xlfn.PERCENTRANK.INC($F$2:$F43065,F853,1))*10</f>
        <v>1.9999999999999996</v>
      </c>
      <c r="J853">
        <f t="shared" si="66"/>
        <v>0</v>
      </c>
      <c r="K853">
        <f t="shared" si="67"/>
        <v>0</v>
      </c>
      <c r="L853" t="s">
        <v>483</v>
      </c>
      <c r="M853">
        <v>1</v>
      </c>
      <c r="N853" s="8">
        <v>3.333333333333333</v>
      </c>
      <c r="O853" s="8">
        <v>2</v>
      </c>
      <c r="P853" s="8">
        <v>6.6666666666666661</v>
      </c>
      <c r="Q853">
        <f t="shared" si="65"/>
        <v>1.9999999999999996</v>
      </c>
      <c r="R853">
        <f t="shared" si="68"/>
        <v>0</v>
      </c>
      <c r="S853" t="str">
        <f t="shared" si="69"/>
        <v>Inactive Customers</v>
      </c>
    </row>
    <row r="854" spans="1:19" x14ac:dyDescent="0.25">
      <c r="A854">
        <v>8687</v>
      </c>
      <c r="B854">
        <v>47</v>
      </c>
      <c r="C854" t="s">
        <v>442</v>
      </c>
      <c r="D854" t="s">
        <v>34</v>
      </c>
      <c r="E854">
        <v>53172</v>
      </c>
      <c r="F854">
        <v>54</v>
      </c>
      <c r="G854">
        <v>16</v>
      </c>
      <c r="H854">
        <v>486</v>
      </c>
      <c r="I854">
        <f>(1-_xlfn.PERCENTRANK.INC($F$2:$F43066,F854,1))*10</f>
        <v>5</v>
      </c>
      <c r="J854">
        <f t="shared" si="66"/>
        <v>5</v>
      </c>
      <c r="K854">
        <f t="shared" si="67"/>
        <v>5</v>
      </c>
      <c r="L854" t="s">
        <v>483</v>
      </c>
      <c r="M854">
        <v>2</v>
      </c>
      <c r="N854" s="8">
        <v>97.2</v>
      </c>
      <c r="O854" s="8">
        <v>8</v>
      </c>
      <c r="P854" s="8">
        <v>388.8</v>
      </c>
      <c r="Q854">
        <f t="shared" si="65"/>
        <v>15</v>
      </c>
      <c r="R854">
        <f t="shared" si="68"/>
        <v>4</v>
      </c>
      <c r="S854" t="str">
        <f t="shared" si="69"/>
        <v>At-Risk Customers</v>
      </c>
    </row>
    <row r="855" spans="1:19" x14ac:dyDescent="0.25">
      <c r="A855">
        <v>2447</v>
      </c>
      <c r="B855">
        <v>46</v>
      </c>
      <c r="C855" t="s">
        <v>442</v>
      </c>
      <c r="D855" t="s">
        <v>34</v>
      </c>
      <c r="E855">
        <v>30545</v>
      </c>
      <c r="F855">
        <v>71</v>
      </c>
      <c r="G855">
        <v>7</v>
      </c>
      <c r="H855">
        <v>69</v>
      </c>
      <c r="I855">
        <f>(1-_xlfn.PERCENTRANK.INC($F$2:$F43067,F855,1))*10</f>
        <v>3.0000000000000004</v>
      </c>
      <c r="J855">
        <f t="shared" si="66"/>
        <v>1</v>
      </c>
      <c r="K855">
        <f t="shared" si="67"/>
        <v>2</v>
      </c>
      <c r="L855" t="s">
        <v>483</v>
      </c>
      <c r="M855">
        <v>2</v>
      </c>
      <c r="N855" s="8">
        <v>27.6</v>
      </c>
      <c r="O855" s="8">
        <v>3</v>
      </c>
      <c r="P855" s="8">
        <v>41.4</v>
      </c>
      <c r="Q855">
        <f t="shared" si="65"/>
        <v>6</v>
      </c>
      <c r="R855">
        <f t="shared" si="68"/>
        <v>0</v>
      </c>
      <c r="S855" t="str">
        <f t="shared" si="69"/>
        <v>Inactive Customers</v>
      </c>
    </row>
    <row r="856" spans="1:19" x14ac:dyDescent="0.25">
      <c r="A856">
        <v>10140</v>
      </c>
      <c r="B856">
        <v>42</v>
      </c>
      <c r="C856" t="s">
        <v>33</v>
      </c>
      <c r="D856" t="s">
        <v>34</v>
      </c>
      <c r="E856">
        <v>70123</v>
      </c>
      <c r="F856">
        <v>27</v>
      </c>
      <c r="G856">
        <v>17</v>
      </c>
      <c r="H856">
        <v>1727</v>
      </c>
      <c r="I856">
        <f>(1-_xlfn.PERCENTRANK.INC($F$2:$F43068,F856,1))*10</f>
        <v>8</v>
      </c>
      <c r="J856">
        <f t="shared" si="66"/>
        <v>5</v>
      </c>
      <c r="K856">
        <f t="shared" si="67"/>
        <v>9</v>
      </c>
      <c r="L856" t="s">
        <v>483</v>
      </c>
      <c r="M856">
        <v>5</v>
      </c>
      <c r="N856" s="8">
        <v>959.44444444444446</v>
      </c>
      <c r="O856" s="8">
        <v>4</v>
      </c>
      <c r="P856" s="8">
        <v>767.55555555555554</v>
      </c>
      <c r="Q856">
        <f t="shared" si="65"/>
        <v>22</v>
      </c>
      <c r="R856">
        <f t="shared" si="68"/>
        <v>8</v>
      </c>
      <c r="S856" t="str">
        <f t="shared" si="69"/>
        <v>Loyal Customers</v>
      </c>
    </row>
    <row r="857" spans="1:19" x14ac:dyDescent="0.25">
      <c r="A857">
        <v>9353</v>
      </c>
      <c r="B857">
        <v>66</v>
      </c>
      <c r="C857" t="s">
        <v>442</v>
      </c>
      <c r="D857" t="s">
        <v>30</v>
      </c>
      <c r="E857">
        <v>62450</v>
      </c>
      <c r="F857">
        <v>61</v>
      </c>
      <c r="G857">
        <v>16</v>
      </c>
      <c r="H857">
        <v>995</v>
      </c>
      <c r="I857">
        <f>(1-_xlfn.PERCENTRANK.INC($F$2:$F43069,F857,1))*10</f>
        <v>4</v>
      </c>
      <c r="J857">
        <f t="shared" si="66"/>
        <v>5</v>
      </c>
      <c r="K857">
        <f t="shared" si="67"/>
        <v>7</v>
      </c>
      <c r="L857" t="s">
        <v>483</v>
      </c>
      <c r="M857">
        <v>5</v>
      </c>
      <c r="N857" s="8">
        <v>552.77777777777783</v>
      </c>
      <c r="O857" s="8">
        <v>4</v>
      </c>
      <c r="P857" s="8">
        <v>442.22222222222217</v>
      </c>
      <c r="Q857">
        <f t="shared" si="65"/>
        <v>16</v>
      </c>
      <c r="R857">
        <f t="shared" si="68"/>
        <v>5</v>
      </c>
      <c r="S857" t="str">
        <f t="shared" si="69"/>
        <v>Growth Customers</v>
      </c>
    </row>
    <row r="858" spans="1:19" x14ac:dyDescent="0.25">
      <c r="A858">
        <v>3623</v>
      </c>
      <c r="B858">
        <v>49</v>
      </c>
      <c r="C858" t="s">
        <v>442</v>
      </c>
      <c r="D858" t="s">
        <v>34</v>
      </c>
      <c r="E858">
        <v>21675</v>
      </c>
      <c r="F858">
        <v>55</v>
      </c>
      <c r="G858">
        <v>10</v>
      </c>
      <c r="H858">
        <v>45</v>
      </c>
      <c r="I858">
        <f>(1-_xlfn.PERCENTRANK.INC($F$2:$F43070,F858,1))*10</f>
        <v>5</v>
      </c>
      <c r="J858">
        <f t="shared" si="66"/>
        <v>3</v>
      </c>
      <c r="K858">
        <f t="shared" si="67"/>
        <v>1</v>
      </c>
      <c r="L858" t="s">
        <v>483</v>
      </c>
      <c r="M858">
        <v>4</v>
      </c>
      <c r="N858" s="8">
        <v>25.714285714285712</v>
      </c>
      <c r="O858" s="8">
        <v>3</v>
      </c>
      <c r="P858" s="8">
        <v>19.285714285714285</v>
      </c>
      <c r="Q858">
        <f t="shared" si="65"/>
        <v>9</v>
      </c>
      <c r="R858">
        <f t="shared" si="68"/>
        <v>2</v>
      </c>
      <c r="S858" t="str">
        <f t="shared" si="69"/>
        <v>At-Risk Customers</v>
      </c>
    </row>
    <row r="859" spans="1:19" x14ac:dyDescent="0.25">
      <c r="A859">
        <v>738</v>
      </c>
      <c r="B859">
        <v>44</v>
      </c>
      <c r="C859" t="s">
        <v>443</v>
      </c>
      <c r="D859" t="s">
        <v>30</v>
      </c>
      <c r="E859">
        <v>42395</v>
      </c>
      <c r="F859">
        <v>35</v>
      </c>
      <c r="G859">
        <v>12</v>
      </c>
      <c r="H859">
        <v>182</v>
      </c>
      <c r="I859">
        <f>(1-_xlfn.PERCENTRANK.INC($F$2:$F43071,F859,1))*10</f>
        <v>7</v>
      </c>
      <c r="J859">
        <f t="shared" si="66"/>
        <v>3</v>
      </c>
      <c r="K859">
        <f t="shared" si="67"/>
        <v>3</v>
      </c>
      <c r="L859" t="s">
        <v>483</v>
      </c>
      <c r="M859">
        <v>3</v>
      </c>
      <c r="N859" s="8">
        <v>78</v>
      </c>
      <c r="O859" s="8">
        <v>4</v>
      </c>
      <c r="P859" s="8">
        <v>104</v>
      </c>
      <c r="Q859">
        <f t="shared" si="65"/>
        <v>13</v>
      </c>
      <c r="R859">
        <f t="shared" si="68"/>
        <v>4</v>
      </c>
      <c r="S859" t="str">
        <f t="shared" si="69"/>
        <v>At-Risk Customers</v>
      </c>
    </row>
    <row r="860" spans="1:19" x14ac:dyDescent="0.25">
      <c r="A860">
        <v>7631</v>
      </c>
      <c r="B860">
        <v>47</v>
      </c>
      <c r="C860" t="s">
        <v>443</v>
      </c>
      <c r="D860" t="s">
        <v>34</v>
      </c>
      <c r="E860">
        <v>61346</v>
      </c>
      <c r="F860">
        <v>34</v>
      </c>
      <c r="G860">
        <v>23</v>
      </c>
      <c r="H860">
        <v>989</v>
      </c>
      <c r="I860">
        <f>(1-_xlfn.PERCENTRANK.INC($F$2:$F43072,F860,1))*10</f>
        <v>7</v>
      </c>
      <c r="J860">
        <f t="shared" si="66"/>
        <v>8</v>
      </c>
      <c r="K860">
        <f t="shared" si="67"/>
        <v>7</v>
      </c>
      <c r="L860" t="s">
        <v>483</v>
      </c>
      <c r="M860">
        <v>5</v>
      </c>
      <c r="N860" s="8">
        <v>329.66666666666663</v>
      </c>
      <c r="O860" s="8">
        <v>10</v>
      </c>
      <c r="P860" s="8">
        <v>659.33333333333326</v>
      </c>
      <c r="Q860">
        <f t="shared" si="65"/>
        <v>22</v>
      </c>
      <c r="R860">
        <f t="shared" si="68"/>
        <v>8</v>
      </c>
      <c r="S860" t="str">
        <f t="shared" si="69"/>
        <v>Loyal Customers</v>
      </c>
    </row>
    <row r="861" spans="1:19" x14ac:dyDescent="0.25">
      <c r="A861">
        <v>4789</v>
      </c>
      <c r="B861">
        <v>72</v>
      </c>
      <c r="C861" t="s">
        <v>442</v>
      </c>
      <c r="D861" t="s">
        <v>34</v>
      </c>
      <c r="E861">
        <v>80812</v>
      </c>
      <c r="F861">
        <v>95</v>
      </c>
      <c r="G861">
        <v>18</v>
      </c>
      <c r="H861">
        <v>1677</v>
      </c>
      <c r="I861">
        <f>(1-_xlfn.PERCENTRANK.INC($F$2:$F43073,F861,1))*10</f>
        <v>0.99999999999999978</v>
      </c>
      <c r="J861">
        <f t="shared" si="66"/>
        <v>6</v>
      </c>
      <c r="K861">
        <f t="shared" si="67"/>
        <v>9</v>
      </c>
      <c r="L861" t="s">
        <v>483</v>
      </c>
      <c r="M861">
        <v>4</v>
      </c>
      <c r="N861" s="8">
        <v>745.33333333333326</v>
      </c>
      <c r="O861" s="8">
        <v>5</v>
      </c>
      <c r="P861" s="8">
        <v>931.66666666666674</v>
      </c>
      <c r="Q861">
        <f t="shared" si="65"/>
        <v>16</v>
      </c>
      <c r="R861">
        <f t="shared" si="68"/>
        <v>5</v>
      </c>
      <c r="S861" t="str">
        <f t="shared" si="69"/>
        <v>Growth Customers</v>
      </c>
    </row>
    <row r="862" spans="1:19" x14ac:dyDescent="0.25">
      <c r="A862">
        <v>773</v>
      </c>
      <c r="B862">
        <v>54</v>
      </c>
      <c r="C862" t="s">
        <v>443</v>
      </c>
      <c r="D862" t="s">
        <v>37</v>
      </c>
      <c r="E862">
        <v>42835</v>
      </c>
      <c r="F862">
        <v>64</v>
      </c>
      <c r="G862">
        <v>23</v>
      </c>
      <c r="H862">
        <v>595</v>
      </c>
      <c r="I862">
        <f>(1-_xlfn.PERCENTRANK.INC($F$2:$F43074,F862,1))*10</f>
        <v>4</v>
      </c>
      <c r="J862">
        <f t="shared" si="66"/>
        <v>8</v>
      </c>
      <c r="K862">
        <f t="shared" si="67"/>
        <v>5</v>
      </c>
      <c r="L862" t="s">
        <v>483</v>
      </c>
      <c r="M862">
        <v>6</v>
      </c>
      <c r="N862" s="8">
        <v>357</v>
      </c>
      <c r="O862" s="8">
        <v>4</v>
      </c>
      <c r="P862" s="8">
        <v>238</v>
      </c>
      <c r="Q862">
        <f t="shared" si="65"/>
        <v>17</v>
      </c>
      <c r="R862">
        <f t="shared" si="68"/>
        <v>5</v>
      </c>
      <c r="S862" t="str">
        <f t="shared" si="69"/>
        <v>Growth Customers</v>
      </c>
    </row>
    <row r="863" spans="1:19" x14ac:dyDescent="0.25">
      <c r="A863">
        <v>10602</v>
      </c>
      <c r="B863">
        <v>42</v>
      </c>
      <c r="C863" t="s">
        <v>442</v>
      </c>
      <c r="D863" t="s">
        <v>34</v>
      </c>
      <c r="E863">
        <v>39922</v>
      </c>
      <c r="F863">
        <v>30</v>
      </c>
      <c r="G863">
        <v>9</v>
      </c>
      <c r="H863">
        <v>156</v>
      </c>
      <c r="I863">
        <f>(1-_xlfn.PERCENTRANK.INC($F$2:$F43075,F863,1))*10</f>
        <v>7</v>
      </c>
      <c r="J863">
        <f t="shared" si="66"/>
        <v>2</v>
      </c>
      <c r="K863">
        <f t="shared" si="67"/>
        <v>3</v>
      </c>
      <c r="L863" t="s">
        <v>483</v>
      </c>
      <c r="M863">
        <v>3</v>
      </c>
      <c r="N863" s="8">
        <v>66.857142857142847</v>
      </c>
      <c r="O863" s="8">
        <v>4</v>
      </c>
      <c r="P863" s="8">
        <v>89.142857142857139</v>
      </c>
      <c r="Q863">
        <f t="shared" si="65"/>
        <v>12</v>
      </c>
      <c r="R863">
        <f t="shared" si="68"/>
        <v>3</v>
      </c>
      <c r="S863" t="str">
        <f t="shared" si="69"/>
        <v>At-Risk Customers</v>
      </c>
    </row>
    <row r="864" spans="1:19" x14ac:dyDescent="0.25">
      <c r="A864">
        <v>1446</v>
      </c>
      <c r="B864">
        <v>69</v>
      </c>
      <c r="C864" t="s">
        <v>443</v>
      </c>
      <c r="D864" t="s">
        <v>30</v>
      </c>
      <c r="E864">
        <v>86424</v>
      </c>
      <c r="F864">
        <v>12</v>
      </c>
      <c r="G864">
        <v>28</v>
      </c>
      <c r="H864">
        <v>1226</v>
      </c>
      <c r="I864">
        <f>(1-_xlfn.PERCENTRANK.INC($F$2:$F43076,F864,1))*10</f>
        <v>9</v>
      </c>
      <c r="J864">
        <f t="shared" si="66"/>
        <v>9</v>
      </c>
      <c r="K864">
        <f t="shared" si="67"/>
        <v>8</v>
      </c>
      <c r="L864" t="s">
        <v>483</v>
      </c>
      <c r="M864">
        <v>6</v>
      </c>
      <c r="N864" s="8">
        <v>408.66666666666663</v>
      </c>
      <c r="O864" s="8">
        <v>12</v>
      </c>
      <c r="P864" s="8">
        <v>817.33333333333326</v>
      </c>
      <c r="Q864">
        <f t="shared" si="65"/>
        <v>26</v>
      </c>
      <c r="R864">
        <f t="shared" si="68"/>
        <v>9</v>
      </c>
      <c r="S864" t="str">
        <f t="shared" si="69"/>
        <v>Top Customers</v>
      </c>
    </row>
    <row r="865" spans="1:19" x14ac:dyDescent="0.25">
      <c r="A865">
        <v>3270</v>
      </c>
      <c r="B865">
        <v>47</v>
      </c>
      <c r="C865" t="s">
        <v>443</v>
      </c>
      <c r="D865" t="s">
        <v>34</v>
      </c>
      <c r="E865">
        <v>17117</v>
      </c>
      <c r="F865">
        <v>96</v>
      </c>
      <c r="G865">
        <v>11</v>
      </c>
      <c r="H865">
        <v>128</v>
      </c>
      <c r="I865">
        <f>(1-_xlfn.PERCENTRANK.INC($F$2:$F43077,F865,1))*10</f>
        <v>0.99999999999999978</v>
      </c>
      <c r="J865">
        <f t="shared" si="66"/>
        <v>3</v>
      </c>
      <c r="K865">
        <f t="shared" si="67"/>
        <v>3</v>
      </c>
      <c r="L865" t="s">
        <v>483</v>
      </c>
      <c r="M865">
        <v>3</v>
      </c>
      <c r="N865" s="8">
        <v>64</v>
      </c>
      <c r="O865" s="8">
        <v>3</v>
      </c>
      <c r="P865" s="8">
        <v>64</v>
      </c>
      <c r="Q865">
        <f t="shared" si="65"/>
        <v>7</v>
      </c>
      <c r="R865">
        <f t="shared" si="68"/>
        <v>1</v>
      </c>
      <c r="S865" t="str">
        <f t="shared" si="69"/>
        <v>Inactive Customers</v>
      </c>
    </row>
    <row r="866" spans="1:19" x14ac:dyDescent="0.25">
      <c r="A866">
        <v>8443</v>
      </c>
      <c r="B866">
        <v>53</v>
      </c>
      <c r="C866" t="s">
        <v>442</v>
      </c>
      <c r="D866" t="s">
        <v>30</v>
      </c>
      <c r="E866">
        <v>24762</v>
      </c>
      <c r="F866">
        <v>16</v>
      </c>
      <c r="G866">
        <v>9</v>
      </c>
      <c r="H866">
        <v>86</v>
      </c>
      <c r="I866">
        <f>(1-_xlfn.PERCENTRANK.INC($F$2:$F43078,F866,1))*10</f>
        <v>9</v>
      </c>
      <c r="J866">
        <f t="shared" si="66"/>
        <v>2</v>
      </c>
      <c r="K866">
        <f t="shared" si="67"/>
        <v>2</v>
      </c>
      <c r="L866" t="s">
        <v>483</v>
      </c>
      <c r="M866">
        <v>3</v>
      </c>
      <c r="N866" s="8">
        <v>51.6</v>
      </c>
      <c r="O866" s="8">
        <v>2</v>
      </c>
      <c r="P866" s="8">
        <v>34.4</v>
      </c>
      <c r="Q866">
        <f t="shared" si="65"/>
        <v>13</v>
      </c>
      <c r="R866">
        <f t="shared" si="68"/>
        <v>4</v>
      </c>
      <c r="S866" t="str">
        <f t="shared" si="69"/>
        <v>At-Risk Customers</v>
      </c>
    </row>
    <row r="867" spans="1:19" x14ac:dyDescent="0.25">
      <c r="A867">
        <v>9653</v>
      </c>
      <c r="B867">
        <v>50</v>
      </c>
      <c r="C867" t="s">
        <v>442</v>
      </c>
      <c r="D867" t="s">
        <v>34</v>
      </c>
      <c r="E867">
        <v>35797</v>
      </c>
      <c r="F867">
        <v>16</v>
      </c>
      <c r="G867">
        <v>7</v>
      </c>
      <c r="H867">
        <v>68</v>
      </c>
      <c r="I867">
        <f>(1-_xlfn.PERCENTRANK.INC($F$2:$F43079,F867,1))*10</f>
        <v>9</v>
      </c>
      <c r="J867">
        <f t="shared" si="66"/>
        <v>1</v>
      </c>
      <c r="K867">
        <f t="shared" si="67"/>
        <v>2</v>
      </c>
      <c r="L867" t="s">
        <v>483</v>
      </c>
      <c r="M867">
        <v>2</v>
      </c>
      <c r="N867" s="8">
        <v>27.200000000000003</v>
      </c>
      <c r="O867" s="8">
        <v>3</v>
      </c>
      <c r="P867" s="8">
        <v>40.799999999999997</v>
      </c>
      <c r="Q867">
        <f t="shared" si="65"/>
        <v>12</v>
      </c>
      <c r="R867">
        <f t="shared" si="68"/>
        <v>3</v>
      </c>
      <c r="S867" t="str">
        <f t="shared" si="69"/>
        <v>At-Risk Customers</v>
      </c>
    </row>
    <row r="868" spans="1:19" x14ac:dyDescent="0.25">
      <c r="A868">
        <v>8916</v>
      </c>
      <c r="B868">
        <v>50</v>
      </c>
      <c r="C868" t="s">
        <v>442</v>
      </c>
      <c r="D868" t="s">
        <v>37</v>
      </c>
      <c r="E868">
        <v>36627</v>
      </c>
      <c r="F868">
        <v>78</v>
      </c>
      <c r="G868">
        <v>4</v>
      </c>
      <c r="H868">
        <v>16</v>
      </c>
      <c r="I868">
        <f>(1-_xlfn.PERCENTRANK.INC($F$2:$F43080,F868,1))*10</f>
        <v>3.0000000000000004</v>
      </c>
      <c r="J868">
        <f t="shared" si="66"/>
        <v>0</v>
      </c>
      <c r="K868">
        <f t="shared" si="67"/>
        <v>0</v>
      </c>
      <c r="L868" t="s">
        <v>483</v>
      </c>
      <c r="M868">
        <v>0</v>
      </c>
      <c r="N868" s="8">
        <v>0</v>
      </c>
      <c r="O868" s="8">
        <v>3</v>
      </c>
      <c r="P868" s="8">
        <v>16</v>
      </c>
      <c r="Q868">
        <f t="shared" si="65"/>
        <v>3.0000000000000004</v>
      </c>
      <c r="R868">
        <f t="shared" si="68"/>
        <v>0</v>
      </c>
      <c r="S868" t="str">
        <f t="shared" si="69"/>
        <v>Inactive Customers</v>
      </c>
    </row>
    <row r="869" spans="1:19" x14ac:dyDescent="0.25">
      <c r="A869">
        <v>8017</v>
      </c>
      <c r="B869">
        <v>44</v>
      </c>
      <c r="C869" t="s">
        <v>443</v>
      </c>
      <c r="D869" t="s">
        <v>34</v>
      </c>
      <c r="E869">
        <v>51111</v>
      </c>
      <c r="F869">
        <v>83</v>
      </c>
      <c r="G869">
        <v>7</v>
      </c>
      <c r="H869">
        <v>55</v>
      </c>
      <c r="I869">
        <f>(1-_xlfn.PERCENTRANK.INC($F$2:$F43081,F869,1))*10</f>
        <v>1.9999999999999996</v>
      </c>
      <c r="J869">
        <f t="shared" si="66"/>
        <v>1</v>
      </c>
      <c r="K869">
        <f t="shared" si="67"/>
        <v>1</v>
      </c>
      <c r="L869" t="s">
        <v>483</v>
      </c>
      <c r="M869">
        <v>2</v>
      </c>
      <c r="N869" s="8">
        <v>22</v>
      </c>
      <c r="O869" s="8">
        <v>3</v>
      </c>
      <c r="P869" s="8">
        <v>33</v>
      </c>
      <c r="Q869">
        <f t="shared" si="65"/>
        <v>3.9999999999999996</v>
      </c>
      <c r="R869">
        <f t="shared" si="68"/>
        <v>0</v>
      </c>
      <c r="S869" t="str">
        <f t="shared" si="69"/>
        <v>Inactive Customers</v>
      </c>
    </row>
    <row r="870" spans="1:19" x14ac:dyDescent="0.25">
      <c r="A870">
        <v>5830</v>
      </c>
      <c r="B870">
        <v>53</v>
      </c>
      <c r="C870" t="s">
        <v>33</v>
      </c>
      <c r="D870" t="s">
        <v>30</v>
      </c>
      <c r="E870">
        <v>86857</v>
      </c>
      <c r="F870">
        <v>96</v>
      </c>
      <c r="G870">
        <v>22</v>
      </c>
      <c r="H870">
        <v>2114</v>
      </c>
      <c r="I870">
        <f>(1-_xlfn.PERCENTRANK.INC($F$2:$F43082,F870,1))*10</f>
        <v>0.99999999999999978</v>
      </c>
      <c r="J870">
        <f t="shared" si="66"/>
        <v>7</v>
      </c>
      <c r="K870">
        <f t="shared" si="67"/>
        <v>9</v>
      </c>
      <c r="L870" t="s">
        <v>483</v>
      </c>
      <c r="M870">
        <v>5</v>
      </c>
      <c r="N870" s="8">
        <v>704.66666666666663</v>
      </c>
      <c r="O870" s="8">
        <v>10</v>
      </c>
      <c r="P870" s="8">
        <v>1409.3333333333333</v>
      </c>
      <c r="Q870">
        <f t="shared" si="65"/>
        <v>17</v>
      </c>
      <c r="R870">
        <f t="shared" si="68"/>
        <v>5</v>
      </c>
      <c r="S870" t="str">
        <f t="shared" si="69"/>
        <v>Growth Customers</v>
      </c>
    </row>
    <row r="871" spans="1:19" x14ac:dyDescent="0.25">
      <c r="A871">
        <v>4597</v>
      </c>
      <c r="B871">
        <v>55</v>
      </c>
      <c r="C871" t="s">
        <v>33</v>
      </c>
      <c r="D871" t="s">
        <v>34</v>
      </c>
      <c r="E871">
        <v>82072</v>
      </c>
      <c r="F871">
        <v>67</v>
      </c>
      <c r="G871">
        <v>19</v>
      </c>
      <c r="H871">
        <v>2018</v>
      </c>
      <c r="I871">
        <f>(1-_xlfn.PERCENTRANK.INC($F$2:$F43083,F871,1))*10</f>
        <v>4</v>
      </c>
      <c r="J871">
        <f t="shared" si="66"/>
        <v>6</v>
      </c>
      <c r="K871">
        <f t="shared" si="67"/>
        <v>9</v>
      </c>
      <c r="L871" t="s">
        <v>483</v>
      </c>
      <c r="M871">
        <v>3</v>
      </c>
      <c r="N871" s="8">
        <v>378.375</v>
      </c>
      <c r="O871" s="8">
        <v>13</v>
      </c>
      <c r="P871" s="8">
        <v>1639.625</v>
      </c>
      <c r="Q871">
        <f t="shared" si="65"/>
        <v>19</v>
      </c>
      <c r="R871">
        <f t="shared" si="68"/>
        <v>7</v>
      </c>
      <c r="S871" t="str">
        <f t="shared" si="69"/>
        <v>Loyal Customers</v>
      </c>
    </row>
    <row r="872" spans="1:19" x14ac:dyDescent="0.25">
      <c r="A872">
        <v>7023</v>
      </c>
      <c r="B872">
        <v>72</v>
      </c>
      <c r="C872" t="s">
        <v>33</v>
      </c>
      <c r="D872" t="s">
        <v>30</v>
      </c>
      <c r="E872">
        <v>46231</v>
      </c>
      <c r="F872">
        <v>87</v>
      </c>
      <c r="G872">
        <v>15</v>
      </c>
      <c r="H872">
        <v>263</v>
      </c>
      <c r="I872">
        <f>(1-_xlfn.PERCENTRANK.INC($F$2:$F43084,F872,1))*10</f>
        <v>1.9999999999999996</v>
      </c>
      <c r="J872">
        <f t="shared" si="66"/>
        <v>4</v>
      </c>
      <c r="K872">
        <f t="shared" si="67"/>
        <v>4</v>
      </c>
      <c r="L872" t="s">
        <v>483</v>
      </c>
      <c r="M872">
        <v>6</v>
      </c>
      <c r="N872" s="8">
        <v>157.79999999999998</v>
      </c>
      <c r="O872" s="8">
        <v>4</v>
      </c>
      <c r="P872" s="8">
        <v>105.2</v>
      </c>
      <c r="Q872">
        <f t="shared" si="65"/>
        <v>10</v>
      </c>
      <c r="R872">
        <f t="shared" si="68"/>
        <v>2</v>
      </c>
      <c r="S872" t="str">
        <f t="shared" si="69"/>
        <v>At-Risk Customers</v>
      </c>
    </row>
    <row r="873" spans="1:19" x14ac:dyDescent="0.25">
      <c r="A873">
        <v>8086</v>
      </c>
      <c r="B873">
        <v>66</v>
      </c>
      <c r="C873" t="s">
        <v>442</v>
      </c>
      <c r="D873" t="s">
        <v>34</v>
      </c>
      <c r="E873">
        <v>42243</v>
      </c>
      <c r="F873">
        <v>34</v>
      </c>
      <c r="G873">
        <v>7</v>
      </c>
      <c r="H873">
        <v>55</v>
      </c>
      <c r="I873">
        <f>(1-_xlfn.PERCENTRANK.INC($F$2:$F43085,F873,1))*10</f>
        <v>7</v>
      </c>
      <c r="J873">
        <f t="shared" si="66"/>
        <v>1</v>
      </c>
      <c r="K873">
        <f t="shared" si="67"/>
        <v>1</v>
      </c>
      <c r="L873" t="s">
        <v>483</v>
      </c>
      <c r="M873">
        <v>2</v>
      </c>
      <c r="N873" s="8">
        <v>22</v>
      </c>
      <c r="O873" s="8">
        <v>3</v>
      </c>
      <c r="P873" s="8">
        <v>33</v>
      </c>
      <c r="Q873">
        <f t="shared" si="65"/>
        <v>9</v>
      </c>
      <c r="R873">
        <f t="shared" si="68"/>
        <v>2</v>
      </c>
      <c r="S873" t="str">
        <f t="shared" si="69"/>
        <v>At-Risk Customers</v>
      </c>
    </row>
    <row r="874" spans="1:19" x14ac:dyDescent="0.25">
      <c r="A874">
        <v>8825</v>
      </c>
      <c r="B874">
        <v>63</v>
      </c>
      <c r="C874" t="s">
        <v>442</v>
      </c>
      <c r="D874" t="s">
        <v>34</v>
      </c>
      <c r="E874">
        <v>51195</v>
      </c>
      <c r="F874">
        <v>46</v>
      </c>
      <c r="G874">
        <v>24</v>
      </c>
      <c r="H874">
        <v>564</v>
      </c>
      <c r="I874">
        <f>(1-_xlfn.PERCENTRANK.INC($F$2:$F43086,F874,1))*10</f>
        <v>6</v>
      </c>
      <c r="J874">
        <f t="shared" si="66"/>
        <v>8</v>
      </c>
      <c r="K874">
        <f t="shared" si="67"/>
        <v>5</v>
      </c>
      <c r="L874" t="s">
        <v>483</v>
      </c>
      <c r="M874">
        <v>9</v>
      </c>
      <c r="N874" s="8">
        <v>362.57142857142861</v>
      </c>
      <c r="O874" s="8">
        <v>5</v>
      </c>
      <c r="P874" s="8">
        <v>201.42857142857144</v>
      </c>
      <c r="Q874">
        <f t="shared" si="65"/>
        <v>19</v>
      </c>
      <c r="R874">
        <f t="shared" si="68"/>
        <v>7</v>
      </c>
      <c r="S874" t="str">
        <f t="shared" si="69"/>
        <v>Loyal Customers</v>
      </c>
    </row>
    <row r="875" spans="1:19" x14ac:dyDescent="0.25">
      <c r="A875">
        <v>2930</v>
      </c>
      <c r="B875">
        <v>47</v>
      </c>
      <c r="C875" t="s">
        <v>443</v>
      </c>
      <c r="D875" t="s">
        <v>30</v>
      </c>
      <c r="E875">
        <v>68092</v>
      </c>
      <c r="F875">
        <v>7</v>
      </c>
      <c r="G875">
        <v>20</v>
      </c>
      <c r="H875">
        <v>1281</v>
      </c>
      <c r="I875">
        <f>(1-_xlfn.PERCENTRANK.INC($F$2:$F43087,F875,1))*10</f>
        <v>10</v>
      </c>
      <c r="J875">
        <f t="shared" si="66"/>
        <v>6</v>
      </c>
      <c r="K875">
        <f t="shared" si="67"/>
        <v>8</v>
      </c>
      <c r="L875" t="s">
        <v>483</v>
      </c>
      <c r="M875">
        <v>2</v>
      </c>
      <c r="N875" s="8">
        <v>213.5</v>
      </c>
      <c r="O875" s="8">
        <v>10</v>
      </c>
      <c r="P875" s="8">
        <v>1067.5</v>
      </c>
      <c r="Q875">
        <f t="shared" si="65"/>
        <v>24</v>
      </c>
      <c r="R875">
        <f t="shared" si="68"/>
        <v>9</v>
      </c>
      <c r="S875" t="str">
        <f t="shared" si="69"/>
        <v>Top Customers</v>
      </c>
    </row>
    <row r="876" spans="1:19" x14ac:dyDescent="0.25">
      <c r="A876">
        <v>1928</v>
      </c>
      <c r="B876">
        <v>52</v>
      </c>
      <c r="C876" t="s">
        <v>442</v>
      </c>
      <c r="D876" t="s">
        <v>34</v>
      </c>
      <c r="E876">
        <v>31814</v>
      </c>
      <c r="F876">
        <v>73</v>
      </c>
      <c r="G876">
        <v>7</v>
      </c>
      <c r="H876">
        <v>83</v>
      </c>
      <c r="I876">
        <f>(1-_xlfn.PERCENTRANK.INC($F$2:$F43088,F876,1))*10</f>
        <v>3.0000000000000004</v>
      </c>
      <c r="J876">
        <f t="shared" si="66"/>
        <v>1</v>
      </c>
      <c r="K876">
        <f t="shared" si="67"/>
        <v>2</v>
      </c>
      <c r="L876" t="s">
        <v>483</v>
      </c>
      <c r="M876">
        <v>2</v>
      </c>
      <c r="N876" s="8">
        <v>33.200000000000003</v>
      </c>
      <c r="O876" s="8">
        <v>3</v>
      </c>
      <c r="P876" s="8">
        <v>49.8</v>
      </c>
      <c r="Q876">
        <f t="shared" si="65"/>
        <v>6</v>
      </c>
      <c r="R876">
        <f t="shared" si="68"/>
        <v>0</v>
      </c>
      <c r="S876" t="str">
        <f t="shared" si="69"/>
        <v>Inactive Customers</v>
      </c>
    </row>
    <row r="877" spans="1:19" x14ac:dyDescent="0.25">
      <c r="A877">
        <v>7108</v>
      </c>
      <c r="B877">
        <v>60</v>
      </c>
      <c r="C877" t="s">
        <v>443</v>
      </c>
      <c r="D877" t="s">
        <v>57</v>
      </c>
      <c r="E877">
        <v>51390</v>
      </c>
      <c r="F877">
        <v>54</v>
      </c>
      <c r="G877">
        <v>18</v>
      </c>
      <c r="H877">
        <v>353</v>
      </c>
      <c r="I877">
        <f>(1-_xlfn.PERCENTRANK.INC($F$2:$F43089,F877,1))*10</f>
        <v>5</v>
      </c>
      <c r="J877">
        <f t="shared" si="66"/>
        <v>6</v>
      </c>
      <c r="K877">
        <f t="shared" si="67"/>
        <v>4</v>
      </c>
      <c r="L877" t="s">
        <v>483</v>
      </c>
      <c r="M877">
        <v>5</v>
      </c>
      <c r="N877" s="8">
        <v>176.5</v>
      </c>
      <c r="O877" s="8">
        <v>5</v>
      </c>
      <c r="P877" s="8">
        <v>176.5</v>
      </c>
      <c r="Q877">
        <f t="shared" si="65"/>
        <v>15</v>
      </c>
      <c r="R877">
        <f t="shared" si="68"/>
        <v>4</v>
      </c>
      <c r="S877" t="str">
        <f t="shared" si="69"/>
        <v>At-Risk Customers</v>
      </c>
    </row>
    <row r="878" spans="1:19" x14ac:dyDescent="0.25">
      <c r="A878">
        <v>10925</v>
      </c>
      <c r="B878">
        <v>42</v>
      </c>
      <c r="C878" t="s">
        <v>442</v>
      </c>
      <c r="D878" t="s">
        <v>34</v>
      </c>
      <c r="E878">
        <v>76630</v>
      </c>
      <c r="F878">
        <v>93</v>
      </c>
      <c r="G878">
        <v>25</v>
      </c>
      <c r="H878">
        <v>1003</v>
      </c>
      <c r="I878">
        <f>(1-_xlfn.PERCENTRANK.INC($F$2:$F43090,F878,1))*10</f>
        <v>0.99999999999999978</v>
      </c>
      <c r="J878">
        <f t="shared" si="66"/>
        <v>8</v>
      </c>
      <c r="K878">
        <f t="shared" si="67"/>
        <v>7</v>
      </c>
      <c r="L878" t="s">
        <v>483</v>
      </c>
      <c r="M878">
        <v>3</v>
      </c>
      <c r="N878" s="8">
        <v>214.92857142857142</v>
      </c>
      <c r="O878" s="8">
        <v>11</v>
      </c>
      <c r="P878" s="8">
        <v>788.07142857142856</v>
      </c>
      <c r="Q878">
        <f t="shared" si="65"/>
        <v>16</v>
      </c>
      <c r="R878">
        <f t="shared" si="68"/>
        <v>5</v>
      </c>
      <c r="S878" t="str">
        <f t="shared" si="69"/>
        <v>Growth Customers</v>
      </c>
    </row>
    <row r="879" spans="1:19" x14ac:dyDescent="0.25">
      <c r="A879">
        <v>9960</v>
      </c>
      <c r="B879">
        <v>34</v>
      </c>
      <c r="C879" t="s">
        <v>41</v>
      </c>
      <c r="D879" t="s">
        <v>30</v>
      </c>
      <c r="E879">
        <v>26868</v>
      </c>
      <c r="F879">
        <v>52</v>
      </c>
      <c r="G879">
        <v>4</v>
      </c>
      <c r="H879">
        <v>14</v>
      </c>
      <c r="I879">
        <f>(1-_xlfn.PERCENTRANK.INC($F$2:$F43091,F879,1))*10</f>
        <v>5</v>
      </c>
      <c r="J879">
        <f t="shared" si="66"/>
        <v>0</v>
      </c>
      <c r="K879">
        <f t="shared" si="67"/>
        <v>0</v>
      </c>
      <c r="L879" t="s">
        <v>483</v>
      </c>
      <c r="M879">
        <v>1</v>
      </c>
      <c r="N879" s="8">
        <v>4.6666666666666661</v>
      </c>
      <c r="O879" s="8">
        <v>2</v>
      </c>
      <c r="P879" s="8">
        <v>9.3333333333333321</v>
      </c>
      <c r="Q879">
        <f t="shared" si="65"/>
        <v>5</v>
      </c>
      <c r="R879">
        <f t="shared" si="68"/>
        <v>0</v>
      </c>
      <c r="S879" t="str">
        <f t="shared" si="69"/>
        <v>Inactive Customers</v>
      </c>
    </row>
    <row r="880" spans="1:19" x14ac:dyDescent="0.25">
      <c r="A880">
        <v>8800</v>
      </c>
      <c r="B880">
        <v>82</v>
      </c>
      <c r="C880" t="s">
        <v>33</v>
      </c>
      <c r="D880" t="s">
        <v>37</v>
      </c>
      <c r="E880">
        <v>48948</v>
      </c>
      <c r="F880">
        <v>53</v>
      </c>
      <c r="G880">
        <v>24</v>
      </c>
      <c r="H880">
        <v>902</v>
      </c>
      <c r="I880">
        <f>(1-_xlfn.PERCENTRANK.INC($F$2:$F43092,F880,1))*10</f>
        <v>5</v>
      </c>
      <c r="J880">
        <f t="shared" si="66"/>
        <v>8</v>
      </c>
      <c r="K880">
        <f t="shared" si="67"/>
        <v>6</v>
      </c>
      <c r="L880" t="s">
        <v>483</v>
      </c>
      <c r="M880">
        <v>7</v>
      </c>
      <c r="N880" s="8">
        <v>526.16666666666674</v>
      </c>
      <c r="O880" s="8">
        <v>5</v>
      </c>
      <c r="P880" s="8">
        <v>375.83333333333337</v>
      </c>
      <c r="Q880">
        <f t="shared" si="65"/>
        <v>19</v>
      </c>
      <c r="R880">
        <f t="shared" si="68"/>
        <v>7</v>
      </c>
      <c r="S880" t="str">
        <f t="shared" si="69"/>
        <v>Loyal Customers</v>
      </c>
    </row>
    <row r="881" spans="1:19" x14ac:dyDescent="0.25">
      <c r="A881">
        <v>9224</v>
      </c>
      <c r="B881">
        <v>53</v>
      </c>
      <c r="C881" t="s">
        <v>33</v>
      </c>
      <c r="D881" t="s">
        <v>30</v>
      </c>
      <c r="E881">
        <v>55260</v>
      </c>
      <c r="F881">
        <v>81</v>
      </c>
      <c r="G881">
        <v>25</v>
      </c>
      <c r="H881">
        <v>1139</v>
      </c>
      <c r="I881">
        <f>(1-_xlfn.PERCENTRANK.INC($F$2:$F43093,F881,1))*10</f>
        <v>1.9999999999999996</v>
      </c>
      <c r="J881">
        <f t="shared" si="66"/>
        <v>8</v>
      </c>
      <c r="K881">
        <f t="shared" si="67"/>
        <v>7</v>
      </c>
      <c r="L881" t="s">
        <v>483</v>
      </c>
      <c r="M881">
        <v>8</v>
      </c>
      <c r="N881" s="8">
        <v>700.92307692307691</v>
      </c>
      <c r="O881" s="8">
        <v>5</v>
      </c>
      <c r="P881" s="8">
        <v>438.07692307692309</v>
      </c>
      <c r="Q881">
        <f t="shared" si="65"/>
        <v>17</v>
      </c>
      <c r="R881">
        <f t="shared" si="68"/>
        <v>5</v>
      </c>
      <c r="S881" t="str">
        <f t="shared" si="69"/>
        <v>Growth Customers</v>
      </c>
    </row>
    <row r="882" spans="1:19" x14ac:dyDescent="0.25">
      <c r="A882">
        <v>5519</v>
      </c>
      <c r="B882">
        <v>69</v>
      </c>
      <c r="C882" t="s">
        <v>442</v>
      </c>
      <c r="D882" t="s">
        <v>34</v>
      </c>
      <c r="E882">
        <v>64090</v>
      </c>
      <c r="F882">
        <v>8</v>
      </c>
      <c r="G882">
        <v>20</v>
      </c>
      <c r="H882">
        <v>797</v>
      </c>
      <c r="I882">
        <f>(1-_xlfn.PERCENTRANK.INC($F$2:$F43094,F882,1))*10</f>
        <v>10</v>
      </c>
      <c r="J882">
        <f t="shared" si="66"/>
        <v>6</v>
      </c>
      <c r="K882">
        <f t="shared" si="67"/>
        <v>6</v>
      </c>
      <c r="L882" t="s">
        <v>483</v>
      </c>
      <c r="M882">
        <v>6</v>
      </c>
      <c r="N882" s="8">
        <v>478.2</v>
      </c>
      <c r="O882" s="8">
        <v>4</v>
      </c>
      <c r="P882" s="8">
        <v>318.8</v>
      </c>
      <c r="Q882">
        <f t="shared" si="65"/>
        <v>22</v>
      </c>
      <c r="R882">
        <f t="shared" si="68"/>
        <v>8</v>
      </c>
      <c r="S882" t="str">
        <f t="shared" si="69"/>
        <v>Loyal Customers</v>
      </c>
    </row>
    <row r="883" spans="1:19" x14ac:dyDescent="0.25">
      <c r="A883">
        <v>5046</v>
      </c>
      <c r="B883">
        <v>67</v>
      </c>
      <c r="C883" t="s">
        <v>442</v>
      </c>
      <c r="D883" t="s">
        <v>37</v>
      </c>
      <c r="E883">
        <v>78331</v>
      </c>
      <c r="F883">
        <v>97</v>
      </c>
      <c r="G883">
        <v>25</v>
      </c>
      <c r="H883">
        <v>1638</v>
      </c>
      <c r="I883">
        <f>(1-_xlfn.PERCENTRANK.INC($F$2:$F43095,F883,1))*10</f>
        <v>0.99999999999999978</v>
      </c>
      <c r="J883">
        <f t="shared" si="66"/>
        <v>8</v>
      </c>
      <c r="K883">
        <f t="shared" si="67"/>
        <v>9</v>
      </c>
      <c r="L883" t="s">
        <v>483</v>
      </c>
      <c r="M883">
        <v>10</v>
      </c>
      <c r="N883" s="8">
        <v>963.52941176470597</v>
      </c>
      <c r="O883" s="8">
        <v>7</v>
      </c>
      <c r="P883" s="8">
        <v>674.47058823529403</v>
      </c>
      <c r="Q883">
        <f t="shared" si="65"/>
        <v>18</v>
      </c>
      <c r="R883">
        <f t="shared" si="68"/>
        <v>6</v>
      </c>
      <c r="S883" t="str">
        <f t="shared" si="69"/>
        <v>Growth Customers</v>
      </c>
    </row>
    <row r="884" spans="1:19" x14ac:dyDescent="0.25">
      <c r="A884">
        <v>7037</v>
      </c>
      <c r="B884">
        <v>51</v>
      </c>
      <c r="C884" t="s">
        <v>33</v>
      </c>
      <c r="D884" t="s">
        <v>34</v>
      </c>
      <c r="E884">
        <v>37087</v>
      </c>
      <c r="F884">
        <v>50</v>
      </c>
      <c r="G884">
        <v>17</v>
      </c>
      <c r="H884">
        <v>401</v>
      </c>
      <c r="I884">
        <f>(1-_xlfn.PERCENTRANK.INC($F$2:$F43096,F884,1))*10</f>
        <v>5</v>
      </c>
      <c r="J884">
        <f t="shared" si="66"/>
        <v>5</v>
      </c>
      <c r="K884">
        <f t="shared" si="67"/>
        <v>5</v>
      </c>
      <c r="L884" t="s">
        <v>483</v>
      </c>
      <c r="M884">
        <v>4</v>
      </c>
      <c r="N884" s="8">
        <v>133.66666666666666</v>
      </c>
      <c r="O884" s="8">
        <v>8</v>
      </c>
      <c r="P884" s="8">
        <v>267.33333333333331</v>
      </c>
      <c r="Q884">
        <f t="shared" si="65"/>
        <v>15</v>
      </c>
      <c r="R884">
        <f t="shared" si="68"/>
        <v>4</v>
      </c>
      <c r="S884" t="str">
        <f t="shared" si="69"/>
        <v>At-Risk Customers</v>
      </c>
    </row>
    <row r="885" spans="1:19" x14ac:dyDescent="0.25">
      <c r="A885">
        <v>905</v>
      </c>
      <c r="B885">
        <v>39</v>
      </c>
      <c r="C885" t="s">
        <v>442</v>
      </c>
      <c r="D885" t="s">
        <v>37</v>
      </c>
      <c r="E885">
        <v>21846</v>
      </c>
      <c r="F885">
        <v>38</v>
      </c>
      <c r="G885">
        <v>11</v>
      </c>
      <c r="H885">
        <v>84</v>
      </c>
      <c r="I885">
        <f>(1-_xlfn.PERCENTRANK.INC($F$2:$F43097,F885,1))*10</f>
        <v>7</v>
      </c>
      <c r="J885">
        <f t="shared" si="66"/>
        <v>3</v>
      </c>
      <c r="K885">
        <f t="shared" si="67"/>
        <v>2</v>
      </c>
      <c r="L885" t="s">
        <v>483</v>
      </c>
      <c r="M885">
        <v>4</v>
      </c>
      <c r="N885" s="8">
        <v>48</v>
      </c>
      <c r="O885" s="8">
        <v>3</v>
      </c>
      <c r="P885" s="8">
        <v>36</v>
      </c>
      <c r="Q885">
        <f t="shared" si="65"/>
        <v>12</v>
      </c>
      <c r="R885">
        <f t="shared" si="68"/>
        <v>3</v>
      </c>
      <c r="S885" t="str">
        <f t="shared" si="69"/>
        <v>At-Risk Customers</v>
      </c>
    </row>
    <row r="886" spans="1:19" x14ac:dyDescent="0.25">
      <c r="A886">
        <v>8624</v>
      </c>
      <c r="B886">
        <v>67</v>
      </c>
      <c r="C886" t="s">
        <v>442</v>
      </c>
      <c r="D886" t="s">
        <v>34</v>
      </c>
      <c r="E886">
        <v>81320</v>
      </c>
      <c r="F886">
        <v>61</v>
      </c>
      <c r="G886">
        <v>18</v>
      </c>
      <c r="H886">
        <v>928</v>
      </c>
      <c r="I886">
        <f>(1-_xlfn.PERCENTRANK.INC($F$2:$F43098,F886,1))*10</f>
        <v>4</v>
      </c>
      <c r="J886">
        <f t="shared" si="66"/>
        <v>6</v>
      </c>
      <c r="K886">
        <f t="shared" si="67"/>
        <v>6</v>
      </c>
      <c r="L886" t="s">
        <v>483</v>
      </c>
      <c r="M886">
        <v>4</v>
      </c>
      <c r="N886" s="8">
        <v>265.14285714285711</v>
      </c>
      <c r="O886" s="8">
        <v>10</v>
      </c>
      <c r="P886" s="8">
        <v>662.85714285714289</v>
      </c>
      <c r="Q886">
        <f t="shared" si="65"/>
        <v>16</v>
      </c>
      <c r="R886">
        <f t="shared" si="68"/>
        <v>5</v>
      </c>
      <c r="S886" t="str">
        <f t="shared" si="69"/>
        <v>Growth Customers</v>
      </c>
    </row>
    <row r="887" spans="1:19" x14ac:dyDescent="0.25">
      <c r="A887">
        <v>8945</v>
      </c>
      <c r="B887">
        <v>55</v>
      </c>
      <c r="C887" t="s">
        <v>442</v>
      </c>
      <c r="D887" t="s">
        <v>37</v>
      </c>
      <c r="E887">
        <v>54137</v>
      </c>
      <c r="F887">
        <v>46</v>
      </c>
      <c r="G887">
        <v>11</v>
      </c>
      <c r="H887">
        <v>203</v>
      </c>
      <c r="I887">
        <f>(1-_xlfn.PERCENTRANK.INC($F$2:$F43099,F887,1))*10</f>
        <v>6</v>
      </c>
      <c r="J887">
        <f t="shared" si="66"/>
        <v>3</v>
      </c>
      <c r="K887">
        <f t="shared" si="67"/>
        <v>4</v>
      </c>
      <c r="L887" t="s">
        <v>483</v>
      </c>
      <c r="M887">
        <v>4</v>
      </c>
      <c r="N887" s="8">
        <v>101.5</v>
      </c>
      <c r="O887" s="8">
        <v>4</v>
      </c>
      <c r="P887" s="8">
        <v>101.5</v>
      </c>
      <c r="Q887">
        <f t="shared" si="65"/>
        <v>13</v>
      </c>
      <c r="R887">
        <f t="shared" si="68"/>
        <v>4</v>
      </c>
      <c r="S887" t="str">
        <f t="shared" si="69"/>
        <v>At-Risk Customers</v>
      </c>
    </row>
    <row r="888" spans="1:19" x14ac:dyDescent="0.25">
      <c r="A888">
        <v>6445</v>
      </c>
      <c r="B888">
        <v>58</v>
      </c>
      <c r="C888" t="s">
        <v>442</v>
      </c>
      <c r="D888" t="s">
        <v>34</v>
      </c>
      <c r="E888">
        <v>66825</v>
      </c>
      <c r="F888">
        <v>73</v>
      </c>
      <c r="G888">
        <v>16</v>
      </c>
      <c r="H888">
        <v>858</v>
      </c>
      <c r="I888">
        <f>(1-_xlfn.PERCENTRANK.INC($F$2:$F43100,F888,1))*10</f>
        <v>3.0000000000000004</v>
      </c>
      <c r="J888">
        <f t="shared" si="66"/>
        <v>5</v>
      </c>
      <c r="K888">
        <f t="shared" si="67"/>
        <v>6</v>
      </c>
      <c r="L888" t="s">
        <v>483</v>
      </c>
      <c r="M888">
        <v>4</v>
      </c>
      <c r="N888" s="8">
        <v>343.20000000000005</v>
      </c>
      <c r="O888" s="8">
        <v>6</v>
      </c>
      <c r="P888" s="8">
        <v>514.79999999999995</v>
      </c>
      <c r="Q888">
        <f t="shared" si="65"/>
        <v>14</v>
      </c>
      <c r="R888">
        <f t="shared" si="68"/>
        <v>4</v>
      </c>
      <c r="S888" t="str">
        <f t="shared" si="69"/>
        <v>At-Risk Customers</v>
      </c>
    </row>
    <row r="889" spans="1:19" x14ac:dyDescent="0.25">
      <c r="A889">
        <v>2727</v>
      </c>
      <c r="B889">
        <v>52</v>
      </c>
      <c r="C889" t="s">
        <v>442</v>
      </c>
      <c r="D889" t="s">
        <v>34</v>
      </c>
      <c r="E889">
        <v>57100</v>
      </c>
      <c r="F889">
        <v>19</v>
      </c>
      <c r="G889">
        <v>13</v>
      </c>
      <c r="H889">
        <v>409</v>
      </c>
      <c r="I889">
        <f>(1-_xlfn.PERCENTRANK.INC($F$2:$F43101,F889,1))*10</f>
        <v>9</v>
      </c>
      <c r="J889">
        <f t="shared" si="66"/>
        <v>4</v>
      </c>
      <c r="K889">
        <f t="shared" si="67"/>
        <v>5</v>
      </c>
      <c r="L889" t="s">
        <v>483</v>
      </c>
      <c r="M889">
        <v>3</v>
      </c>
      <c r="N889" s="8">
        <v>136.33333333333331</v>
      </c>
      <c r="O889" s="8">
        <v>6</v>
      </c>
      <c r="P889" s="8">
        <v>272.66666666666663</v>
      </c>
      <c r="Q889">
        <f t="shared" si="65"/>
        <v>18</v>
      </c>
      <c r="R889">
        <f t="shared" si="68"/>
        <v>6</v>
      </c>
      <c r="S889" t="str">
        <f t="shared" si="69"/>
        <v>Growth Customers</v>
      </c>
    </row>
    <row r="890" spans="1:19" x14ac:dyDescent="0.25">
      <c r="A890">
        <v>6404</v>
      </c>
      <c r="B890">
        <v>56</v>
      </c>
      <c r="C890" t="s">
        <v>442</v>
      </c>
      <c r="D890" t="s">
        <v>34</v>
      </c>
      <c r="E890">
        <v>58917</v>
      </c>
      <c r="F890">
        <v>10</v>
      </c>
      <c r="G890">
        <v>16</v>
      </c>
      <c r="H890">
        <v>282</v>
      </c>
      <c r="I890">
        <f>(1-_xlfn.PERCENTRANK.INC($F$2:$F43102,F890,1))*10</f>
        <v>9</v>
      </c>
      <c r="J890">
        <f t="shared" si="66"/>
        <v>5</v>
      </c>
      <c r="K890">
        <f t="shared" si="67"/>
        <v>4</v>
      </c>
      <c r="L890" t="s">
        <v>483</v>
      </c>
      <c r="M890">
        <v>4</v>
      </c>
      <c r="N890" s="8">
        <v>112.80000000000001</v>
      </c>
      <c r="O890" s="8">
        <v>6</v>
      </c>
      <c r="P890" s="8">
        <v>169.2</v>
      </c>
      <c r="Q890">
        <f t="shared" si="65"/>
        <v>18</v>
      </c>
      <c r="R890">
        <f t="shared" si="68"/>
        <v>6</v>
      </c>
      <c r="S890" t="str">
        <f t="shared" si="69"/>
        <v>Growth Customers</v>
      </c>
    </row>
    <row r="891" spans="1:19" x14ac:dyDescent="0.25">
      <c r="A891">
        <v>11074</v>
      </c>
      <c r="B891">
        <v>48</v>
      </c>
      <c r="C891" t="s">
        <v>442</v>
      </c>
      <c r="D891" t="s">
        <v>30</v>
      </c>
      <c r="E891">
        <v>85072</v>
      </c>
      <c r="F891">
        <v>94</v>
      </c>
      <c r="G891">
        <v>18</v>
      </c>
      <c r="H891">
        <v>1423</v>
      </c>
      <c r="I891">
        <f>(1-_xlfn.PERCENTRANK.INC($F$2:$F43103,F891,1))*10</f>
        <v>0.99999999999999978</v>
      </c>
      <c r="J891">
        <f t="shared" si="66"/>
        <v>6</v>
      </c>
      <c r="K891">
        <f t="shared" si="67"/>
        <v>8</v>
      </c>
      <c r="L891" t="s">
        <v>483</v>
      </c>
      <c r="M891">
        <v>3</v>
      </c>
      <c r="N891" s="8">
        <v>328.38461538461542</v>
      </c>
      <c r="O891" s="8">
        <v>10</v>
      </c>
      <c r="P891" s="8">
        <v>1094.6153846153848</v>
      </c>
      <c r="Q891">
        <f t="shared" si="65"/>
        <v>15</v>
      </c>
      <c r="R891">
        <f t="shared" si="68"/>
        <v>4</v>
      </c>
      <c r="S891" t="str">
        <f t="shared" si="69"/>
        <v>At-Risk Customers</v>
      </c>
    </row>
    <row r="892" spans="1:19" x14ac:dyDescent="0.25">
      <c r="A892">
        <v>10150</v>
      </c>
      <c r="B892">
        <v>64</v>
      </c>
      <c r="C892" t="s">
        <v>442</v>
      </c>
      <c r="D892" t="s">
        <v>30</v>
      </c>
      <c r="E892">
        <v>86429</v>
      </c>
      <c r="F892">
        <v>10</v>
      </c>
      <c r="G892">
        <v>18</v>
      </c>
      <c r="H892">
        <v>1449</v>
      </c>
      <c r="I892">
        <f>(1-_xlfn.PERCENTRANK.INC($F$2:$F43104,F892,1))*10</f>
        <v>9</v>
      </c>
      <c r="J892">
        <f t="shared" si="66"/>
        <v>6</v>
      </c>
      <c r="K892">
        <f t="shared" si="67"/>
        <v>8</v>
      </c>
      <c r="L892" t="s">
        <v>484</v>
      </c>
      <c r="M892">
        <v>7</v>
      </c>
      <c r="N892" s="8">
        <v>724.5</v>
      </c>
      <c r="O892" s="8">
        <v>7</v>
      </c>
      <c r="P892" s="8">
        <v>724.5</v>
      </c>
      <c r="Q892">
        <f t="shared" si="65"/>
        <v>23</v>
      </c>
      <c r="R892">
        <f t="shared" si="68"/>
        <v>8</v>
      </c>
      <c r="S892" t="str">
        <f t="shared" si="69"/>
        <v>Loyal Customers</v>
      </c>
    </row>
    <row r="893" spans="1:19" x14ac:dyDescent="0.25">
      <c r="A893">
        <v>1968</v>
      </c>
      <c r="B893">
        <v>54</v>
      </c>
      <c r="C893" t="s">
        <v>442</v>
      </c>
      <c r="D893" t="s">
        <v>57</v>
      </c>
      <c r="E893">
        <v>45684</v>
      </c>
      <c r="F893">
        <v>37</v>
      </c>
      <c r="G893">
        <v>4</v>
      </c>
      <c r="H893">
        <v>28</v>
      </c>
      <c r="I893">
        <f>(1-_xlfn.PERCENTRANK.INC($F$2:$F43105,F893,1))*10</f>
        <v>7</v>
      </c>
      <c r="J893">
        <f t="shared" si="66"/>
        <v>0</v>
      </c>
      <c r="K893">
        <f t="shared" si="67"/>
        <v>0</v>
      </c>
      <c r="L893" t="s">
        <v>483</v>
      </c>
      <c r="M893">
        <v>1</v>
      </c>
      <c r="N893" s="8">
        <v>9.3333333333333321</v>
      </c>
      <c r="O893" s="8">
        <v>2</v>
      </c>
      <c r="P893" s="8">
        <v>18.666666666666664</v>
      </c>
      <c r="Q893">
        <f t="shared" si="65"/>
        <v>7</v>
      </c>
      <c r="R893">
        <f t="shared" si="68"/>
        <v>1</v>
      </c>
      <c r="S893" t="str">
        <f t="shared" si="69"/>
        <v>Inactive Customers</v>
      </c>
    </row>
    <row r="894" spans="1:19" x14ac:dyDescent="0.25">
      <c r="A894">
        <v>6534</v>
      </c>
      <c r="B894">
        <v>51</v>
      </c>
      <c r="C894" t="s">
        <v>442</v>
      </c>
      <c r="D894" t="s">
        <v>34</v>
      </c>
      <c r="E894">
        <v>47889</v>
      </c>
      <c r="F894">
        <v>94</v>
      </c>
      <c r="G894">
        <v>6</v>
      </c>
      <c r="H894">
        <v>67</v>
      </c>
      <c r="I894">
        <f>(1-_xlfn.PERCENTRANK.INC($F$2:$F43106,F894,1))*10</f>
        <v>0.99999999999999978</v>
      </c>
      <c r="J894">
        <f t="shared" si="66"/>
        <v>1</v>
      </c>
      <c r="K894">
        <f t="shared" si="67"/>
        <v>2</v>
      </c>
      <c r="L894" t="s">
        <v>483</v>
      </c>
      <c r="M894">
        <v>2</v>
      </c>
      <c r="N894" s="8">
        <v>26.8</v>
      </c>
      <c r="O894" s="8">
        <v>3</v>
      </c>
      <c r="P894" s="8">
        <v>40.199999999999996</v>
      </c>
      <c r="Q894">
        <f t="shared" si="65"/>
        <v>4</v>
      </c>
      <c r="R894">
        <f t="shared" si="68"/>
        <v>0</v>
      </c>
      <c r="S894" t="str">
        <f t="shared" si="69"/>
        <v>Inactive Customers</v>
      </c>
    </row>
    <row r="895" spans="1:19" x14ac:dyDescent="0.25">
      <c r="A895">
        <v>9485</v>
      </c>
      <c r="B895">
        <v>39</v>
      </c>
      <c r="C895" t="s">
        <v>33</v>
      </c>
      <c r="D895" t="s">
        <v>34</v>
      </c>
      <c r="E895">
        <v>45921</v>
      </c>
      <c r="F895">
        <v>23</v>
      </c>
      <c r="G895">
        <v>10</v>
      </c>
      <c r="H895">
        <v>199</v>
      </c>
      <c r="I895">
        <f>(1-_xlfn.PERCENTRANK.INC($F$2:$F43107,F895,1))*10</f>
        <v>8</v>
      </c>
      <c r="J895">
        <f t="shared" si="66"/>
        <v>3</v>
      </c>
      <c r="K895">
        <f t="shared" si="67"/>
        <v>4</v>
      </c>
      <c r="L895" t="s">
        <v>483</v>
      </c>
      <c r="M895">
        <v>2</v>
      </c>
      <c r="N895" s="8">
        <v>49.75</v>
      </c>
      <c r="O895" s="8">
        <v>6</v>
      </c>
      <c r="P895" s="8">
        <v>149.25</v>
      </c>
      <c r="Q895">
        <f t="shared" si="65"/>
        <v>15</v>
      </c>
      <c r="R895">
        <f t="shared" si="68"/>
        <v>4</v>
      </c>
      <c r="S895" t="str">
        <f t="shared" si="69"/>
        <v>At-Risk Customers</v>
      </c>
    </row>
    <row r="896" spans="1:19" x14ac:dyDescent="0.25">
      <c r="A896">
        <v>7053</v>
      </c>
      <c r="B896">
        <v>59</v>
      </c>
      <c r="C896" t="s">
        <v>33</v>
      </c>
      <c r="D896" t="s">
        <v>30</v>
      </c>
      <c r="E896">
        <v>78420</v>
      </c>
      <c r="F896">
        <v>75</v>
      </c>
      <c r="G896">
        <v>22</v>
      </c>
      <c r="H896">
        <v>1453</v>
      </c>
      <c r="I896">
        <f>(1-_xlfn.PERCENTRANK.INC($F$2:$F43108,F896,1))*10</f>
        <v>3.0000000000000004</v>
      </c>
      <c r="J896">
        <f t="shared" si="66"/>
        <v>7</v>
      </c>
      <c r="K896">
        <f t="shared" si="67"/>
        <v>8</v>
      </c>
      <c r="L896" t="s">
        <v>483</v>
      </c>
      <c r="M896">
        <v>3</v>
      </c>
      <c r="N896" s="8">
        <v>396.27272727272725</v>
      </c>
      <c r="O896" s="8">
        <v>8</v>
      </c>
      <c r="P896" s="8">
        <v>1056.7272727272727</v>
      </c>
      <c r="Q896">
        <f t="shared" si="65"/>
        <v>18</v>
      </c>
      <c r="R896">
        <f t="shared" si="68"/>
        <v>6</v>
      </c>
      <c r="S896" t="str">
        <f t="shared" si="69"/>
        <v>Growth Customers</v>
      </c>
    </row>
    <row r="897" spans="1:19" x14ac:dyDescent="0.25">
      <c r="A897">
        <v>4654</v>
      </c>
      <c r="B897">
        <v>33</v>
      </c>
      <c r="C897" t="s">
        <v>442</v>
      </c>
      <c r="D897" t="s">
        <v>34</v>
      </c>
      <c r="E897">
        <v>75114</v>
      </c>
      <c r="F897">
        <v>40</v>
      </c>
      <c r="G897">
        <v>19</v>
      </c>
      <c r="H897">
        <v>1253</v>
      </c>
      <c r="I897">
        <f>(1-_xlfn.PERCENTRANK.INC($F$2:$F43109,F897,1))*10</f>
        <v>6</v>
      </c>
      <c r="J897">
        <f t="shared" si="66"/>
        <v>6</v>
      </c>
      <c r="K897">
        <f t="shared" si="67"/>
        <v>8</v>
      </c>
      <c r="L897" t="s">
        <v>483</v>
      </c>
      <c r="M897">
        <v>3</v>
      </c>
      <c r="N897" s="8">
        <v>469.875</v>
      </c>
      <c r="O897" s="8">
        <v>5</v>
      </c>
      <c r="P897" s="8">
        <v>783.125</v>
      </c>
      <c r="Q897">
        <f t="shared" si="65"/>
        <v>20</v>
      </c>
      <c r="R897">
        <f t="shared" si="68"/>
        <v>7</v>
      </c>
      <c r="S897" t="str">
        <f t="shared" si="69"/>
        <v>Loyal Customers</v>
      </c>
    </row>
    <row r="898" spans="1:19" x14ac:dyDescent="0.25">
      <c r="A898">
        <v>9760</v>
      </c>
      <c r="B898">
        <v>62</v>
      </c>
      <c r="C898" t="s">
        <v>33</v>
      </c>
      <c r="D898" t="s">
        <v>57</v>
      </c>
      <c r="E898">
        <v>52278</v>
      </c>
      <c r="F898">
        <v>24</v>
      </c>
      <c r="G898">
        <v>31</v>
      </c>
      <c r="H898">
        <v>1198</v>
      </c>
      <c r="I898">
        <f>(1-_xlfn.PERCENTRANK.INC($F$2:$F43110,F898,1))*10</f>
        <v>8</v>
      </c>
      <c r="J898">
        <f t="shared" si="66"/>
        <v>9</v>
      </c>
      <c r="K898">
        <f t="shared" si="67"/>
        <v>8</v>
      </c>
      <c r="L898" t="s">
        <v>483</v>
      </c>
      <c r="M898">
        <v>10</v>
      </c>
      <c r="N898" s="8">
        <v>599</v>
      </c>
      <c r="O898" s="8">
        <v>10</v>
      </c>
      <c r="P898" s="8">
        <v>599</v>
      </c>
      <c r="Q898">
        <f t="shared" ref="Q898:Q961" si="70">SUM(I898,J898,K898)</f>
        <v>25</v>
      </c>
      <c r="R898">
        <f t="shared" si="68"/>
        <v>9</v>
      </c>
      <c r="S898" t="str">
        <f t="shared" si="69"/>
        <v>Top Customers</v>
      </c>
    </row>
    <row r="899" spans="1:19" x14ac:dyDescent="0.25">
      <c r="A899">
        <v>1048</v>
      </c>
      <c r="B899">
        <v>53</v>
      </c>
      <c r="C899" t="s">
        <v>443</v>
      </c>
      <c r="D899" t="s">
        <v>34</v>
      </c>
      <c r="E899">
        <v>35641</v>
      </c>
      <c r="F899">
        <v>11</v>
      </c>
      <c r="G899">
        <v>10</v>
      </c>
      <c r="H899">
        <v>178</v>
      </c>
      <c r="I899">
        <f>(1-_xlfn.PERCENTRANK.INC($F$2:$F43111,F899,1))*10</f>
        <v>9</v>
      </c>
      <c r="J899">
        <f t="shared" ref="J899:J962" si="71">_xlfn.PERCENTRANK.INC($G$2:$G$2214, G899,1) * 10</f>
        <v>3</v>
      </c>
      <c r="K899">
        <f t="shared" ref="K899:K962" si="72">_xlfn.PERCENTRANK.INC($H$2:$H$2214, H899, 1) * 10</f>
        <v>3</v>
      </c>
      <c r="L899" t="s">
        <v>483</v>
      </c>
      <c r="M899">
        <v>3</v>
      </c>
      <c r="N899" s="8">
        <v>76.285714285714278</v>
      </c>
      <c r="O899" s="8">
        <v>4</v>
      </c>
      <c r="P899" s="8">
        <v>101.71428571428571</v>
      </c>
      <c r="Q899">
        <f t="shared" si="70"/>
        <v>15</v>
      </c>
      <c r="R899">
        <f t="shared" ref="R899:R962" si="73">_xlfn.PERCENTRANK.INC($Q$2:$Q$2214, Q899, 1) * 10</f>
        <v>4</v>
      </c>
      <c r="S899" t="str">
        <f t="shared" ref="S899:S962" si="74">VLOOKUP(R899,$W$6:$X$17, 2,FALSE)</f>
        <v>At-Risk Customers</v>
      </c>
    </row>
    <row r="900" spans="1:19" x14ac:dyDescent="0.25">
      <c r="A900">
        <v>10619</v>
      </c>
      <c r="B900">
        <v>31</v>
      </c>
      <c r="C900" t="s">
        <v>442</v>
      </c>
      <c r="D900" t="s">
        <v>30</v>
      </c>
      <c r="E900">
        <v>95529</v>
      </c>
      <c r="F900">
        <v>29</v>
      </c>
      <c r="G900">
        <v>18</v>
      </c>
      <c r="H900">
        <v>1990</v>
      </c>
      <c r="I900">
        <f>(1-_xlfn.PERCENTRANK.INC($F$2:$F43112,F900,1))*10</f>
        <v>8</v>
      </c>
      <c r="J900">
        <f t="shared" si="71"/>
        <v>6</v>
      </c>
      <c r="K900">
        <f t="shared" si="72"/>
        <v>9</v>
      </c>
      <c r="L900" t="s">
        <v>483</v>
      </c>
      <c r="M900">
        <v>7</v>
      </c>
      <c r="N900" s="8">
        <v>995</v>
      </c>
      <c r="O900" s="8">
        <v>7</v>
      </c>
      <c r="P900" s="8">
        <v>995</v>
      </c>
      <c r="Q900">
        <f t="shared" si="70"/>
        <v>23</v>
      </c>
      <c r="R900">
        <f t="shared" si="73"/>
        <v>8</v>
      </c>
      <c r="S900" t="str">
        <f t="shared" si="74"/>
        <v>Loyal Customers</v>
      </c>
    </row>
    <row r="901" spans="1:19" x14ac:dyDescent="0.25">
      <c r="A901">
        <v>9308</v>
      </c>
      <c r="B901">
        <v>71</v>
      </c>
      <c r="C901" t="s">
        <v>442</v>
      </c>
      <c r="D901" t="s">
        <v>34</v>
      </c>
      <c r="E901">
        <v>62820</v>
      </c>
      <c r="F901">
        <v>51</v>
      </c>
      <c r="G901">
        <v>14</v>
      </c>
      <c r="H901">
        <v>976</v>
      </c>
      <c r="I901">
        <f>(1-_xlfn.PERCENTRANK.INC($F$2:$F43113,F901,1))*10</f>
        <v>5</v>
      </c>
      <c r="J901">
        <f t="shared" si="71"/>
        <v>4</v>
      </c>
      <c r="K901">
        <f t="shared" si="72"/>
        <v>7</v>
      </c>
      <c r="L901" t="s">
        <v>483</v>
      </c>
      <c r="M901">
        <v>3</v>
      </c>
      <c r="N901" s="8">
        <v>325.33333333333331</v>
      </c>
      <c r="O901" s="8">
        <v>6</v>
      </c>
      <c r="P901" s="8">
        <v>650.66666666666663</v>
      </c>
      <c r="Q901">
        <f t="shared" si="70"/>
        <v>16</v>
      </c>
      <c r="R901">
        <f t="shared" si="73"/>
        <v>5</v>
      </c>
      <c r="S901" t="str">
        <f t="shared" si="74"/>
        <v>Growth Customers</v>
      </c>
    </row>
    <row r="902" spans="1:19" x14ac:dyDescent="0.25">
      <c r="A902">
        <v>10505</v>
      </c>
      <c r="B902">
        <v>65</v>
      </c>
      <c r="C902" t="s">
        <v>443</v>
      </c>
      <c r="D902" t="s">
        <v>34</v>
      </c>
      <c r="E902">
        <v>73113</v>
      </c>
      <c r="F902">
        <v>86</v>
      </c>
      <c r="G902">
        <v>15</v>
      </c>
      <c r="H902">
        <v>1001</v>
      </c>
      <c r="I902">
        <f>(1-_xlfn.PERCENTRANK.INC($F$2:$F43114,F902,1))*10</f>
        <v>1.9999999999999996</v>
      </c>
      <c r="J902">
        <f t="shared" si="71"/>
        <v>4</v>
      </c>
      <c r="K902">
        <f t="shared" si="72"/>
        <v>7</v>
      </c>
      <c r="L902" t="s">
        <v>483</v>
      </c>
      <c r="M902">
        <v>3</v>
      </c>
      <c r="N902" s="8">
        <v>300.3</v>
      </c>
      <c r="O902" s="8">
        <v>7</v>
      </c>
      <c r="P902" s="8">
        <v>700.69999999999993</v>
      </c>
      <c r="Q902">
        <f t="shared" si="70"/>
        <v>13</v>
      </c>
      <c r="R902">
        <f t="shared" si="73"/>
        <v>4</v>
      </c>
      <c r="S902" t="str">
        <f t="shared" si="74"/>
        <v>At-Risk Customers</v>
      </c>
    </row>
    <row r="903" spans="1:19" x14ac:dyDescent="0.25">
      <c r="A903">
        <v>8362</v>
      </c>
      <c r="B903">
        <v>43</v>
      </c>
      <c r="C903" t="s">
        <v>33</v>
      </c>
      <c r="D903" t="s">
        <v>34</v>
      </c>
      <c r="E903">
        <v>84169</v>
      </c>
      <c r="F903">
        <v>9</v>
      </c>
      <c r="G903">
        <v>20</v>
      </c>
      <c r="H903">
        <v>1919</v>
      </c>
      <c r="I903">
        <f>(1-_xlfn.PERCENTRANK.INC($F$2:$F43115,F903,1))*10</f>
        <v>10</v>
      </c>
      <c r="J903">
        <f t="shared" si="71"/>
        <v>6</v>
      </c>
      <c r="K903">
        <f t="shared" si="72"/>
        <v>9</v>
      </c>
      <c r="L903" t="s">
        <v>483</v>
      </c>
      <c r="M903">
        <v>7</v>
      </c>
      <c r="N903" s="8">
        <v>1033.3076923076922</v>
      </c>
      <c r="O903" s="8">
        <v>6</v>
      </c>
      <c r="P903" s="8">
        <v>885.69230769230774</v>
      </c>
      <c r="Q903">
        <f t="shared" si="70"/>
        <v>25</v>
      </c>
      <c r="R903">
        <f t="shared" si="73"/>
        <v>9</v>
      </c>
      <c r="S903" t="str">
        <f t="shared" si="74"/>
        <v>Top Customers</v>
      </c>
    </row>
    <row r="904" spans="1:19" x14ac:dyDescent="0.25">
      <c r="A904">
        <v>2625</v>
      </c>
      <c r="B904">
        <v>71</v>
      </c>
      <c r="C904" t="s">
        <v>443</v>
      </c>
      <c r="D904" t="s">
        <v>30</v>
      </c>
      <c r="E904">
        <v>42607</v>
      </c>
      <c r="F904">
        <v>30</v>
      </c>
      <c r="G904">
        <v>14</v>
      </c>
      <c r="H904">
        <v>350</v>
      </c>
      <c r="I904">
        <f>(1-_xlfn.PERCENTRANK.INC($F$2:$F43116,F904,1))*10</f>
        <v>7</v>
      </c>
      <c r="J904">
        <f t="shared" si="71"/>
        <v>4</v>
      </c>
      <c r="K904">
        <f t="shared" si="72"/>
        <v>4</v>
      </c>
      <c r="L904" t="s">
        <v>483</v>
      </c>
      <c r="M904">
        <v>3</v>
      </c>
      <c r="N904" s="8">
        <v>105</v>
      </c>
      <c r="O904" s="8">
        <v>7</v>
      </c>
      <c r="P904" s="8">
        <v>244.99999999999997</v>
      </c>
      <c r="Q904">
        <f t="shared" si="70"/>
        <v>15</v>
      </c>
      <c r="R904">
        <f t="shared" si="73"/>
        <v>4</v>
      </c>
      <c r="S904" t="str">
        <f t="shared" si="74"/>
        <v>At-Risk Customers</v>
      </c>
    </row>
    <row r="905" spans="1:19" x14ac:dyDescent="0.25">
      <c r="A905">
        <v>4637</v>
      </c>
      <c r="B905">
        <v>71</v>
      </c>
      <c r="C905" t="s">
        <v>33</v>
      </c>
      <c r="D905" t="s">
        <v>30</v>
      </c>
      <c r="E905">
        <v>74637</v>
      </c>
      <c r="F905">
        <v>73</v>
      </c>
      <c r="G905">
        <v>25</v>
      </c>
      <c r="H905">
        <v>1650</v>
      </c>
      <c r="I905">
        <f>(1-_xlfn.PERCENTRANK.INC($F$2:$F43117,F905,1))*10</f>
        <v>3.0000000000000004</v>
      </c>
      <c r="J905">
        <f t="shared" si="71"/>
        <v>8</v>
      </c>
      <c r="K905">
        <f t="shared" si="72"/>
        <v>9</v>
      </c>
      <c r="L905" t="s">
        <v>483</v>
      </c>
      <c r="M905">
        <v>6</v>
      </c>
      <c r="N905" s="8">
        <v>660</v>
      </c>
      <c r="O905" s="8">
        <v>9</v>
      </c>
      <c r="P905" s="8">
        <v>990</v>
      </c>
      <c r="Q905">
        <f t="shared" si="70"/>
        <v>20</v>
      </c>
      <c r="R905">
        <f t="shared" si="73"/>
        <v>7</v>
      </c>
      <c r="S905" t="str">
        <f t="shared" si="74"/>
        <v>Loyal Customers</v>
      </c>
    </row>
    <row r="906" spans="1:19" x14ac:dyDescent="0.25">
      <c r="A906">
        <v>9972</v>
      </c>
      <c r="B906">
        <v>70</v>
      </c>
      <c r="C906" t="s">
        <v>33</v>
      </c>
      <c r="D906" t="s">
        <v>34</v>
      </c>
      <c r="E906">
        <v>46015</v>
      </c>
      <c r="F906">
        <v>25</v>
      </c>
      <c r="G906">
        <v>5</v>
      </c>
      <c r="H906">
        <v>46</v>
      </c>
      <c r="I906">
        <f>(1-_xlfn.PERCENTRANK.INC($F$2:$F43118,F906,1))*10</f>
        <v>8</v>
      </c>
      <c r="J906">
        <f t="shared" si="71"/>
        <v>0</v>
      </c>
      <c r="K906">
        <f t="shared" si="72"/>
        <v>1</v>
      </c>
      <c r="L906" t="s">
        <v>483</v>
      </c>
      <c r="M906">
        <v>1</v>
      </c>
      <c r="N906" s="8">
        <v>11.5</v>
      </c>
      <c r="O906" s="8">
        <v>3</v>
      </c>
      <c r="P906" s="8">
        <v>34.5</v>
      </c>
      <c r="Q906">
        <f t="shared" si="70"/>
        <v>9</v>
      </c>
      <c r="R906">
        <f t="shared" si="73"/>
        <v>2</v>
      </c>
      <c r="S906" t="str">
        <f t="shared" si="74"/>
        <v>At-Risk Customers</v>
      </c>
    </row>
    <row r="907" spans="1:19" x14ac:dyDescent="0.25">
      <c r="A907">
        <v>4483</v>
      </c>
      <c r="B907">
        <v>32</v>
      </c>
      <c r="C907" t="s">
        <v>442</v>
      </c>
      <c r="D907" t="s">
        <v>30</v>
      </c>
      <c r="E907">
        <v>72354</v>
      </c>
      <c r="F907">
        <v>67</v>
      </c>
      <c r="G907">
        <v>19</v>
      </c>
      <c r="H907">
        <v>1228</v>
      </c>
      <c r="I907">
        <f>(1-_xlfn.PERCENTRANK.INC($F$2:$F43119,F907,1))*10</f>
        <v>4</v>
      </c>
      <c r="J907">
        <f t="shared" si="71"/>
        <v>6</v>
      </c>
      <c r="K907">
        <f t="shared" si="72"/>
        <v>8</v>
      </c>
      <c r="L907" t="s">
        <v>483</v>
      </c>
      <c r="M907">
        <v>2</v>
      </c>
      <c r="N907" s="8">
        <v>307</v>
      </c>
      <c r="O907" s="8">
        <v>6</v>
      </c>
      <c r="P907" s="8">
        <v>921</v>
      </c>
      <c r="Q907">
        <f t="shared" si="70"/>
        <v>18</v>
      </c>
      <c r="R907">
        <f t="shared" si="73"/>
        <v>6</v>
      </c>
      <c r="S907" t="str">
        <f t="shared" si="74"/>
        <v>Growth Customers</v>
      </c>
    </row>
    <row r="908" spans="1:19" x14ac:dyDescent="0.25">
      <c r="A908">
        <v>4487</v>
      </c>
      <c r="B908">
        <v>56</v>
      </c>
      <c r="C908" t="s">
        <v>443</v>
      </c>
      <c r="D908" t="s">
        <v>30</v>
      </c>
      <c r="E908">
        <v>39858</v>
      </c>
      <c r="F908">
        <v>67</v>
      </c>
      <c r="G908">
        <v>7</v>
      </c>
      <c r="H908">
        <v>95</v>
      </c>
      <c r="I908">
        <f>(1-_xlfn.PERCENTRANK.INC($F$2:$F43120,F908,1))*10</f>
        <v>4</v>
      </c>
      <c r="J908">
        <f t="shared" si="71"/>
        <v>1</v>
      </c>
      <c r="K908">
        <f t="shared" si="72"/>
        <v>3</v>
      </c>
      <c r="L908" t="s">
        <v>483</v>
      </c>
      <c r="M908">
        <v>2</v>
      </c>
      <c r="N908" s="8">
        <v>31.666666666666664</v>
      </c>
      <c r="O908" s="8">
        <v>4</v>
      </c>
      <c r="P908" s="8">
        <v>63.333333333333329</v>
      </c>
      <c r="Q908">
        <f t="shared" si="70"/>
        <v>8</v>
      </c>
      <c r="R908">
        <f t="shared" si="73"/>
        <v>1</v>
      </c>
      <c r="S908" t="str">
        <f t="shared" si="74"/>
        <v>Inactive Customers</v>
      </c>
    </row>
    <row r="909" spans="1:19" x14ac:dyDescent="0.25">
      <c r="A909">
        <v>4988</v>
      </c>
      <c r="B909">
        <v>77</v>
      </c>
      <c r="C909" t="s">
        <v>33</v>
      </c>
      <c r="D909" t="s">
        <v>34</v>
      </c>
      <c r="E909">
        <v>34469</v>
      </c>
      <c r="F909">
        <v>58</v>
      </c>
      <c r="G909">
        <v>9</v>
      </c>
      <c r="H909">
        <v>62</v>
      </c>
      <c r="I909">
        <f>(1-_xlfn.PERCENTRANK.INC($F$2:$F43121,F909,1))*10</f>
        <v>5</v>
      </c>
      <c r="J909">
        <f t="shared" si="71"/>
        <v>2</v>
      </c>
      <c r="K909">
        <f t="shared" si="72"/>
        <v>2</v>
      </c>
      <c r="L909" t="s">
        <v>483</v>
      </c>
      <c r="M909">
        <v>1</v>
      </c>
      <c r="N909" s="8">
        <v>12.4</v>
      </c>
      <c r="O909" s="8">
        <v>4</v>
      </c>
      <c r="P909" s="8">
        <v>49.6</v>
      </c>
      <c r="Q909">
        <f t="shared" si="70"/>
        <v>9</v>
      </c>
      <c r="R909">
        <f t="shared" si="73"/>
        <v>2</v>
      </c>
      <c r="S909" t="str">
        <f t="shared" si="74"/>
        <v>At-Risk Customers</v>
      </c>
    </row>
    <row r="910" spans="1:19" x14ac:dyDescent="0.25">
      <c r="A910">
        <v>8931</v>
      </c>
      <c r="B910">
        <v>39</v>
      </c>
      <c r="C910" t="s">
        <v>442</v>
      </c>
      <c r="D910" t="s">
        <v>34</v>
      </c>
      <c r="E910">
        <v>83033</v>
      </c>
      <c r="F910">
        <v>82</v>
      </c>
      <c r="G910">
        <v>26</v>
      </c>
      <c r="H910">
        <v>1761</v>
      </c>
      <c r="I910">
        <f>(1-_xlfn.PERCENTRANK.INC($F$2:$F43122,F910,1))*10</f>
        <v>1.9999999999999996</v>
      </c>
      <c r="J910">
        <f t="shared" si="71"/>
        <v>9</v>
      </c>
      <c r="K910">
        <f t="shared" si="72"/>
        <v>9</v>
      </c>
      <c r="L910" t="s">
        <v>483</v>
      </c>
      <c r="M910">
        <v>11</v>
      </c>
      <c r="N910" s="8">
        <v>922.42857142857144</v>
      </c>
      <c r="O910" s="8">
        <v>10</v>
      </c>
      <c r="P910" s="8">
        <v>838.57142857142856</v>
      </c>
      <c r="Q910">
        <f t="shared" si="70"/>
        <v>20</v>
      </c>
      <c r="R910">
        <f t="shared" si="73"/>
        <v>7</v>
      </c>
      <c r="S910" t="str">
        <f t="shared" si="74"/>
        <v>Loyal Customers</v>
      </c>
    </row>
    <row r="911" spans="1:19" x14ac:dyDescent="0.25">
      <c r="A911">
        <v>5871</v>
      </c>
      <c r="B911">
        <v>46</v>
      </c>
      <c r="C911" t="s">
        <v>443</v>
      </c>
      <c r="D911" t="s">
        <v>34</v>
      </c>
      <c r="E911">
        <v>24401</v>
      </c>
      <c r="F911">
        <v>98</v>
      </c>
      <c r="G911">
        <v>16</v>
      </c>
      <c r="H911">
        <v>467</v>
      </c>
      <c r="I911">
        <f>(1-_xlfn.PERCENTRANK.INC($F$2:$F43123,F911,1))*10</f>
        <v>0.99999999999999978</v>
      </c>
      <c r="J911">
        <f t="shared" si="71"/>
        <v>5</v>
      </c>
      <c r="K911">
        <f t="shared" si="72"/>
        <v>5</v>
      </c>
      <c r="L911" t="s">
        <v>483</v>
      </c>
      <c r="M911">
        <v>6</v>
      </c>
      <c r="N911" s="8">
        <v>233.5</v>
      </c>
      <c r="O911" s="8">
        <v>6</v>
      </c>
      <c r="P911" s="8">
        <v>233.5</v>
      </c>
      <c r="Q911">
        <f t="shared" si="70"/>
        <v>11</v>
      </c>
      <c r="R911">
        <f t="shared" si="73"/>
        <v>3</v>
      </c>
      <c r="S911" t="str">
        <f t="shared" si="74"/>
        <v>At-Risk Customers</v>
      </c>
    </row>
    <row r="912" spans="1:19" x14ac:dyDescent="0.25">
      <c r="A912">
        <v>2008</v>
      </c>
      <c r="B912">
        <v>47</v>
      </c>
      <c r="C912" t="s">
        <v>442</v>
      </c>
      <c r="D912" t="s">
        <v>34</v>
      </c>
      <c r="E912">
        <v>77583</v>
      </c>
      <c r="F912">
        <v>93</v>
      </c>
      <c r="G912">
        <v>19</v>
      </c>
      <c r="H912">
        <v>1149</v>
      </c>
      <c r="I912">
        <f>(1-_xlfn.PERCENTRANK.INC($F$2:$F43124,F912,1))*10</f>
        <v>0.99999999999999978</v>
      </c>
      <c r="J912">
        <f t="shared" si="71"/>
        <v>6</v>
      </c>
      <c r="K912">
        <f t="shared" si="72"/>
        <v>7</v>
      </c>
      <c r="L912" t="s">
        <v>483</v>
      </c>
      <c r="M912">
        <v>4</v>
      </c>
      <c r="N912" s="8">
        <v>353.53846153846155</v>
      </c>
      <c r="O912" s="8">
        <v>9</v>
      </c>
      <c r="P912" s="8">
        <v>795.46153846153845</v>
      </c>
      <c r="Q912">
        <f t="shared" si="70"/>
        <v>14</v>
      </c>
      <c r="R912">
        <f t="shared" si="73"/>
        <v>4</v>
      </c>
      <c r="S912" t="str">
        <f t="shared" si="74"/>
        <v>At-Risk Customers</v>
      </c>
    </row>
    <row r="913" spans="1:19" x14ac:dyDescent="0.25">
      <c r="A913">
        <v>3139</v>
      </c>
      <c r="B913">
        <v>43</v>
      </c>
      <c r="C913" t="s">
        <v>443</v>
      </c>
      <c r="D913" t="s">
        <v>30</v>
      </c>
      <c r="E913">
        <v>74116</v>
      </c>
      <c r="F913">
        <v>53</v>
      </c>
      <c r="G913">
        <v>19</v>
      </c>
      <c r="H913">
        <v>2052</v>
      </c>
      <c r="I913">
        <f>(1-_xlfn.PERCENTRANK.INC($F$2:$F43125,F913,1))*10</f>
        <v>5</v>
      </c>
      <c r="J913">
        <f t="shared" si="71"/>
        <v>6</v>
      </c>
      <c r="K913">
        <f t="shared" si="72"/>
        <v>9</v>
      </c>
      <c r="L913" t="s">
        <v>483</v>
      </c>
      <c r="M913">
        <v>4</v>
      </c>
      <c r="N913" s="8">
        <v>586.28571428571422</v>
      </c>
      <c r="O913" s="8">
        <v>10</v>
      </c>
      <c r="P913" s="8">
        <v>1465.7142857142858</v>
      </c>
      <c r="Q913">
        <f t="shared" si="70"/>
        <v>20</v>
      </c>
      <c r="R913">
        <f t="shared" si="73"/>
        <v>7</v>
      </c>
      <c r="S913" t="str">
        <f t="shared" si="74"/>
        <v>Loyal Customers</v>
      </c>
    </row>
    <row r="914" spans="1:19" x14ac:dyDescent="0.25">
      <c r="A914">
        <v>10037</v>
      </c>
      <c r="B914">
        <v>32</v>
      </c>
      <c r="C914" t="s">
        <v>442</v>
      </c>
      <c r="D914" t="s">
        <v>30</v>
      </c>
      <c r="E914">
        <v>74293</v>
      </c>
      <c r="F914">
        <v>66</v>
      </c>
      <c r="G914">
        <v>16</v>
      </c>
      <c r="H914">
        <v>1127</v>
      </c>
      <c r="I914">
        <f>(1-_xlfn.PERCENTRANK.INC($F$2:$F43126,F914,1))*10</f>
        <v>4</v>
      </c>
      <c r="J914">
        <f t="shared" si="71"/>
        <v>5</v>
      </c>
      <c r="K914">
        <f t="shared" si="72"/>
        <v>7</v>
      </c>
      <c r="L914" t="s">
        <v>483</v>
      </c>
      <c r="M914">
        <v>5</v>
      </c>
      <c r="N914" s="8">
        <v>512.27272727272725</v>
      </c>
      <c r="O914" s="8">
        <v>6</v>
      </c>
      <c r="P914" s="8">
        <v>614.72727272727263</v>
      </c>
      <c r="Q914">
        <f t="shared" si="70"/>
        <v>16</v>
      </c>
      <c r="R914">
        <f t="shared" si="73"/>
        <v>5</v>
      </c>
      <c r="S914" t="str">
        <f t="shared" si="74"/>
        <v>Growth Customers</v>
      </c>
    </row>
    <row r="915" spans="1:19" x14ac:dyDescent="0.25">
      <c r="A915">
        <v>10673</v>
      </c>
      <c r="B915">
        <v>49</v>
      </c>
      <c r="C915" t="s">
        <v>33</v>
      </c>
      <c r="D915" t="s">
        <v>34</v>
      </c>
      <c r="E915">
        <v>68397</v>
      </c>
      <c r="F915">
        <v>6</v>
      </c>
      <c r="G915">
        <v>21</v>
      </c>
      <c r="H915">
        <v>1416</v>
      </c>
      <c r="I915">
        <f>(1-_xlfn.PERCENTRANK.INC($F$2:$F43127,F915,1))*10</f>
        <v>10</v>
      </c>
      <c r="J915">
        <f t="shared" si="71"/>
        <v>7</v>
      </c>
      <c r="K915">
        <f t="shared" si="72"/>
        <v>8</v>
      </c>
      <c r="L915" t="s">
        <v>483</v>
      </c>
      <c r="M915">
        <v>6</v>
      </c>
      <c r="N915" s="8">
        <v>772.36363636363626</v>
      </c>
      <c r="O915" s="8">
        <v>5</v>
      </c>
      <c r="P915" s="8">
        <v>643.63636363636363</v>
      </c>
      <c r="Q915">
        <f t="shared" si="70"/>
        <v>25</v>
      </c>
      <c r="R915">
        <f t="shared" si="73"/>
        <v>9</v>
      </c>
      <c r="S915" t="str">
        <f t="shared" si="74"/>
        <v>Top Customers</v>
      </c>
    </row>
    <row r="916" spans="1:19" x14ac:dyDescent="0.25">
      <c r="A916">
        <v>5303</v>
      </c>
      <c r="B916">
        <v>51</v>
      </c>
      <c r="C916" t="s">
        <v>33</v>
      </c>
      <c r="D916" t="s">
        <v>34</v>
      </c>
      <c r="E916">
        <v>79632</v>
      </c>
      <c r="F916">
        <v>42</v>
      </c>
      <c r="G916">
        <v>20</v>
      </c>
      <c r="H916">
        <v>1113</v>
      </c>
      <c r="I916">
        <f>(1-_xlfn.PERCENTRANK.INC($F$2:$F43128,F916,1))*10</f>
        <v>6</v>
      </c>
      <c r="J916">
        <f t="shared" si="71"/>
        <v>6</v>
      </c>
      <c r="K916">
        <f t="shared" si="72"/>
        <v>7</v>
      </c>
      <c r="L916" t="s">
        <v>483</v>
      </c>
      <c r="M916">
        <v>6</v>
      </c>
      <c r="N916" s="8">
        <v>445.20000000000005</v>
      </c>
      <c r="O916" s="8">
        <v>9</v>
      </c>
      <c r="P916" s="8">
        <v>667.8</v>
      </c>
      <c r="Q916">
        <f t="shared" si="70"/>
        <v>19</v>
      </c>
      <c r="R916">
        <f t="shared" si="73"/>
        <v>7</v>
      </c>
      <c r="S916" t="str">
        <f t="shared" si="74"/>
        <v>Loyal Customers</v>
      </c>
    </row>
    <row r="917" spans="1:19" x14ac:dyDescent="0.25">
      <c r="A917">
        <v>538</v>
      </c>
      <c r="B917">
        <v>36</v>
      </c>
      <c r="C917" t="s">
        <v>442</v>
      </c>
      <c r="D917" t="s">
        <v>30</v>
      </c>
      <c r="E917">
        <v>46107</v>
      </c>
      <c r="F917">
        <v>78</v>
      </c>
      <c r="G917">
        <v>7</v>
      </c>
      <c r="H917">
        <v>125</v>
      </c>
      <c r="I917">
        <f>(1-_xlfn.PERCENTRANK.INC($F$2:$F43129,F917,1))*10</f>
        <v>3.0000000000000004</v>
      </c>
      <c r="J917">
        <f t="shared" si="71"/>
        <v>1</v>
      </c>
      <c r="K917">
        <f t="shared" si="72"/>
        <v>3</v>
      </c>
      <c r="L917" t="s">
        <v>483</v>
      </c>
      <c r="M917">
        <v>1</v>
      </c>
      <c r="N917" s="8">
        <v>25</v>
      </c>
      <c r="O917" s="8">
        <v>4</v>
      </c>
      <c r="P917" s="8">
        <v>100</v>
      </c>
      <c r="Q917">
        <f t="shared" si="70"/>
        <v>7</v>
      </c>
      <c r="R917">
        <f t="shared" si="73"/>
        <v>1</v>
      </c>
      <c r="S917" t="str">
        <f t="shared" si="74"/>
        <v>Inactive Customers</v>
      </c>
    </row>
    <row r="918" spans="1:19" x14ac:dyDescent="0.25">
      <c r="A918">
        <v>7922</v>
      </c>
      <c r="B918">
        <v>74</v>
      </c>
      <c r="C918" t="s">
        <v>33</v>
      </c>
      <c r="D918" t="s">
        <v>30</v>
      </c>
      <c r="E918">
        <v>64950</v>
      </c>
      <c r="F918">
        <v>29</v>
      </c>
      <c r="G918">
        <v>25</v>
      </c>
      <c r="H918">
        <v>966</v>
      </c>
      <c r="I918">
        <f>(1-_xlfn.PERCENTRANK.INC($F$2:$F43130,F918,1))*10</f>
        <v>8</v>
      </c>
      <c r="J918">
        <f t="shared" si="71"/>
        <v>8</v>
      </c>
      <c r="K918">
        <f t="shared" si="72"/>
        <v>7</v>
      </c>
      <c r="L918" t="s">
        <v>483</v>
      </c>
      <c r="M918">
        <v>11</v>
      </c>
      <c r="N918" s="8">
        <v>506</v>
      </c>
      <c r="O918" s="8">
        <v>10</v>
      </c>
      <c r="P918" s="8">
        <v>460</v>
      </c>
      <c r="Q918">
        <f t="shared" si="70"/>
        <v>23</v>
      </c>
      <c r="R918">
        <f t="shared" si="73"/>
        <v>8</v>
      </c>
      <c r="S918" t="str">
        <f t="shared" si="74"/>
        <v>Loyal Customers</v>
      </c>
    </row>
    <row r="919" spans="1:19" x14ac:dyDescent="0.25">
      <c r="A919">
        <v>5692</v>
      </c>
      <c r="B919">
        <v>36</v>
      </c>
      <c r="C919" t="s">
        <v>41</v>
      </c>
      <c r="D919" t="s">
        <v>34</v>
      </c>
      <c r="E919">
        <v>25443</v>
      </c>
      <c r="F919">
        <v>82</v>
      </c>
      <c r="G919">
        <v>5</v>
      </c>
      <c r="H919">
        <v>32</v>
      </c>
      <c r="I919">
        <f>(1-_xlfn.PERCENTRANK.INC($F$2:$F43131,F919,1))*10</f>
        <v>1.9999999999999996</v>
      </c>
      <c r="J919">
        <f t="shared" si="71"/>
        <v>0</v>
      </c>
      <c r="K919">
        <f t="shared" si="72"/>
        <v>0</v>
      </c>
      <c r="L919" t="s">
        <v>483</v>
      </c>
      <c r="M919">
        <v>1</v>
      </c>
      <c r="N919" s="8">
        <v>8</v>
      </c>
      <c r="O919" s="8">
        <v>3</v>
      </c>
      <c r="P919" s="8">
        <v>24</v>
      </c>
      <c r="Q919">
        <f t="shared" si="70"/>
        <v>1.9999999999999996</v>
      </c>
      <c r="R919">
        <f t="shared" si="73"/>
        <v>0</v>
      </c>
      <c r="S919" t="str">
        <f t="shared" si="74"/>
        <v>Inactive Customers</v>
      </c>
    </row>
    <row r="920" spans="1:19" x14ac:dyDescent="0.25">
      <c r="A920">
        <v>4843</v>
      </c>
      <c r="B920">
        <v>73</v>
      </c>
      <c r="C920" t="s">
        <v>442</v>
      </c>
      <c r="D920" t="s">
        <v>30</v>
      </c>
      <c r="E920">
        <v>75127</v>
      </c>
      <c r="F920">
        <v>92</v>
      </c>
      <c r="G920">
        <v>19</v>
      </c>
      <c r="H920">
        <v>833</v>
      </c>
      <c r="I920">
        <f>(1-_xlfn.PERCENTRANK.INC($F$2:$F43132,F920,1))*10</f>
        <v>0.99999999999999978</v>
      </c>
      <c r="J920">
        <f t="shared" si="71"/>
        <v>6</v>
      </c>
      <c r="K920">
        <f t="shared" si="72"/>
        <v>6</v>
      </c>
      <c r="L920" t="s">
        <v>483</v>
      </c>
      <c r="M920">
        <v>2</v>
      </c>
      <c r="N920" s="8">
        <v>238</v>
      </c>
      <c r="O920" s="8">
        <v>5</v>
      </c>
      <c r="P920" s="8">
        <v>595</v>
      </c>
      <c r="Q920">
        <f t="shared" si="70"/>
        <v>13</v>
      </c>
      <c r="R920">
        <f t="shared" si="73"/>
        <v>4</v>
      </c>
      <c r="S920" t="str">
        <f t="shared" si="74"/>
        <v>At-Risk Customers</v>
      </c>
    </row>
    <row r="921" spans="1:19" x14ac:dyDescent="0.25">
      <c r="A921">
        <v>6383</v>
      </c>
      <c r="B921">
        <v>54</v>
      </c>
      <c r="C921" t="s">
        <v>33</v>
      </c>
      <c r="D921" t="s">
        <v>34</v>
      </c>
      <c r="E921">
        <v>32892</v>
      </c>
      <c r="F921">
        <v>78</v>
      </c>
      <c r="G921">
        <v>8</v>
      </c>
      <c r="H921">
        <v>46</v>
      </c>
      <c r="I921">
        <f>(1-_xlfn.PERCENTRANK.INC($F$2:$F43133,F921,1))*10</f>
        <v>3.0000000000000004</v>
      </c>
      <c r="J921">
        <f t="shared" si="71"/>
        <v>2</v>
      </c>
      <c r="K921">
        <f t="shared" si="72"/>
        <v>1</v>
      </c>
      <c r="L921" t="s">
        <v>483</v>
      </c>
      <c r="M921">
        <v>3</v>
      </c>
      <c r="N921" s="8">
        <v>23</v>
      </c>
      <c r="O921" s="8">
        <v>3</v>
      </c>
      <c r="P921" s="8">
        <v>23</v>
      </c>
      <c r="Q921">
        <f t="shared" si="70"/>
        <v>6</v>
      </c>
      <c r="R921">
        <f t="shared" si="73"/>
        <v>0</v>
      </c>
      <c r="S921" t="str">
        <f t="shared" si="74"/>
        <v>Inactive Customers</v>
      </c>
    </row>
    <row r="922" spans="1:19" x14ac:dyDescent="0.25">
      <c r="A922">
        <v>1628</v>
      </c>
      <c r="B922">
        <v>54</v>
      </c>
      <c r="C922" t="s">
        <v>442</v>
      </c>
      <c r="D922" t="s">
        <v>34</v>
      </c>
      <c r="E922">
        <v>71796</v>
      </c>
      <c r="F922">
        <v>54</v>
      </c>
      <c r="G922">
        <v>17</v>
      </c>
      <c r="H922">
        <v>960</v>
      </c>
      <c r="I922">
        <f>(1-_xlfn.PERCENTRANK.INC($F$2:$F43134,F922,1))*10</f>
        <v>5</v>
      </c>
      <c r="J922">
        <f t="shared" si="71"/>
        <v>5</v>
      </c>
      <c r="K922">
        <f t="shared" si="72"/>
        <v>7</v>
      </c>
      <c r="L922" t="s">
        <v>483</v>
      </c>
      <c r="M922">
        <v>9</v>
      </c>
      <c r="N922" s="8">
        <v>664.61538461538464</v>
      </c>
      <c r="O922" s="8">
        <v>4</v>
      </c>
      <c r="P922" s="8">
        <v>295.38461538461542</v>
      </c>
      <c r="Q922">
        <f t="shared" si="70"/>
        <v>17</v>
      </c>
      <c r="R922">
        <f t="shared" si="73"/>
        <v>5</v>
      </c>
      <c r="S922" t="str">
        <f t="shared" si="74"/>
        <v>Growth Customers</v>
      </c>
    </row>
    <row r="923" spans="1:19" x14ac:dyDescent="0.25">
      <c r="A923">
        <v>1204</v>
      </c>
      <c r="B923">
        <v>55</v>
      </c>
      <c r="C923" t="s">
        <v>33</v>
      </c>
      <c r="D923" t="s">
        <v>34</v>
      </c>
      <c r="E923">
        <v>67536</v>
      </c>
      <c r="F923">
        <v>45</v>
      </c>
      <c r="G923">
        <v>30</v>
      </c>
      <c r="H923">
        <v>1829</v>
      </c>
      <c r="I923">
        <f>(1-_xlfn.PERCENTRANK.INC($F$2:$F43135,F923,1))*10</f>
        <v>6</v>
      </c>
      <c r="J923">
        <f t="shared" si="71"/>
        <v>9</v>
      </c>
      <c r="K923">
        <f t="shared" si="72"/>
        <v>9</v>
      </c>
      <c r="L923" t="s">
        <v>483</v>
      </c>
      <c r="M923">
        <v>11</v>
      </c>
      <c r="N923" s="8">
        <v>914.5</v>
      </c>
      <c r="O923" s="8">
        <v>11</v>
      </c>
      <c r="P923" s="8">
        <v>914.5</v>
      </c>
      <c r="Q923">
        <f t="shared" si="70"/>
        <v>24</v>
      </c>
      <c r="R923">
        <f t="shared" si="73"/>
        <v>9</v>
      </c>
      <c r="S923" t="str">
        <f t="shared" si="74"/>
        <v>Top Customers</v>
      </c>
    </row>
    <row r="924" spans="1:19" x14ac:dyDescent="0.25">
      <c r="A924">
        <v>3673</v>
      </c>
      <c r="B924">
        <v>54</v>
      </c>
      <c r="C924" t="s">
        <v>442</v>
      </c>
      <c r="D924" t="s">
        <v>30</v>
      </c>
      <c r="E924">
        <v>55239</v>
      </c>
      <c r="F924">
        <v>59</v>
      </c>
      <c r="G924">
        <v>26</v>
      </c>
      <c r="H924">
        <v>779</v>
      </c>
      <c r="I924">
        <f>(1-_xlfn.PERCENTRANK.INC($F$2:$F43136,F924,1))*10</f>
        <v>4</v>
      </c>
      <c r="J924">
        <f t="shared" si="71"/>
        <v>9</v>
      </c>
      <c r="K924">
        <f t="shared" si="72"/>
        <v>6</v>
      </c>
      <c r="L924" t="s">
        <v>483</v>
      </c>
      <c r="M924">
        <v>7</v>
      </c>
      <c r="N924" s="8">
        <v>302.94444444444446</v>
      </c>
      <c r="O924" s="8">
        <v>11</v>
      </c>
      <c r="P924" s="8">
        <v>476.0555555555556</v>
      </c>
      <c r="Q924">
        <f t="shared" si="70"/>
        <v>19</v>
      </c>
      <c r="R924">
        <f t="shared" si="73"/>
        <v>7</v>
      </c>
      <c r="S924" t="str">
        <f t="shared" si="74"/>
        <v>Loyal Customers</v>
      </c>
    </row>
    <row r="925" spans="1:19" x14ac:dyDescent="0.25">
      <c r="A925">
        <v>760</v>
      </c>
      <c r="B925">
        <v>50</v>
      </c>
      <c r="C925" t="s">
        <v>33</v>
      </c>
      <c r="D925" t="s">
        <v>37</v>
      </c>
      <c r="E925">
        <v>60554</v>
      </c>
      <c r="F925">
        <v>8</v>
      </c>
      <c r="G925">
        <v>23</v>
      </c>
      <c r="H925">
        <v>811</v>
      </c>
      <c r="I925">
        <f>(1-_xlfn.PERCENTRANK.INC($F$2:$F43137,F925,1))*10</f>
        <v>10</v>
      </c>
      <c r="J925">
        <f t="shared" si="71"/>
        <v>8</v>
      </c>
      <c r="K925">
        <f t="shared" si="72"/>
        <v>6</v>
      </c>
      <c r="L925" t="s">
        <v>483</v>
      </c>
      <c r="M925">
        <v>8</v>
      </c>
      <c r="N925" s="8">
        <v>381.64705882352939</v>
      </c>
      <c r="O925" s="8">
        <v>9</v>
      </c>
      <c r="P925" s="8">
        <v>429.35294117647061</v>
      </c>
      <c r="Q925">
        <f t="shared" si="70"/>
        <v>24</v>
      </c>
      <c r="R925">
        <f t="shared" si="73"/>
        <v>9</v>
      </c>
      <c r="S925" t="str">
        <f t="shared" si="74"/>
        <v>Top Customers</v>
      </c>
    </row>
    <row r="926" spans="1:19" x14ac:dyDescent="0.25">
      <c r="A926">
        <v>8957</v>
      </c>
      <c r="B926">
        <v>73</v>
      </c>
      <c r="C926" t="s">
        <v>443</v>
      </c>
      <c r="D926" t="s">
        <v>30</v>
      </c>
      <c r="E926">
        <v>64831</v>
      </c>
      <c r="F926">
        <v>51</v>
      </c>
      <c r="G926">
        <v>22</v>
      </c>
      <c r="H926">
        <v>1120</v>
      </c>
      <c r="I926">
        <f>(1-_xlfn.PERCENTRANK.INC($F$2:$F43138,F926,1))*10</f>
        <v>5</v>
      </c>
      <c r="J926">
        <f t="shared" si="71"/>
        <v>7</v>
      </c>
      <c r="K926">
        <f t="shared" si="72"/>
        <v>7</v>
      </c>
      <c r="L926" t="s">
        <v>483</v>
      </c>
      <c r="M926">
        <v>6</v>
      </c>
      <c r="N926" s="8">
        <v>610.90909090909088</v>
      </c>
      <c r="O926" s="8">
        <v>5</v>
      </c>
      <c r="P926" s="8">
        <v>509.09090909090907</v>
      </c>
      <c r="Q926">
        <f t="shared" si="70"/>
        <v>19</v>
      </c>
      <c r="R926">
        <f t="shared" si="73"/>
        <v>7</v>
      </c>
      <c r="S926" t="str">
        <f t="shared" si="74"/>
        <v>Loyal Customers</v>
      </c>
    </row>
    <row r="927" spans="1:19" x14ac:dyDescent="0.25">
      <c r="A927">
        <v>4128</v>
      </c>
      <c r="B927">
        <v>63</v>
      </c>
      <c r="C927" t="s">
        <v>33</v>
      </c>
      <c r="D927" t="s">
        <v>34</v>
      </c>
      <c r="E927">
        <v>56067</v>
      </c>
      <c r="F927">
        <v>51</v>
      </c>
      <c r="G927">
        <v>20</v>
      </c>
      <c r="H927">
        <v>725</v>
      </c>
      <c r="I927">
        <f>(1-_xlfn.PERCENTRANK.INC($F$2:$F43139,F927,1))*10</f>
        <v>5</v>
      </c>
      <c r="J927">
        <f t="shared" si="71"/>
        <v>6</v>
      </c>
      <c r="K927">
        <f t="shared" si="72"/>
        <v>6</v>
      </c>
      <c r="L927" t="s">
        <v>483</v>
      </c>
      <c r="M927">
        <v>7</v>
      </c>
      <c r="N927" s="8">
        <v>362.5</v>
      </c>
      <c r="O927" s="8">
        <v>7</v>
      </c>
      <c r="P927" s="8">
        <v>362.5</v>
      </c>
      <c r="Q927">
        <f t="shared" si="70"/>
        <v>17</v>
      </c>
      <c r="R927">
        <f t="shared" si="73"/>
        <v>5</v>
      </c>
      <c r="S927" t="str">
        <f t="shared" si="74"/>
        <v>Growth Customers</v>
      </c>
    </row>
    <row r="928" spans="1:19" x14ac:dyDescent="0.25">
      <c r="A928">
        <v>6810</v>
      </c>
      <c r="B928">
        <v>42</v>
      </c>
      <c r="C928" t="s">
        <v>442</v>
      </c>
      <c r="D928" t="s">
        <v>37</v>
      </c>
      <c r="E928">
        <v>82025</v>
      </c>
      <c r="F928">
        <v>76</v>
      </c>
      <c r="G928">
        <v>12</v>
      </c>
      <c r="H928">
        <v>1187</v>
      </c>
      <c r="I928">
        <f>(1-_xlfn.PERCENTRANK.INC($F$2:$F43140,F928,1))*10</f>
        <v>3.0000000000000004</v>
      </c>
      <c r="J928">
        <f t="shared" si="71"/>
        <v>3</v>
      </c>
      <c r="K928">
        <f t="shared" si="72"/>
        <v>8</v>
      </c>
      <c r="L928" t="s">
        <v>483</v>
      </c>
      <c r="M928">
        <v>3</v>
      </c>
      <c r="N928" s="8">
        <v>395.66666666666663</v>
      </c>
      <c r="O928" s="8">
        <v>6</v>
      </c>
      <c r="P928" s="8">
        <v>791.33333333333326</v>
      </c>
      <c r="Q928">
        <f t="shared" si="70"/>
        <v>14</v>
      </c>
      <c r="R928">
        <f t="shared" si="73"/>
        <v>4</v>
      </c>
      <c r="S928" t="str">
        <f t="shared" si="74"/>
        <v>At-Risk Customers</v>
      </c>
    </row>
    <row r="929" spans="1:19" x14ac:dyDescent="0.25">
      <c r="A929">
        <v>5386</v>
      </c>
      <c r="B929">
        <v>72</v>
      </c>
      <c r="C929" t="s">
        <v>442</v>
      </c>
      <c r="D929" t="s">
        <v>34</v>
      </c>
      <c r="E929">
        <v>94384</v>
      </c>
      <c r="F929">
        <v>62</v>
      </c>
      <c r="G929">
        <v>18</v>
      </c>
      <c r="H929">
        <v>2302</v>
      </c>
      <c r="I929">
        <f>(1-_xlfn.PERCENTRANK.INC($F$2:$F43141,F929,1))*10</f>
        <v>4</v>
      </c>
      <c r="J929">
        <f t="shared" si="71"/>
        <v>6</v>
      </c>
      <c r="K929">
        <f t="shared" si="72"/>
        <v>9</v>
      </c>
      <c r="L929" t="s">
        <v>484</v>
      </c>
      <c r="M929">
        <v>5</v>
      </c>
      <c r="N929" s="8">
        <v>1151</v>
      </c>
      <c r="O929" s="8">
        <v>5</v>
      </c>
      <c r="P929" s="8">
        <v>1151</v>
      </c>
      <c r="Q929">
        <f t="shared" si="70"/>
        <v>19</v>
      </c>
      <c r="R929">
        <f t="shared" si="73"/>
        <v>7</v>
      </c>
      <c r="S929" t="str">
        <f t="shared" si="74"/>
        <v>Loyal Customers</v>
      </c>
    </row>
    <row r="930" spans="1:19" x14ac:dyDescent="0.25">
      <c r="A930">
        <v>8700</v>
      </c>
      <c r="B930">
        <v>39</v>
      </c>
      <c r="C930" t="s">
        <v>41</v>
      </c>
      <c r="D930" t="s">
        <v>30</v>
      </c>
      <c r="E930">
        <v>14906</v>
      </c>
      <c r="F930">
        <v>86</v>
      </c>
      <c r="G930">
        <v>9</v>
      </c>
      <c r="H930">
        <v>66</v>
      </c>
      <c r="I930">
        <f>(1-_xlfn.PERCENTRANK.INC($F$2:$F43142,F930,1))*10</f>
        <v>1.9999999999999996</v>
      </c>
      <c r="J930">
        <f t="shared" si="71"/>
        <v>2</v>
      </c>
      <c r="K930">
        <f t="shared" si="72"/>
        <v>2</v>
      </c>
      <c r="L930" t="s">
        <v>483</v>
      </c>
      <c r="M930">
        <v>2</v>
      </c>
      <c r="N930" s="8">
        <v>26.400000000000002</v>
      </c>
      <c r="O930" s="8">
        <v>3</v>
      </c>
      <c r="P930" s="8">
        <v>39.6</v>
      </c>
      <c r="Q930">
        <f t="shared" si="70"/>
        <v>6</v>
      </c>
      <c r="R930">
        <f t="shared" si="73"/>
        <v>0</v>
      </c>
      <c r="S930" t="str">
        <f t="shared" si="74"/>
        <v>Inactive Customers</v>
      </c>
    </row>
    <row r="931" spans="1:19" x14ac:dyDescent="0.25">
      <c r="A931">
        <v>3202</v>
      </c>
      <c r="B931">
        <v>38</v>
      </c>
      <c r="C931" t="s">
        <v>33</v>
      </c>
      <c r="D931" t="s">
        <v>34</v>
      </c>
      <c r="E931">
        <v>51563</v>
      </c>
      <c r="F931">
        <v>60</v>
      </c>
      <c r="G931">
        <v>19</v>
      </c>
      <c r="H931">
        <v>1250</v>
      </c>
      <c r="I931">
        <f>(1-_xlfn.PERCENTRANK.INC($F$2:$F43143,F931,1))*10</f>
        <v>4</v>
      </c>
      <c r="J931">
        <f t="shared" si="71"/>
        <v>6</v>
      </c>
      <c r="K931">
        <f t="shared" si="72"/>
        <v>8</v>
      </c>
      <c r="L931" t="s">
        <v>483</v>
      </c>
      <c r="M931">
        <v>4</v>
      </c>
      <c r="N931" s="8">
        <v>357.14285714285711</v>
      </c>
      <c r="O931" s="8">
        <v>10</v>
      </c>
      <c r="P931" s="8">
        <v>892.85714285714289</v>
      </c>
      <c r="Q931">
        <f t="shared" si="70"/>
        <v>18</v>
      </c>
      <c r="R931">
        <f t="shared" si="73"/>
        <v>6</v>
      </c>
      <c r="S931" t="str">
        <f t="shared" si="74"/>
        <v>Growth Customers</v>
      </c>
    </row>
    <row r="932" spans="1:19" x14ac:dyDescent="0.25">
      <c r="A932">
        <v>1328</v>
      </c>
      <c r="B932">
        <v>43</v>
      </c>
      <c r="C932" t="s">
        <v>443</v>
      </c>
      <c r="D932" t="s">
        <v>34</v>
      </c>
      <c r="E932">
        <v>57937</v>
      </c>
      <c r="F932">
        <v>56</v>
      </c>
      <c r="G932">
        <v>20</v>
      </c>
      <c r="H932">
        <v>683</v>
      </c>
      <c r="I932">
        <f>(1-_xlfn.PERCENTRANK.INC($F$2:$F43144,F932,1))*10</f>
        <v>5</v>
      </c>
      <c r="J932">
        <f t="shared" si="71"/>
        <v>6</v>
      </c>
      <c r="K932">
        <f t="shared" si="72"/>
        <v>6</v>
      </c>
      <c r="L932" t="s">
        <v>483</v>
      </c>
      <c r="M932">
        <v>4</v>
      </c>
      <c r="N932" s="8">
        <v>210.15384615384616</v>
      </c>
      <c r="O932" s="8">
        <v>9</v>
      </c>
      <c r="P932" s="8">
        <v>472.84615384615381</v>
      </c>
      <c r="Q932">
        <f t="shared" si="70"/>
        <v>17</v>
      </c>
      <c r="R932">
        <f t="shared" si="73"/>
        <v>5</v>
      </c>
      <c r="S932" t="str">
        <f t="shared" si="74"/>
        <v>Growth Customers</v>
      </c>
    </row>
    <row r="933" spans="1:19" x14ac:dyDescent="0.25">
      <c r="A933">
        <v>8405</v>
      </c>
      <c r="B933">
        <v>46</v>
      </c>
      <c r="C933" t="s">
        <v>442</v>
      </c>
      <c r="D933" t="s">
        <v>37</v>
      </c>
      <c r="E933">
        <v>68274</v>
      </c>
      <c r="F933">
        <v>83</v>
      </c>
      <c r="G933">
        <v>13</v>
      </c>
      <c r="H933">
        <v>305</v>
      </c>
      <c r="I933">
        <f>(1-_xlfn.PERCENTRANK.INC($F$2:$F43145,F933,1))*10</f>
        <v>1.9999999999999996</v>
      </c>
      <c r="J933">
        <f t="shared" si="71"/>
        <v>4</v>
      </c>
      <c r="K933">
        <f t="shared" si="72"/>
        <v>4</v>
      </c>
      <c r="L933" t="s">
        <v>483</v>
      </c>
      <c r="M933">
        <v>4</v>
      </c>
      <c r="N933" s="8">
        <v>135.55555555555554</v>
      </c>
      <c r="O933" s="8">
        <v>5</v>
      </c>
      <c r="P933" s="8">
        <v>169.44444444444446</v>
      </c>
      <c r="Q933">
        <f t="shared" si="70"/>
        <v>10</v>
      </c>
      <c r="R933">
        <f t="shared" si="73"/>
        <v>2</v>
      </c>
      <c r="S933" t="str">
        <f t="shared" si="74"/>
        <v>At-Risk Customers</v>
      </c>
    </row>
    <row r="934" spans="1:19" x14ac:dyDescent="0.25">
      <c r="A934">
        <v>6515</v>
      </c>
      <c r="B934">
        <v>48</v>
      </c>
      <c r="C934" t="s">
        <v>442</v>
      </c>
      <c r="D934" t="s">
        <v>34</v>
      </c>
      <c r="E934">
        <v>39771</v>
      </c>
      <c r="F934">
        <v>92</v>
      </c>
      <c r="G934">
        <v>6</v>
      </c>
      <c r="H934">
        <v>50</v>
      </c>
      <c r="I934">
        <f>(1-_xlfn.PERCENTRANK.INC($F$2:$F43146,F934,1))*10</f>
        <v>0.99999999999999978</v>
      </c>
      <c r="J934">
        <f t="shared" si="71"/>
        <v>1</v>
      </c>
      <c r="K934">
        <f t="shared" si="72"/>
        <v>1</v>
      </c>
      <c r="L934" t="s">
        <v>483</v>
      </c>
      <c r="M934">
        <v>2</v>
      </c>
      <c r="N934" s="8">
        <v>20</v>
      </c>
      <c r="O934" s="8">
        <v>3</v>
      </c>
      <c r="P934" s="8">
        <v>30</v>
      </c>
      <c r="Q934">
        <f t="shared" si="70"/>
        <v>3</v>
      </c>
      <c r="R934">
        <f t="shared" si="73"/>
        <v>0</v>
      </c>
      <c r="S934" t="str">
        <f t="shared" si="74"/>
        <v>Inactive Customers</v>
      </c>
    </row>
    <row r="935" spans="1:19" x14ac:dyDescent="0.25">
      <c r="A935">
        <v>2882</v>
      </c>
      <c r="B935">
        <v>50</v>
      </c>
      <c r="C935" t="s">
        <v>443</v>
      </c>
      <c r="D935" t="s">
        <v>37</v>
      </c>
      <c r="E935">
        <v>67893</v>
      </c>
      <c r="F935">
        <v>31</v>
      </c>
      <c r="G935">
        <v>16</v>
      </c>
      <c r="H935">
        <v>995</v>
      </c>
      <c r="I935">
        <f>(1-_xlfn.PERCENTRANK.INC($F$2:$F43147,F935,1))*10</f>
        <v>7</v>
      </c>
      <c r="J935">
        <f t="shared" si="71"/>
        <v>5</v>
      </c>
      <c r="K935">
        <f t="shared" si="72"/>
        <v>7</v>
      </c>
      <c r="L935" t="s">
        <v>483</v>
      </c>
      <c r="M935">
        <v>3</v>
      </c>
      <c r="N935" s="8">
        <v>248.75</v>
      </c>
      <c r="O935" s="8">
        <v>9</v>
      </c>
      <c r="P935" s="8">
        <v>746.25</v>
      </c>
      <c r="Q935">
        <f t="shared" si="70"/>
        <v>19</v>
      </c>
      <c r="R935">
        <f t="shared" si="73"/>
        <v>7</v>
      </c>
      <c r="S935" t="str">
        <f t="shared" si="74"/>
        <v>Loyal Customers</v>
      </c>
    </row>
    <row r="936" spans="1:19" x14ac:dyDescent="0.25">
      <c r="A936">
        <v>7574</v>
      </c>
      <c r="B936">
        <v>46</v>
      </c>
      <c r="C936" t="s">
        <v>33</v>
      </c>
      <c r="D936" t="s">
        <v>34</v>
      </c>
      <c r="E936">
        <v>27922</v>
      </c>
      <c r="F936">
        <v>80</v>
      </c>
      <c r="G936">
        <v>6</v>
      </c>
      <c r="H936">
        <v>41</v>
      </c>
      <c r="I936">
        <f>(1-_xlfn.PERCENTRANK.INC($F$2:$F43148,F936,1))*10</f>
        <v>1.9999999999999996</v>
      </c>
      <c r="J936">
        <f t="shared" si="71"/>
        <v>1</v>
      </c>
      <c r="K936">
        <f t="shared" si="72"/>
        <v>1</v>
      </c>
      <c r="L936" t="s">
        <v>483</v>
      </c>
      <c r="M936">
        <v>2</v>
      </c>
      <c r="N936" s="8">
        <v>16.400000000000002</v>
      </c>
      <c r="O936" s="8">
        <v>3</v>
      </c>
      <c r="P936" s="8">
        <v>24.599999999999998</v>
      </c>
      <c r="Q936">
        <f t="shared" si="70"/>
        <v>3.9999999999999996</v>
      </c>
      <c r="R936">
        <f t="shared" si="73"/>
        <v>0</v>
      </c>
      <c r="S936" t="str">
        <f t="shared" si="74"/>
        <v>Inactive Customers</v>
      </c>
    </row>
    <row r="937" spans="1:19" x14ac:dyDescent="0.25">
      <c r="A937">
        <v>6387</v>
      </c>
      <c r="B937">
        <v>49</v>
      </c>
      <c r="C937" t="s">
        <v>33</v>
      </c>
      <c r="D937" t="s">
        <v>34</v>
      </c>
      <c r="E937">
        <v>52190</v>
      </c>
      <c r="F937">
        <v>39</v>
      </c>
      <c r="G937">
        <v>9</v>
      </c>
      <c r="H937">
        <v>77</v>
      </c>
      <c r="I937">
        <f>(1-_xlfn.PERCENTRANK.INC($F$2:$F43149,F937,1))*10</f>
        <v>7</v>
      </c>
      <c r="J937">
        <f t="shared" si="71"/>
        <v>2</v>
      </c>
      <c r="K937">
        <f t="shared" si="72"/>
        <v>2</v>
      </c>
      <c r="L937" t="s">
        <v>483</v>
      </c>
      <c r="M937">
        <v>2</v>
      </c>
      <c r="N937" s="8">
        <v>30.8</v>
      </c>
      <c r="O937" s="8">
        <v>3</v>
      </c>
      <c r="P937" s="8">
        <v>46.199999999999996</v>
      </c>
      <c r="Q937">
        <f t="shared" si="70"/>
        <v>11</v>
      </c>
      <c r="R937">
        <f t="shared" si="73"/>
        <v>3</v>
      </c>
      <c r="S937" t="str">
        <f t="shared" si="74"/>
        <v>At-Risk Customers</v>
      </c>
    </row>
    <row r="938" spans="1:19" x14ac:dyDescent="0.25">
      <c r="A938">
        <v>5320</v>
      </c>
      <c r="B938">
        <v>52</v>
      </c>
      <c r="C938" t="s">
        <v>443</v>
      </c>
      <c r="D938" t="s">
        <v>37</v>
      </c>
      <c r="E938">
        <v>44051</v>
      </c>
      <c r="F938">
        <v>20</v>
      </c>
      <c r="G938">
        <v>12</v>
      </c>
      <c r="H938">
        <v>171</v>
      </c>
      <c r="I938">
        <f>(1-_xlfn.PERCENTRANK.INC($F$2:$F43150,F938,1))*10</f>
        <v>8</v>
      </c>
      <c r="J938">
        <f t="shared" si="71"/>
        <v>3</v>
      </c>
      <c r="K938">
        <f t="shared" si="72"/>
        <v>3</v>
      </c>
      <c r="L938" t="s">
        <v>483</v>
      </c>
      <c r="M938">
        <v>3</v>
      </c>
      <c r="N938" s="8">
        <v>73.285714285714278</v>
      </c>
      <c r="O938" s="8">
        <v>4</v>
      </c>
      <c r="P938" s="8">
        <v>97.714285714285708</v>
      </c>
      <c r="Q938">
        <f t="shared" si="70"/>
        <v>14</v>
      </c>
      <c r="R938">
        <f t="shared" si="73"/>
        <v>4</v>
      </c>
      <c r="S938" t="str">
        <f t="shared" si="74"/>
        <v>At-Risk Customers</v>
      </c>
    </row>
    <row r="939" spans="1:19" x14ac:dyDescent="0.25">
      <c r="A939">
        <v>5048</v>
      </c>
      <c r="B939">
        <v>54</v>
      </c>
      <c r="C939" t="s">
        <v>33</v>
      </c>
      <c r="D939" t="s">
        <v>30</v>
      </c>
      <c r="E939">
        <v>42767</v>
      </c>
      <c r="F939">
        <v>53</v>
      </c>
      <c r="G939">
        <v>7</v>
      </c>
      <c r="H939">
        <v>131</v>
      </c>
      <c r="I939">
        <f>(1-_xlfn.PERCENTRANK.INC($F$2:$F43151,F939,1))*10</f>
        <v>5</v>
      </c>
      <c r="J939">
        <f t="shared" si="71"/>
        <v>1</v>
      </c>
      <c r="K939">
        <f t="shared" si="72"/>
        <v>3</v>
      </c>
      <c r="L939" t="s">
        <v>483</v>
      </c>
      <c r="M939">
        <v>3</v>
      </c>
      <c r="N939" s="8">
        <v>78.599999999999994</v>
      </c>
      <c r="O939" s="8">
        <v>2</v>
      </c>
      <c r="P939" s="8">
        <v>52.400000000000006</v>
      </c>
      <c r="Q939">
        <f t="shared" si="70"/>
        <v>9</v>
      </c>
      <c r="R939">
        <f t="shared" si="73"/>
        <v>2</v>
      </c>
      <c r="S939" t="str">
        <f t="shared" si="74"/>
        <v>At-Risk Customers</v>
      </c>
    </row>
    <row r="940" spans="1:19" x14ac:dyDescent="0.25">
      <c r="A940">
        <v>8146</v>
      </c>
      <c r="B940">
        <v>49</v>
      </c>
      <c r="C940" t="s">
        <v>443</v>
      </c>
      <c r="D940" t="s">
        <v>34</v>
      </c>
      <c r="E940">
        <v>46106</v>
      </c>
      <c r="F940">
        <v>84</v>
      </c>
      <c r="G940">
        <v>5</v>
      </c>
      <c r="H940">
        <v>54</v>
      </c>
      <c r="I940">
        <f>(1-_xlfn.PERCENTRANK.INC($F$2:$F43152,F940,1))*10</f>
        <v>1.9999999999999996</v>
      </c>
      <c r="J940">
        <f t="shared" si="71"/>
        <v>0</v>
      </c>
      <c r="K940">
        <f t="shared" si="72"/>
        <v>1</v>
      </c>
      <c r="L940" t="s">
        <v>483</v>
      </c>
      <c r="M940">
        <v>1</v>
      </c>
      <c r="N940" s="8">
        <v>18</v>
      </c>
      <c r="O940" s="8">
        <v>2</v>
      </c>
      <c r="P940" s="8">
        <v>36</v>
      </c>
      <c r="Q940">
        <f t="shared" si="70"/>
        <v>2.9999999999999996</v>
      </c>
      <c r="R940">
        <f t="shared" si="73"/>
        <v>0</v>
      </c>
      <c r="S940" t="str">
        <f t="shared" si="74"/>
        <v>Inactive Customers</v>
      </c>
    </row>
    <row r="941" spans="1:19" x14ac:dyDescent="0.25">
      <c r="A941">
        <v>10031</v>
      </c>
      <c r="B941">
        <v>49</v>
      </c>
      <c r="C941" t="s">
        <v>33</v>
      </c>
      <c r="D941" t="s">
        <v>34</v>
      </c>
      <c r="E941">
        <v>16927</v>
      </c>
      <c r="F941">
        <v>50</v>
      </c>
      <c r="G941">
        <v>12</v>
      </c>
      <c r="H941">
        <v>53</v>
      </c>
      <c r="I941">
        <f>(1-_xlfn.PERCENTRANK.INC($F$2:$F43153,F941,1))*10</f>
        <v>5</v>
      </c>
      <c r="J941">
        <f t="shared" si="71"/>
        <v>3</v>
      </c>
      <c r="K941">
        <f t="shared" si="72"/>
        <v>1</v>
      </c>
      <c r="L941" t="s">
        <v>483</v>
      </c>
      <c r="M941">
        <v>3</v>
      </c>
      <c r="N941" s="8">
        <v>22.714285714285712</v>
      </c>
      <c r="O941" s="8">
        <v>4</v>
      </c>
      <c r="P941" s="8">
        <v>30.285714285714285</v>
      </c>
      <c r="Q941">
        <f t="shared" si="70"/>
        <v>9</v>
      </c>
      <c r="R941">
        <f t="shared" si="73"/>
        <v>2</v>
      </c>
      <c r="S941" t="str">
        <f t="shared" si="74"/>
        <v>At-Risk Customers</v>
      </c>
    </row>
    <row r="942" spans="1:19" x14ac:dyDescent="0.25">
      <c r="A942">
        <v>5748</v>
      </c>
      <c r="B942">
        <v>60</v>
      </c>
      <c r="C942" t="s">
        <v>442</v>
      </c>
      <c r="D942" t="s">
        <v>34</v>
      </c>
      <c r="E942">
        <v>59754</v>
      </c>
      <c r="F942">
        <v>96</v>
      </c>
      <c r="G942">
        <v>16</v>
      </c>
      <c r="H942">
        <v>475</v>
      </c>
      <c r="I942">
        <f>(1-_xlfn.PERCENTRANK.INC($F$2:$F43154,F942,1))*10</f>
        <v>0.99999999999999978</v>
      </c>
      <c r="J942">
        <f t="shared" si="71"/>
        <v>5</v>
      </c>
      <c r="K942">
        <f t="shared" si="72"/>
        <v>5</v>
      </c>
      <c r="L942" t="s">
        <v>483</v>
      </c>
      <c r="M942">
        <v>5</v>
      </c>
      <c r="N942" s="8">
        <v>215.90909090909091</v>
      </c>
      <c r="O942" s="8">
        <v>6</v>
      </c>
      <c r="P942" s="8">
        <v>259.09090909090907</v>
      </c>
      <c r="Q942">
        <f t="shared" si="70"/>
        <v>11</v>
      </c>
      <c r="R942">
        <f t="shared" si="73"/>
        <v>3</v>
      </c>
      <c r="S942" t="str">
        <f t="shared" si="74"/>
        <v>At-Risk Customers</v>
      </c>
    </row>
    <row r="943" spans="1:19" x14ac:dyDescent="0.25">
      <c r="A943">
        <v>2134</v>
      </c>
      <c r="B943">
        <v>73</v>
      </c>
      <c r="C943" t="s">
        <v>442</v>
      </c>
      <c r="D943" t="s">
        <v>30</v>
      </c>
      <c r="E943">
        <v>53700</v>
      </c>
      <c r="F943">
        <v>94</v>
      </c>
      <c r="G943">
        <v>22</v>
      </c>
      <c r="H943">
        <v>694</v>
      </c>
      <c r="I943">
        <f>(1-_xlfn.PERCENTRANK.INC($F$2:$F43155,F943,1))*10</f>
        <v>0.99999999999999978</v>
      </c>
      <c r="J943">
        <f t="shared" si="71"/>
        <v>7</v>
      </c>
      <c r="K943">
        <f t="shared" si="72"/>
        <v>6</v>
      </c>
      <c r="L943" t="s">
        <v>483</v>
      </c>
      <c r="M943">
        <v>5</v>
      </c>
      <c r="N943" s="8">
        <v>266.92307692307696</v>
      </c>
      <c r="O943" s="8">
        <v>8</v>
      </c>
      <c r="P943" s="8">
        <v>427.07692307692309</v>
      </c>
      <c r="Q943">
        <f t="shared" si="70"/>
        <v>14</v>
      </c>
      <c r="R943">
        <f t="shared" si="73"/>
        <v>4</v>
      </c>
      <c r="S943" t="str">
        <f t="shared" si="74"/>
        <v>At-Risk Customers</v>
      </c>
    </row>
    <row r="944" spans="1:19" x14ac:dyDescent="0.25">
      <c r="A944">
        <v>1523</v>
      </c>
      <c r="B944">
        <v>52</v>
      </c>
      <c r="C944" t="s">
        <v>442</v>
      </c>
      <c r="D944" t="s">
        <v>34</v>
      </c>
      <c r="E944">
        <v>59041</v>
      </c>
      <c r="F944">
        <v>25</v>
      </c>
      <c r="G944">
        <v>8</v>
      </c>
      <c r="H944">
        <v>96</v>
      </c>
      <c r="I944">
        <f>(1-_xlfn.PERCENTRANK.INC($F$2:$F43156,F944,1))*10</f>
        <v>8</v>
      </c>
      <c r="J944">
        <f t="shared" si="71"/>
        <v>2</v>
      </c>
      <c r="K944">
        <f t="shared" si="72"/>
        <v>3</v>
      </c>
      <c r="L944" t="s">
        <v>483</v>
      </c>
      <c r="M944">
        <v>2</v>
      </c>
      <c r="N944" s="8">
        <v>32</v>
      </c>
      <c r="O944" s="8">
        <v>4</v>
      </c>
      <c r="P944" s="8">
        <v>64</v>
      </c>
      <c r="Q944">
        <f t="shared" si="70"/>
        <v>13</v>
      </c>
      <c r="R944">
        <f t="shared" si="73"/>
        <v>4</v>
      </c>
      <c r="S944" t="str">
        <f t="shared" si="74"/>
        <v>At-Risk Customers</v>
      </c>
    </row>
    <row r="945" spans="1:19" x14ac:dyDescent="0.25">
      <c r="A945">
        <v>9665</v>
      </c>
      <c r="B945">
        <v>68</v>
      </c>
      <c r="C945" t="s">
        <v>33</v>
      </c>
      <c r="D945" t="s">
        <v>37</v>
      </c>
      <c r="E945">
        <v>54237</v>
      </c>
      <c r="F945">
        <v>48</v>
      </c>
      <c r="G945">
        <v>16</v>
      </c>
      <c r="H945">
        <v>361</v>
      </c>
      <c r="I945">
        <f>(1-_xlfn.PERCENTRANK.INC($F$2:$F43157,F945,1))*10</f>
        <v>6</v>
      </c>
      <c r="J945">
        <f t="shared" si="71"/>
        <v>5</v>
      </c>
      <c r="K945">
        <f t="shared" si="72"/>
        <v>4</v>
      </c>
      <c r="L945" t="s">
        <v>483</v>
      </c>
      <c r="M945">
        <v>5</v>
      </c>
      <c r="N945" s="8">
        <v>180.5</v>
      </c>
      <c r="O945" s="8">
        <v>5</v>
      </c>
      <c r="P945" s="8">
        <v>180.5</v>
      </c>
      <c r="Q945">
        <f t="shared" si="70"/>
        <v>15</v>
      </c>
      <c r="R945">
        <f t="shared" si="73"/>
        <v>4</v>
      </c>
      <c r="S945" t="str">
        <f t="shared" si="74"/>
        <v>At-Risk Customers</v>
      </c>
    </row>
    <row r="946" spans="1:19" x14ac:dyDescent="0.25">
      <c r="A946">
        <v>4640</v>
      </c>
      <c r="B946">
        <v>58</v>
      </c>
      <c r="C946" t="s">
        <v>442</v>
      </c>
      <c r="D946" t="s">
        <v>37</v>
      </c>
      <c r="E946">
        <v>70647</v>
      </c>
      <c r="F946">
        <v>65</v>
      </c>
      <c r="G946">
        <v>26</v>
      </c>
      <c r="H946">
        <v>1079</v>
      </c>
      <c r="I946">
        <f>(1-_xlfn.PERCENTRANK.INC($F$2:$F43158,F946,1))*10</f>
        <v>4</v>
      </c>
      <c r="J946">
        <f t="shared" si="71"/>
        <v>9</v>
      </c>
      <c r="K946">
        <f t="shared" si="72"/>
        <v>7</v>
      </c>
      <c r="L946" t="s">
        <v>483</v>
      </c>
      <c r="M946">
        <v>4</v>
      </c>
      <c r="N946" s="8">
        <v>253.88235294117646</v>
      </c>
      <c r="O946" s="8">
        <v>13</v>
      </c>
      <c r="P946" s="8">
        <v>825.11764705882342</v>
      </c>
      <c r="Q946">
        <f t="shared" si="70"/>
        <v>20</v>
      </c>
      <c r="R946">
        <f t="shared" si="73"/>
        <v>7</v>
      </c>
      <c r="S946" t="str">
        <f t="shared" si="74"/>
        <v>Loyal Customers</v>
      </c>
    </row>
    <row r="947" spans="1:19" x14ac:dyDescent="0.25">
      <c r="A947">
        <v>3635</v>
      </c>
      <c r="B947">
        <v>63</v>
      </c>
      <c r="C947" t="s">
        <v>33</v>
      </c>
      <c r="D947" t="s">
        <v>30</v>
      </c>
      <c r="E947">
        <v>52597</v>
      </c>
      <c r="F947">
        <v>69</v>
      </c>
      <c r="G947">
        <v>20</v>
      </c>
      <c r="H947">
        <v>578</v>
      </c>
      <c r="I947">
        <f>(1-_xlfn.PERCENTRANK.INC($F$2:$F43159,F947,1))*10</f>
        <v>4</v>
      </c>
      <c r="J947">
        <f t="shared" si="71"/>
        <v>6</v>
      </c>
      <c r="K947">
        <f t="shared" si="72"/>
        <v>5</v>
      </c>
      <c r="L947" t="s">
        <v>483</v>
      </c>
      <c r="M947">
        <v>6</v>
      </c>
      <c r="N947" s="8">
        <v>247.71428571428569</v>
      </c>
      <c r="O947" s="8">
        <v>8</v>
      </c>
      <c r="P947" s="8">
        <v>330.28571428571428</v>
      </c>
      <c r="Q947">
        <f t="shared" si="70"/>
        <v>15</v>
      </c>
      <c r="R947">
        <f t="shared" si="73"/>
        <v>4</v>
      </c>
      <c r="S947" t="str">
        <f t="shared" si="74"/>
        <v>At-Risk Customers</v>
      </c>
    </row>
    <row r="948" spans="1:19" x14ac:dyDescent="0.25">
      <c r="A948">
        <v>3547</v>
      </c>
      <c r="B948">
        <v>56</v>
      </c>
      <c r="C948" t="s">
        <v>443</v>
      </c>
      <c r="D948" t="s">
        <v>34</v>
      </c>
      <c r="E948">
        <v>41021</v>
      </c>
      <c r="F948">
        <v>12</v>
      </c>
      <c r="G948">
        <v>7</v>
      </c>
      <c r="H948">
        <v>64</v>
      </c>
      <c r="I948">
        <f>(1-_xlfn.PERCENTRANK.INC($F$2:$F43160,F948,1))*10</f>
        <v>9</v>
      </c>
      <c r="J948">
        <f t="shared" si="71"/>
        <v>1</v>
      </c>
      <c r="K948">
        <f t="shared" si="72"/>
        <v>2</v>
      </c>
      <c r="L948" t="s">
        <v>483</v>
      </c>
      <c r="M948">
        <v>2</v>
      </c>
      <c r="N948" s="8">
        <v>25.6</v>
      </c>
      <c r="O948" s="8">
        <v>3</v>
      </c>
      <c r="P948" s="8">
        <v>38.4</v>
      </c>
      <c r="Q948">
        <f t="shared" si="70"/>
        <v>12</v>
      </c>
      <c r="R948">
        <f t="shared" si="73"/>
        <v>3</v>
      </c>
      <c r="S948" t="str">
        <f t="shared" si="74"/>
        <v>At-Risk Customers</v>
      </c>
    </row>
    <row r="949" spans="1:19" x14ac:dyDescent="0.25">
      <c r="A949">
        <v>2456</v>
      </c>
      <c r="B949">
        <v>50</v>
      </c>
      <c r="C949" t="s">
        <v>33</v>
      </c>
      <c r="D949" t="s">
        <v>34</v>
      </c>
      <c r="E949">
        <v>40233</v>
      </c>
      <c r="F949">
        <v>84</v>
      </c>
      <c r="G949">
        <v>13</v>
      </c>
      <c r="H949">
        <v>149</v>
      </c>
      <c r="I949">
        <f>(1-_xlfn.PERCENTRANK.INC($F$2:$F43161,F949,1))*10</f>
        <v>1.9999999999999996</v>
      </c>
      <c r="J949">
        <f t="shared" si="71"/>
        <v>4</v>
      </c>
      <c r="K949">
        <f t="shared" si="72"/>
        <v>3</v>
      </c>
      <c r="L949" t="s">
        <v>483</v>
      </c>
      <c r="M949">
        <v>2</v>
      </c>
      <c r="N949" s="8">
        <v>42.571428571428569</v>
      </c>
      <c r="O949" s="8">
        <v>5</v>
      </c>
      <c r="P949" s="8">
        <v>106.42857142857143</v>
      </c>
      <c r="Q949">
        <f t="shared" si="70"/>
        <v>9</v>
      </c>
      <c r="R949">
        <f t="shared" si="73"/>
        <v>2</v>
      </c>
      <c r="S949" t="str">
        <f t="shared" si="74"/>
        <v>At-Risk Customers</v>
      </c>
    </row>
    <row r="950" spans="1:19" x14ac:dyDescent="0.25">
      <c r="A950">
        <v>5633</v>
      </c>
      <c r="B950">
        <v>45</v>
      </c>
      <c r="C950" t="s">
        <v>442</v>
      </c>
      <c r="D950" t="s">
        <v>34</v>
      </c>
      <c r="E950">
        <v>50183</v>
      </c>
      <c r="F950">
        <v>47</v>
      </c>
      <c r="G950">
        <v>17</v>
      </c>
      <c r="H950">
        <v>231</v>
      </c>
      <c r="I950">
        <f>(1-_xlfn.PERCENTRANK.INC($F$2:$F43162,F950,1))*10</f>
        <v>6</v>
      </c>
      <c r="J950">
        <f t="shared" si="71"/>
        <v>5</v>
      </c>
      <c r="K950">
        <f t="shared" si="72"/>
        <v>4</v>
      </c>
      <c r="L950" t="s">
        <v>483</v>
      </c>
      <c r="M950">
        <v>3</v>
      </c>
      <c r="N950" s="8">
        <v>77</v>
      </c>
      <c r="O950" s="8">
        <v>6</v>
      </c>
      <c r="P950" s="8">
        <v>154</v>
      </c>
      <c r="Q950">
        <f t="shared" si="70"/>
        <v>15</v>
      </c>
      <c r="R950">
        <f t="shared" si="73"/>
        <v>4</v>
      </c>
      <c r="S950" t="str">
        <f t="shared" si="74"/>
        <v>At-Risk Customers</v>
      </c>
    </row>
    <row r="951" spans="1:19" x14ac:dyDescent="0.25">
      <c r="A951">
        <v>7801</v>
      </c>
      <c r="B951">
        <v>66</v>
      </c>
      <c r="C951" t="s">
        <v>442</v>
      </c>
      <c r="D951" t="s">
        <v>34</v>
      </c>
      <c r="E951">
        <v>54753</v>
      </c>
      <c r="F951">
        <v>87</v>
      </c>
      <c r="G951">
        <v>21</v>
      </c>
      <c r="H951">
        <v>728</v>
      </c>
      <c r="I951">
        <f>(1-_xlfn.PERCENTRANK.INC($F$2:$F43163,F951,1))*10</f>
        <v>1.9999999999999996</v>
      </c>
      <c r="J951">
        <f t="shared" si="71"/>
        <v>7</v>
      </c>
      <c r="K951">
        <f t="shared" si="72"/>
        <v>6</v>
      </c>
      <c r="L951" t="s">
        <v>483</v>
      </c>
      <c r="M951">
        <v>5</v>
      </c>
      <c r="N951" s="8">
        <v>227.5</v>
      </c>
      <c r="O951" s="8">
        <v>11</v>
      </c>
      <c r="P951" s="8">
        <v>500.5</v>
      </c>
      <c r="Q951">
        <f t="shared" si="70"/>
        <v>15</v>
      </c>
      <c r="R951">
        <f t="shared" si="73"/>
        <v>4</v>
      </c>
      <c r="S951" t="str">
        <f t="shared" si="74"/>
        <v>At-Risk Customers</v>
      </c>
    </row>
    <row r="952" spans="1:19" x14ac:dyDescent="0.25">
      <c r="A952">
        <v>10489</v>
      </c>
      <c r="B952">
        <v>52</v>
      </c>
      <c r="C952" t="s">
        <v>442</v>
      </c>
      <c r="D952" t="s">
        <v>34</v>
      </c>
      <c r="E952">
        <v>92955</v>
      </c>
      <c r="F952">
        <v>35</v>
      </c>
      <c r="G952">
        <v>23</v>
      </c>
      <c r="H952">
        <v>1778</v>
      </c>
      <c r="I952">
        <f>(1-_xlfn.PERCENTRANK.INC($F$2:$F43164,F952,1))*10</f>
        <v>7</v>
      </c>
      <c r="J952">
        <f t="shared" si="71"/>
        <v>8</v>
      </c>
      <c r="K952">
        <f t="shared" si="72"/>
        <v>9</v>
      </c>
      <c r="L952" t="s">
        <v>483</v>
      </c>
      <c r="M952">
        <v>6</v>
      </c>
      <c r="N952" s="8">
        <v>711.2</v>
      </c>
      <c r="O952" s="8">
        <v>9</v>
      </c>
      <c r="P952" s="8">
        <v>1066.8</v>
      </c>
      <c r="Q952">
        <f t="shared" si="70"/>
        <v>24</v>
      </c>
      <c r="R952">
        <f t="shared" si="73"/>
        <v>9</v>
      </c>
      <c r="S952" t="str">
        <f t="shared" si="74"/>
        <v>Top Customers</v>
      </c>
    </row>
    <row r="953" spans="1:19" x14ac:dyDescent="0.25">
      <c r="A953">
        <v>7011</v>
      </c>
      <c r="B953">
        <v>52</v>
      </c>
      <c r="C953" t="s">
        <v>442</v>
      </c>
      <c r="D953" t="s">
        <v>34</v>
      </c>
      <c r="E953">
        <v>33471</v>
      </c>
      <c r="F953">
        <v>47</v>
      </c>
      <c r="G953">
        <v>10</v>
      </c>
      <c r="H953">
        <v>93</v>
      </c>
      <c r="I953">
        <f>(1-_xlfn.PERCENTRANK.INC($F$2:$F43165,F953,1))*10</f>
        <v>6</v>
      </c>
      <c r="J953">
        <f t="shared" si="71"/>
        <v>3</v>
      </c>
      <c r="K953">
        <f t="shared" si="72"/>
        <v>3</v>
      </c>
      <c r="L953" t="s">
        <v>483</v>
      </c>
      <c r="M953">
        <v>3</v>
      </c>
      <c r="N953" s="8">
        <v>39.857142857142854</v>
      </c>
      <c r="O953" s="8">
        <v>4</v>
      </c>
      <c r="P953" s="8">
        <v>53.142857142857139</v>
      </c>
      <c r="Q953">
        <f t="shared" si="70"/>
        <v>12</v>
      </c>
      <c r="R953">
        <f t="shared" si="73"/>
        <v>3</v>
      </c>
      <c r="S953" t="str">
        <f t="shared" si="74"/>
        <v>At-Risk Customers</v>
      </c>
    </row>
    <row r="954" spans="1:19" x14ac:dyDescent="0.25">
      <c r="A954">
        <v>2620</v>
      </c>
      <c r="B954">
        <v>51</v>
      </c>
      <c r="C954" t="s">
        <v>33</v>
      </c>
      <c r="D954" t="s">
        <v>34</v>
      </c>
      <c r="E954">
        <v>34596</v>
      </c>
      <c r="F954">
        <v>48</v>
      </c>
      <c r="G954">
        <v>4</v>
      </c>
      <c r="H954">
        <v>23</v>
      </c>
      <c r="I954">
        <f>(1-_xlfn.PERCENTRANK.INC($F$2:$F43166,F954,1))*10</f>
        <v>6</v>
      </c>
      <c r="J954">
        <f t="shared" si="71"/>
        <v>0</v>
      </c>
      <c r="K954">
        <f t="shared" si="72"/>
        <v>0</v>
      </c>
      <c r="L954" t="s">
        <v>483</v>
      </c>
      <c r="M954">
        <v>1</v>
      </c>
      <c r="N954" s="8">
        <v>7.6666666666666661</v>
      </c>
      <c r="O954" s="8">
        <v>2</v>
      </c>
      <c r="P954" s="8">
        <v>15.333333333333332</v>
      </c>
      <c r="Q954">
        <f t="shared" si="70"/>
        <v>6</v>
      </c>
      <c r="R954">
        <f t="shared" si="73"/>
        <v>0</v>
      </c>
      <c r="S954" t="str">
        <f t="shared" si="74"/>
        <v>Inactive Customers</v>
      </c>
    </row>
    <row r="955" spans="1:19" x14ac:dyDescent="0.25">
      <c r="A955">
        <v>3933</v>
      </c>
      <c r="B955">
        <v>45</v>
      </c>
      <c r="C955" t="s">
        <v>442</v>
      </c>
      <c r="D955" t="s">
        <v>34</v>
      </c>
      <c r="E955">
        <v>44010</v>
      </c>
      <c r="F955">
        <v>46</v>
      </c>
      <c r="G955">
        <v>24</v>
      </c>
      <c r="H955">
        <v>662</v>
      </c>
      <c r="I955">
        <f>(1-_xlfn.PERCENTRANK.INC($F$2:$F43167,F955,1))*10</f>
        <v>6</v>
      </c>
      <c r="J955">
        <f t="shared" si="71"/>
        <v>8</v>
      </c>
      <c r="K955">
        <f t="shared" si="72"/>
        <v>6</v>
      </c>
      <c r="L955" t="s">
        <v>483</v>
      </c>
      <c r="M955">
        <v>10</v>
      </c>
      <c r="N955" s="8">
        <v>413.75</v>
      </c>
      <c r="O955" s="8">
        <v>6</v>
      </c>
      <c r="P955" s="8">
        <v>248.25</v>
      </c>
      <c r="Q955">
        <f t="shared" si="70"/>
        <v>20</v>
      </c>
      <c r="R955">
        <f t="shared" si="73"/>
        <v>7</v>
      </c>
      <c r="S955" t="str">
        <f t="shared" si="74"/>
        <v>Loyal Customers</v>
      </c>
    </row>
    <row r="956" spans="1:19" x14ac:dyDescent="0.25">
      <c r="A956">
        <v>10981</v>
      </c>
      <c r="B956">
        <v>37</v>
      </c>
      <c r="C956" t="s">
        <v>442</v>
      </c>
      <c r="D956" t="s">
        <v>34</v>
      </c>
      <c r="E956">
        <v>84219</v>
      </c>
      <c r="F956">
        <v>27</v>
      </c>
      <c r="G956">
        <v>18</v>
      </c>
      <c r="H956">
        <v>1198</v>
      </c>
      <c r="I956">
        <f>(1-_xlfn.PERCENTRANK.INC($F$2:$F43168,F956,1))*10</f>
        <v>8</v>
      </c>
      <c r="J956">
        <f t="shared" si="71"/>
        <v>6</v>
      </c>
      <c r="K956">
        <f t="shared" si="72"/>
        <v>8</v>
      </c>
      <c r="L956" t="s">
        <v>483</v>
      </c>
      <c r="M956">
        <v>3</v>
      </c>
      <c r="N956" s="8">
        <v>276.46153846153845</v>
      </c>
      <c r="O956" s="8">
        <v>10</v>
      </c>
      <c r="P956" s="8">
        <v>921.53846153846155</v>
      </c>
      <c r="Q956">
        <f t="shared" si="70"/>
        <v>22</v>
      </c>
      <c r="R956">
        <f t="shared" si="73"/>
        <v>8</v>
      </c>
      <c r="S956" t="str">
        <f t="shared" si="74"/>
        <v>Loyal Customers</v>
      </c>
    </row>
    <row r="957" spans="1:19" x14ac:dyDescent="0.25">
      <c r="A957">
        <v>1734</v>
      </c>
      <c r="B957">
        <v>57</v>
      </c>
      <c r="C957" t="s">
        <v>33</v>
      </c>
      <c r="D957" t="s">
        <v>34</v>
      </c>
      <c r="E957">
        <v>40706</v>
      </c>
      <c r="F957">
        <v>37</v>
      </c>
      <c r="G957">
        <v>11</v>
      </c>
      <c r="H957">
        <v>81</v>
      </c>
      <c r="I957">
        <f>(1-_xlfn.PERCENTRANK.INC($F$2:$F43169,F957,1))*10</f>
        <v>7</v>
      </c>
      <c r="J957">
        <f t="shared" si="71"/>
        <v>3</v>
      </c>
      <c r="K957">
        <f t="shared" si="72"/>
        <v>2</v>
      </c>
      <c r="L957" t="s">
        <v>483</v>
      </c>
      <c r="M957">
        <v>3</v>
      </c>
      <c r="N957" s="8">
        <v>34.714285714285715</v>
      </c>
      <c r="O957" s="8">
        <v>4</v>
      </c>
      <c r="P957" s="8">
        <v>46.285714285714285</v>
      </c>
      <c r="Q957">
        <f t="shared" si="70"/>
        <v>12</v>
      </c>
      <c r="R957">
        <f t="shared" si="73"/>
        <v>3</v>
      </c>
      <c r="S957" t="str">
        <f t="shared" si="74"/>
        <v>At-Risk Customers</v>
      </c>
    </row>
    <row r="958" spans="1:19" x14ac:dyDescent="0.25">
      <c r="A958">
        <v>10995</v>
      </c>
      <c r="B958">
        <v>37</v>
      </c>
      <c r="C958" t="s">
        <v>443</v>
      </c>
      <c r="D958" t="s">
        <v>34</v>
      </c>
      <c r="E958">
        <v>15716</v>
      </c>
      <c r="F958">
        <v>8</v>
      </c>
      <c r="G958">
        <v>10</v>
      </c>
      <c r="H958">
        <v>92</v>
      </c>
      <c r="I958">
        <f>(1-_xlfn.PERCENTRANK.INC($F$2:$F43170,F958,1))*10</f>
        <v>10</v>
      </c>
      <c r="J958">
        <f t="shared" si="71"/>
        <v>3</v>
      </c>
      <c r="K958">
        <f t="shared" si="72"/>
        <v>3</v>
      </c>
      <c r="L958" t="s">
        <v>483</v>
      </c>
      <c r="M958">
        <v>3</v>
      </c>
      <c r="N958" s="8">
        <v>39.428571428571423</v>
      </c>
      <c r="O958" s="8">
        <v>4</v>
      </c>
      <c r="P958" s="8">
        <v>52.571428571428569</v>
      </c>
      <c r="Q958">
        <f t="shared" si="70"/>
        <v>16</v>
      </c>
      <c r="R958">
        <f t="shared" si="73"/>
        <v>5</v>
      </c>
      <c r="S958" t="str">
        <f t="shared" si="74"/>
        <v>Growth Customers</v>
      </c>
    </row>
    <row r="959" spans="1:19" x14ac:dyDescent="0.25">
      <c r="A959">
        <v>6357</v>
      </c>
      <c r="B959">
        <v>66</v>
      </c>
      <c r="C959" t="s">
        <v>443</v>
      </c>
      <c r="D959" t="s">
        <v>37</v>
      </c>
      <c r="E959">
        <v>59052</v>
      </c>
      <c r="F959">
        <v>29</v>
      </c>
      <c r="G959">
        <v>18</v>
      </c>
      <c r="H959">
        <v>491</v>
      </c>
      <c r="I959">
        <f>(1-_xlfn.PERCENTRANK.INC($F$2:$F43171,F959,1))*10</f>
        <v>8</v>
      </c>
      <c r="J959">
        <f t="shared" si="71"/>
        <v>6</v>
      </c>
      <c r="K959">
        <f t="shared" si="72"/>
        <v>5</v>
      </c>
      <c r="L959" t="s">
        <v>483</v>
      </c>
      <c r="M959">
        <v>7</v>
      </c>
      <c r="N959" s="8">
        <v>245.5</v>
      </c>
      <c r="O959" s="8">
        <v>7</v>
      </c>
      <c r="P959" s="8">
        <v>245.5</v>
      </c>
      <c r="Q959">
        <f t="shared" si="70"/>
        <v>19</v>
      </c>
      <c r="R959">
        <f t="shared" si="73"/>
        <v>7</v>
      </c>
      <c r="S959" t="str">
        <f t="shared" si="74"/>
        <v>Loyal Customers</v>
      </c>
    </row>
    <row r="960" spans="1:19" x14ac:dyDescent="0.25">
      <c r="A960">
        <v>9209</v>
      </c>
      <c r="B960">
        <v>54</v>
      </c>
      <c r="C960" t="s">
        <v>443</v>
      </c>
      <c r="D960" t="s">
        <v>34</v>
      </c>
      <c r="E960">
        <v>80573</v>
      </c>
      <c r="F960">
        <v>85</v>
      </c>
      <c r="G960">
        <v>24</v>
      </c>
      <c r="H960">
        <v>1564</v>
      </c>
      <c r="I960">
        <f>(1-_xlfn.PERCENTRANK.INC($F$2:$F43172,F960,1))*10</f>
        <v>1.9999999999999996</v>
      </c>
      <c r="J960">
        <f t="shared" si="71"/>
        <v>8</v>
      </c>
      <c r="K960">
        <f t="shared" si="72"/>
        <v>9</v>
      </c>
      <c r="L960" t="s">
        <v>483</v>
      </c>
      <c r="M960">
        <v>4</v>
      </c>
      <c r="N960" s="8">
        <v>368</v>
      </c>
      <c r="O960" s="8">
        <v>13</v>
      </c>
      <c r="P960" s="8">
        <v>1196</v>
      </c>
      <c r="Q960">
        <f t="shared" si="70"/>
        <v>19</v>
      </c>
      <c r="R960">
        <f t="shared" si="73"/>
        <v>7</v>
      </c>
      <c r="S960" t="str">
        <f t="shared" si="74"/>
        <v>Loyal Customers</v>
      </c>
    </row>
    <row r="961" spans="1:19" x14ac:dyDescent="0.25">
      <c r="A961">
        <v>10286</v>
      </c>
      <c r="B961">
        <v>63</v>
      </c>
      <c r="C961" t="s">
        <v>442</v>
      </c>
      <c r="D961" t="s">
        <v>34</v>
      </c>
      <c r="E961">
        <v>83715</v>
      </c>
      <c r="F961">
        <v>2</v>
      </c>
      <c r="G961">
        <v>24</v>
      </c>
      <c r="H961">
        <v>926</v>
      </c>
      <c r="I961">
        <f>(1-_xlfn.PERCENTRANK.INC($F$2:$F43173,F961,1))*10</f>
        <v>10</v>
      </c>
      <c r="J961">
        <f t="shared" si="71"/>
        <v>8</v>
      </c>
      <c r="K961">
        <f t="shared" si="72"/>
        <v>6</v>
      </c>
      <c r="L961" t="s">
        <v>483</v>
      </c>
      <c r="M961">
        <v>2</v>
      </c>
      <c r="N961" s="8">
        <v>123.46666666666667</v>
      </c>
      <c r="O961" s="8">
        <v>13</v>
      </c>
      <c r="P961" s="8">
        <v>802.53333333333342</v>
      </c>
      <c r="Q961">
        <f t="shared" si="70"/>
        <v>24</v>
      </c>
      <c r="R961">
        <f t="shared" si="73"/>
        <v>9</v>
      </c>
      <c r="S961" t="str">
        <f t="shared" si="74"/>
        <v>Top Customers</v>
      </c>
    </row>
    <row r="962" spans="1:19" x14ac:dyDescent="0.25">
      <c r="A962">
        <v>2611</v>
      </c>
      <c r="B962">
        <v>66</v>
      </c>
      <c r="C962" t="s">
        <v>443</v>
      </c>
      <c r="D962" t="s">
        <v>34</v>
      </c>
      <c r="E962">
        <v>82576</v>
      </c>
      <c r="F962">
        <v>66</v>
      </c>
      <c r="G962">
        <v>19</v>
      </c>
      <c r="H962">
        <v>1910</v>
      </c>
      <c r="I962">
        <f>(1-_xlfn.PERCENTRANK.INC($F$2:$F43174,F962,1))*10</f>
        <v>4</v>
      </c>
      <c r="J962">
        <f t="shared" si="71"/>
        <v>6</v>
      </c>
      <c r="K962">
        <f t="shared" si="72"/>
        <v>9</v>
      </c>
      <c r="L962" t="s">
        <v>483</v>
      </c>
      <c r="M962">
        <v>2</v>
      </c>
      <c r="N962" s="8">
        <v>272.85714285714283</v>
      </c>
      <c r="O962" s="8">
        <v>12</v>
      </c>
      <c r="P962" s="8">
        <v>1637.1428571428571</v>
      </c>
      <c r="Q962">
        <f t="shared" ref="Q962:Q1025" si="75">SUM(I962,J962,K962)</f>
        <v>19</v>
      </c>
      <c r="R962">
        <f t="shared" si="73"/>
        <v>7</v>
      </c>
      <c r="S962" t="str">
        <f t="shared" si="74"/>
        <v>Loyal Customers</v>
      </c>
    </row>
    <row r="963" spans="1:19" x14ac:dyDescent="0.25">
      <c r="A963">
        <v>1600</v>
      </c>
      <c r="B963">
        <v>60</v>
      </c>
      <c r="C963" t="s">
        <v>443</v>
      </c>
      <c r="D963" t="s">
        <v>34</v>
      </c>
      <c r="E963">
        <v>56962</v>
      </c>
      <c r="F963">
        <v>60</v>
      </c>
      <c r="G963">
        <v>21</v>
      </c>
      <c r="H963">
        <v>411</v>
      </c>
      <c r="I963">
        <f>(1-_xlfn.PERCENTRANK.INC($F$2:$F43175,F963,1))*10</f>
        <v>4</v>
      </c>
      <c r="J963">
        <f t="shared" ref="J963:J1026" si="76">_xlfn.PERCENTRANK.INC($G$2:$G$2214, G963,1) * 10</f>
        <v>7</v>
      </c>
      <c r="K963">
        <f t="shared" ref="K963:K1026" si="77">_xlfn.PERCENTRANK.INC($H$2:$H$2214, H963, 1) * 10</f>
        <v>5</v>
      </c>
      <c r="L963" t="s">
        <v>483</v>
      </c>
      <c r="M963">
        <v>6</v>
      </c>
      <c r="N963" s="8">
        <v>224.18181818181816</v>
      </c>
      <c r="O963" s="8">
        <v>5</v>
      </c>
      <c r="P963" s="8">
        <v>186.81818181818181</v>
      </c>
      <c r="Q963">
        <f t="shared" si="75"/>
        <v>16</v>
      </c>
      <c r="R963">
        <f t="shared" ref="R963:R1026" si="78">_xlfn.PERCENTRANK.INC($Q$2:$Q$2214, Q963, 1) * 10</f>
        <v>5</v>
      </c>
      <c r="S963" t="str">
        <f t="shared" ref="S963:S1026" si="79">VLOOKUP(R963,$W$6:$X$17, 2,FALSE)</f>
        <v>Growth Customers</v>
      </c>
    </row>
    <row r="964" spans="1:19" x14ac:dyDescent="0.25">
      <c r="A964">
        <v>3308</v>
      </c>
      <c r="B964">
        <v>73</v>
      </c>
      <c r="C964" t="s">
        <v>442</v>
      </c>
      <c r="D964" t="s">
        <v>34</v>
      </c>
      <c r="E964">
        <v>35704</v>
      </c>
      <c r="F964">
        <v>54</v>
      </c>
      <c r="G964">
        <v>9</v>
      </c>
      <c r="H964">
        <v>94</v>
      </c>
      <c r="I964">
        <f>(1-_xlfn.PERCENTRANK.INC($F$2:$F43176,F964,1))*10</f>
        <v>5</v>
      </c>
      <c r="J964">
        <f t="shared" si="76"/>
        <v>2</v>
      </c>
      <c r="K964">
        <f t="shared" si="77"/>
        <v>3</v>
      </c>
      <c r="L964" t="s">
        <v>483</v>
      </c>
      <c r="M964">
        <v>2</v>
      </c>
      <c r="N964" s="8">
        <v>31.333333333333332</v>
      </c>
      <c r="O964" s="8">
        <v>4</v>
      </c>
      <c r="P964" s="8">
        <v>62.666666666666664</v>
      </c>
      <c r="Q964">
        <f t="shared" si="75"/>
        <v>10</v>
      </c>
      <c r="R964">
        <f t="shared" si="78"/>
        <v>2</v>
      </c>
      <c r="S964" t="str">
        <f t="shared" si="79"/>
        <v>At-Risk Customers</v>
      </c>
    </row>
    <row r="965" spans="1:19" x14ac:dyDescent="0.25">
      <c r="A965">
        <v>5407</v>
      </c>
      <c r="B965">
        <v>71</v>
      </c>
      <c r="C965" t="s">
        <v>442</v>
      </c>
      <c r="D965" t="s">
        <v>34</v>
      </c>
      <c r="E965">
        <v>53103</v>
      </c>
      <c r="F965">
        <v>70</v>
      </c>
      <c r="G965">
        <v>28</v>
      </c>
      <c r="H965">
        <v>1085</v>
      </c>
      <c r="I965">
        <f>(1-_xlfn.PERCENTRANK.INC($F$2:$F43177,F965,1))*10</f>
        <v>3.0000000000000004</v>
      </c>
      <c r="J965">
        <f t="shared" si="76"/>
        <v>9</v>
      </c>
      <c r="K965">
        <f t="shared" si="77"/>
        <v>7</v>
      </c>
      <c r="L965" t="s">
        <v>483</v>
      </c>
      <c r="M965">
        <v>10</v>
      </c>
      <c r="N965" s="8">
        <v>638.23529411764707</v>
      </c>
      <c r="O965" s="8">
        <v>7</v>
      </c>
      <c r="P965" s="8">
        <v>446.76470588235293</v>
      </c>
      <c r="Q965">
        <f t="shared" si="75"/>
        <v>19</v>
      </c>
      <c r="R965">
        <f t="shared" si="78"/>
        <v>7</v>
      </c>
      <c r="S965" t="str">
        <f t="shared" si="79"/>
        <v>Loyal Customers</v>
      </c>
    </row>
    <row r="966" spans="1:19" x14ac:dyDescent="0.25">
      <c r="A966">
        <v>2166</v>
      </c>
      <c r="B966">
        <v>65</v>
      </c>
      <c r="C966" t="s">
        <v>443</v>
      </c>
      <c r="D966" t="s">
        <v>57</v>
      </c>
      <c r="E966">
        <v>46779</v>
      </c>
      <c r="F966">
        <v>55</v>
      </c>
      <c r="G966">
        <v>4</v>
      </c>
      <c r="H966">
        <v>23</v>
      </c>
      <c r="I966">
        <f>(1-_xlfn.PERCENTRANK.INC($F$2:$F43178,F966,1))*10</f>
        <v>5</v>
      </c>
      <c r="J966">
        <f t="shared" si="76"/>
        <v>0</v>
      </c>
      <c r="K966">
        <f t="shared" si="77"/>
        <v>0</v>
      </c>
      <c r="L966" t="s">
        <v>483</v>
      </c>
      <c r="M966">
        <v>0</v>
      </c>
      <c r="N966" s="8">
        <v>0</v>
      </c>
      <c r="O966" s="8">
        <v>2</v>
      </c>
      <c r="P966" s="8">
        <v>23</v>
      </c>
      <c r="Q966">
        <f t="shared" si="75"/>
        <v>5</v>
      </c>
      <c r="R966">
        <f t="shared" si="78"/>
        <v>0</v>
      </c>
      <c r="S966" t="str">
        <f t="shared" si="79"/>
        <v>Inactive Customers</v>
      </c>
    </row>
    <row r="967" spans="1:19" x14ac:dyDescent="0.25">
      <c r="A967">
        <v>3955</v>
      </c>
      <c r="B967">
        <v>60</v>
      </c>
      <c r="C967" t="s">
        <v>442</v>
      </c>
      <c r="D967" t="s">
        <v>37</v>
      </c>
      <c r="E967">
        <v>4861</v>
      </c>
      <c r="F967">
        <v>20</v>
      </c>
      <c r="G967">
        <v>0</v>
      </c>
      <c r="H967">
        <v>6</v>
      </c>
      <c r="I967">
        <f>(1-_xlfn.PERCENTRANK.INC($F$2:$F43179,F967,1))*10</f>
        <v>8</v>
      </c>
      <c r="J967">
        <f t="shared" si="76"/>
        <v>0</v>
      </c>
      <c r="K967">
        <f t="shared" si="77"/>
        <v>0</v>
      </c>
      <c r="L967" t="s">
        <v>484</v>
      </c>
      <c r="M967">
        <v>0</v>
      </c>
      <c r="N967" s="8">
        <v>0</v>
      </c>
      <c r="O967" s="8">
        <v>0</v>
      </c>
      <c r="P967" s="8">
        <v>0</v>
      </c>
      <c r="Q967">
        <f t="shared" si="75"/>
        <v>8</v>
      </c>
      <c r="R967">
        <f t="shared" si="78"/>
        <v>1</v>
      </c>
      <c r="S967" t="str">
        <f t="shared" si="79"/>
        <v>Inactive Customers</v>
      </c>
    </row>
    <row r="968" spans="1:19" x14ac:dyDescent="0.25">
      <c r="A968">
        <v>6634</v>
      </c>
      <c r="B968">
        <v>46</v>
      </c>
      <c r="C968" t="s">
        <v>443</v>
      </c>
      <c r="D968" t="s">
        <v>37</v>
      </c>
      <c r="E968">
        <v>33462</v>
      </c>
      <c r="F968">
        <v>78</v>
      </c>
      <c r="G968">
        <v>6</v>
      </c>
      <c r="H968">
        <v>54</v>
      </c>
      <c r="I968">
        <f>(1-_xlfn.PERCENTRANK.INC($F$2:$F43180,F968,1))*10</f>
        <v>3.0000000000000004</v>
      </c>
      <c r="J968">
        <f t="shared" si="76"/>
        <v>1</v>
      </c>
      <c r="K968">
        <f t="shared" si="77"/>
        <v>1</v>
      </c>
      <c r="L968" t="s">
        <v>483</v>
      </c>
      <c r="M968">
        <v>2</v>
      </c>
      <c r="N968" s="8">
        <v>21.6</v>
      </c>
      <c r="O968" s="8">
        <v>3</v>
      </c>
      <c r="P968" s="8">
        <v>32.4</v>
      </c>
      <c r="Q968">
        <f t="shared" si="75"/>
        <v>5</v>
      </c>
      <c r="R968">
        <f t="shared" si="78"/>
        <v>0</v>
      </c>
      <c r="S968" t="str">
        <f t="shared" si="79"/>
        <v>Inactive Customers</v>
      </c>
    </row>
    <row r="969" spans="1:19" x14ac:dyDescent="0.25">
      <c r="A969">
        <v>3056</v>
      </c>
      <c r="B969">
        <v>47</v>
      </c>
      <c r="C969" t="s">
        <v>442</v>
      </c>
      <c r="D969" t="s">
        <v>37</v>
      </c>
      <c r="E969">
        <v>63693</v>
      </c>
      <c r="F969">
        <v>63</v>
      </c>
      <c r="G969">
        <v>29</v>
      </c>
      <c r="H969">
        <v>1150</v>
      </c>
      <c r="I969">
        <f>(1-_xlfn.PERCENTRANK.INC($F$2:$F43181,F969,1))*10</f>
        <v>4</v>
      </c>
      <c r="J969">
        <f t="shared" si="76"/>
        <v>9</v>
      </c>
      <c r="K969">
        <f t="shared" si="77"/>
        <v>7</v>
      </c>
      <c r="L969" t="s">
        <v>483</v>
      </c>
      <c r="M969">
        <v>11</v>
      </c>
      <c r="N969" s="8">
        <v>632.5</v>
      </c>
      <c r="O969" s="8">
        <v>9</v>
      </c>
      <c r="P969" s="8">
        <v>517.5</v>
      </c>
      <c r="Q969">
        <f t="shared" si="75"/>
        <v>20</v>
      </c>
      <c r="R969">
        <f t="shared" si="78"/>
        <v>7</v>
      </c>
      <c r="S969" t="str">
        <f t="shared" si="79"/>
        <v>Loyal Customers</v>
      </c>
    </row>
    <row r="970" spans="1:19" x14ac:dyDescent="0.25">
      <c r="A970">
        <v>5718</v>
      </c>
      <c r="B970">
        <v>75</v>
      </c>
      <c r="C970" t="s">
        <v>442</v>
      </c>
      <c r="D970" t="s">
        <v>34</v>
      </c>
      <c r="E970">
        <v>80763</v>
      </c>
      <c r="F970">
        <v>17</v>
      </c>
      <c r="G970">
        <v>23</v>
      </c>
      <c r="H970">
        <v>1415</v>
      </c>
      <c r="I970">
        <f>(1-_xlfn.PERCENTRANK.INC($F$2:$F43182,F970,1))*10</f>
        <v>9</v>
      </c>
      <c r="J970">
        <f t="shared" si="76"/>
        <v>8</v>
      </c>
      <c r="K970">
        <f t="shared" si="77"/>
        <v>8</v>
      </c>
      <c r="L970" t="s">
        <v>483</v>
      </c>
      <c r="M970">
        <v>5</v>
      </c>
      <c r="N970" s="8">
        <v>643.18181818181813</v>
      </c>
      <c r="O970" s="8">
        <v>6</v>
      </c>
      <c r="P970" s="8">
        <v>771.81818181818176</v>
      </c>
      <c r="Q970">
        <f t="shared" si="75"/>
        <v>25</v>
      </c>
      <c r="R970">
        <f t="shared" si="78"/>
        <v>9</v>
      </c>
      <c r="S970" t="str">
        <f t="shared" si="79"/>
        <v>Top Customers</v>
      </c>
    </row>
    <row r="971" spans="1:19" x14ac:dyDescent="0.25">
      <c r="A971">
        <v>6872</v>
      </c>
      <c r="B971">
        <v>51</v>
      </c>
      <c r="C971" t="s">
        <v>33</v>
      </c>
      <c r="D971" t="s">
        <v>34</v>
      </c>
      <c r="E971">
        <v>65352</v>
      </c>
      <c r="F971">
        <v>43</v>
      </c>
      <c r="G971">
        <v>16</v>
      </c>
      <c r="H971">
        <v>405</v>
      </c>
      <c r="I971">
        <f>(1-_xlfn.PERCENTRANK.INC($F$2:$F43183,F971,1))*10</f>
        <v>6</v>
      </c>
      <c r="J971">
        <f t="shared" si="76"/>
        <v>5</v>
      </c>
      <c r="K971">
        <f t="shared" si="77"/>
        <v>5</v>
      </c>
      <c r="L971" t="s">
        <v>483</v>
      </c>
      <c r="M971">
        <v>4</v>
      </c>
      <c r="N971" s="8">
        <v>135</v>
      </c>
      <c r="O971" s="8">
        <v>8</v>
      </c>
      <c r="P971" s="8">
        <v>270</v>
      </c>
      <c r="Q971">
        <f t="shared" si="75"/>
        <v>16</v>
      </c>
      <c r="R971">
        <f t="shared" si="78"/>
        <v>5</v>
      </c>
      <c r="S971" t="str">
        <f t="shared" si="79"/>
        <v>Growth Customers</v>
      </c>
    </row>
    <row r="972" spans="1:19" x14ac:dyDescent="0.25">
      <c r="A972">
        <v>8164</v>
      </c>
      <c r="B972">
        <v>47</v>
      </c>
      <c r="C972" t="s">
        <v>33</v>
      </c>
      <c r="D972" t="s">
        <v>34</v>
      </c>
      <c r="E972">
        <v>82170</v>
      </c>
      <c r="F972">
        <v>13</v>
      </c>
      <c r="G972">
        <v>19</v>
      </c>
      <c r="H972">
        <v>1908</v>
      </c>
      <c r="I972">
        <f>(1-_xlfn.PERCENTRANK.INC($F$2:$F43184,F972,1))*10</f>
        <v>9</v>
      </c>
      <c r="J972">
        <f t="shared" si="76"/>
        <v>6</v>
      </c>
      <c r="K972">
        <f t="shared" si="77"/>
        <v>9</v>
      </c>
      <c r="L972" t="s">
        <v>483</v>
      </c>
      <c r="M972">
        <v>5</v>
      </c>
      <c r="N972" s="8">
        <v>795</v>
      </c>
      <c r="O972" s="8">
        <v>7</v>
      </c>
      <c r="P972" s="8">
        <v>1113</v>
      </c>
      <c r="Q972">
        <f t="shared" si="75"/>
        <v>24</v>
      </c>
      <c r="R972">
        <f t="shared" si="78"/>
        <v>9</v>
      </c>
      <c r="S972" t="str">
        <f t="shared" si="79"/>
        <v>Top Customers</v>
      </c>
    </row>
    <row r="973" spans="1:19" x14ac:dyDescent="0.25">
      <c r="A973">
        <v>4580</v>
      </c>
      <c r="B973">
        <v>56</v>
      </c>
      <c r="C973" t="s">
        <v>442</v>
      </c>
      <c r="D973" t="s">
        <v>34</v>
      </c>
      <c r="E973">
        <v>75759</v>
      </c>
      <c r="F973">
        <v>46</v>
      </c>
      <c r="G973">
        <v>26</v>
      </c>
      <c r="H973">
        <v>2486</v>
      </c>
      <c r="I973">
        <f>(1-_xlfn.PERCENTRANK.INC($F$2:$F43185,F973,1))*10</f>
        <v>6</v>
      </c>
      <c r="J973">
        <f t="shared" si="76"/>
        <v>9</v>
      </c>
      <c r="K973">
        <f t="shared" si="77"/>
        <v>9</v>
      </c>
      <c r="L973" t="s">
        <v>483</v>
      </c>
      <c r="M973">
        <v>9</v>
      </c>
      <c r="N973" s="8">
        <v>1243</v>
      </c>
      <c r="O973" s="8">
        <v>9</v>
      </c>
      <c r="P973" s="8">
        <v>1243</v>
      </c>
      <c r="Q973">
        <f t="shared" si="75"/>
        <v>24</v>
      </c>
      <c r="R973">
        <f t="shared" si="78"/>
        <v>9</v>
      </c>
      <c r="S973" t="str">
        <f t="shared" si="79"/>
        <v>Top Customers</v>
      </c>
    </row>
    <row r="974" spans="1:19" x14ac:dyDescent="0.25">
      <c r="A974">
        <v>9305</v>
      </c>
      <c r="B974">
        <v>49</v>
      </c>
      <c r="C974" t="s">
        <v>443</v>
      </c>
      <c r="D974" t="s">
        <v>30</v>
      </c>
      <c r="E974">
        <v>79689</v>
      </c>
      <c r="F974">
        <v>65</v>
      </c>
      <c r="G974">
        <v>27</v>
      </c>
      <c r="H974">
        <v>1315</v>
      </c>
      <c r="I974">
        <f>(1-_xlfn.PERCENTRANK.INC($F$2:$F43186,F974,1))*10</f>
        <v>4</v>
      </c>
      <c r="J974">
        <f t="shared" si="76"/>
        <v>9</v>
      </c>
      <c r="K974">
        <f t="shared" si="77"/>
        <v>8</v>
      </c>
      <c r="L974" t="s">
        <v>483</v>
      </c>
      <c r="M974">
        <v>4</v>
      </c>
      <c r="N974" s="8">
        <v>309.41176470588238</v>
      </c>
      <c r="O974" s="8">
        <v>13</v>
      </c>
      <c r="P974" s="8">
        <v>1005.5882352941176</v>
      </c>
      <c r="Q974">
        <f t="shared" si="75"/>
        <v>21</v>
      </c>
      <c r="R974">
        <f t="shared" si="78"/>
        <v>8</v>
      </c>
      <c r="S974" t="str">
        <f t="shared" si="79"/>
        <v>Loyal Customers</v>
      </c>
    </row>
    <row r="975" spans="1:19" x14ac:dyDescent="0.25">
      <c r="A975">
        <v>453</v>
      </c>
      <c r="B975">
        <v>69</v>
      </c>
      <c r="C975" t="s">
        <v>33</v>
      </c>
      <c r="D975" t="s">
        <v>57</v>
      </c>
      <c r="E975">
        <v>35340</v>
      </c>
      <c r="F975">
        <v>1</v>
      </c>
      <c r="G975">
        <v>7</v>
      </c>
      <c r="H975">
        <v>45</v>
      </c>
      <c r="I975">
        <f>(1-_xlfn.PERCENTRANK.INC($F$2:$F43187,F975,1))*10</f>
        <v>10</v>
      </c>
      <c r="J975">
        <f t="shared" si="76"/>
        <v>1</v>
      </c>
      <c r="K975">
        <f t="shared" si="77"/>
        <v>1</v>
      </c>
      <c r="L975" t="s">
        <v>483</v>
      </c>
      <c r="M975">
        <v>2</v>
      </c>
      <c r="N975" s="8">
        <v>18</v>
      </c>
      <c r="O975" s="8">
        <v>3</v>
      </c>
      <c r="P975" s="8">
        <v>27</v>
      </c>
      <c r="Q975">
        <f t="shared" si="75"/>
        <v>12</v>
      </c>
      <c r="R975">
        <f t="shared" si="78"/>
        <v>3</v>
      </c>
      <c r="S975" t="str">
        <f t="shared" si="79"/>
        <v>At-Risk Customers</v>
      </c>
    </row>
    <row r="976" spans="1:19" x14ac:dyDescent="0.25">
      <c r="A976">
        <v>8545</v>
      </c>
      <c r="B976">
        <v>71</v>
      </c>
      <c r="C976" t="s">
        <v>442</v>
      </c>
      <c r="D976" t="s">
        <v>37</v>
      </c>
      <c r="E976">
        <v>85683</v>
      </c>
      <c r="F976">
        <v>6</v>
      </c>
      <c r="G976">
        <v>17</v>
      </c>
      <c r="H976">
        <v>1789</v>
      </c>
      <c r="I976">
        <f>(1-_xlfn.PERCENTRANK.INC($F$2:$F43188,F976,1))*10</f>
        <v>10</v>
      </c>
      <c r="J976">
        <f t="shared" si="76"/>
        <v>5</v>
      </c>
      <c r="K976">
        <f t="shared" si="77"/>
        <v>9</v>
      </c>
      <c r="L976" t="s">
        <v>483</v>
      </c>
      <c r="M976">
        <v>2</v>
      </c>
      <c r="N976" s="8">
        <v>298.16666666666663</v>
      </c>
      <c r="O976" s="8">
        <v>10</v>
      </c>
      <c r="P976" s="8">
        <v>1490.8333333333335</v>
      </c>
      <c r="Q976">
        <f t="shared" si="75"/>
        <v>24</v>
      </c>
      <c r="R976">
        <f t="shared" si="78"/>
        <v>9</v>
      </c>
      <c r="S976" t="str">
        <f t="shared" si="79"/>
        <v>Top Customers</v>
      </c>
    </row>
    <row r="977" spans="1:19" x14ac:dyDescent="0.25">
      <c r="A977">
        <v>9850</v>
      </c>
      <c r="B977">
        <v>53</v>
      </c>
      <c r="C977" t="s">
        <v>443</v>
      </c>
      <c r="D977" t="s">
        <v>34</v>
      </c>
      <c r="E977">
        <v>24884</v>
      </c>
      <c r="F977">
        <v>32</v>
      </c>
      <c r="G977">
        <v>4</v>
      </c>
      <c r="H977">
        <v>19</v>
      </c>
      <c r="I977">
        <f>(1-_xlfn.PERCENTRANK.INC($F$2:$F43189,F977,1))*10</f>
        <v>7</v>
      </c>
      <c r="J977">
        <f t="shared" si="76"/>
        <v>0</v>
      </c>
      <c r="K977">
        <f t="shared" si="77"/>
        <v>0</v>
      </c>
      <c r="L977" t="s">
        <v>483</v>
      </c>
      <c r="M977">
        <v>0</v>
      </c>
      <c r="N977" s="8">
        <v>0</v>
      </c>
      <c r="O977" s="8">
        <v>3</v>
      </c>
      <c r="P977" s="8">
        <v>19</v>
      </c>
      <c r="Q977">
        <f t="shared" si="75"/>
        <v>7</v>
      </c>
      <c r="R977">
        <f t="shared" si="78"/>
        <v>1</v>
      </c>
      <c r="S977" t="str">
        <f t="shared" si="79"/>
        <v>Inactive Customers</v>
      </c>
    </row>
    <row r="978" spans="1:19" x14ac:dyDescent="0.25">
      <c r="A978">
        <v>7378</v>
      </c>
      <c r="B978">
        <v>44</v>
      </c>
      <c r="C978" t="s">
        <v>443</v>
      </c>
      <c r="D978" t="s">
        <v>34</v>
      </c>
      <c r="E978">
        <v>42021</v>
      </c>
      <c r="F978">
        <v>34</v>
      </c>
      <c r="G978">
        <v>22</v>
      </c>
      <c r="H978">
        <v>573</v>
      </c>
      <c r="I978">
        <f>(1-_xlfn.PERCENTRANK.INC($F$2:$F43190,F978,1))*10</f>
        <v>7</v>
      </c>
      <c r="J978">
        <f t="shared" si="76"/>
        <v>7</v>
      </c>
      <c r="K978">
        <f t="shared" si="77"/>
        <v>5</v>
      </c>
      <c r="L978" t="s">
        <v>483</v>
      </c>
      <c r="M978">
        <v>10</v>
      </c>
      <c r="N978" s="8">
        <v>358.125</v>
      </c>
      <c r="O978" s="8">
        <v>6</v>
      </c>
      <c r="P978" s="8">
        <v>214.875</v>
      </c>
      <c r="Q978">
        <f t="shared" si="75"/>
        <v>19</v>
      </c>
      <c r="R978">
        <f t="shared" si="78"/>
        <v>7</v>
      </c>
      <c r="S978" t="str">
        <f t="shared" si="79"/>
        <v>Loyal Customers</v>
      </c>
    </row>
    <row r="979" spans="1:19" x14ac:dyDescent="0.25">
      <c r="A979">
        <v>7646</v>
      </c>
      <c r="B979">
        <v>36</v>
      </c>
      <c r="C979" t="s">
        <v>442</v>
      </c>
      <c r="D979" t="s">
        <v>30</v>
      </c>
      <c r="E979">
        <v>64449</v>
      </c>
      <c r="F979">
        <v>70</v>
      </c>
      <c r="G979">
        <v>24</v>
      </c>
      <c r="H979">
        <v>805</v>
      </c>
      <c r="I979">
        <f>(1-_xlfn.PERCENTRANK.INC($F$2:$F43191,F979,1))*10</f>
        <v>3.0000000000000004</v>
      </c>
      <c r="J979">
        <f t="shared" si="76"/>
        <v>8</v>
      </c>
      <c r="K979">
        <f t="shared" si="77"/>
        <v>6</v>
      </c>
      <c r="L979" t="s">
        <v>483</v>
      </c>
      <c r="M979">
        <v>5</v>
      </c>
      <c r="N979" s="8">
        <v>236.76470588235296</v>
      </c>
      <c r="O979" s="8">
        <v>12</v>
      </c>
      <c r="P979" s="8">
        <v>568.23529411764707</v>
      </c>
      <c r="Q979">
        <f t="shared" si="75"/>
        <v>17</v>
      </c>
      <c r="R979">
        <f t="shared" si="78"/>
        <v>5</v>
      </c>
      <c r="S979" t="str">
        <f t="shared" si="79"/>
        <v>Growth Customers</v>
      </c>
    </row>
    <row r="980" spans="1:19" x14ac:dyDescent="0.25">
      <c r="A980">
        <v>1640</v>
      </c>
      <c r="B980">
        <v>71</v>
      </c>
      <c r="C980" t="s">
        <v>442</v>
      </c>
      <c r="D980" t="s">
        <v>37</v>
      </c>
      <c r="E980">
        <v>64587</v>
      </c>
      <c r="F980">
        <v>49</v>
      </c>
      <c r="G980">
        <v>8</v>
      </c>
      <c r="H980">
        <v>108</v>
      </c>
      <c r="I980">
        <f>(1-_xlfn.PERCENTRANK.INC($F$2:$F43192,F980,1))*10</f>
        <v>6</v>
      </c>
      <c r="J980">
        <f t="shared" si="76"/>
        <v>2</v>
      </c>
      <c r="K980">
        <f t="shared" si="77"/>
        <v>3</v>
      </c>
      <c r="L980" t="s">
        <v>483</v>
      </c>
      <c r="M980">
        <v>1</v>
      </c>
      <c r="N980" s="8">
        <v>21.6</v>
      </c>
      <c r="O980" s="8">
        <v>4</v>
      </c>
      <c r="P980" s="8">
        <v>86.4</v>
      </c>
      <c r="Q980">
        <f t="shared" si="75"/>
        <v>11</v>
      </c>
      <c r="R980">
        <f t="shared" si="78"/>
        <v>3</v>
      </c>
      <c r="S980" t="str">
        <f t="shared" si="79"/>
        <v>At-Risk Customers</v>
      </c>
    </row>
    <row r="981" spans="1:19" x14ac:dyDescent="0.25">
      <c r="A981">
        <v>5184</v>
      </c>
      <c r="B981">
        <v>30</v>
      </c>
      <c r="C981" t="s">
        <v>442</v>
      </c>
      <c r="D981" t="s">
        <v>30</v>
      </c>
      <c r="E981">
        <v>34824</v>
      </c>
      <c r="F981">
        <v>65</v>
      </c>
      <c r="G981">
        <v>4</v>
      </c>
      <c r="H981">
        <v>23</v>
      </c>
      <c r="I981">
        <f>(1-_xlfn.PERCENTRANK.INC($F$2:$F43193,F981,1))*10</f>
        <v>4</v>
      </c>
      <c r="J981">
        <f t="shared" si="76"/>
        <v>0</v>
      </c>
      <c r="K981">
        <f t="shared" si="77"/>
        <v>0</v>
      </c>
      <c r="L981" t="s">
        <v>483</v>
      </c>
      <c r="M981">
        <v>1</v>
      </c>
      <c r="N981" s="8">
        <v>7.6666666666666661</v>
      </c>
      <c r="O981" s="8">
        <v>2</v>
      </c>
      <c r="P981" s="8">
        <v>15.333333333333332</v>
      </c>
      <c r="Q981">
        <f t="shared" si="75"/>
        <v>4</v>
      </c>
      <c r="R981">
        <f t="shared" si="78"/>
        <v>0</v>
      </c>
      <c r="S981" t="str">
        <f t="shared" si="79"/>
        <v>Inactive Customers</v>
      </c>
    </row>
    <row r="982" spans="1:19" x14ac:dyDescent="0.25">
      <c r="A982">
        <v>8492</v>
      </c>
      <c r="B982">
        <v>47</v>
      </c>
      <c r="C982" t="s">
        <v>442</v>
      </c>
      <c r="D982" t="s">
        <v>34</v>
      </c>
      <c r="E982">
        <v>75437</v>
      </c>
      <c r="F982">
        <v>25</v>
      </c>
      <c r="G982">
        <v>23</v>
      </c>
      <c r="H982">
        <v>1493</v>
      </c>
      <c r="I982">
        <f>(1-_xlfn.PERCENTRANK.INC($F$2:$F43194,F982,1))*10</f>
        <v>8</v>
      </c>
      <c r="J982">
        <f t="shared" si="76"/>
        <v>8</v>
      </c>
      <c r="K982">
        <f t="shared" si="77"/>
        <v>8</v>
      </c>
      <c r="L982" t="s">
        <v>483</v>
      </c>
      <c r="M982">
        <v>8</v>
      </c>
      <c r="N982" s="8">
        <v>663.55555555555554</v>
      </c>
      <c r="O982" s="8">
        <v>10</v>
      </c>
      <c r="P982" s="8">
        <v>829.44444444444446</v>
      </c>
      <c r="Q982">
        <f t="shared" si="75"/>
        <v>24</v>
      </c>
      <c r="R982">
        <f t="shared" si="78"/>
        <v>9</v>
      </c>
      <c r="S982" t="str">
        <f t="shared" si="79"/>
        <v>Top Customers</v>
      </c>
    </row>
    <row r="983" spans="1:19" x14ac:dyDescent="0.25">
      <c r="A983">
        <v>11188</v>
      </c>
      <c r="B983">
        <v>68</v>
      </c>
      <c r="C983" t="s">
        <v>442</v>
      </c>
      <c r="D983" t="s">
        <v>34</v>
      </c>
      <c r="E983">
        <v>26091</v>
      </c>
      <c r="F983">
        <v>84</v>
      </c>
      <c r="G983">
        <v>9</v>
      </c>
      <c r="H983">
        <v>89</v>
      </c>
      <c r="I983">
        <f>(1-_xlfn.PERCENTRANK.INC($F$2:$F43195,F983,1))*10</f>
        <v>1.9999999999999996</v>
      </c>
      <c r="J983">
        <f t="shared" si="76"/>
        <v>2</v>
      </c>
      <c r="K983">
        <f t="shared" si="77"/>
        <v>2</v>
      </c>
      <c r="L983" t="s">
        <v>483</v>
      </c>
      <c r="M983">
        <v>2</v>
      </c>
      <c r="N983" s="8">
        <v>35.6</v>
      </c>
      <c r="O983" s="8">
        <v>3</v>
      </c>
      <c r="P983" s="8">
        <v>53.4</v>
      </c>
      <c r="Q983">
        <f t="shared" si="75"/>
        <v>6</v>
      </c>
      <c r="R983">
        <f t="shared" si="78"/>
        <v>0</v>
      </c>
      <c r="S983" t="str">
        <f t="shared" si="79"/>
        <v>Inactive Customers</v>
      </c>
    </row>
    <row r="984" spans="1:19" x14ac:dyDescent="0.25">
      <c r="A984">
        <v>1212</v>
      </c>
      <c r="B984">
        <v>52</v>
      </c>
      <c r="C984" t="s">
        <v>442</v>
      </c>
      <c r="D984" t="s">
        <v>34</v>
      </c>
      <c r="E984">
        <v>52845</v>
      </c>
      <c r="F984">
        <v>7</v>
      </c>
      <c r="G984">
        <v>25</v>
      </c>
      <c r="H984">
        <v>936</v>
      </c>
      <c r="I984">
        <f>(1-_xlfn.PERCENTRANK.INC($F$2:$F43196,F984,1))*10</f>
        <v>10</v>
      </c>
      <c r="J984">
        <f t="shared" si="76"/>
        <v>8</v>
      </c>
      <c r="K984">
        <f t="shared" si="77"/>
        <v>7</v>
      </c>
      <c r="L984" t="s">
        <v>483</v>
      </c>
      <c r="M984">
        <v>8</v>
      </c>
      <c r="N984" s="8">
        <v>534.85714285714278</v>
      </c>
      <c r="O984" s="8">
        <v>6</v>
      </c>
      <c r="P984" s="8">
        <v>401.14285714285711</v>
      </c>
      <c r="Q984">
        <f t="shared" si="75"/>
        <v>25</v>
      </c>
      <c r="R984">
        <f t="shared" si="78"/>
        <v>9</v>
      </c>
      <c r="S984" t="str">
        <f t="shared" si="79"/>
        <v>Top Customers</v>
      </c>
    </row>
    <row r="985" spans="1:19" x14ac:dyDescent="0.25">
      <c r="A985">
        <v>9097</v>
      </c>
      <c r="B985">
        <v>69</v>
      </c>
      <c r="C985" t="s">
        <v>442</v>
      </c>
      <c r="D985" t="s">
        <v>37</v>
      </c>
      <c r="E985">
        <v>46086</v>
      </c>
      <c r="F985">
        <v>34</v>
      </c>
      <c r="G985">
        <v>16</v>
      </c>
      <c r="H985">
        <v>343</v>
      </c>
      <c r="I985">
        <f>(1-_xlfn.PERCENTRANK.INC($F$2:$F43197,F985,1))*10</f>
        <v>7</v>
      </c>
      <c r="J985">
        <f t="shared" si="76"/>
        <v>5</v>
      </c>
      <c r="K985">
        <f t="shared" si="77"/>
        <v>4</v>
      </c>
      <c r="L985" t="s">
        <v>483</v>
      </c>
      <c r="M985">
        <v>3</v>
      </c>
      <c r="N985" s="8">
        <v>93.545454545454533</v>
      </c>
      <c r="O985" s="8">
        <v>8</v>
      </c>
      <c r="P985" s="8">
        <v>249.45454545454547</v>
      </c>
      <c r="Q985">
        <f t="shared" si="75"/>
        <v>16</v>
      </c>
      <c r="R985">
        <f t="shared" si="78"/>
        <v>5</v>
      </c>
      <c r="S985" t="str">
        <f t="shared" si="79"/>
        <v>Growth Customers</v>
      </c>
    </row>
    <row r="986" spans="1:19" x14ac:dyDescent="0.25">
      <c r="A986">
        <v>10473</v>
      </c>
      <c r="B986">
        <v>69</v>
      </c>
      <c r="C986" t="s">
        <v>33</v>
      </c>
      <c r="D986" t="s">
        <v>57</v>
      </c>
      <c r="E986">
        <v>78028</v>
      </c>
      <c r="F986">
        <v>38</v>
      </c>
      <c r="G986">
        <v>20</v>
      </c>
      <c r="H986">
        <v>528</v>
      </c>
      <c r="I986">
        <f>(1-_xlfn.PERCENTRANK.INC($F$2:$F43198,F986,1))*10</f>
        <v>7</v>
      </c>
      <c r="J986">
        <f t="shared" si="76"/>
        <v>6</v>
      </c>
      <c r="K986">
        <f t="shared" si="77"/>
        <v>5</v>
      </c>
      <c r="L986" t="s">
        <v>483</v>
      </c>
      <c r="M986">
        <v>6</v>
      </c>
      <c r="N986" s="8">
        <v>211.20000000000002</v>
      </c>
      <c r="O986" s="8">
        <v>9</v>
      </c>
      <c r="P986" s="8">
        <v>316.8</v>
      </c>
      <c r="Q986">
        <f t="shared" si="75"/>
        <v>18</v>
      </c>
      <c r="R986">
        <f t="shared" si="78"/>
        <v>6</v>
      </c>
      <c r="S986" t="str">
        <f t="shared" si="79"/>
        <v>Growth Customers</v>
      </c>
    </row>
    <row r="987" spans="1:19" x14ac:dyDescent="0.25">
      <c r="A987">
        <v>7962</v>
      </c>
      <c r="B987">
        <v>38</v>
      </c>
      <c r="C987" t="s">
        <v>33</v>
      </c>
      <c r="D987" t="s">
        <v>30</v>
      </c>
      <c r="E987">
        <v>95169</v>
      </c>
      <c r="F987">
        <v>1</v>
      </c>
      <c r="G987">
        <v>12</v>
      </c>
      <c r="H987">
        <v>1901</v>
      </c>
      <c r="I987">
        <f>(1-_xlfn.PERCENTRANK.INC($F$2:$F43199,F987,1))*10</f>
        <v>10</v>
      </c>
      <c r="J987">
        <f t="shared" si="76"/>
        <v>3</v>
      </c>
      <c r="K987">
        <f t="shared" si="77"/>
        <v>9</v>
      </c>
      <c r="L987" t="s">
        <v>483</v>
      </c>
      <c r="M987">
        <v>4</v>
      </c>
      <c r="N987" s="8">
        <v>950.5</v>
      </c>
      <c r="O987" s="8">
        <v>4</v>
      </c>
      <c r="P987" s="8">
        <v>950.5</v>
      </c>
      <c r="Q987">
        <f t="shared" si="75"/>
        <v>22</v>
      </c>
      <c r="R987">
        <f t="shared" si="78"/>
        <v>8</v>
      </c>
      <c r="S987" t="str">
        <f t="shared" si="79"/>
        <v>Loyal Customers</v>
      </c>
    </row>
    <row r="988" spans="1:19" x14ac:dyDescent="0.25">
      <c r="A988">
        <v>9984</v>
      </c>
      <c r="B988">
        <v>44</v>
      </c>
      <c r="C988" t="s">
        <v>443</v>
      </c>
      <c r="D988" t="s">
        <v>34</v>
      </c>
      <c r="E988">
        <v>56337</v>
      </c>
      <c r="F988">
        <v>25</v>
      </c>
      <c r="G988">
        <v>22</v>
      </c>
      <c r="H988">
        <v>724</v>
      </c>
      <c r="I988">
        <f>(1-_xlfn.PERCENTRANK.INC($F$2:$F43200,F988,1))*10</f>
        <v>8</v>
      </c>
      <c r="J988">
        <f t="shared" si="76"/>
        <v>7</v>
      </c>
      <c r="K988">
        <f t="shared" si="77"/>
        <v>6</v>
      </c>
      <c r="L988" t="s">
        <v>483</v>
      </c>
      <c r="M988">
        <v>8</v>
      </c>
      <c r="N988" s="8">
        <v>482.66666666666663</v>
      </c>
      <c r="O988" s="8">
        <v>4</v>
      </c>
      <c r="P988" s="8">
        <v>241.33333333333331</v>
      </c>
      <c r="Q988">
        <f t="shared" si="75"/>
        <v>21</v>
      </c>
      <c r="R988">
        <f t="shared" si="78"/>
        <v>8</v>
      </c>
      <c r="S988" t="str">
        <f t="shared" si="79"/>
        <v>Loyal Customers</v>
      </c>
    </row>
    <row r="989" spans="1:19" x14ac:dyDescent="0.25">
      <c r="A989">
        <v>5527</v>
      </c>
      <c r="B989">
        <v>38</v>
      </c>
      <c r="C989" t="s">
        <v>442</v>
      </c>
      <c r="D989" t="s">
        <v>34</v>
      </c>
      <c r="E989">
        <v>22434</v>
      </c>
      <c r="F989">
        <v>25</v>
      </c>
      <c r="G989">
        <v>7</v>
      </c>
      <c r="H989">
        <v>58</v>
      </c>
      <c r="I989">
        <f>(1-_xlfn.PERCENTRANK.INC($F$2:$F43201,F989,1))*10</f>
        <v>8</v>
      </c>
      <c r="J989">
        <f t="shared" si="76"/>
        <v>1</v>
      </c>
      <c r="K989">
        <f t="shared" si="77"/>
        <v>2</v>
      </c>
      <c r="L989" t="s">
        <v>483</v>
      </c>
      <c r="M989">
        <v>2</v>
      </c>
      <c r="N989" s="8">
        <v>23.200000000000003</v>
      </c>
      <c r="O989" s="8">
        <v>3</v>
      </c>
      <c r="P989" s="8">
        <v>34.799999999999997</v>
      </c>
      <c r="Q989">
        <f t="shared" si="75"/>
        <v>11</v>
      </c>
      <c r="R989">
        <f t="shared" si="78"/>
        <v>3</v>
      </c>
      <c r="S989" t="str">
        <f t="shared" si="79"/>
        <v>At-Risk Customers</v>
      </c>
    </row>
    <row r="990" spans="1:19" x14ac:dyDescent="0.25">
      <c r="A990">
        <v>6374</v>
      </c>
      <c r="B990">
        <v>71</v>
      </c>
      <c r="C990" t="s">
        <v>33</v>
      </c>
      <c r="D990" t="s">
        <v>34</v>
      </c>
      <c r="E990">
        <v>36930</v>
      </c>
      <c r="F990">
        <v>50</v>
      </c>
      <c r="G990">
        <v>16</v>
      </c>
      <c r="H990">
        <v>297</v>
      </c>
      <c r="I990">
        <f>(1-_xlfn.PERCENTRANK.INC($F$2:$F43202,F990,1))*10</f>
        <v>5</v>
      </c>
      <c r="J990">
        <f t="shared" si="76"/>
        <v>5</v>
      </c>
      <c r="K990">
        <f t="shared" si="77"/>
        <v>4</v>
      </c>
      <c r="L990" t="s">
        <v>483</v>
      </c>
      <c r="M990">
        <v>5</v>
      </c>
      <c r="N990" s="8">
        <v>165</v>
      </c>
      <c r="O990" s="8">
        <v>4</v>
      </c>
      <c r="P990" s="8">
        <v>132</v>
      </c>
      <c r="Q990">
        <f t="shared" si="75"/>
        <v>14</v>
      </c>
      <c r="R990">
        <f t="shared" si="78"/>
        <v>4</v>
      </c>
      <c r="S990" t="str">
        <f t="shared" si="79"/>
        <v>At-Risk Customers</v>
      </c>
    </row>
    <row r="991" spans="1:19" x14ac:dyDescent="0.25">
      <c r="A991">
        <v>7453</v>
      </c>
      <c r="B991">
        <v>71</v>
      </c>
      <c r="C991" t="s">
        <v>442</v>
      </c>
      <c r="D991" t="s">
        <v>30</v>
      </c>
      <c r="E991">
        <v>36130</v>
      </c>
      <c r="F991">
        <v>46</v>
      </c>
      <c r="G991">
        <v>21</v>
      </c>
      <c r="H991">
        <v>488</v>
      </c>
      <c r="I991">
        <f>(1-_xlfn.PERCENTRANK.INC($F$2:$F43203,F991,1))*10</f>
        <v>6</v>
      </c>
      <c r="J991">
        <f t="shared" si="76"/>
        <v>7</v>
      </c>
      <c r="K991">
        <f t="shared" si="77"/>
        <v>5</v>
      </c>
      <c r="L991" t="s">
        <v>483</v>
      </c>
      <c r="M991">
        <v>3</v>
      </c>
      <c r="N991" s="8">
        <v>209.14285714285714</v>
      </c>
      <c r="O991" s="8">
        <v>4</v>
      </c>
      <c r="P991" s="8">
        <v>278.85714285714283</v>
      </c>
      <c r="Q991">
        <f t="shared" si="75"/>
        <v>18</v>
      </c>
      <c r="R991">
        <f t="shared" si="78"/>
        <v>6</v>
      </c>
      <c r="S991" t="str">
        <f t="shared" si="79"/>
        <v>Growth Customers</v>
      </c>
    </row>
    <row r="992" spans="1:19" x14ac:dyDescent="0.25">
      <c r="A992">
        <v>8952</v>
      </c>
      <c r="B992">
        <v>72</v>
      </c>
      <c r="C992" t="s">
        <v>443</v>
      </c>
      <c r="D992" t="s">
        <v>34</v>
      </c>
      <c r="E992">
        <v>65569</v>
      </c>
      <c r="F992">
        <v>96</v>
      </c>
      <c r="G992">
        <v>23</v>
      </c>
      <c r="H992">
        <v>859</v>
      </c>
      <c r="I992">
        <f>(1-_xlfn.PERCENTRANK.INC($F$2:$F43204,F992,1))*10</f>
        <v>0.99999999999999978</v>
      </c>
      <c r="J992">
        <f t="shared" si="76"/>
        <v>8</v>
      </c>
      <c r="K992">
        <f t="shared" si="77"/>
        <v>6</v>
      </c>
      <c r="L992" t="s">
        <v>483</v>
      </c>
      <c r="M992">
        <v>6</v>
      </c>
      <c r="N992" s="8">
        <v>322.125</v>
      </c>
      <c r="O992" s="8">
        <v>10</v>
      </c>
      <c r="P992" s="8">
        <v>536.875</v>
      </c>
      <c r="Q992">
        <f t="shared" si="75"/>
        <v>15</v>
      </c>
      <c r="R992">
        <f t="shared" si="78"/>
        <v>4</v>
      </c>
      <c r="S992" t="str">
        <f t="shared" si="79"/>
        <v>At-Risk Customers</v>
      </c>
    </row>
    <row r="993" spans="1:19" x14ac:dyDescent="0.25">
      <c r="A993">
        <v>241</v>
      </c>
      <c r="B993">
        <v>73</v>
      </c>
      <c r="C993" t="s">
        <v>442</v>
      </c>
      <c r="D993" t="s">
        <v>34</v>
      </c>
      <c r="E993">
        <v>83844</v>
      </c>
      <c r="F993">
        <v>57</v>
      </c>
      <c r="G993">
        <v>20</v>
      </c>
      <c r="H993">
        <v>1574</v>
      </c>
      <c r="I993">
        <f>(1-_xlfn.PERCENTRANK.INC($F$2:$F43205,F993,1))*10</f>
        <v>5</v>
      </c>
      <c r="J993">
        <f t="shared" si="76"/>
        <v>6</v>
      </c>
      <c r="K993">
        <f t="shared" si="77"/>
        <v>9</v>
      </c>
      <c r="L993" t="s">
        <v>483</v>
      </c>
      <c r="M993">
        <v>4</v>
      </c>
      <c r="N993" s="8">
        <v>419.73333333333335</v>
      </c>
      <c r="O993" s="8">
        <v>11</v>
      </c>
      <c r="P993" s="8">
        <v>1154.2666666666667</v>
      </c>
      <c r="Q993">
        <f t="shared" si="75"/>
        <v>20</v>
      </c>
      <c r="R993">
        <f t="shared" si="78"/>
        <v>7</v>
      </c>
      <c r="S993" t="str">
        <f t="shared" si="79"/>
        <v>Loyal Customers</v>
      </c>
    </row>
    <row r="994" spans="1:19" x14ac:dyDescent="0.25">
      <c r="A994">
        <v>8975</v>
      </c>
      <c r="B994">
        <v>57</v>
      </c>
      <c r="C994" t="s">
        <v>442</v>
      </c>
      <c r="D994" t="s">
        <v>34</v>
      </c>
      <c r="E994">
        <v>19514</v>
      </c>
      <c r="F994">
        <v>47</v>
      </c>
      <c r="G994">
        <v>10</v>
      </c>
      <c r="H994">
        <v>69</v>
      </c>
      <c r="I994">
        <f>(1-_xlfn.PERCENTRANK.INC($F$2:$F43206,F994,1))*10</f>
        <v>6</v>
      </c>
      <c r="J994">
        <f t="shared" si="76"/>
        <v>3</v>
      </c>
      <c r="K994">
        <f t="shared" si="77"/>
        <v>2</v>
      </c>
      <c r="L994" t="s">
        <v>483</v>
      </c>
      <c r="M994">
        <v>3</v>
      </c>
      <c r="N994" s="8">
        <v>41.4</v>
      </c>
      <c r="O994" s="8">
        <v>2</v>
      </c>
      <c r="P994" s="8">
        <v>27.6</v>
      </c>
      <c r="Q994">
        <f t="shared" si="75"/>
        <v>11</v>
      </c>
      <c r="R994">
        <f t="shared" si="78"/>
        <v>3</v>
      </c>
      <c r="S994" t="str">
        <f t="shared" si="79"/>
        <v>At-Risk Customers</v>
      </c>
    </row>
    <row r="995" spans="1:19" x14ac:dyDescent="0.25">
      <c r="A995">
        <v>6119</v>
      </c>
      <c r="B995">
        <v>62</v>
      </c>
      <c r="C995" t="s">
        <v>33</v>
      </c>
      <c r="D995" t="s">
        <v>30</v>
      </c>
      <c r="E995">
        <v>36736</v>
      </c>
      <c r="F995">
        <v>52</v>
      </c>
      <c r="G995">
        <v>4</v>
      </c>
      <c r="H995">
        <v>17</v>
      </c>
      <c r="I995">
        <f>(1-_xlfn.PERCENTRANK.INC($F$2:$F43207,F995,1))*10</f>
        <v>5</v>
      </c>
      <c r="J995">
        <f t="shared" si="76"/>
        <v>0</v>
      </c>
      <c r="K995">
        <f t="shared" si="77"/>
        <v>0</v>
      </c>
      <c r="L995" t="s">
        <v>483</v>
      </c>
      <c r="M995">
        <v>1</v>
      </c>
      <c r="N995" s="8">
        <v>5.6666666666666661</v>
      </c>
      <c r="O995" s="8">
        <v>2</v>
      </c>
      <c r="P995" s="8">
        <v>11.333333333333332</v>
      </c>
      <c r="Q995">
        <f t="shared" si="75"/>
        <v>5</v>
      </c>
      <c r="R995">
        <f t="shared" si="78"/>
        <v>0</v>
      </c>
      <c r="S995" t="str">
        <f t="shared" si="79"/>
        <v>Inactive Customers</v>
      </c>
    </row>
    <row r="996" spans="1:19" x14ac:dyDescent="0.25">
      <c r="A996">
        <v>5236</v>
      </c>
      <c r="B996">
        <v>46</v>
      </c>
      <c r="C996" t="s">
        <v>442</v>
      </c>
      <c r="D996" t="s">
        <v>34</v>
      </c>
      <c r="E996">
        <v>77568</v>
      </c>
      <c r="F996">
        <v>30</v>
      </c>
      <c r="G996">
        <v>21</v>
      </c>
      <c r="H996">
        <v>2194</v>
      </c>
      <c r="I996">
        <f>(1-_xlfn.PERCENTRANK.INC($F$2:$F43208,F996,1))*10</f>
        <v>7</v>
      </c>
      <c r="J996">
        <f t="shared" si="76"/>
        <v>7</v>
      </c>
      <c r="K996">
        <f t="shared" si="77"/>
        <v>9</v>
      </c>
      <c r="L996" t="s">
        <v>483</v>
      </c>
      <c r="M996">
        <v>10</v>
      </c>
      <c r="N996" s="8">
        <v>1218.8888888888889</v>
      </c>
      <c r="O996" s="8">
        <v>8</v>
      </c>
      <c r="P996" s="8">
        <v>975.11111111111109</v>
      </c>
      <c r="Q996">
        <f t="shared" si="75"/>
        <v>23</v>
      </c>
      <c r="R996">
        <f t="shared" si="78"/>
        <v>8</v>
      </c>
      <c r="S996" t="str">
        <f t="shared" si="79"/>
        <v>Loyal Customers</v>
      </c>
    </row>
    <row r="997" spans="1:19" x14ac:dyDescent="0.25">
      <c r="A997">
        <v>5723</v>
      </c>
      <c r="B997">
        <v>49</v>
      </c>
      <c r="C997" t="s">
        <v>33</v>
      </c>
      <c r="D997" t="s">
        <v>34</v>
      </c>
      <c r="E997">
        <v>49187</v>
      </c>
      <c r="F997">
        <v>63</v>
      </c>
      <c r="G997">
        <v>8</v>
      </c>
      <c r="H997">
        <v>116</v>
      </c>
      <c r="I997">
        <f>(1-_xlfn.PERCENTRANK.INC($F$2:$F43209,F997,1))*10</f>
        <v>4</v>
      </c>
      <c r="J997">
        <f t="shared" si="76"/>
        <v>2</v>
      </c>
      <c r="K997">
        <f t="shared" si="77"/>
        <v>3</v>
      </c>
      <c r="L997" t="s">
        <v>483</v>
      </c>
      <c r="M997">
        <v>1</v>
      </c>
      <c r="N997" s="8">
        <v>19.333333333333332</v>
      </c>
      <c r="O997" s="8">
        <v>5</v>
      </c>
      <c r="P997" s="8">
        <v>96.666666666666671</v>
      </c>
      <c r="Q997">
        <f t="shared" si="75"/>
        <v>9</v>
      </c>
      <c r="R997">
        <f t="shared" si="78"/>
        <v>2</v>
      </c>
      <c r="S997" t="str">
        <f t="shared" si="79"/>
        <v>At-Risk Customers</v>
      </c>
    </row>
    <row r="998" spans="1:19" x14ac:dyDescent="0.25">
      <c r="A998">
        <v>1710</v>
      </c>
      <c r="B998">
        <v>47</v>
      </c>
      <c r="C998" t="s">
        <v>442</v>
      </c>
      <c r="D998" t="s">
        <v>30</v>
      </c>
      <c r="E998">
        <v>30168</v>
      </c>
      <c r="F998">
        <v>51</v>
      </c>
      <c r="G998">
        <v>18</v>
      </c>
      <c r="H998">
        <v>279</v>
      </c>
      <c r="I998">
        <f>(1-_xlfn.PERCENTRANK.INC($F$2:$F43210,F998,1))*10</f>
        <v>5</v>
      </c>
      <c r="J998">
        <f t="shared" si="76"/>
        <v>6</v>
      </c>
      <c r="K998">
        <f t="shared" si="77"/>
        <v>4</v>
      </c>
      <c r="L998" t="s">
        <v>483</v>
      </c>
      <c r="M998">
        <v>6</v>
      </c>
      <c r="N998" s="8">
        <v>167.4</v>
      </c>
      <c r="O998" s="8">
        <v>4</v>
      </c>
      <c r="P998" s="8">
        <v>111.60000000000001</v>
      </c>
      <c r="Q998">
        <f t="shared" si="75"/>
        <v>15</v>
      </c>
      <c r="R998">
        <f t="shared" si="78"/>
        <v>4</v>
      </c>
      <c r="S998" t="str">
        <f t="shared" si="79"/>
        <v>At-Risk Customers</v>
      </c>
    </row>
    <row r="999" spans="1:19" x14ac:dyDescent="0.25">
      <c r="A999">
        <v>1970</v>
      </c>
      <c r="B999">
        <v>57</v>
      </c>
      <c r="C999" t="s">
        <v>443</v>
      </c>
      <c r="D999" t="s">
        <v>34</v>
      </c>
      <c r="E999">
        <v>34053</v>
      </c>
      <c r="F999">
        <v>14</v>
      </c>
      <c r="G999">
        <v>7</v>
      </c>
      <c r="H999">
        <v>103</v>
      </c>
      <c r="I999">
        <f>(1-_xlfn.PERCENTRANK.INC($F$2:$F43211,F999,1))*10</f>
        <v>9</v>
      </c>
      <c r="J999">
        <f t="shared" si="76"/>
        <v>1</v>
      </c>
      <c r="K999">
        <f t="shared" si="77"/>
        <v>3</v>
      </c>
      <c r="L999" t="s">
        <v>483</v>
      </c>
      <c r="M999">
        <v>3</v>
      </c>
      <c r="N999" s="8">
        <v>51.5</v>
      </c>
      <c r="O999" s="8">
        <v>3</v>
      </c>
      <c r="P999" s="8">
        <v>51.5</v>
      </c>
      <c r="Q999">
        <f t="shared" si="75"/>
        <v>13</v>
      </c>
      <c r="R999">
        <f t="shared" si="78"/>
        <v>4</v>
      </c>
      <c r="S999" t="str">
        <f t="shared" si="79"/>
        <v>At-Risk Customers</v>
      </c>
    </row>
    <row r="1000" spans="1:19" x14ac:dyDescent="0.25">
      <c r="A1000">
        <v>5313</v>
      </c>
      <c r="B1000">
        <v>54</v>
      </c>
      <c r="C1000" t="s">
        <v>443</v>
      </c>
      <c r="D1000" t="s">
        <v>34</v>
      </c>
      <c r="E1000">
        <v>38196</v>
      </c>
      <c r="F1000">
        <v>20</v>
      </c>
      <c r="G1000">
        <v>9</v>
      </c>
      <c r="H1000">
        <v>44</v>
      </c>
      <c r="I1000">
        <f>(1-_xlfn.PERCENTRANK.INC($F$2:$F43212,F1000,1))*10</f>
        <v>8</v>
      </c>
      <c r="J1000">
        <f t="shared" si="76"/>
        <v>2</v>
      </c>
      <c r="K1000">
        <f t="shared" si="77"/>
        <v>1</v>
      </c>
      <c r="L1000" t="s">
        <v>483</v>
      </c>
      <c r="M1000">
        <v>2</v>
      </c>
      <c r="N1000" s="8">
        <v>14.666666666666666</v>
      </c>
      <c r="O1000" s="8">
        <v>4</v>
      </c>
      <c r="P1000" s="8">
        <v>29.333333333333332</v>
      </c>
      <c r="Q1000">
        <f t="shared" si="75"/>
        <v>11</v>
      </c>
      <c r="R1000">
        <f t="shared" si="78"/>
        <v>3</v>
      </c>
      <c r="S1000" t="str">
        <f t="shared" si="79"/>
        <v>At-Risk Customers</v>
      </c>
    </row>
    <row r="1001" spans="1:19" x14ac:dyDescent="0.25">
      <c r="A1001">
        <v>10634</v>
      </c>
      <c r="B1001">
        <v>74</v>
      </c>
      <c r="C1001" t="s">
        <v>443</v>
      </c>
      <c r="D1001" t="s">
        <v>34</v>
      </c>
      <c r="E1001">
        <v>59412</v>
      </c>
      <c r="F1001">
        <v>56</v>
      </c>
      <c r="G1001">
        <v>15</v>
      </c>
      <c r="H1001">
        <v>406</v>
      </c>
      <c r="I1001">
        <f>(1-_xlfn.PERCENTRANK.INC($F$2:$F43213,F1001,1))*10</f>
        <v>5</v>
      </c>
      <c r="J1001">
        <f t="shared" si="76"/>
        <v>4</v>
      </c>
      <c r="K1001">
        <f t="shared" si="77"/>
        <v>5</v>
      </c>
      <c r="L1001" t="s">
        <v>483</v>
      </c>
      <c r="M1001">
        <v>4</v>
      </c>
      <c r="N1001" s="8">
        <v>135.33333333333331</v>
      </c>
      <c r="O1001" s="8">
        <v>8</v>
      </c>
      <c r="P1001" s="8">
        <v>270.66666666666663</v>
      </c>
      <c r="Q1001">
        <f t="shared" si="75"/>
        <v>14</v>
      </c>
      <c r="R1001">
        <f t="shared" si="78"/>
        <v>4</v>
      </c>
      <c r="S1001" t="str">
        <f t="shared" si="79"/>
        <v>At-Risk Customers</v>
      </c>
    </row>
    <row r="1002" spans="1:19" x14ac:dyDescent="0.25">
      <c r="A1002">
        <v>7010</v>
      </c>
      <c r="B1002">
        <v>60</v>
      </c>
      <c r="C1002" t="s">
        <v>443</v>
      </c>
      <c r="D1002" t="s">
        <v>34</v>
      </c>
      <c r="E1002">
        <v>70924</v>
      </c>
      <c r="F1002">
        <v>41</v>
      </c>
      <c r="G1002">
        <v>20</v>
      </c>
      <c r="H1002">
        <v>1363</v>
      </c>
      <c r="I1002">
        <f>(1-_xlfn.PERCENTRANK.INC($F$2:$F43214,F1002,1))*10</f>
        <v>6</v>
      </c>
      <c r="J1002">
        <f t="shared" si="76"/>
        <v>6</v>
      </c>
      <c r="K1002">
        <f t="shared" si="77"/>
        <v>8</v>
      </c>
      <c r="L1002" t="s">
        <v>483</v>
      </c>
      <c r="M1002">
        <v>6</v>
      </c>
      <c r="N1002" s="8">
        <v>629.07692307692309</v>
      </c>
      <c r="O1002" s="8">
        <v>7</v>
      </c>
      <c r="P1002" s="8">
        <v>733.92307692307691</v>
      </c>
      <c r="Q1002">
        <f t="shared" si="75"/>
        <v>20</v>
      </c>
      <c r="R1002">
        <f t="shared" si="78"/>
        <v>7</v>
      </c>
      <c r="S1002" t="str">
        <f t="shared" si="79"/>
        <v>Loyal Customers</v>
      </c>
    </row>
    <row r="1003" spans="1:19" x14ac:dyDescent="0.25">
      <c r="A1003">
        <v>8562</v>
      </c>
      <c r="B1003">
        <v>56</v>
      </c>
      <c r="C1003" t="s">
        <v>442</v>
      </c>
      <c r="D1003" t="s">
        <v>34</v>
      </c>
      <c r="E1003">
        <v>54165</v>
      </c>
      <c r="F1003">
        <v>72</v>
      </c>
      <c r="G1003">
        <v>11</v>
      </c>
      <c r="H1003">
        <v>236</v>
      </c>
      <c r="I1003">
        <f>(1-_xlfn.PERCENTRANK.INC($F$2:$F43215,F1003,1))*10</f>
        <v>3.0000000000000004</v>
      </c>
      <c r="J1003">
        <f t="shared" si="76"/>
        <v>3</v>
      </c>
      <c r="K1003">
        <f t="shared" si="77"/>
        <v>4</v>
      </c>
      <c r="L1003" t="s">
        <v>483</v>
      </c>
      <c r="M1003">
        <v>2</v>
      </c>
      <c r="N1003" s="8">
        <v>52.444444444444443</v>
      </c>
      <c r="O1003" s="8">
        <v>7</v>
      </c>
      <c r="P1003" s="8">
        <v>183.55555555555557</v>
      </c>
      <c r="Q1003">
        <f t="shared" si="75"/>
        <v>10</v>
      </c>
      <c r="R1003">
        <f t="shared" si="78"/>
        <v>2</v>
      </c>
      <c r="S1003" t="str">
        <f t="shared" si="79"/>
        <v>At-Risk Customers</v>
      </c>
    </row>
    <row r="1004" spans="1:19" x14ac:dyDescent="0.25">
      <c r="A1004">
        <v>3158</v>
      </c>
      <c r="B1004">
        <v>52</v>
      </c>
      <c r="C1004" t="s">
        <v>442</v>
      </c>
      <c r="D1004" t="s">
        <v>34</v>
      </c>
      <c r="E1004">
        <v>32300</v>
      </c>
      <c r="F1004">
        <v>1</v>
      </c>
      <c r="G1004">
        <v>5</v>
      </c>
      <c r="H1004">
        <v>39</v>
      </c>
      <c r="I1004">
        <f>(1-_xlfn.PERCENTRANK.INC($F$2:$F43216,F1004,1))*10</f>
        <v>10</v>
      </c>
      <c r="J1004">
        <f t="shared" si="76"/>
        <v>0</v>
      </c>
      <c r="K1004">
        <f t="shared" si="77"/>
        <v>1</v>
      </c>
      <c r="L1004" t="s">
        <v>483</v>
      </c>
      <c r="M1004">
        <v>1</v>
      </c>
      <c r="N1004" s="8">
        <v>9.75</v>
      </c>
      <c r="O1004" s="8">
        <v>3</v>
      </c>
      <c r="P1004" s="8">
        <v>29.25</v>
      </c>
      <c r="Q1004">
        <f t="shared" si="75"/>
        <v>11</v>
      </c>
      <c r="R1004">
        <f t="shared" si="78"/>
        <v>3</v>
      </c>
      <c r="S1004" t="str">
        <f t="shared" si="79"/>
        <v>At-Risk Customers</v>
      </c>
    </row>
    <row r="1005" spans="1:19" x14ac:dyDescent="0.25">
      <c r="A1005">
        <v>4436</v>
      </c>
      <c r="B1005">
        <v>49</v>
      </c>
      <c r="C1005" t="s">
        <v>442</v>
      </c>
      <c r="D1005" t="s">
        <v>30</v>
      </c>
      <c r="E1005">
        <v>20180</v>
      </c>
      <c r="F1005">
        <v>27</v>
      </c>
      <c r="G1005">
        <v>8</v>
      </c>
      <c r="H1005">
        <v>137</v>
      </c>
      <c r="I1005">
        <f>(1-_xlfn.PERCENTRANK.INC($F$2:$F43217,F1005,1))*10</f>
        <v>8</v>
      </c>
      <c r="J1005">
        <f t="shared" si="76"/>
        <v>2</v>
      </c>
      <c r="K1005">
        <f t="shared" si="77"/>
        <v>3</v>
      </c>
      <c r="L1005" t="s">
        <v>483</v>
      </c>
      <c r="M1005">
        <v>2</v>
      </c>
      <c r="N1005" s="8">
        <v>45.666666666666664</v>
      </c>
      <c r="O1005" s="8">
        <v>4</v>
      </c>
      <c r="P1005" s="8">
        <v>91.333333333333329</v>
      </c>
      <c r="Q1005">
        <f t="shared" si="75"/>
        <v>13</v>
      </c>
      <c r="R1005">
        <f t="shared" si="78"/>
        <v>4</v>
      </c>
      <c r="S1005" t="str">
        <f t="shared" si="79"/>
        <v>At-Risk Customers</v>
      </c>
    </row>
    <row r="1006" spans="1:19" x14ac:dyDescent="0.25">
      <c r="A1006">
        <v>5287</v>
      </c>
      <c r="B1006">
        <v>52</v>
      </c>
      <c r="C1006" t="s">
        <v>442</v>
      </c>
      <c r="D1006" t="s">
        <v>34</v>
      </c>
      <c r="E1006">
        <v>34961</v>
      </c>
      <c r="F1006">
        <v>77</v>
      </c>
      <c r="G1006">
        <v>10</v>
      </c>
      <c r="H1006">
        <v>79</v>
      </c>
      <c r="I1006">
        <f>(1-_xlfn.PERCENTRANK.INC($F$2:$F43218,F1006,1))*10</f>
        <v>3.0000000000000004</v>
      </c>
      <c r="J1006">
        <f t="shared" si="76"/>
        <v>3</v>
      </c>
      <c r="K1006">
        <f t="shared" si="77"/>
        <v>2</v>
      </c>
      <c r="L1006" t="s">
        <v>483</v>
      </c>
      <c r="M1006">
        <v>3</v>
      </c>
      <c r="N1006" s="8">
        <v>39.5</v>
      </c>
      <c r="O1006" s="8">
        <v>3</v>
      </c>
      <c r="P1006" s="8">
        <v>39.5</v>
      </c>
      <c r="Q1006">
        <f t="shared" si="75"/>
        <v>8</v>
      </c>
      <c r="R1006">
        <f t="shared" si="78"/>
        <v>1</v>
      </c>
      <c r="S1006" t="str">
        <f t="shared" si="79"/>
        <v>Inactive Customers</v>
      </c>
    </row>
    <row r="1007" spans="1:19" x14ac:dyDescent="0.25">
      <c r="A1007">
        <v>2445</v>
      </c>
      <c r="B1007">
        <v>51</v>
      </c>
      <c r="C1007" t="s">
        <v>33</v>
      </c>
      <c r="D1007" t="s">
        <v>34</v>
      </c>
      <c r="E1007">
        <v>28440</v>
      </c>
      <c r="F1007">
        <v>87</v>
      </c>
      <c r="G1007">
        <v>6</v>
      </c>
      <c r="H1007">
        <v>63</v>
      </c>
      <c r="I1007">
        <f>(1-_xlfn.PERCENTRANK.INC($F$2:$F43219,F1007,1))*10</f>
        <v>1.9999999999999996</v>
      </c>
      <c r="J1007">
        <f t="shared" si="76"/>
        <v>1</v>
      </c>
      <c r="K1007">
        <f t="shared" si="77"/>
        <v>2</v>
      </c>
      <c r="L1007" t="s">
        <v>483</v>
      </c>
      <c r="M1007">
        <v>2</v>
      </c>
      <c r="N1007" s="8">
        <v>25.200000000000003</v>
      </c>
      <c r="O1007" s="8">
        <v>3</v>
      </c>
      <c r="P1007" s="8">
        <v>37.799999999999997</v>
      </c>
      <c r="Q1007">
        <f t="shared" si="75"/>
        <v>5</v>
      </c>
      <c r="R1007">
        <f t="shared" si="78"/>
        <v>0</v>
      </c>
      <c r="S1007" t="str">
        <f t="shared" si="79"/>
        <v>Inactive Customers</v>
      </c>
    </row>
    <row r="1008" spans="1:19" x14ac:dyDescent="0.25">
      <c r="A1008">
        <v>6059</v>
      </c>
      <c r="B1008">
        <v>72</v>
      </c>
      <c r="C1008" t="s">
        <v>33</v>
      </c>
      <c r="D1008" t="s">
        <v>34</v>
      </c>
      <c r="E1008">
        <v>64504</v>
      </c>
      <c r="F1008">
        <v>81</v>
      </c>
      <c r="G1008">
        <v>25</v>
      </c>
      <c r="H1008">
        <v>1314</v>
      </c>
      <c r="I1008">
        <f>(1-_xlfn.PERCENTRANK.INC($F$2:$F43220,F1008,1))*10</f>
        <v>1.9999999999999996</v>
      </c>
      <c r="J1008">
        <f t="shared" si="76"/>
        <v>8</v>
      </c>
      <c r="K1008">
        <f t="shared" si="77"/>
        <v>8</v>
      </c>
      <c r="L1008" t="s">
        <v>483</v>
      </c>
      <c r="M1008">
        <v>11</v>
      </c>
      <c r="N1008" s="8">
        <v>963.59999999999991</v>
      </c>
      <c r="O1008" s="8">
        <v>4</v>
      </c>
      <c r="P1008" s="8">
        <v>350.4</v>
      </c>
      <c r="Q1008">
        <f t="shared" si="75"/>
        <v>18</v>
      </c>
      <c r="R1008">
        <f t="shared" si="78"/>
        <v>6</v>
      </c>
      <c r="S1008" t="str">
        <f t="shared" si="79"/>
        <v>Growth Customers</v>
      </c>
    </row>
    <row r="1009" spans="1:19" x14ac:dyDescent="0.25">
      <c r="A1009">
        <v>4550</v>
      </c>
      <c r="B1009">
        <v>59</v>
      </c>
      <c r="C1009" t="s">
        <v>443</v>
      </c>
      <c r="D1009" t="s">
        <v>34</v>
      </c>
      <c r="E1009">
        <v>33564</v>
      </c>
      <c r="F1009">
        <v>51</v>
      </c>
      <c r="G1009">
        <v>6</v>
      </c>
      <c r="H1009">
        <v>71</v>
      </c>
      <c r="I1009">
        <f>(1-_xlfn.PERCENTRANK.INC($F$2:$F43221,F1009,1))*10</f>
        <v>5</v>
      </c>
      <c r="J1009">
        <f t="shared" si="76"/>
        <v>1</v>
      </c>
      <c r="K1009">
        <f t="shared" si="77"/>
        <v>2</v>
      </c>
      <c r="L1009" t="s">
        <v>483</v>
      </c>
      <c r="M1009">
        <v>1</v>
      </c>
      <c r="N1009" s="8">
        <v>17.75</v>
      </c>
      <c r="O1009" s="8">
        <v>3</v>
      </c>
      <c r="P1009" s="8">
        <v>53.25</v>
      </c>
      <c r="Q1009">
        <f t="shared" si="75"/>
        <v>8</v>
      </c>
      <c r="R1009">
        <f t="shared" si="78"/>
        <v>1</v>
      </c>
      <c r="S1009" t="str">
        <f t="shared" si="79"/>
        <v>Inactive Customers</v>
      </c>
    </row>
    <row r="1010" spans="1:19" x14ac:dyDescent="0.25">
      <c r="A1010">
        <v>4240</v>
      </c>
      <c r="B1010">
        <v>47</v>
      </c>
      <c r="C1010" t="s">
        <v>442</v>
      </c>
      <c r="D1010" t="s">
        <v>34</v>
      </c>
      <c r="E1010">
        <v>17345</v>
      </c>
      <c r="F1010">
        <v>79</v>
      </c>
      <c r="G1010">
        <v>7</v>
      </c>
      <c r="H1010">
        <v>58</v>
      </c>
      <c r="I1010">
        <f>(1-_xlfn.PERCENTRANK.INC($F$2:$F43222,F1010,1))*10</f>
        <v>3.0000000000000004</v>
      </c>
      <c r="J1010">
        <f t="shared" si="76"/>
        <v>1</v>
      </c>
      <c r="K1010">
        <f t="shared" si="77"/>
        <v>2</v>
      </c>
      <c r="L1010" t="s">
        <v>483</v>
      </c>
      <c r="M1010">
        <v>2</v>
      </c>
      <c r="N1010" s="8">
        <v>29</v>
      </c>
      <c r="O1010" s="8">
        <v>2</v>
      </c>
      <c r="P1010" s="8">
        <v>29</v>
      </c>
      <c r="Q1010">
        <f t="shared" si="75"/>
        <v>6</v>
      </c>
      <c r="R1010">
        <f t="shared" si="78"/>
        <v>0</v>
      </c>
      <c r="S1010" t="str">
        <f t="shared" si="79"/>
        <v>Inactive Customers</v>
      </c>
    </row>
    <row r="1011" spans="1:19" x14ac:dyDescent="0.25">
      <c r="A1011">
        <v>8911</v>
      </c>
      <c r="B1011">
        <v>58</v>
      </c>
      <c r="C1011" t="s">
        <v>33</v>
      </c>
      <c r="D1011" t="s">
        <v>34</v>
      </c>
      <c r="E1011">
        <v>56320</v>
      </c>
      <c r="F1011">
        <v>11</v>
      </c>
      <c r="G1011">
        <v>21</v>
      </c>
      <c r="H1011">
        <v>702</v>
      </c>
      <c r="I1011">
        <f>(1-_xlfn.PERCENTRANK.INC($F$2:$F43223,F1011,1))*10</f>
        <v>9</v>
      </c>
      <c r="J1011">
        <f t="shared" si="76"/>
        <v>7</v>
      </c>
      <c r="K1011">
        <f t="shared" si="77"/>
        <v>6</v>
      </c>
      <c r="L1011" t="s">
        <v>483</v>
      </c>
      <c r="M1011">
        <v>5</v>
      </c>
      <c r="N1011" s="8">
        <v>250.71428571428572</v>
      </c>
      <c r="O1011" s="8">
        <v>9</v>
      </c>
      <c r="P1011" s="8">
        <v>451.28571428571433</v>
      </c>
      <c r="Q1011">
        <f t="shared" si="75"/>
        <v>22</v>
      </c>
      <c r="R1011">
        <f t="shared" si="78"/>
        <v>8</v>
      </c>
      <c r="S1011" t="str">
        <f t="shared" si="79"/>
        <v>Loyal Customers</v>
      </c>
    </row>
    <row r="1012" spans="1:19" x14ac:dyDescent="0.25">
      <c r="A1012">
        <v>3706</v>
      </c>
      <c r="B1012">
        <v>47</v>
      </c>
      <c r="C1012" t="s">
        <v>442</v>
      </c>
      <c r="D1012" t="s">
        <v>30</v>
      </c>
      <c r="E1012">
        <v>28647</v>
      </c>
      <c r="F1012">
        <v>54</v>
      </c>
      <c r="G1012">
        <v>7</v>
      </c>
      <c r="H1012">
        <v>94</v>
      </c>
      <c r="I1012">
        <f>(1-_xlfn.PERCENTRANK.INC($F$2:$F43224,F1012,1))*10</f>
        <v>5</v>
      </c>
      <c r="J1012">
        <f t="shared" si="76"/>
        <v>1</v>
      </c>
      <c r="K1012">
        <f t="shared" si="77"/>
        <v>3</v>
      </c>
      <c r="L1012" t="s">
        <v>483</v>
      </c>
      <c r="M1012">
        <v>2</v>
      </c>
      <c r="N1012" s="8">
        <v>47</v>
      </c>
      <c r="O1012" s="8">
        <v>2</v>
      </c>
      <c r="P1012" s="8">
        <v>47</v>
      </c>
      <c r="Q1012">
        <f t="shared" si="75"/>
        <v>9</v>
      </c>
      <c r="R1012">
        <f t="shared" si="78"/>
        <v>2</v>
      </c>
      <c r="S1012" t="str">
        <f t="shared" si="79"/>
        <v>At-Risk Customers</v>
      </c>
    </row>
    <row r="1013" spans="1:19" x14ac:dyDescent="0.25">
      <c r="A1013">
        <v>3628</v>
      </c>
      <c r="B1013">
        <v>38</v>
      </c>
      <c r="C1013" t="s">
        <v>41</v>
      </c>
      <c r="D1013" t="s">
        <v>30</v>
      </c>
      <c r="E1013">
        <v>15038</v>
      </c>
      <c r="F1013">
        <v>93</v>
      </c>
      <c r="G1013">
        <v>7</v>
      </c>
      <c r="H1013">
        <v>80</v>
      </c>
      <c r="I1013">
        <f>(1-_xlfn.PERCENTRANK.INC($F$2:$F43225,F1013,1))*10</f>
        <v>0.99999999999999978</v>
      </c>
      <c r="J1013">
        <f t="shared" si="76"/>
        <v>1</v>
      </c>
      <c r="K1013">
        <f t="shared" si="77"/>
        <v>2</v>
      </c>
      <c r="L1013" t="s">
        <v>483</v>
      </c>
      <c r="M1013">
        <v>2</v>
      </c>
      <c r="N1013" s="8">
        <v>40</v>
      </c>
      <c r="O1013" s="8">
        <v>2</v>
      </c>
      <c r="P1013" s="8">
        <v>40</v>
      </c>
      <c r="Q1013">
        <f t="shared" si="75"/>
        <v>4</v>
      </c>
      <c r="R1013">
        <f t="shared" si="78"/>
        <v>0</v>
      </c>
      <c r="S1013" t="str">
        <f t="shared" si="79"/>
        <v>Inactive Customers</v>
      </c>
    </row>
    <row r="1014" spans="1:19" x14ac:dyDescent="0.25">
      <c r="A1014">
        <v>10175</v>
      </c>
      <c r="B1014">
        <v>67</v>
      </c>
      <c r="C1014" t="s">
        <v>33</v>
      </c>
      <c r="D1014" t="s">
        <v>37</v>
      </c>
      <c r="E1014">
        <v>32173</v>
      </c>
      <c r="F1014">
        <v>0</v>
      </c>
      <c r="G1014">
        <v>5</v>
      </c>
      <c r="H1014">
        <v>22</v>
      </c>
      <c r="I1014">
        <f>(1-_xlfn.PERCENTRANK.INC($F$2:$F43226,F1014,1))*10</f>
        <v>10</v>
      </c>
      <c r="J1014">
        <f t="shared" si="76"/>
        <v>0</v>
      </c>
      <c r="K1014">
        <f t="shared" si="77"/>
        <v>0</v>
      </c>
      <c r="L1014" t="s">
        <v>483</v>
      </c>
      <c r="M1014">
        <v>1</v>
      </c>
      <c r="N1014" s="8">
        <v>5.5</v>
      </c>
      <c r="O1014" s="8">
        <v>3</v>
      </c>
      <c r="P1014" s="8">
        <v>16.5</v>
      </c>
      <c r="Q1014">
        <f t="shared" si="75"/>
        <v>10</v>
      </c>
      <c r="R1014">
        <f t="shared" si="78"/>
        <v>2</v>
      </c>
      <c r="S1014" t="str">
        <f t="shared" si="79"/>
        <v>At-Risk Customers</v>
      </c>
    </row>
    <row r="1015" spans="1:19" x14ac:dyDescent="0.25">
      <c r="A1015">
        <v>8985</v>
      </c>
      <c r="B1015">
        <v>61</v>
      </c>
      <c r="C1015" t="s">
        <v>443</v>
      </c>
      <c r="D1015" t="s">
        <v>34</v>
      </c>
      <c r="E1015">
        <v>68316</v>
      </c>
      <c r="F1015">
        <v>54</v>
      </c>
      <c r="G1015">
        <v>32</v>
      </c>
      <c r="H1015">
        <v>1211</v>
      </c>
      <c r="I1015">
        <f>(1-_xlfn.PERCENTRANK.INC($F$2:$F43227,F1015,1))*10</f>
        <v>5</v>
      </c>
      <c r="J1015">
        <f t="shared" si="76"/>
        <v>9</v>
      </c>
      <c r="K1015">
        <f t="shared" si="77"/>
        <v>8</v>
      </c>
      <c r="L1015" t="s">
        <v>483</v>
      </c>
      <c r="M1015">
        <v>10</v>
      </c>
      <c r="N1015" s="8">
        <v>605.5</v>
      </c>
      <c r="O1015" s="8">
        <v>10</v>
      </c>
      <c r="P1015" s="8">
        <v>605.5</v>
      </c>
      <c r="Q1015">
        <f t="shared" si="75"/>
        <v>22</v>
      </c>
      <c r="R1015">
        <f t="shared" si="78"/>
        <v>8</v>
      </c>
      <c r="S1015" t="str">
        <f t="shared" si="79"/>
        <v>Loyal Customers</v>
      </c>
    </row>
    <row r="1016" spans="1:19" x14ac:dyDescent="0.25">
      <c r="A1016">
        <v>5204</v>
      </c>
      <c r="B1016">
        <v>54</v>
      </c>
      <c r="C1016" t="s">
        <v>442</v>
      </c>
      <c r="D1016" t="s">
        <v>34</v>
      </c>
      <c r="E1016">
        <v>74538</v>
      </c>
      <c r="F1016">
        <v>21</v>
      </c>
      <c r="G1016">
        <v>22</v>
      </c>
      <c r="H1016">
        <v>1461</v>
      </c>
      <c r="I1016">
        <f>(1-_xlfn.PERCENTRANK.INC($F$2:$F43228,F1016,1))*10</f>
        <v>8</v>
      </c>
      <c r="J1016">
        <f t="shared" si="76"/>
        <v>7</v>
      </c>
      <c r="K1016">
        <f t="shared" si="77"/>
        <v>8</v>
      </c>
      <c r="L1016" t="s">
        <v>483</v>
      </c>
      <c r="M1016">
        <v>8</v>
      </c>
      <c r="N1016" s="8">
        <v>899.07692307692309</v>
      </c>
      <c r="O1016" s="8">
        <v>5</v>
      </c>
      <c r="P1016" s="8">
        <v>561.92307692307691</v>
      </c>
      <c r="Q1016">
        <f t="shared" si="75"/>
        <v>23</v>
      </c>
      <c r="R1016">
        <f t="shared" si="78"/>
        <v>8</v>
      </c>
      <c r="S1016" t="str">
        <f t="shared" si="79"/>
        <v>Loyal Customers</v>
      </c>
    </row>
    <row r="1017" spans="1:19" x14ac:dyDescent="0.25">
      <c r="A1017">
        <v>9220</v>
      </c>
      <c r="B1017">
        <v>54</v>
      </c>
      <c r="C1017" t="s">
        <v>442</v>
      </c>
      <c r="D1017" t="s">
        <v>30</v>
      </c>
      <c r="E1017">
        <v>91700</v>
      </c>
      <c r="F1017">
        <v>58</v>
      </c>
      <c r="G1017">
        <v>20</v>
      </c>
      <c r="H1017">
        <v>1968</v>
      </c>
      <c r="I1017">
        <f>(1-_xlfn.PERCENTRANK.INC($F$2:$F43229,F1017,1))*10</f>
        <v>5</v>
      </c>
      <c r="J1017">
        <f t="shared" si="76"/>
        <v>6</v>
      </c>
      <c r="K1017">
        <f t="shared" si="77"/>
        <v>9</v>
      </c>
      <c r="L1017" t="s">
        <v>483</v>
      </c>
      <c r="M1017">
        <v>8</v>
      </c>
      <c r="N1017" s="8">
        <v>1211.0769230769231</v>
      </c>
      <c r="O1017" s="8">
        <v>5</v>
      </c>
      <c r="P1017" s="8">
        <v>756.92307692307702</v>
      </c>
      <c r="Q1017">
        <f t="shared" si="75"/>
        <v>20</v>
      </c>
      <c r="R1017">
        <f t="shared" si="78"/>
        <v>7</v>
      </c>
      <c r="S1017" t="str">
        <f t="shared" si="79"/>
        <v>Loyal Customers</v>
      </c>
    </row>
    <row r="1018" spans="1:19" x14ac:dyDescent="0.25">
      <c r="A1018">
        <v>9888</v>
      </c>
      <c r="B1018">
        <v>56</v>
      </c>
      <c r="C1018" t="s">
        <v>442</v>
      </c>
      <c r="D1018" t="s">
        <v>34</v>
      </c>
      <c r="E1018">
        <v>68695</v>
      </c>
      <c r="F1018">
        <v>3</v>
      </c>
      <c r="G1018">
        <v>16</v>
      </c>
      <c r="H1018">
        <v>1091</v>
      </c>
      <c r="I1018">
        <f>(1-_xlfn.PERCENTRANK.INC($F$2:$F43230,F1018,1))*10</f>
        <v>10</v>
      </c>
      <c r="J1018">
        <f t="shared" si="76"/>
        <v>5</v>
      </c>
      <c r="K1018">
        <f t="shared" si="77"/>
        <v>7</v>
      </c>
      <c r="L1018" t="s">
        <v>483</v>
      </c>
      <c r="M1018">
        <v>4</v>
      </c>
      <c r="N1018" s="8">
        <v>396.72727272727275</v>
      </c>
      <c r="O1018" s="8">
        <v>7</v>
      </c>
      <c r="P1018" s="8">
        <v>694.27272727272725</v>
      </c>
      <c r="Q1018">
        <f t="shared" si="75"/>
        <v>22</v>
      </c>
      <c r="R1018">
        <f t="shared" si="78"/>
        <v>8</v>
      </c>
      <c r="S1018" t="str">
        <f t="shared" si="79"/>
        <v>Loyal Customers</v>
      </c>
    </row>
    <row r="1019" spans="1:19" x14ac:dyDescent="0.25">
      <c r="A1019">
        <v>5263</v>
      </c>
      <c r="B1019">
        <v>48</v>
      </c>
      <c r="C1019" t="s">
        <v>443</v>
      </c>
      <c r="D1019" t="s">
        <v>34</v>
      </c>
      <c r="E1019">
        <v>31056</v>
      </c>
      <c r="F1019">
        <v>99</v>
      </c>
      <c r="G1019">
        <v>5</v>
      </c>
      <c r="H1019">
        <v>55</v>
      </c>
      <c r="I1019">
        <f>(1-_xlfn.PERCENTRANK.INC($F$2:$F43231,F1019,1))*10</f>
        <v>0.99999999999999978</v>
      </c>
      <c r="J1019">
        <f t="shared" si="76"/>
        <v>0</v>
      </c>
      <c r="K1019">
        <f t="shared" si="77"/>
        <v>1</v>
      </c>
      <c r="L1019" t="s">
        <v>483</v>
      </c>
      <c r="M1019">
        <v>1</v>
      </c>
      <c r="N1019" s="8">
        <v>13.75</v>
      </c>
      <c r="O1019" s="8">
        <v>3</v>
      </c>
      <c r="P1019" s="8">
        <v>41.25</v>
      </c>
      <c r="Q1019">
        <f t="shared" si="75"/>
        <v>1.9999999999999998</v>
      </c>
      <c r="R1019">
        <f t="shared" si="78"/>
        <v>0</v>
      </c>
      <c r="S1019" t="str">
        <f t="shared" si="79"/>
        <v>Inactive Customers</v>
      </c>
    </row>
    <row r="1020" spans="1:19" x14ac:dyDescent="0.25">
      <c r="A1020">
        <v>1020</v>
      </c>
      <c r="B1020">
        <v>52</v>
      </c>
      <c r="C1020" t="s">
        <v>442</v>
      </c>
      <c r="D1020" t="s">
        <v>34</v>
      </c>
      <c r="E1020">
        <v>79593</v>
      </c>
      <c r="F1020">
        <v>70</v>
      </c>
      <c r="G1020">
        <v>19</v>
      </c>
      <c r="H1020">
        <v>1366</v>
      </c>
      <c r="I1020">
        <f>(1-_xlfn.PERCENTRANK.INC($F$2:$F43232,F1020,1))*10</f>
        <v>3.0000000000000004</v>
      </c>
      <c r="J1020">
        <f t="shared" si="76"/>
        <v>6</v>
      </c>
      <c r="K1020">
        <f t="shared" si="77"/>
        <v>8</v>
      </c>
      <c r="L1020" t="s">
        <v>483</v>
      </c>
      <c r="M1020">
        <v>5</v>
      </c>
      <c r="N1020" s="8">
        <v>569.16666666666674</v>
      </c>
      <c r="O1020" s="8">
        <v>7</v>
      </c>
      <c r="P1020" s="8">
        <v>796.83333333333337</v>
      </c>
      <c r="Q1020">
        <f t="shared" si="75"/>
        <v>17</v>
      </c>
      <c r="R1020">
        <f t="shared" si="78"/>
        <v>5</v>
      </c>
      <c r="S1020" t="str">
        <f t="shared" si="79"/>
        <v>Growth Customers</v>
      </c>
    </row>
    <row r="1021" spans="1:19" x14ac:dyDescent="0.25">
      <c r="A1021">
        <v>9503</v>
      </c>
      <c r="B1021">
        <v>45</v>
      </c>
      <c r="C1021" t="s">
        <v>442</v>
      </c>
      <c r="D1021" t="s">
        <v>30</v>
      </c>
      <c r="E1021">
        <v>28071</v>
      </c>
      <c r="F1021">
        <v>65</v>
      </c>
      <c r="G1021">
        <v>13</v>
      </c>
      <c r="H1021">
        <v>313</v>
      </c>
      <c r="I1021">
        <f>(1-_xlfn.PERCENTRANK.INC($F$2:$F43233,F1021,1))*10</f>
        <v>4</v>
      </c>
      <c r="J1021">
        <f t="shared" si="76"/>
        <v>4</v>
      </c>
      <c r="K1021">
        <f t="shared" si="77"/>
        <v>4</v>
      </c>
      <c r="L1021" t="s">
        <v>483</v>
      </c>
      <c r="M1021">
        <v>5</v>
      </c>
      <c r="N1021" s="8">
        <v>156.5</v>
      </c>
      <c r="O1021" s="8">
        <v>5</v>
      </c>
      <c r="P1021" s="8">
        <v>156.5</v>
      </c>
      <c r="Q1021">
        <f t="shared" si="75"/>
        <v>12</v>
      </c>
      <c r="R1021">
        <f t="shared" si="78"/>
        <v>3</v>
      </c>
      <c r="S1021" t="str">
        <f t="shared" si="79"/>
        <v>At-Risk Customers</v>
      </c>
    </row>
    <row r="1022" spans="1:19" x14ac:dyDescent="0.25">
      <c r="A1022">
        <v>10613</v>
      </c>
      <c r="B1022">
        <v>67</v>
      </c>
      <c r="C1022" t="s">
        <v>33</v>
      </c>
      <c r="D1022" t="s">
        <v>34</v>
      </c>
      <c r="E1022">
        <v>37334</v>
      </c>
      <c r="F1022">
        <v>44</v>
      </c>
      <c r="G1022">
        <v>11</v>
      </c>
      <c r="H1022">
        <v>62</v>
      </c>
      <c r="I1022">
        <f>(1-_xlfn.PERCENTRANK.INC($F$2:$F43234,F1022,1))*10</f>
        <v>6</v>
      </c>
      <c r="J1022">
        <f t="shared" si="76"/>
        <v>3</v>
      </c>
      <c r="K1022">
        <f t="shared" si="77"/>
        <v>2</v>
      </c>
      <c r="L1022" t="s">
        <v>483</v>
      </c>
      <c r="M1022">
        <v>3</v>
      </c>
      <c r="N1022" s="8">
        <v>26.571428571428569</v>
      </c>
      <c r="O1022" s="8">
        <v>4</v>
      </c>
      <c r="P1022" s="8">
        <v>35.428571428571423</v>
      </c>
      <c r="Q1022">
        <f t="shared" si="75"/>
        <v>11</v>
      </c>
      <c r="R1022">
        <f t="shared" si="78"/>
        <v>3</v>
      </c>
      <c r="S1022" t="str">
        <f t="shared" si="79"/>
        <v>At-Risk Customers</v>
      </c>
    </row>
    <row r="1023" spans="1:19" x14ac:dyDescent="0.25">
      <c r="A1023">
        <v>67</v>
      </c>
      <c r="B1023">
        <v>53</v>
      </c>
      <c r="C1023" t="s">
        <v>443</v>
      </c>
      <c r="D1023" t="s">
        <v>30</v>
      </c>
      <c r="E1023">
        <v>46423</v>
      </c>
      <c r="F1023">
        <v>6</v>
      </c>
      <c r="G1023">
        <v>9</v>
      </c>
      <c r="H1023">
        <v>92</v>
      </c>
      <c r="I1023">
        <f>(1-_xlfn.PERCENTRANK.INC($F$2:$F43235,F1023,1))*10</f>
        <v>10</v>
      </c>
      <c r="J1023">
        <f t="shared" si="76"/>
        <v>2</v>
      </c>
      <c r="K1023">
        <f t="shared" si="77"/>
        <v>3</v>
      </c>
      <c r="L1023" t="s">
        <v>483</v>
      </c>
      <c r="M1023">
        <v>2</v>
      </c>
      <c r="N1023" s="8">
        <v>30.666666666666664</v>
      </c>
      <c r="O1023" s="8">
        <v>4</v>
      </c>
      <c r="P1023" s="8">
        <v>61.333333333333329</v>
      </c>
      <c r="Q1023">
        <f t="shared" si="75"/>
        <v>15</v>
      </c>
      <c r="R1023">
        <f t="shared" si="78"/>
        <v>4</v>
      </c>
      <c r="S1023" t="str">
        <f t="shared" si="79"/>
        <v>At-Risk Customers</v>
      </c>
    </row>
    <row r="1024" spans="1:19" x14ac:dyDescent="0.25">
      <c r="A1024">
        <v>6019</v>
      </c>
      <c r="B1024">
        <v>54</v>
      </c>
      <c r="C1024" t="s">
        <v>33</v>
      </c>
      <c r="D1024" t="s">
        <v>34</v>
      </c>
      <c r="E1024">
        <v>37126</v>
      </c>
      <c r="F1024">
        <v>9</v>
      </c>
      <c r="G1024">
        <v>6</v>
      </c>
      <c r="H1024">
        <v>72</v>
      </c>
      <c r="I1024">
        <f>(1-_xlfn.PERCENTRANK.INC($F$2:$F43236,F1024,1))*10</f>
        <v>10</v>
      </c>
      <c r="J1024">
        <f t="shared" si="76"/>
        <v>1</v>
      </c>
      <c r="K1024">
        <f t="shared" si="77"/>
        <v>2</v>
      </c>
      <c r="L1024" t="s">
        <v>483</v>
      </c>
      <c r="M1024">
        <v>1</v>
      </c>
      <c r="N1024" s="8">
        <v>24</v>
      </c>
      <c r="O1024" s="8">
        <v>2</v>
      </c>
      <c r="P1024" s="8">
        <v>48</v>
      </c>
      <c r="Q1024">
        <f t="shared" si="75"/>
        <v>13</v>
      </c>
      <c r="R1024">
        <f t="shared" si="78"/>
        <v>4</v>
      </c>
      <c r="S1024" t="str">
        <f t="shared" si="79"/>
        <v>At-Risk Customers</v>
      </c>
    </row>
    <row r="1025" spans="1:19" x14ac:dyDescent="0.25">
      <c r="A1025">
        <v>5863</v>
      </c>
      <c r="B1025">
        <v>72</v>
      </c>
      <c r="C1025" t="s">
        <v>442</v>
      </c>
      <c r="D1025" t="s">
        <v>34</v>
      </c>
      <c r="E1025">
        <v>47703</v>
      </c>
      <c r="F1025">
        <v>95</v>
      </c>
      <c r="G1025">
        <v>21</v>
      </c>
      <c r="H1025">
        <v>655</v>
      </c>
      <c r="I1025">
        <f>(1-_xlfn.PERCENTRANK.INC($F$2:$F43237,F1025,1))*10</f>
        <v>0.99999999999999978</v>
      </c>
      <c r="J1025">
        <f t="shared" si="76"/>
        <v>7</v>
      </c>
      <c r="K1025">
        <f t="shared" si="77"/>
        <v>6</v>
      </c>
      <c r="L1025" t="s">
        <v>483</v>
      </c>
      <c r="M1025">
        <v>6</v>
      </c>
      <c r="N1025" s="8">
        <v>280.71428571428572</v>
      </c>
      <c r="O1025" s="8">
        <v>8</v>
      </c>
      <c r="P1025" s="8">
        <v>374.28571428571428</v>
      </c>
      <c r="Q1025">
        <f t="shared" si="75"/>
        <v>14</v>
      </c>
      <c r="R1025">
        <f t="shared" si="78"/>
        <v>4</v>
      </c>
      <c r="S1025" t="str">
        <f t="shared" si="79"/>
        <v>At-Risk Customers</v>
      </c>
    </row>
    <row r="1026" spans="1:19" x14ac:dyDescent="0.25">
      <c r="A1026">
        <v>3717</v>
      </c>
      <c r="B1026">
        <v>66</v>
      </c>
      <c r="C1026" t="s">
        <v>442</v>
      </c>
      <c r="D1026" t="s">
        <v>34</v>
      </c>
      <c r="E1026">
        <v>61180</v>
      </c>
      <c r="F1026">
        <v>70</v>
      </c>
      <c r="G1026">
        <v>18</v>
      </c>
      <c r="H1026">
        <v>704</v>
      </c>
      <c r="I1026">
        <f>(1-_xlfn.PERCENTRANK.INC($F$2:$F43238,F1026,1))*10</f>
        <v>3.0000000000000004</v>
      </c>
      <c r="J1026">
        <f t="shared" si="76"/>
        <v>6</v>
      </c>
      <c r="K1026">
        <f t="shared" si="77"/>
        <v>6</v>
      </c>
      <c r="L1026" t="s">
        <v>483</v>
      </c>
      <c r="M1026">
        <v>5</v>
      </c>
      <c r="N1026" s="8">
        <v>320</v>
      </c>
      <c r="O1026" s="8">
        <v>6</v>
      </c>
      <c r="P1026" s="8">
        <v>384</v>
      </c>
      <c r="Q1026">
        <f t="shared" ref="Q1026:Q1089" si="80">SUM(I1026,J1026,K1026)</f>
        <v>15</v>
      </c>
      <c r="R1026">
        <f t="shared" si="78"/>
        <v>4</v>
      </c>
      <c r="S1026" t="str">
        <f t="shared" si="79"/>
        <v>At-Risk Customers</v>
      </c>
    </row>
    <row r="1027" spans="1:19" x14ac:dyDescent="0.25">
      <c r="A1027">
        <v>6730</v>
      </c>
      <c r="B1027">
        <v>71</v>
      </c>
      <c r="C1027" t="s">
        <v>442</v>
      </c>
      <c r="D1027" t="s">
        <v>34</v>
      </c>
      <c r="E1027">
        <v>38998</v>
      </c>
      <c r="F1027">
        <v>92</v>
      </c>
      <c r="G1027">
        <v>8</v>
      </c>
      <c r="H1027">
        <v>54</v>
      </c>
      <c r="I1027">
        <f>(1-_xlfn.PERCENTRANK.INC($F$2:$F43239,F1027,1))*10</f>
        <v>0.99999999999999978</v>
      </c>
      <c r="J1027">
        <f t="shared" ref="J1027:J1090" si="81">_xlfn.PERCENTRANK.INC($G$2:$G$2214, G1027,1) * 10</f>
        <v>2</v>
      </c>
      <c r="K1027">
        <f t="shared" ref="K1027:K1090" si="82">_xlfn.PERCENTRANK.INC($H$2:$H$2214, H1027, 1) * 10</f>
        <v>1</v>
      </c>
      <c r="L1027" t="s">
        <v>483</v>
      </c>
      <c r="M1027">
        <v>2</v>
      </c>
      <c r="N1027" s="8">
        <v>21.6</v>
      </c>
      <c r="O1027" s="8">
        <v>3</v>
      </c>
      <c r="P1027" s="8">
        <v>32.4</v>
      </c>
      <c r="Q1027">
        <f t="shared" si="80"/>
        <v>4</v>
      </c>
      <c r="R1027">
        <f t="shared" ref="R1027:R1090" si="83">_xlfn.PERCENTRANK.INC($Q$2:$Q$2214, Q1027, 1) * 10</f>
        <v>0</v>
      </c>
      <c r="S1027" t="str">
        <f t="shared" ref="S1027:S1090" si="84">VLOOKUP(R1027,$W$6:$X$17, 2,FALSE)</f>
        <v>Inactive Customers</v>
      </c>
    </row>
    <row r="1028" spans="1:19" x14ac:dyDescent="0.25">
      <c r="A1028">
        <v>10749</v>
      </c>
      <c r="B1028">
        <v>34</v>
      </c>
      <c r="C1028" t="s">
        <v>442</v>
      </c>
      <c r="D1028" t="s">
        <v>30</v>
      </c>
      <c r="E1028">
        <v>8028</v>
      </c>
      <c r="F1028">
        <v>62</v>
      </c>
      <c r="G1028">
        <v>16</v>
      </c>
      <c r="H1028">
        <v>178</v>
      </c>
      <c r="I1028">
        <f>(1-_xlfn.PERCENTRANK.INC($F$2:$F43240,F1028,1))*10</f>
        <v>4</v>
      </c>
      <c r="J1028">
        <f t="shared" si="81"/>
        <v>5</v>
      </c>
      <c r="K1028">
        <f t="shared" si="82"/>
        <v>3</v>
      </c>
      <c r="L1028" t="s">
        <v>483</v>
      </c>
      <c r="M1028">
        <v>0</v>
      </c>
      <c r="N1028" s="8">
        <v>0</v>
      </c>
      <c r="O1028" s="8">
        <v>0</v>
      </c>
      <c r="P1028" s="8">
        <v>0</v>
      </c>
      <c r="Q1028">
        <f t="shared" si="80"/>
        <v>12</v>
      </c>
      <c r="R1028">
        <f t="shared" si="83"/>
        <v>3</v>
      </c>
      <c r="S1028" t="str">
        <f t="shared" si="84"/>
        <v>At-Risk Customers</v>
      </c>
    </row>
    <row r="1029" spans="1:19" x14ac:dyDescent="0.25">
      <c r="A1029">
        <v>4998</v>
      </c>
      <c r="B1029">
        <v>63</v>
      </c>
      <c r="C1029" t="s">
        <v>442</v>
      </c>
      <c r="D1029" t="s">
        <v>34</v>
      </c>
      <c r="E1029">
        <v>76081</v>
      </c>
      <c r="F1029">
        <v>85</v>
      </c>
      <c r="G1029">
        <v>14</v>
      </c>
      <c r="H1029">
        <v>1033</v>
      </c>
      <c r="I1029">
        <f>(1-_xlfn.PERCENTRANK.INC($F$2:$F43241,F1029,1))*10</f>
        <v>1.9999999999999996</v>
      </c>
      <c r="J1029">
        <f t="shared" si="81"/>
        <v>4</v>
      </c>
      <c r="K1029">
        <f t="shared" si="82"/>
        <v>7</v>
      </c>
      <c r="L1029" t="s">
        <v>483</v>
      </c>
      <c r="M1029">
        <v>4</v>
      </c>
      <c r="N1029" s="8">
        <v>516.5</v>
      </c>
      <c r="O1029" s="8">
        <v>4</v>
      </c>
      <c r="P1029" s="8">
        <v>516.5</v>
      </c>
      <c r="Q1029">
        <f t="shared" si="80"/>
        <v>13</v>
      </c>
      <c r="R1029">
        <f t="shared" si="83"/>
        <v>4</v>
      </c>
      <c r="S1029" t="str">
        <f t="shared" si="84"/>
        <v>At-Risk Customers</v>
      </c>
    </row>
    <row r="1030" spans="1:19" x14ac:dyDescent="0.25">
      <c r="A1030">
        <v>6287</v>
      </c>
      <c r="B1030">
        <v>39</v>
      </c>
      <c r="C1030" t="s">
        <v>442</v>
      </c>
      <c r="D1030" t="s">
        <v>34</v>
      </c>
      <c r="E1030">
        <v>34728</v>
      </c>
      <c r="F1030">
        <v>2</v>
      </c>
      <c r="G1030">
        <v>5</v>
      </c>
      <c r="H1030">
        <v>36</v>
      </c>
      <c r="I1030">
        <f>(1-_xlfn.PERCENTRANK.INC($F$2:$F43242,F1030,1))*10</f>
        <v>10</v>
      </c>
      <c r="J1030">
        <f t="shared" si="81"/>
        <v>0</v>
      </c>
      <c r="K1030">
        <f t="shared" si="82"/>
        <v>1</v>
      </c>
      <c r="L1030" t="s">
        <v>483</v>
      </c>
      <c r="M1030">
        <v>1</v>
      </c>
      <c r="N1030" s="8">
        <v>12</v>
      </c>
      <c r="O1030" s="8">
        <v>2</v>
      </c>
      <c r="P1030" s="8">
        <v>24</v>
      </c>
      <c r="Q1030">
        <f t="shared" si="80"/>
        <v>11</v>
      </c>
      <c r="R1030">
        <f t="shared" si="83"/>
        <v>3</v>
      </c>
      <c r="S1030" t="str">
        <f t="shared" si="84"/>
        <v>At-Risk Customers</v>
      </c>
    </row>
    <row r="1031" spans="1:19" x14ac:dyDescent="0.25">
      <c r="A1031">
        <v>5985</v>
      </c>
      <c r="B1031">
        <v>60</v>
      </c>
      <c r="C1031" t="s">
        <v>443</v>
      </c>
      <c r="D1031" t="s">
        <v>30</v>
      </c>
      <c r="E1031">
        <v>33168</v>
      </c>
      <c r="F1031">
        <v>0</v>
      </c>
      <c r="G1031">
        <v>10</v>
      </c>
      <c r="H1031">
        <v>122</v>
      </c>
      <c r="I1031">
        <f>(1-_xlfn.PERCENTRANK.INC($F$2:$F43243,F1031,1))*10</f>
        <v>10</v>
      </c>
      <c r="J1031">
        <f t="shared" si="81"/>
        <v>3</v>
      </c>
      <c r="K1031">
        <f t="shared" si="82"/>
        <v>3</v>
      </c>
      <c r="L1031" t="s">
        <v>483</v>
      </c>
      <c r="M1031">
        <v>2</v>
      </c>
      <c r="N1031" s="8">
        <v>40.666666666666664</v>
      </c>
      <c r="O1031" s="8">
        <v>4</v>
      </c>
      <c r="P1031" s="8">
        <v>81.333333333333329</v>
      </c>
      <c r="Q1031">
        <f t="shared" si="80"/>
        <v>16</v>
      </c>
      <c r="R1031">
        <f t="shared" si="83"/>
        <v>5</v>
      </c>
      <c r="S1031" t="str">
        <f t="shared" si="84"/>
        <v>Growth Customers</v>
      </c>
    </row>
    <row r="1032" spans="1:19" x14ac:dyDescent="0.25">
      <c r="A1032">
        <v>4754</v>
      </c>
      <c r="B1032">
        <v>59</v>
      </c>
      <c r="C1032" t="s">
        <v>443</v>
      </c>
      <c r="D1032" t="s">
        <v>34</v>
      </c>
      <c r="E1032">
        <v>33585</v>
      </c>
      <c r="F1032">
        <v>91</v>
      </c>
      <c r="G1032">
        <v>7</v>
      </c>
      <c r="H1032">
        <v>122</v>
      </c>
      <c r="I1032">
        <f>(1-_xlfn.PERCENTRANK.INC($F$2:$F43244,F1032,1))*10</f>
        <v>0.99999999999999978</v>
      </c>
      <c r="J1032">
        <f t="shared" si="81"/>
        <v>1</v>
      </c>
      <c r="K1032">
        <f t="shared" si="82"/>
        <v>3</v>
      </c>
      <c r="L1032" t="s">
        <v>483</v>
      </c>
      <c r="M1032">
        <v>2</v>
      </c>
      <c r="N1032" s="8">
        <v>40.666666666666664</v>
      </c>
      <c r="O1032" s="8">
        <v>4</v>
      </c>
      <c r="P1032" s="8">
        <v>81.333333333333329</v>
      </c>
      <c r="Q1032">
        <f t="shared" si="80"/>
        <v>5</v>
      </c>
      <c r="R1032">
        <f t="shared" si="83"/>
        <v>0</v>
      </c>
      <c r="S1032" t="str">
        <f t="shared" si="84"/>
        <v>Inactive Customers</v>
      </c>
    </row>
    <row r="1033" spans="1:19" x14ac:dyDescent="0.25">
      <c r="A1033">
        <v>4002</v>
      </c>
      <c r="B1033">
        <v>65</v>
      </c>
      <c r="C1033" t="s">
        <v>33</v>
      </c>
      <c r="D1033" t="s">
        <v>34</v>
      </c>
      <c r="E1033">
        <v>77037</v>
      </c>
      <c r="F1033">
        <v>3</v>
      </c>
      <c r="G1033">
        <v>27</v>
      </c>
      <c r="H1033">
        <v>1123</v>
      </c>
      <c r="I1033">
        <f>(1-_xlfn.PERCENTRANK.INC($F$2:$F43245,F1033,1))*10</f>
        <v>10</v>
      </c>
      <c r="J1033">
        <f t="shared" si="81"/>
        <v>9</v>
      </c>
      <c r="K1033">
        <f t="shared" si="82"/>
        <v>7</v>
      </c>
      <c r="L1033" t="s">
        <v>483</v>
      </c>
      <c r="M1033">
        <v>7</v>
      </c>
      <c r="N1033" s="8">
        <v>413.73684210526312</v>
      </c>
      <c r="O1033" s="8">
        <v>12</v>
      </c>
      <c r="P1033" s="8">
        <v>709.26315789473676</v>
      </c>
      <c r="Q1033">
        <f t="shared" si="80"/>
        <v>26</v>
      </c>
      <c r="R1033">
        <f t="shared" si="83"/>
        <v>9</v>
      </c>
      <c r="S1033" t="str">
        <f t="shared" si="84"/>
        <v>Top Customers</v>
      </c>
    </row>
    <row r="1034" spans="1:19" x14ac:dyDescent="0.25">
      <c r="A1034">
        <v>8870</v>
      </c>
      <c r="B1034">
        <v>41</v>
      </c>
      <c r="C1034" t="s">
        <v>442</v>
      </c>
      <c r="D1034" t="s">
        <v>34</v>
      </c>
      <c r="E1034">
        <v>35196</v>
      </c>
      <c r="F1034">
        <v>68</v>
      </c>
      <c r="G1034">
        <v>18</v>
      </c>
      <c r="H1034">
        <v>497</v>
      </c>
      <c r="I1034">
        <f>(1-_xlfn.PERCENTRANK.INC($F$2:$F43246,F1034,1))*10</f>
        <v>4</v>
      </c>
      <c r="J1034">
        <f t="shared" si="81"/>
        <v>6</v>
      </c>
      <c r="K1034">
        <f t="shared" si="82"/>
        <v>5</v>
      </c>
      <c r="L1034" t="s">
        <v>483</v>
      </c>
      <c r="M1034">
        <v>6</v>
      </c>
      <c r="N1034" s="8">
        <v>271.09090909090907</v>
      </c>
      <c r="O1034" s="8">
        <v>5</v>
      </c>
      <c r="P1034" s="8">
        <v>225.90909090909091</v>
      </c>
      <c r="Q1034">
        <f t="shared" si="80"/>
        <v>15</v>
      </c>
      <c r="R1034">
        <f t="shared" si="83"/>
        <v>4</v>
      </c>
      <c r="S1034" t="str">
        <f t="shared" si="84"/>
        <v>At-Risk Customers</v>
      </c>
    </row>
    <row r="1035" spans="1:19" x14ac:dyDescent="0.25">
      <c r="A1035">
        <v>966</v>
      </c>
      <c r="B1035">
        <v>59</v>
      </c>
      <c r="C1035" t="s">
        <v>442</v>
      </c>
      <c r="D1035" t="s">
        <v>34</v>
      </c>
      <c r="E1035">
        <v>44529</v>
      </c>
      <c r="F1035">
        <v>98</v>
      </c>
      <c r="G1035">
        <v>25</v>
      </c>
      <c r="H1035">
        <v>691</v>
      </c>
      <c r="I1035">
        <f>(1-_xlfn.PERCENTRANK.INC($F$2:$F43247,F1035,1))*10</f>
        <v>0.99999999999999978</v>
      </c>
      <c r="J1035">
        <f t="shared" si="81"/>
        <v>8</v>
      </c>
      <c r="K1035">
        <f t="shared" si="82"/>
        <v>6</v>
      </c>
      <c r="L1035" t="s">
        <v>483</v>
      </c>
      <c r="M1035">
        <v>6</v>
      </c>
      <c r="N1035" s="8">
        <v>243.88235294117649</v>
      </c>
      <c r="O1035" s="8">
        <v>11</v>
      </c>
      <c r="P1035" s="8">
        <v>447.11764705882354</v>
      </c>
      <c r="Q1035">
        <f t="shared" si="80"/>
        <v>15</v>
      </c>
      <c r="R1035">
        <f t="shared" si="83"/>
        <v>4</v>
      </c>
      <c r="S1035" t="str">
        <f t="shared" si="84"/>
        <v>At-Risk Customers</v>
      </c>
    </row>
    <row r="1036" spans="1:19" x14ac:dyDescent="0.25">
      <c r="A1036">
        <v>4767</v>
      </c>
      <c r="B1036">
        <v>60</v>
      </c>
      <c r="C1036" t="s">
        <v>443</v>
      </c>
      <c r="D1036" t="s">
        <v>34</v>
      </c>
      <c r="E1036">
        <v>70924</v>
      </c>
      <c r="F1036">
        <v>41</v>
      </c>
      <c r="G1036">
        <v>20</v>
      </c>
      <c r="H1036">
        <v>1363</v>
      </c>
      <c r="I1036">
        <f>(1-_xlfn.PERCENTRANK.INC($F$2:$F43248,F1036,1))*10</f>
        <v>6</v>
      </c>
      <c r="J1036">
        <f t="shared" si="81"/>
        <v>6</v>
      </c>
      <c r="K1036">
        <f t="shared" si="82"/>
        <v>8</v>
      </c>
      <c r="L1036" t="s">
        <v>483</v>
      </c>
      <c r="M1036">
        <v>6</v>
      </c>
      <c r="N1036" s="8">
        <v>629.07692307692309</v>
      </c>
      <c r="O1036" s="8">
        <v>7</v>
      </c>
      <c r="P1036" s="8">
        <v>733.92307692307691</v>
      </c>
      <c r="Q1036">
        <f t="shared" si="80"/>
        <v>20</v>
      </c>
      <c r="R1036">
        <f t="shared" si="83"/>
        <v>7</v>
      </c>
      <c r="S1036" t="str">
        <f t="shared" si="84"/>
        <v>Loyal Customers</v>
      </c>
    </row>
    <row r="1037" spans="1:19" x14ac:dyDescent="0.25">
      <c r="A1037">
        <v>9725</v>
      </c>
      <c r="B1037">
        <v>59</v>
      </c>
      <c r="C1037" t="s">
        <v>33</v>
      </c>
      <c r="D1037" t="s">
        <v>34</v>
      </c>
      <c r="E1037">
        <v>28764</v>
      </c>
      <c r="F1037">
        <v>16</v>
      </c>
      <c r="G1037">
        <v>4</v>
      </c>
      <c r="H1037">
        <v>12</v>
      </c>
      <c r="I1037">
        <f>(1-_xlfn.PERCENTRANK.INC($F$2:$F43249,F1037,1))*10</f>
        <v>9</v>
      </c>
      <c r="J1037">
        <f t="shared" si="81"/>
        <v>0</v>
      </c>
      <c r="K1037">
        <f t="shared" si="82"/>
        <v>0</v>
      </c>
      <c r="L1037" t="s">
        <v>483</v>
      </c>
      <c r="M1037">
        <v>1</v>
      </c>
      <c r="N1037" s="8">
        <v>4</v>
      </c>
      <c r="O1037" s="8">
        <v>2</v>
      </c>
      <c r="P1037" s="8">
        <v>8</v>
      </c>
      <c r="Q1037">
        <f t="shared" si="80"/>
        <v>9</v>
      </c>
      <c r="R1037">
        <f t="shared" si="83"/>
        <v>2</v>
      </c>
      <c r="S1037" t="str">
        <f t="shared" si="84"/>
        <v>At-Risk Customers</v>
      </c>
    </row>
    <row r="1038" spans="1:19" x14ac:dyDescent="0.25">
      <c r="A1038">
        <v>4475</v>
      </c>
      <c r="B1038">
        <v>76</v>
      </c>
      <c r="C1038" t="s">
        <v>33</v>
      </c>
      <c r="D1038" t="s">
        <v>34</v>
      </c>
      <c r="E1038">
        <v>69098</v>
      </c>
      <c r="F1038">
        <v>82</v>
      </c>
      <c r="G1038">
        <v>25</v>
      </c>
      <c r="H1038">
        <v>2440</v>
      </c>
      <c r="I1038">
        <f>(1-_xlfn.PERCENTRANK.INC($F$2:$F43250,F1038,1))*10</f>
        <v>1.9999999999999996</v>
      </c>
      <c r="J1038">
        <f t="shared" si="81"/>
        <v>8</v>
      </c>
      <c r="K1038">
        <f t="shared" si="82"/>
        <v>9</v>
      </c>
      <c r="L1038" t="s">
        <v>483</v>
      </c>
      <c r="M1038">
        <v>7</v>
      </c>
      <c r="N1038" s="8">
        <v>1067.5</v>
      </c>
      <c r="O1038" s="8">
        <v>9</v>
      </c>
      <c r="P1038" s="8">
        <v>1372.5</v>
      </c>
      <c r="Q1038">
        <f t="shared" si="80"/>
        <v>19</v>
      </c>
      <c r="R1038">
        <f t="shared" si="83"/>
        <v>7</v>
      </c>
      <c r="S1038" t="str">
        <f t="shared" si="84"/>
        <v>Loyal Customers</v>
      </c>
    </row>
    <row r="1039" spans="1:19" x14ac:dyDescent="0.25">
      <c r="A1039">
        <v>5740</v>
      </c>
      <c r="B1039">
        <v>55</v>
      </c>
      <c r="C1039" t="s">
        <v>443</v>
      </c>
      <c r="D1039" t="s">
        <v>37</v>
      </c>
      <c r="E1039">
        <v>25959</v>
      </c>
      <c r="F1039">
        <v>1</v>
      </c>
      <c r="G1039">
        <v>7</v>
      </c>
      <c r="H1039">
        <v>56</v>
      </c>
      <c r="I1039">
        <f>(1-_xlfn.PERCENTRANK.INC($F$2:$F43251,F1039,1))*10</f>
        <v>10</v>
      </c>
      <c r="J1039">
        <f t="shared" si="81"/>
        <v>1</v>
      </c>
      <c r="K1039">
        <f t="shared" si="82"/>
        <v>2</v>
      </c>
      <c r="L1039" t="s">
        <v>483</v>
      </c>
      <c r="M1039">
        <v>1</v>
      </c>
      <c r="N1039" s="8">
        <v>18.666666666666664</v>
      </c>
      <c r="O1039" s="8">
        <v>2</v>
      </c>
      <c r="P1039" s="8">
        <v>37.333333333333329</v>
      </c>
      <c r="Q1039">
        <f t="shared" si="80"/>
        <v>13</v>
      </c>
      <c r="R1039">
        <f t="shared" si="83"/>
        <v>4</v>
      </c>
      <c r="S1039" t="str">
        <f t="shared" si="84"/>
        <v>At-Risk Customers</v>
      </c>
    </row>
    <row r="1040" spans="1:19" x14ac:dyDescent="0.25">
      <c r="A1040">
        <v>5731</v>
      </c>
      <c r="B1040">
        <v>42</v>
      </c>
      <c r="C1040" t="s">
        <v>443</v>
      </c>
      <c r="D1040" t="s">
        <v>34</v>
      </c>
      <c r="E1040">
        <v>27100</v>
      </c>
      <c r="F1040">
        <v>64</v>
      </c>
      <c r="G1040">
        <v>5</v>
      </c>
      <c r="H1040">
        <v>37</v>
      </c>
      <c r="I1040">
        <f>(1-_xlfn.PERCENTRANK.INC($F$2:$F43252,F1040,1))*10</f>
        <v>4</v>
      </c>
      <c r="J1040">
        <f t="shared" si="81"/>
        <v>0</v>
      </c>
      <c r="K1040">
        <f t="shared" si="82"/>
        <v>1</v>
      </c>
      <c r="L1040" t="s">
        <v>483</v>
      </c>
      <c r="M1040">
        <v>1</v>
      </c>
      <c r="N1040" s="8">
        <v>9.25</v>
      </c>
      <c r="O1040" s="8">
        <v>3</v>
      </c>
      <c r="P1040" s="8">
        <v>27.75</v>
      </c>
      <c r="Q1040">
        <f t="shared" si="80"/>
        <v>5</v>
      </c>
      <c r="R1040">
        <f t="shared" si="83"/>
        <v>0</v>
      </c>
      <c r="S1040" t="str">
        <f t="shared" si="84"/>
        <v>Inactive Customers</v>
      </c>
    </row>
    <row r="1041" spans="1:19" x14ac:dyDescent="0.25">
      <c r="A1041">
        <v>7290</v>
      </c>
      <c r="B1041">
        <v>40</v>
      </c>
      <c r="C1041" t="s">
        <v>442</v>
      </c>
      <c r="D1041" t="s">
        <v>30</v>
      </c>
      <c r="E1041">
        <v>70596</v>
      </c>
      <c r="F1041">
        <v>68</v>
      </c>
      <c r="G1041">
        <v>21</v>
      </c>
      <c r="H1041">
        <v>968</v>
      </c>
      <c r="I1041">
        <f>(1-_xlfn.PERCENTRANK.INC($F$2:$F43253,F1041,1))*10</f>
        <v>4</v>
      </c>
      <c r="J1041">
        <f t="shared" si="81"/>
        <v>7</v>
      </c>
      <c r="K1041">
        <f t="shared" si="82"/>
        <v>7</v>
      </c>
      <c r="L1041" t="s">
        <v>483</v>
      </c>
      <c r="M1041">
        <v>3</v>
      </c>
      <c r="N1041" s="8">
        <v>193.60000000000002</v>
      </c>
      <c r="O1041" s="8">
        <v>12</v>
      </c>
      <c r="P1041" s="8">
        <v>774.40000000000009</v>
      </c>
      <c r="Q1041">
        <f t="shared" si="80"/>
        <v>18</v>
      </c>
      <c r="R1041">
        <f t="shared" si="83"/>
        <v>6</v>
      </c>
      <c r="S1041" t="str">
        <f t="shared" si="84"/>
        <v>Growth Customers</v>
      </c>
    </row>
    <row r="1042" spans="1:19" x14ac:dyDescent="0.25">
      <c r="A1042">
        <v>3846</v>
      </c>
      <c r="B1042">
        <v>51</v>
      </c>
      <c r="C1042" t="s">
        <v>442</v>
      </c>
      <c r="D1042" t="s">
        <v>34</v>
      </c>
      <c r="E1042">
        <v>42557</v>
      </c>
      <c r="F1042">
        <v>98</v>
      </c>
      <c r="G1042">
        <v>15</v>
      </c>
      <c r="H1042">
        <v>270</v>
      </c>
      <c r="I1042">
        <f>(1-_xlfn.PERCENTRANK.INC($F$2:$F43254,F1042,1))*10</f>
        <v>0.99999999999999978</v>
      </c>
      <c r="J1042">
        <f t="shared" si="81"/>
        <v>4</v>
      </c>
      <c r="K1042">
        <f t="shared" si="82"/>
        <v>4</v>
      </c>
      <c r="L1042" t="s">
        <v>483</v>
      </c>
      <c r="M1042">
        <v>6</v>
      </c>
      <c r="N1042" s="8">
        <v>162</v>
      </c>
      <c r="O1042" s="8">
        <v>4</v>
      </c>
      <c r="P1042" s="8">
        <v>108</v>
      </c>
      <c r="Q1042">
        <f t="shared" si="80"/>
        <v>9</v>
      </c>
      <c r="R1042">
        <f t="shared" si="83"/>
        <v>2</v>
      </c>
      <c r="S1042" t="str">
        <f t="shared" si="84"/>
        <v>At-Risk Customers</v>
      </c>
    </row>
    <row r="1043" spans="1:19" x14ac:dyDescent="0.25">
      <c r="A1043">
        <v>8104</v>
      </c>
      <c r="B1043">
        <v>74</v>
      </c>
      <c r="C1043" t="s">
        <v>33</v>
      </c>
      <c r="D1043" t="s">
        <v>34</v>
      </c>
      <c r="E1043">
        <v>53312</v>
      </c>
      <c r="F1043">
        <v>32</v>
      </c>
      <c r="G1043">
        <v>12</v>
      </c>
      <c r="H1043">
        <v>278</v>
      </c>
      <c r="I1043">
        <f>(1-_xlfn.PERCENTRANK.INC($F$2:$F43255,F1043,1))*10</f>
        <v>7</v>
      </c>
      <c r="J1043">
        <f t="shared" si="81"/>
        <v>3</v>
      </c>
      <c r="K1043">
        <f t="shared" si="82"/>
        <v>4</v>
      </c>
      <c r="L1043" t="s">
        <v>483</v>
      </c>
      <c r="M1043">
        <v>5</v>
      </c>
      <c r="N1043" s="8">
        <v>139</v>
      </c>
      <c r="O1043" s="8">
        <v>5</v>
      </c>
      <c r="P1043" s="8">
        <v>139</v>
      </c>
      <c r="Q1043">
        <f t="shared" si="80"/>
        <v>14</v>
      </c>
      <c r="R1043">
        <f t="shared" si="83"/>
        <v>4</v>
      </c>
      <c r="S1043" t="str">
        <f t="shared" si="84"/>
        <v>At-Risk Customers</v>
      </c>
    </row>
    <row r="1044" spans="1:19" x14ac:dyDescent="0.25">
      <c r="A1044">
        <v>4507</v>
      </c>
      <c r="B1044">
        <v>73</v>
      </c>
      <c r="C1044" t="s">
        <v>442</v>
      </c>
      <c r="D1044" t="s">
        <v>30</v>
      </c>
      <c r="E1044">
        <v>72228</v>
      </c>
      <c r="F1044">
        <v>87</v>
      </c>
      <c r="G1044">
        <v>22</v>
      </c>
      <c r="H1044">
        <v>1250</v>
      </c>
      <c r="I1044">
        <f>(1-_xlfn.PERCENTRANK.INC($F$2:$F43256,F1044,1))*10</f>
        <v>1.9999999999999996</v>
      </c>
      <c r="J1044">
        <f t="shared" si="81"/>
        <v>7</v>
      </c>
      <c r="K1044">
        <f t="shared" si="82"/>
        <v>8</v>
      </c>
      <c r="L1044" t="s">
        <v>483</v>
      </c>
      <c r="M1044">
        <v>6</v>
      </c>
      <c r="N1044" s="8">
        <v>535.71428571428567</v>
      </c>
      <c r="O1044" s="8">
        <v>8</v>
      </c>
      <c r="P1044" s="8">
        <v>714.28571428571422</v>
      </c>
      <c r="Q1044">
        <f t="shared" si="80"/>
        <v>17</v>
      </c>
      <c r="R1044">
        <f t="shared" si="83"/>
        <v>5</v>
      </c>
      <c r="S1044" t="str">
        <f t="shared" si="84"/>
        <v>Growth Customers</v>
      </c>
    </row>
    <row r="1045" spans="1:19" x14ac:dyDescent="0.25">
      <c r="A1045">
        <v>11013</v>
      </c>
      <c r="B1045">
        <v>38</v>
      </c>
      <c r="C1045" t="s">
        <v>442</v>
      </c>
      <c r="D1045" t="s">
        <v>34</v>
      </c>
      <c r="E1045">
        <v>67605</v>
      </c>
      <c r="F1045">
        <v>84</v>
      </c>
      <c r="G1045">
        <v>17</v>
      </c>
      <c r="H1045">
        <v>938</v>
      </c>
      <c r="I1045">
        <f>(1-_xlfn.PERCENTRANK.INC($F$2:$F43257,F1045,1))*10</f>
        <v>1.9999999999999996</v>
      </c>
      <c r="J1045">
        <f t="shared" si="81"/>
        <v>5</v>
      </c>
      <c r="K1045">
        <f t="shared" si="82"/>
        <v>7</v>
      </c>
      <c r="L1045" t="s">
        <v>483</v>
      </c>
      <c r="M1045">
        <v>2</v>
      </c>
      <c r="N1045" s="8">
        <v>234.5</v>
      </c>
      <c r="O1045" s="8">
        <v>6</v>
      </c>
      <c r="P1045" s="8">
        <v>703.5</v>
      </c>
      <c r="Q1045">
        <f t="shared" si="80"/>
        <v>14</v>
      </c>
      <c r="R1045">
        <f t="shared" si="83"/>
        <v>4</v>
      </c>
      <c r="S1045" t="str">
        <f t="shared" si="84"/>
        <v>At-Risk Customers</v>
      </c>
    </row>
    <row r="1046" spans="1:19" x14ac:dyDescent="0.25">
      <c r="A1046">
        <v>4491</v>
      </c>
      <c r="B1046">
        <v>76</v>
      </c>
      <c r="C1046" t="s">
        <v>443</v>
      </c>
      <c r="D1046" t="s">
        <v>34</v>
      </c>
      <c r="E1046">
        <v>62845</v>
      </c>
      <c r="F1046">
        <v>3</v>
      </c>
      <c r="G1046">
        <v>28</v>
      </c>
      <c r="H1046">
        <v>1178</v>
      </c>
      <c r="I1046">
        <f>(1-_xlfn.PERCENTRANK.INC($F$2:$F43258,F1046,1))*10</f>
        <v>10</v>
      </c>
      <c r="J1046">
        <f t="shared" si="81"/>
        <v>9</v>
      </c>
      <c r="K1046">
        <f t="shared" si="82"/>
        <v>8</v>
      </c>
      <c r="L1046" t="s">
        <v>483</v>
      </c>
      <c r="M1046">
        <v>3</v>
      </c>
      <c r="N1046" s="8">
        <v>271.84615384615387</v>
      </c>
      <c r="O1046" s="8">
        <v>10</v>
      </c>
      <c r="P1046" s="8">
        <v>906.15384615384619</v>
      </c>
      <c r="Q1046">
        <f t="shared" si="80"/>
        <v>27</v>
      </c>
      <c r="R1046">
        <f t="shared" si="83"/>
        <v>9</v>
      </c>
      <c r="S1046" t="str">
        <f t="shared" si="84"/>
        <v>Top Customers</v>
      </c>
    </row>
    <row r="1047" spans="1:19" x14ac:dyDescent="0.25">
      <c r="A1047">
        <v>3759</v>
      </c>
      <c r="B1047">
        <v>67</v>
      </c>
      <c r="C1047" t="s">
        <v>442</v>
      </c>
      <c r="D1047" t="s">
        <v>34</v>
      </c>
      <c r="E1047">
        <v>65196</v>
      </c>
      <c r="F1047">
        <v>34</v>
      </c>
      <c r="G1047">
        <v>26</v>
      </c>
      <c r="H1047">
        <v>1155</v>
      </c>
      <c r="I1047">
        <f>(1-_xlfn.PERCENTRANK.INC($F$2:$F43259,F1047,1))*10</f>
        <v>7</v>
      </c>
      <c r="J1047">
        <f t="shared" si="81"/>
        <v>9</v>
      </c>
      <c r="K1047">
        <f t="shared" si="82"/>
        <v>7</v>
      </c>
      <c r="L1047" t="s">
        <v>483</v>
      </c>
      <c r="M1047">
        <v>7</v>
      </c>
      <c r="N1047" s="8">
        <v>449.16666666666669</v>
      </c>
      <c r="O1047" s="8">
        <v>11</v>
      </c>
      <c r="P1047" s="8">
        <v>705.83333333333337</v>
      </c>
      <c r="Q1047">
        <f t="shared" si="80"/>
        <v>23</v>
      </c>
      <c r="R1047">
        <f t="shared" si="83"/>
        <v>8</v>
      </c>
      <c r="S1047" t="str">
        <f t="shared" si="84"/>
        <v>Loyal Customers</v>
      </c>
    </row>
    <row r="1048" spans="1:19" x14ac:dyDescent="0.25">
      <c r="A1048">
        <v>1162</v>
      </c>
      <c r="B1048">
        <v>38</v>
      </c>
      <c r="C1048" t="s">
        <v>33</v>
      </c>
      <c r="D1048" t="s">
        <v>30</v>
      </c>
      <c r="E1048">
        <v>42000</v>
      </c>
      <c r="F1048">
        <v>23</v>
      </c>
      <c r="G1048">
        <v>20</v>
      </c>
      <c r="H1048">
        <v>653</v>
      </c>
      <c r="I1048">
        <f>(1-_xlfn.PERCENTRANK.INC($F$2:$F43260,F1048,1))*10</f>
        <v>8</v>
      </c>
      <c r="J1048">
        <f t="shared" si="81"/>
        <v>6</v>
      </c>
      <c r="K1048">
        <f t="shared" si="82"/>
        <v>6</v>
      </c>
      <c r="L1048" t="s">
        <v>483</v>
      </c>
      <c r="M1048">
        <v>5</v>
      </c>
      <c r="N1048" s="8">
        <v>204.0625</v>
      </c>
      <c r="O1048" s="8">
        <v>11</v>
      </c>
      <c r="P1048" s="8">
        <v>448.9375</v>
      </c>
      <c r="Q1048">
        <f t="shared" si="80"/>
        <v>20</v>
      </c>
      <c r="R1048">
        <f t="shared" si="83"/>
        <v>7</v>
      </c>
      <c r="S1048" t="str">
        <f t="shared" si="84"/>
        <v>Loyal Customers</v>
      </c>
    </row>
    <row r="1049" spans="1:19" x14ac:dyDescent="0.25">
      <c r="A1049">
        <v>2055</v>
      </c>
      <c r="B1049">
        <v>52</v>
      </c>
      <c r="C1049" t="s">
        <v>33</v>
      </c>
      <c r="D1049" t="s">
        <v>37</v>
      </c>
      <c r="E1049">
        <v>35860</v>
      </c>
      <c r="F1049">
        <v>37</v>
      </c>
      <c r="G1049">
        <v>6</v>
      </c>
      <c r="H1049">
        <v>49</v>
      </c>
      <c r="I1049">
        <f>(1-_xlfn.PERCENTRANK.INC($F$2:$F43261,F1049,1))*10</f>
        <v>7</v>
      </c>
      <c r="J1049">
        <f t="shared" si="81"/>
        <v>1</v>
      </c>
      <c r="K1049">
        <f t="shared" si="82"/>
        <v>1</v>
      </c>
      <c r="L1049" t="s">
        <v>483</v>
      </c>
      <c r="M1049">
        <v>1</v>
      </c>
      <c r="N1049" s="8">
        <v>16.333333333333332</v>
      </c>
      <c r="O1049" s="8">
        <v>2</v>
      </c>
      <c r="P1049" s="8">
        <v>32.666666666666664</v>
      </c>
      <c r="Q1049">
        <f t="shared" si="80"/>
        <v>9</v>
      </c>
      <c r="R1049">
        <f t="shared" si="83"/>
        <v>2</v>
      </c>
      <c r="S1049" t="str">
        <f t="shared" si="84"/>
        <v>At-Risk Customers</v>
      </c>
    </row>
    <row r="1050" spans="1:19" x14ac:dyDescent="0.25">
      <c r="A1050">
        <v>10766</v>
      </c>
      <c r="B1050">
        <v>61</v>
      </c>
      <c r="C1050" t="s">
        <v>33</v>
      </c>
      <c r="D1050" t="s">
        <v>34</v>
      </c>
      <c r="E1050">
        <v>65526</v>
      </c>
      <c r="F1050">
        <v>22</v>
      </c>
      <c r="G1050">
        <v>17</v>
      </c>
      <c r="H1050">
        <v>506</v>
      </c>
      <c r="I1050">
        <f>(1-_xlfn.PERCENTRANK.INC($F$2:$F43262,F1050,1))*10</f>
        <v>8</v>
      </c>
      <c r="J1050">
        <f t="shared" si="81"/>
        <v>5</v>
      </c>
      <c r="K1050">
        <f t="shared" si="82"/>
        <v>5</v>
      </c>
      <c r="L1050" t="s">
        <v>483</v>
      </c>
      <c r="M1050">
        <v>4</v>
      </c>
      <c r="N1050" s="8">
        <v>168.66666666666666</v>
      </c>
      <c r="O1050" s="8">
        <v>8</v>
      </c>
      <c r="P1050" s="8">
        <v>337.33333333333331</v>
      </c>
      <c r="Q1050">
        <f t="shared" si="80"/>
        <v>18</v>
      </c>
      <c r="R1050">
        <f t="shared" si="83"/>
        <v>6</v>
      </c>
      <c r="S1050" t="str">
        <f t="shared" si="84"/>
        <v>Growth Customers</v>
      </c>
    </row>
    <row r="1051" spans="1:19" x14ac:dyDescent="0.25">
      <c r="A1051">
        <v>4415</v>
      </c>
      <c r="B1051">
        <v>64</v>
      </c>
      <c r="C1051" t="s">
        <v>442</v>
      </c>
      <c r="D1051" t="s">
        <v>34</v>
      </c>
      <c r="E1051">
        <v>16860</v>
      </c>
      <c r="F1051">
        <v>19</v>
      </c>
      <c r="G1051">
        <v>8</v>
      </c>
      <c r="H1051">
        <v>38</v>
      </c>
      <c r="I1051">
        <f>(1-_xlfn.PERCENTRANK.INC($F$2:$F43263,F1051,1))*10</f>
        <v>9</v>
      </c>
      <c r="J1051">
        <f t="shared" si="81"/>
        <v>2</v>
      </c>
      <c r="K1051">
        <f t="shared" si="82"/>
        <v>1</v>
      </c>
      <c r="L1051" t="s">
        <v>483</v>
      </c>
      <c r="M1051">
        <v>1</v>
      </c>
      <c r="N1051" s="8">
        <v>9.5</v>
      </c>
      <c r="O1051" s="8">
        <v>3</v>
      </c>
      <c r="P1051" s="8">
        <v>28.5</v>
      </c>
      <c r="Q1051">
        <f t="shared" si="80"/>
        <v>12</v>
      </c>
      <c r="R1051">
        <f t="shared" si="83"/>
        <v>3</v>
      </c>
      <c r="S1051" t="str">
        <f t="shared" si="84"/>
        <v>At-Risk Customers</v>
      </c>
    </row>
    <row r="1052" spans="1:19" x14ac:dyDescent="0.25">
      <c r="A1052">
        <v>3005</v>
      </c>
      <c r="B1052">
        <v>33</v>
      </c>
      <c r="C1052" t="s">
        <v>442</v>
      </c>
      <c r="D1052" t="s">
        <v>30</v>
      </c>
      <c r="E1052">
        <v>83528</v>
      </c>
      <c r="F1052">
        <v>7</v>
      </c>
      <c r="G1052">
        <v>23</v>
      </c>
      <c r="H1052">
        <v>1650</v>
      </c>
      <c r="I1052">
        <f>(1-_xlfn.PERCENTRANK.INC($F$2:$F43264,F1052,1))*10</f>
        <v>10</v>
      </c>
      <c r="J1052">
        <f t="shared" si="81"/>
        <v>8</v>
      </c>
      <c r="K1052">
        <f t="shared" si="82"/>
        <v>9</v>
      </c>
      <c r="L1052" t="s">
        <v>483</v>
      </c>
      <c r="M1052">
        <v>4</v>
      </c>
      <c r="N1052" s="8">
        <v>550</v>
      </c>
      <c r="O1052" s="8">
        <v>8</v>
      </c>
      <c r="P1052" s="8">
        <v>1100</v>
      </c>
      <c r="Q1052">
        <f t="shared" si="80"/>
        <v>27</v>
      </c>
      <c r="R1052">
        <f t="shared" si="83"/>
        <v>9</v>
      </c>
      <c r="S1052" t="str">
        <f t="shared" si="84"/>
        <v>Top Customers</v>
      </c>
    </row>
    <row r="1053" spans="1:19" x14ac:dyDescent="0.25">
      <c r="A1053">
        <v>2223</v>
      </c>
      <c r="B1053">
        <v>60</v>
      </c>
      <c r="C1053" t="s">
        <v>443</v>
      </c>
      <c r="D1053" t="s">
        <v>37</v>
      </c>
      <c r="E1053">
        <v>64176</v>
      </c>
      <c r="F1053">
        <v>52</v>
      </c>
      <c r="G1053">
        <v>33</v>
      </c>
      <c r="H1053">
        <v>1826</v>
      </c>
      <c r="I1053">
        <f>(1-_xlfn.PERCENTRANK.INC($F$2:$F43265,F1053,1))*10</f>
        <v>5</v>
      </c>
      <c r="J1053">
        <f t="shared" si="81"/>
        <v>9</v>
      </c>
      <c r="K1053">
        <f t="shared" si="82"/>
        <v>9</v>
      </c>
      <c r="L1053" t="s">
        <v>483</v>
      </c>
      <c r="M1053">
        <v>8</v>
      </c>
      <c r="N1053" s="8">
        <v>913</v>
      </c>
      <c r="O1053" s="8">
        <v>8</v>
      </c>
      <c r="P1053" s="8">
        <v>913</v>
      </c>
      <c r="Q1053">
        <f t="shared" si="80"/>
        <v>23</v>
      </c>
      <c r="R1053">
        <f t="shared" si="83"/>
        <v>8</v>
      </c>
      <c r="S1053" t="str">
        <f t="shared" si="84"/>
        <v>Loyal Customers</v>
      </c>
    </row>
    <row r="1054" spans="1:19" x14ac:dyDescent="0.25">
      <c r="A1054">
        <v>4817</v>
      </c>
      <c r="B1054">
        <v>69</v>
      </c>
      <c r="C1054" t="s">
        <v>442</v>
      </c>
      <c r="D1054" t="s">
        <v>37</v>
      </c>
      <c r="E1054">
        <v>22304</v>
      </c>
      <c r="F1054">
        <v>91</v>
      </c>
      <c r="G1054">
        <v>4</v>
      </c>
      <c r="H1054">
        <v>18</v>
      </c>
      <c r="I1054">
        <f>(1-_xlfn.PERCENTRANK.INC($F$2:$F43266,F1054,1))*10</f>
        <v>0.99999999999999978</v>
      </c>
      <c r="J1054">
        <f t="shared" si="81"/>
        <v>0</v>
      </c>
      <c r="K1054">
        <f t="shared" si="82"/>
        <v>0</v>
      </c>
      <c r="L1054" t="s">
        <v>483</v>
      </c>
      <c r="M1054">
        <v>1</v>
      </c>
      <c r="N1054" s="8">
        <v>6</v>
      </c>
      <c r="O1054" s="8">
        <v>2</v>
      </c>
      <c r="P1054" s="8">
        <v>12</v>
      </c>
      <c r="Q1054">
        <f t="shared" si="80"/>
        <v>0.99999999999999978</v>
      </c>
      <c r="R1054">
        <f t="shared" si="83"/>
        <v>0</v>
      </c>
      <c r="S1054" t="str">
        <f t="shared" si="84"/>
        <v>Inactive Customers</v>
      </c>
    </row>
    <row r="1055" spans="1:19" x14ac:dyDescent="0.25">
      <c r="A1055">
        <v>2875</v>
      </c>
      <c r="B1055">
        <v>47</v>
      </c>
      <c r="C1055" t="s">
        <v>442</v>
      </c>
      <c r="D1055" t="s">
        <v>34</v>
      </c>
      <c r="E1055">
        <v>67023</v>
      </c>
      <c r="F1055">
        <v>93</v>
      </c>
      <c r="G1055">
        <v>24</v>
      </c>
      <c r="H1055">
        <v>906</v>
      </c>
      <c r="I1055">
        <f>(1-_xlfn.PERCENTRANK.INC($F$2:$F43267,F1055,1))*10</f>
        <v>0.99999999999999978</v>
      </c>
      <c r="J1055">
        <f t="shared" si="81"/>
        <v>8</v>
      </c>
      <c r="K1055">
        <f t="shared" si="82"/>
        <v>6</v>
      </c>
      <c r="L1055" t="s">
        <v>483</v>
      </c>
      <c r="M1055">
        <v>3</v>
      </c>
      <c r="N1055" s="8">
        <v>169.875</v>
      </c>
      <c r="O1055" s="8">
        <v>13</v>
      </c>
      <c r="P1055" s="8">
        <v>736.125</v>
      </c>
      <c r="Q1055">
        <f t="shared" si="80"/>
        <v>15</v>
      </c>
      <c r="R1055">
        <f t="shared" si="83"/>
        <v>4</v>
      </c>
      <c r="S1055" t="str">
        <f t="shared" si="84"/>
        <v>At-Risk Customers</v>
      </c>
    </row>
    <row r="1056" spans="1:19" x14ac:dyDescent="0.25">
      <c r="A1056">
        <v>10536</v>
      </c>
      <c r="B1056">
        <v>54</v>
      </c>
      <c r="C1056" t="s">
        <v>33</v>
      </c>
      <c r="D1056" t="s">
        <v>34</v>
      </c>
      <c r="E1056">
        <v>32892</v>
      </c>
      <c r="F1056">
        <v>78</v>
      </c>
      <c r="G1056">
        <v>8</v>
      </c>
      <c r="H1056">
        <v>46</v>
      </c>
      <c r="I1056">
        <f>(1-_xlfn.PERCENTRANK.INC($F$2:$F43268,F1056,1))*10</f>
        <v>3.0000000000000004</v>
      </c>
      <c r="J1056">
        <f t="shared" si="81"/>
        <v>2</v>
      </c>
      <c r="K1056">
        <f t="shared" si="82"/>
        <v>1</v>
      </c>
      <c r="L1056" t="s">
        <v>483</v>
      </c>
      <c r="M1056">
        <v>3</v>
      </c>
      <c r="N1056" s="8">
        <v>23</v>
      </c>
      <c r="O1056" s="8">
        <v>3</v>
      </c>
      <c r="P1056" s="8">
        <v>23</v>
      </c>
      <c r="Q1056">
        <f t="shared" si="80"/>
        <v>6</v>
      </c>
      <c r="R1056">
        <f t="shared" si="83"/>
        <v>0</v>
      </c>
      <c r="S1056" t="str">
        <f t="shared" si="84"/>
        <v>Inactive Customers</v>
      </c>
    </row>
    <row r="1057" spans="1:19" x14ac:dyDescent="0.25">
      <c r="A1057">
        <v>11112</v>
      </c>
      <c r="B1057">
        <v>59</v>
      </c>
      <c r="C1057" t="s">
        <v>442</v>
      </c>
      <c r="D1057" t="s">
        <v>34</v>
      </c>
      <c r="E1057">
        <v>70713</v>
      </c>
      <c r="F1057">
        <v>23</v>
      </c>
      <c r="G1057">
        <v>25</v>
      </c>
      <c r="H1057">
        <v>1477</v>
      </c>
      <c r="I1057">
        <f>(1-_xlfn.PERCENTRANK.INC($F$2:$F43269,F1057,1))*10</f>
        <v>8</v>
      </c>
      <c r="J1057">
        <f t="shared" si="81"/>
        <v>8</v>
      </c>
      <c r="K1057">
        <f t="shared" si="82"/>
        <v>8</v>
      </c>
      <c r="L1057" t="s">
        <v>483</v>
      </c>
      <c r="M1057">
        <v>5</v>
      </c>
      <c r="N1057" s="8">
        <v>568.07692307692309</v>
      </c>
      <c r="O1057" s="8">
        <v>8</v>
      </c>
      <c r="P1057" s="8">
        <v>908.92307692307702</v>
      </c>
      <c r="Q1057">
        <f t="shared" si="80"/>
        <v>24</v>
      </c>
      <c r="R1057">
        <f t="shared" si="83"/>
        <v>9</v>
      </c>
      <c r="S1057" t="str">
        <f t="shared" si="84"/>
        <v>Top Customers</v>
      </c>
    </row>
    <row r="1058" spans="1:19" x14ac:dyDescent="0.25">
      <c r="A1058">
        <v>3807</v>
      </c>
      <c r="B1058">
        <v>70</v>
      </c>
      <c r="C1058" t="s">
        <v>442</v>
      </c>
      <c r="D1058" t="s">
        <v>34</v>
      </c>
      <c r="E1058">
        <v>59925</v>
      </c>
      <c r="F1058">
        <v>83</v>
      </c>
      <c r="G1058">
        <v>23</v>
      </c>
      <c r="H1058">
        <v>766</v>
      </c>
      <c r="I1058">
        <f>(1-_xlfn.PERCENTRANK.INC($F$2:$F43270,F1058,1))*10</f>
        <v>1.9999999999999996</v>
      </c>
      <c r="J1058">
        <f t="shared" si="81"/>
        <v>8</v>
      </c>
      <c r="K1058">
        <f t="shared" si="82"/>
        <v>6</v>
      </c>
      <c r="L1058" t="s">
        <v>483</v>
      </c>
      <c r="M1058">
        <v>9</v>
      </c>
      <c r="N1058" s="8">
        <v>383</v>
      </c>
      <c r="O1058" s="8">
        <v>9</v>
      </c>
      <c r="P1058" s="8">
        <v>383</v>
      </c>
      <c r="Q1058">
        <f t="shared" si="80"/>
        <v>16</v>
      </c>
      <c r="R1058">
        <f t="shared" si="83"/>
        <v>5</v>
      </c>
      <c r="S1058" t="str">
        <f t="shared" si="84"/>
        <v>Growth Customers</v>
      </c>
    </row>
    <row r="1059" spans="1:19" x14ac:dyDescent="0.25">
      <c r="A1059">
        <v>9197</v>
      </c>
      <c r="B1059">
        <v>72</v>
      </c>
      <c r="C1059" t="s">
        <v>442</v>
      </c>
      <c r="D1059" t="s">
        <v>34</v>
      </c>
      <c r="E1059">
        <v>39722</v>
      </c>
      <c r="F1059">
        <v>92</v>
      </c>
      <c r="G1059">
        <v>7</v>
      </c>
      <c r="H1059">
        <v>47</v>
      </c>
      <c r="I1059">
        <f>(1-_xlfn.PERCENTRANK.INC($F$2:$F43271,F1059,1))*10</f>
        <v>0.99999999999999978</v>
      </c>
      <c r="J1059">
        <f t="shared" si="81"/>
        <v>1</v>
      </c>
      <c r="K1059">
        <f t="shared" si="82"/>
        <v>1</v>
      </c>
      <c r="L1059" t="s">
        <v>483</v>
      </c>
      <c r="M1059">
        <v>2</v>
      </c>
      <c r="N1059" s="8">
        <v>18.8</v>
      </c>
      <c r="O1059" s="8">
        <v>3</v>
      </c>
      <c r="P1059" s="8">
        <v>28.2</v>
      </c>
      <c r="Q1059">
        <f t="shared" si="80"/>
        <v>3</v>
      </c>
      <c r="R1059">
        <f t="shared" si="83"/>
        <v>0</v>
      </c>
      <c r="S1059" t="str">
        <f t="shared" si="84"/>
        <v>Inactive Customers</v>
      </c>
    </row>
    <row r="1060" spans="1:19" x14ac:dyDescent="0.25">
      <c r="A1060">
        <v>10832</v>
      </c>
      <c r="B1060">
        <v>67</v>
      </c>
      <c r="C1060" t="s">
        <v>442</v>
      </c>
      <c r="D1060" t="s">
        <v>34</v>
      </c>
      <c r="E1060">
        <v>46610</v>
      </c>
      <c r="F1060">
        <v>4</v>
      </c>
      <c r="G1060">
        <v>14</v>
      </c>
      <c r="H1060">
        <v>467</v>
      </c>
      <c r="I1060">
        <f>(1-_xlfn.PERCENTRANK.INC($F$2:$F43272,F1060,1))*10</f>
        <v>10</v>
      </c>
      <c r="J1060">
        <f t="shared" si="81"/>
        <v>4</v>
      </c>
      <c r="K1060">
        <f t="shared" si="82"/>
        <v>5</v>
      </c>
      <c r="L1060" t="s">
        <v>483</v>
      </c>
      <c r="M1060">
        <v>6</v>
      </c>
      <c r="N1060" s="8">
        <v>233.5</v>
      </c>
      <c r="O1060" s="8">
        <v>6</v>
      </c>
      <c r="P1060" s="8">
        <v>233.5</v>
      </c>
      <c r="Q1060">
        <f t="shared" si="80"/>
        <v>19</v>
      </c>
      <c r="R1060">
        <f t="shared" si="83"/>
        <v>7</v>
      </c>
      <c r="S1060" t="str">
        <f t="shared" si="84"/>
        <v>Loyal Customers</v>
      </c>
    </row>
    <row r="1061" spans="1:19" x14ac:dyDescent="0.25">
      <c r="A1061">
        <v>6421</v>
      </c>
      <c r="B1061">
        <v>64</v>
      </c>
      <c r="C1061" t="s">
        <v>442</v>
      </c>
      <c r="D1061" t="s">
        <v>34</v>
      </c>
      <c r="E1061">
        <v>88347</v>
      </c>
      <c r="F1061">
        <v>32</v>
      </c>
      <c r="G1061">
        <v>21</v>
      </c>
      <c r="H1061">
        <v>2116</v>
      </c>
      <c r="I1061">
        <f>(1-_xlfn.PERCENTRANK.INC($F$2:$F43273,F1061,1))*10</f>
        <v>7</v>
      </c>
      <c r="J1061">
        <f t="shared" si="81"/>
        <v>7</v>
      </c>
      <c r="K1061">
        <f t="shared" si="82"/>
        <v>9</v>
      </c>
      <c r="L1061" t="s">
        <v>483</v>
      </c>
      <c r="M1061">
        <v>4</v>
      </c>
      <c r="N1061" s="8">
        <v>651.07692307692309</v>
      </c>
      <c r="O1061" s="8">
        <v>9</v>
      </c>
      <c r="P1061" s="8">
        <v>1464.9230769230769</v>
      </c>
      <c r="Q1061">
        <f t="shared" si="80"/>
        <v>23</v>
      </c>
      <c r="R1061">
        <f t="shared" si="83"/>
        <v>8</v>
      </c>
      <c r="S1061" t="str">
        <f t="shared" si="84"/>
        <v>Loyal Customers</v>
      </c>
    </row>
    <row r="1062" spans="1:19" x14ac:dyDescent="0.25">
      <c r="A1062">
        <v>4207</v>
      </c>
      <c r="B1062">
        <v>44</v>
      </c>
      <c r="C1062" t="s">
        <v>33</v>
      </c>
      <c r="D1062" t="s">
        <v>34</v>
      </c>
      <c r="E1062">
        <v>87171</v>
      </c>
      <c r="F1062">
        <v>27</v>
      </c>
      <c r="G1062">
        <v>25</v>
      </c>
      <c r="H1062">
        <v>1298</v>
      </c>
      <c r="I1062">
        <f>(1-_xlfn.PERCENTRANK.INC($F$2:$F43274,F1062,1))*10</f>
        <v>8</v>
      </c>
      <c r="J1062">
        <f t="shared" si="81"/>
        <v>8</v>
      </c>
      <c r="K1062">
        <f t="shared" si="82"/>
        <v>8</v>
      </c>
      <c r="L1062" t="s">
        <v>483</v>
      </c>
      <c r="M1062">
        <v>6</v>
      </c>
      <c r="N1062" s="8">
        <v>458.11764705882354</v>
      </c>
      <c r="O1062" s="8">
        <v>11</v>
      </c>
      <c r="P1062" s="8">
        <v>839.88235294117646</v>
      </c>
      <c r="Q1062">
        <f t="shared" si="80"/>
        <v>24</v>
      </c>
      <c r="R1062">
        <f t="shared" si="83"/>
        <v>9</v>
      </c>
      <c r="S1062" t="str">
        <f t="shared" si="84"/>
        <v>Top Customers</v>
      </c>
    </row>
    <row r="1063" spans="1:19" x14ac:dyDescent="0.25">
      <c r="A1063">
        <v>577</v>
      </c>
      <c r="B1063">
        <v>49</v>
      </c>
      <c r="C1063" t="s">
        <v>443</v>
      </c>
      <c r="D1063" t="s">
        <v>34</v>
      </c>
      <c r="E1063">
        <v>26907</v>
      </c>
      <c r="F1063">
        <v>10</v>
      </c>
      <c r="G1063">
        <v>6</v>
      </c>
      <c r="H1063">
        <v>22</v>
      </c>
      <c r="I1063">
        <f>(1-_xlfn.PERCENTRANK.INC($F$2:$F43275,F1063,1))*10</f>
        <v>9</v>
      </c>
      <c r="J1063">
        <f t="shared" si="81"/>
        <v>1</v>
      </c>
      <c r="K1063">
        <f t="shared" si="82"/>
        <v>0</v>
      </c>
      <c r="L1063" t="s">
        <v>483</v>
      </c>
      <c r="M1063">
        <v>1</v>
      </c>
      <c r="N1063" s="8">
        <v>5.5</v>
      </c>
      <c r="O1063" s="8">
        <v>3</v>
      </c>
      <c r="P1063" s="8">
        <v>16.5</v>
      </c>
      <c r="Q1063">
        <f t="shared" si="80"/>
        <v>10</v>
      </c>
      <c r="R1063">
        <f t="shared" si="83"/>
        <v>2</v>
      </c>
      <c r="S1063" t="str">
        <f t="shared" si="84"/>
        <v>At-Risk Customers</v>
      </c>
    </row>
    <row r="1064" spans="1:19" x14ac:dyDescent="0.25">
      <c r="A1064">
        <v>10855</v>
      </c>
      <c r="B1064">
        <v>57</v>
      </c>
      <c r="C1064" t="s">
        <v>443</v>
      </c>
      <c r="D1064" t="s">
        <v>30</v>
      </c>
      <c r="E1064">
        <v>50014</v>
      </c>
      <c r="F1064">
        <v>9</v>
      </c>
      <c r="G1064">
        <v>15</v>
      </c>
      <c r="H1064">
        <v>396</v>
      </c>
      <c r="I1064">
        <f>(1-_xlfn.PERCENTRANK.INC($F$2:$F43276,F1064,1))*10</f>
        <v>10</v>
      </c>
      <c r="J1064">
        <f t="shared" si="81"/>
        <v>4</v>
      </c>
      <c r="K1064">
        <f t="shared" si="82"/>
        <v>4</v>
      </c>
      <c r="L1064" t="s">
        <v>483</v>
      </c>
      <c r="M1064">
        <v>4</v>
      </c>
      <c r="N1064" s="8">
        <v>132</v>
      </c>
      <c r="O1064" s="8">
        <v>8</v>
      </c>
      <c r="P1064" s="8">
        <v>264</v>
      </c>
      <c r="Q1064">
        <f t="shared" si="80"/>
        <v>18</v>
      </c>
      <c r="R1064">
        <f t="shared" si="83"/>
        <v>6</v>
      </c>
      <c r="S1064" t="str">
        <f t="shared" si="84"/>
        <v>Growth Customers</v>
      </c>
    </row>
    <row r="1065" spans="1:19" x14ac:dyDescent="0.25">
      <c r="A1065">
        <v>3081</v>
      </c>
      <c r="B1065">
        <v>47</v>
      </c>
      <c r="C1065" t="s">
        <v>33</v>
      </c>
      <c r="D1065" t="s">
        <v>34</v>
      </c>
      <c r="E1065">
        <v>41014</v>
      </c>
      <c r="F1065">
        <v>65</v>
      </c>
      <c r="G1065">
        <v>4</v>
      </c>
      <c r="H1065">
        <v>20</v>
      </c>
      <c r="I1065">
        <f>(1-_xlfn.PERCENTRANK.INC($F$2:$F43277,F1065,1))*10</f>
        <v>4</v>
      </c>
      <c r="J1065">
        <f t="shared" si="81"/>
        <v>0</v>
      </c>
      <c r="K1065">
        <f t="shared" si="82"/>
        <v>0</v>
      </c>
      <c r="L1065" t="s">
        <v>483</v>
      </c>
      <c r="M1065">
        <v>1</v>
      </c>
      <c r="N1065" s="8">
        <v>6.6666666666666661</v>
      </c>
      <c r="O1065" s="8">
        <v>2</v>
      </c>
      <c r="P1065" s="8">
        <v>13.333333333333332</v>
      </c>
      <c r="Q1065">
        <f t="shared" si="80"/>
        <v>4</v>
      </c>
      <c r="R1065">
        <f t="shared" si="83"/>
        <v>0</v>
      </c>
      <c r="S1065" t="str">
        <f t="shared" si="84"/>
        <v>Inactive Customers</v>
      </c>
    </row>
    <row r="1066" spans="1:19" x14ac:dyDescent="0.25">
      <c r="A1066">
        <v>3535</v>
      </c>
      <c r="B1066">
        <v>60</v>
      </c>
      <c r="C1066" t="s">
        <v>442</v>
      </c>
      <c r="D1066" t="s">
        <v>30</v>
      </c>
      <c r="E1066">
        <v>66294</v>
      </c>
      <c r="F1066">
        <v>68</v>
      </c>
      <c r="G1066">
        <v>13</v>
      </c>
      <c r="H1066">
        <v>967</v>
      </c>
      <c r="I1066">
        <f>(1-_xlfn.PERCENTRANK.INC($F$2:$F43278,F1066,1))*10</f>
        <v>4</v>
      </c>
      <c r="J1066">
        <f t="shared" si="81"/>
        <v>4</v>
      </c>
      <c r="K1066">
        <f t="shared" si="82"/>
        <v>7</v>
      </c>
      <c r="L1066" t="s">
        <v>483</v>
      </c>
      <c r="M1066">
        <v>4</v>
      </c>
      <c r="N1066" s="8">
        <v>429.77777777777777</v>
      </c>
      <c r="O1066" s="8">
        <v>5</v>
      </c>
      <c r="P1066" s="8">
        <v>537.22222222222229</v>
      </c>
      <c r="Q1066">
        <f t="shared" si="80"/>
        <v>15</v>
      </c>
      <c r="R1066">
        <f t="shared" si="83"/>
        <v>4</v>
      </c>
      <c r="S1066" t="str">
        <f t="shared" si="84"/>
        <v>At-Risk Customers</v>
      </c>
    </row>
    <row r="1067" spans="1:19" x14ac:dyDescent="0.25">
      <c r="A1067">
        <v>247</v>
      </c>
      <c r="B1067">
        <v>54</v>
      </c>
      <c r="C1067" t="s">
        <v>442</v>
      </c>
      <c r="D1067" t="s">
        <v>34</v>
      </c>
      <c r="E1067">
        <v>36715</v>
      </c>
      <c r="F1067">
        <v>16</v>
      </c>
      <c r="G1067">
        <v>19</v>
      </c>
      <c r="H1067">
        <v>357</v>
      </c>
      <c r="I1067">
        <f>(1-_xlfn.PERCENTRANK.INC($F$2:$F43279,F1067,1))*10</f>
        <v>9</v>
      </c>
      <c r="J1067">
        <f t="shared" si="81"/>
        <v>6</v>
      </c>
      <c r="K1067">
        <f t="shared" si="82"/>
        <v>4</v>
      </c>
      <c r="L1067" t="s">
        <v>483</v>
      </c>
      <c r="M1067">
        <v>7</v>
      </c>
      <c r="N1067" s="8">
        <v>227.18181818181819</v>
      </c>
      <c r="O1067" s="8">
        <v>4</v>
      </c>
      <c r="P1067" s="8">
        <v>129.81818181818181</v>
      </c>
      <c r="Q1067">
        <f t="shared" si="80"/>
        <v>19</v>
      </c>
      <c r="R1067">
        <f t="shared" si="83"/>
        <v>7</v>
      </c>
      <c r="S1067" t="str">
        <f t="shared" si="84"/>
        <v>Loyal Customers</v>
      </c>
    </row>
    <row r="1068" spans="1:19" x14ac:dyDescent="0.25">
      <c r="A1068">
        <v>8707</v>
      </c>
      <c r="B1068">
        <v>69</v>
      </c>
      <c r="C1068" t="s">
        <v>442</v>
      </c>
      <c r="D1068" t="s">
        <v>34</v>
      </c>
      <c r="E1068">
        <v>79456</v>
      </c>
      <c r="F1068">
        <v>12</v>
      </c>
      <c r="G1068">
        <v>16</v>
      </c>
      <c r="H1068">
        <v>1401</v>
      </c>
      <c r="I1068">
        <f>(1-_xlfn.PERCENTRANK.INC($F$2:$F43280,F1068,1))*10</f>
        <v>9</v>
      </c>
      <c r="J1068">
        <f t="shared" si="81"/>
        <v>5</v>
      </c>
      <c r="K1068">
        <f t="shared" si="82"/>
        <v>8</v>
      </c>
      <c r="L1068" t="s">
        <v>483</v>
      </c>
      <c r="M1068">
        <v>5</v>
      </c>
      <c r="N1068" s="8">
        <v>778.33333333333337</v>
      </c>
      <c r="O1068" s="8">
        <v>4</v>
      </c>
      <c r="P1068" s="8">
        <v>622.66666666666663</v>
      </c>
      <c r="Q1068">
        <f t="shared" si="80"/>
        <v>22</v>
      </c>
      <c r="R1068">
        <f t="shared" si="83"/>
        <v>8</v>
      </c>
      <c r="S1068" t="str">
        <f t="shared" si="84"/>
        <v>Loyal Customers</v>
      </c>
    </row>
    <row r="1069" spans="1:19" x14ac:dyDescent="0.25">
      <c r="A1069">
        <v>9523</v>
      </c>
      <c r="B1069">
        <v>43</v>
      </c>
      <c r="C1069" t="s">
        <v>442</v>
      </c>
      <c r="D1069" t="s">
        <v>34</v>
      </c>
      <c r="E1069">
        <v>40479</v>
      </c>
      <c r="F1069">
        <v>95</v>
      </c>
      <c r="G1069">
        <v>4</v>
      </c>
      <c r="H1069">
        <v>15</v>
      </c>
      <c r="I1069">
        <f>(1-_xlfn.PERCENTRANK.INC($F$2:$F43281,F1069,1))*10</f>
        <v>0.99999999999999978</v>
      </c>
      <c r="J1069">
        <f t="shared" si="81"/>
        <v>0</v>
      </c>
      <c r="K1069">
        <f t="shared" si="82"/>
        <v>0</v>
      </c>
      <c r="L1069" t="s">
        <v>483</v>
      </c>
      <c r="M1069">
        <v>0</v>
      </c>
      <c r="N1069" s="8">
        <v>0</v>
      </c>
      <c r="O1069" s="8">
        <v>3</v>
      </c>
      <c r="P1069" s="8">
        <v>15</v>
      </c>
      <c r="Q1069">
        <f t="shared" si="80"/>
        <v>0.99999999999999978</v>
      </c>
      <c r="R1069">
        <f t="shared" si="83"/>
        <v>0</v>
      </c>
      <c r="S1069" t="str">
        <f t="shared" si="84"/>
        <v>Inactive Customers</v>
      </c>
    </row>
    <row r="1070" spans="1:19" x14ac:dyDescent="0.25">
      <c r="A1070">
        <v>6072</v>
      </c>
      <c r="B1070">
        <v>55</v>
      </c>
      <c r="C1070" t="s">
        <v>443</v>
      </c>
      <c r="D1070" t="s">
        <v>30</v>
      </c>
      <c r="E1070">
        <v>75345</v>
      </c>
      <c r="F1070">
        <v>16</v>
      </c>
      <c r="G1070">
        <v>20</v>
      </c>
      <c r="H1070">
        <v>2087</v>
      </c>
      <c r="I1070">
        <f>(1-_xlfn.PERCENTRANK.INC($F$2:$F43282,F1070,1))*10</f>
        <v>9</v>
      </c>
      <c r="J1070">
        <f t="shared" si="81"/>
        <v>6</v>
      </c>
      <c r="K1070">
        <f t="shared" si="82"/>
        <v>9</v>
      </c>
      <c r="L1070" t="s">
        <v>483</v>
      </c>
      <c r="M1070">
        <v>5</v>
      </c>
      <c r="N1070" s="8">
        <v>948.63636363636363</v>
      </c>
      <c r="O1070" s="8">
        <v>6</v>
      </c>
      <c r="P1070" s="8">
        <v>1138.3636363636363</v>
      </c>
      <c r="Q1070">
        <f t="shared" si="80"/>
        <v>24</v>
      </c>
      <c r="R1070">
        <f t="shared" si="83"/>
        <v>9</v>
      </c>
      <c r="S1070" t="str">
        <f t="shared" si="84"/>
        <v>Top Customers</v>
      </c>
    </row>
    <row r="1071" spans="1:19" x14ac:dyDescent="0.25">
      <c r="A1071">
        <v>6295</v>
      </c>
      <c r="B1071">
        <v>48</v>
      </c>
      <c r="C1071" t="s">
        <v>442</v>
      </c>
      <c r="D1071" t="s">
        <v>34</v>
      </c>
      <c r="E1071">
        <v>54233</v>
      </c>
      <c r="F1071">
        <v>46</v>
      </c>
      <c r="G1071">
        <v>26</v>
      </c>
      <c r="H1071">
        <v>981</v>
      </c>
      <c r="I1071">
        <f>(1-_xlfn.PERCENTRANK.INC($F$2:$F43283,F1071,1))*10</f>
        <v>6</v>
      </c>
      <c r="J1071">
        <f t="shared" si="81"/>
        <v>9</v>
      </c>
      <c r="K1071">
        <f t="shared" si="82"/>
        <v>7</v>
      </c>
      <c r="L1071" t="s">
        <v>483</v>
      </c>
      <c r="M1071">
        <v>11</v>
      </c>
      <c r="N1071" s="8">
        <v>674.4375</v>
      </c>
      <c r="O1071" s="8">
        <v>5</v>
      </c>
      <c r="P1071" s="8">
        <v>306.5625</v>
      </c>
      <c r="Q1071">
        <f t="shared" si="80"/>
        <v>22</v>
      </c>
      <c r="R1071">
        <f t="shared" si="83"/>
        <v>8</v>
      </c>
      <c r="S1071" t="str">
        <f t="shared" si="84"/>
        <v>Loyal Customers</v>
      </c>
    </row>
    <row r="1072" spans="1:19" x14ac:dyDescent="0.25">
      <c r="A1072">
        <v>10914</v>
      </c>
      <c r="B1072">
        <v>55</v>
      </c>
      <c r="C1072" t="s">
        <v>442</v>
      </c>
      <c r="D1072" t="s">
        <v>30</v>
      </c>
      <c r="E1072">
        <v>24163</v>
      </c>
      <c r="F1072">
        <v>3</v>
      </c>
      <c r="G1072">
        <v>6</v>
      </c>
      <c r="H1072">
        <v>17</v>
      </c>
      <c r="I1072">
        <f>(1-_xlfn.PERCENTRANK.INC($F$2:$F43284,F1072,1))*10</f>
        <v>10</v>
      </c>
      <c r="J1072">
        <f t="shared" si="81"/>
        <v>1</v>
      </c>
      <c r="K1072">
        <f t="shared" si="82"/>
        <v>0</v>
      </c>
      <c r="L1072" t="s">
        <v>483</v>
      </c>
      <c r="M1072">
        <v>1</v>
      </c>
      <c r="N1072" s="8">
        <v>4.25</v>
      </c>
      <c r="O1072" s="8">
        <v>3</v>
      </c>
      <c r="P1072" s="8">
        <v>12.75</v>
      </c>
      <c r="Q1072">
        <f t="shared" si="80"/>
        <v>11</v>
      </c>
      <c r="R1072">
        <f t="shared" si="83"/>
        <v>3</v>
      </c>
      <c r="S1072" t="str">
        <f t="shared" si="84"/>
        <v>At-Risk Customers</v>
      </c>
    </row>
    <row r="1073" spans="1:19" x14ac:dyDescent="0.25">
      <c r="A1073">
        <v>1509</v>
      </c>
      <c r="B1073">
        <v>67</v>
      </c>
      <c r="C1073" t="s">
        <v>33</v>
      </c>
      <c r="D1073" t="s">
        <v>34</v>
      </c>
      <c r="E1073">
        <v>84460</v>
      </c>
      <c r="F1073">
        <v>80</v>
      </c>
      <c r="G1073">
        <v>22</v>
      </c>
      <c r="H1073">
        <v>523</v>
      </c>
      <c r="I1073">
        <f>(1-_xlfn.PERCENTRANK.INC($F$2:$F43285,F1073,1))*10</f>
        <v>1.9999999999999996</v>
      </c>
      <c r="J1073">
        <f t="shared" si="81"/>
        <v>7</v>
      </c>
      <c r="K1073">
        <f t="shared" si="82"/>
        <v>5</v>
      </c>
      <c r="L1073" t="s">
        <v>484</v>
      </c>
      <c r="M1073">
        <v>9</v>
      </c>
      <c r="N1073" s="8">
        <v>362.07692307692309</v>
      </c>
      <c r="O1073" s="8">
        <v>4</v>
      </c>
      <c r="P1073" s="8">
        <v>160.92307692307693</v>
      </c>
      <c r="Q1073">
        <f t="shared" si="80"/>
        <v>14</v>
      </c>
      <c r="R1073">
        <f t="shared" si="83"/>
        <v>4</v>
      </c>
      <c r="S1073" t="str">
        <f t="shared" si="84"/>
        <v>At-Risk Customers</v>
      </c>
    </row>
    <row r="1074" spans="1:19" x14ac:dyDescent="0.25">
      <c r="A1074">
        <v>5577</v>
      </c>
      <c r="B1074">
        <v>42</v>
      </c>
      <c r="C1074" t="s">
        <v>442</v>
      </c>
      <c r="D1074" t="s">
        <v>34</v>
      </c>
      <c r="E1074">
        <v>43776</v>
      </c>
      <c r="F1074">
        <v>77</v>
      </c>
      <c r="G1074">
        <v>4</v>
      </c>
      <c r="H1074">
        <v>23</v>
      </c>
      <c r="I1074">
        <f>(1-_xlfn.PERCENTRANK.INC($F$2:$F43286,F1074,1))*10</f>
        <v>3.0000000000000004</v>
      </c>
      <c r="J1074">
        <f t="shared" si="81"/>
        <v>0</v>
      </c>
      <c r="K1074">
        <f t="shared" si="82"/>
        <v>0</v>
      </c>
      <c r="L1074" t="s">
        <v>483</v>
      </c>
      <c r="M1074">
        <v>1</v>
      </c>
      <c r="N1074" s="8">
        <v>7.6666666666666661</v>
      </c>
      <c r="O1074" s="8">
        <v>2</v>
      </c>
      <c r="P1074" s="8">
        <v>15.333333333333332</v>
      </c>
      <c r="Q1074">
        <f t="shared" si="80"/>
        <v>3.0000000000000004</v>
      </c>
      <c r="R1074">
        <f t="shared" si="83"/>
        <v>0</v>
      </c>
      <c r="S1074" t="str">
        <f t="shared" si="84"/>
        <v>Inactive Customers</v>
      </c>
    </row>
    <row r="1075" spans="1:19" x14ac:dyDescent="0.25">
      <c r="A1075">
        <v>7348</v>
      </c>
      <c r="B1075">
        <v>67</v>
      </c>
      <c r="C1075" t="s">
        <v>33</v>
      </c>
      <c r="D1075" t="s">
        <v>30</v>
      </c>
      <c r="E1075">
        <v>71691</v>
      </c>
      <c r="F1075">
        <v>0</v>
      </c>
      <c r="G1075">
        <v>17</v>
      </c>
      <c r="H1075">
        <v>1192</v>
      </c>
      <c r="I1075">
        <f>(1-_xlfn.PERCENTRANK.INC($F$2:$F43287,F1075,1))*10</f>
        <v>10</v>
      </c>
      <c r="J1075">
        <f t="shared" si="81"/>
        <v>5</v>
      </c>
      <c r="K1075">
        <f t="shared" si="82"/>
        <v>8</v>
      </c>
      <c r="L1075" t="s">
        <v>483</v>
      </c>
      <c r="M1075">
        <v>4</v>
      </c>
      <c r="N1075" s="8">
        <v>529.77777777777771</v>
      </c>
      <c r="O1075" s="8">
        <v>5</v>
      </c>
      <c r="P1075" s="8">
        <v>662.22222222222229</v>
      </c>
      <c r="Q1075">
        <f t="shared" si="80"/>
        <v>23</v>
      </c>
      <c r="R1075">
        <f t="shared" si="83"/>
        <v>8</v>
      </c>
      <c r="S1075" t="str">
        <f t="shared" si="84"/>
        <v>Loyal Customers</v>
      </c>
    </row>
    <row r="1076" spans="1:19" x14ac:dyDescent="0.25">
      <c r="A1076">
        <v>1127</v>
      </c>
      <c r="B1076">
        <v>52</v>
      </c>
      <c r="C1076" t="s">
        <v>33</v>
      </c>
      <c r="D1076" t="s">
        <v>34</v>
      </c>
      <c r="E1076">
        <v>85844</v>
      </c>
      <c r="F1076">
        <v>62</v>
      </c>
      <c r="G1076">
        <v>20</v>
      </c>
      <c r="H1076">
        <v>1958</v>
      </c>
      <c r="I1076">
        <f>(1-_xlfn.PERCENTRANK.INC($F$2:$F43288,F1076,1))*10</f>
        <v>4</v>
      </c>
      <c r="J1076">
        <f t="shared" si="81"/>
        <v>6</v>
      </c>
      <c r="K1076">
        <f t="shared" si="82"/>
        <v>9</v>
      </c>
      <c r="L1076" t="s">
        <v>483</v>
      </c>
      <c r="M1076">
        <v>6</v>
      </c>
      <c r="N1076" s="8">
        <v>903.69230769230774</v>
      </c>
      <c r="O1076" s="8">
        <v>7</v>
      </c>
      <c r="P1076" s="8">
        <v>1054.3076923076922</v>
      </c>
      <c r="Q1076">
        <f t="shared" si="80"/>
        <v>19</v>
      </c>
      <c r="R1076">
        <f t="shared" si="83"/>
        <v>7</v>
      </c>
      <c r="S1076" t="str">
        <f t="shared" si="84"/>
        <v>Loyal Customers</v>
      </c>
    </row>
    <row r="1077" spans="1:19" x14ac:dyDescent="0.25">
      <c r="A1077">
        <v>1833</v>
      </c>
      <c r="B1077">
        <v>51</v>
      </c>
      <c r="C1077" t="s">
        <v>33</v>
      </c>
      <c r="D1077" t="s">
        <v>30</v>
      </c>
      <c r="E1077">
        <v>39190</v>
      </c>
      <c r="F1077">
        <v>91</v>
      </c>
      <c r="G1077">
        <v>9</v>
      </c>
      <c r="H1077">
        <v>133</v>
      </c>
      <c r="I1077">
        <f>(1-_xlfn.PERCENTRANK.INC($F$2:$F43289,F1077,1))*10</f>
        <v>0.99999999999999978</v>
      </c>
      <c r="J1077">
        <f t="shared" si="81"/>
        <v>2</v>
      </c>
      <c r="K1077">
        <f t="shared" si="82"/>
        <v>3</v>
      </c>
      <c r="L1077" t="s">
        <v>483</v>
      </c>
      <c r="M1077">
        <v>2</v>
      </c>
      <c r="N1077" s="8">
        <v>44.333333333333329</v>
      </c>
      <c r="O1077" s="8">
        <v>4</v>
      </c>
      <c r="P1077" s="8">
        <v>88.666666666666657</v>
      </c>
      <c r="Q1077">
        <f t="shared" si="80"/>
        <v>6</v>
      </c>
      <c r="R1077">
        <f t="shared" si="83"/>
        <v>0</v>
      </c>
      <c r="S1077" t="str">
        <f t="shared" si="84"/>
        <v>Inactive Customers</v>
      </c>
    </row>
    <row r="1078" spans="1:19" x14ac:dyDescent="0.25">
      <c r="A1078">
        <v>4944</v>
      </c>
      <c r="B1078">
        <v>66</v>
      </c>
      <c r="C1078" t="s">
        <v>442</v>
      </c>
      <c r="D1078" t="s">
        <v>34</v>
      </c>
      <c r="E1078">
        <v>71367</v>
      </c>
      <c r="F1078">
        <v>24</v>
      </c>
      <c r="G1078">
        <v>17</v>
      </c>
      <c r="H1078">
        <v>777</v>
      </c>
      <c r="I1078">
        <f>(1-_xlfn.PERCENTRANK.INC($F$2:$F43290,F1078,1))*10</f>
        <v>8</v>
      </c>
      <c r="J1078">
        <f t="shared" si="81"/>
        <v>5</v>
      </c>
      <c r="K1078">
        <f t="shared" si="82"/>
        <v>6</v>
      </c>
      <c r="L1078" t="s">
        <v>483</v>
      </c>
      <c r="M1078">
        <v>4</v>
      </c>
      <c r="N1078" s="8">
        <v>282.54545454545456</v>
      </c>
      <c r="O1078" s="8">
        <v>7</v>
      </c>
      <c r="P1078" s="8">
        <v>494.45454545454544</v>
      </c>
      <c r="Q1078">
        <f t="shared" si="80"/>
        <v>19</v>
      </c>
      <c r="R1078">
        <f t="shared" si="83"/>
        <v>7</v>
      </c>
      <c r="S1078" t="str">
        <f t="shared" si="84"/>
        <v>Loyal Customers</v>
      </c>
    </row>
    <row r="1079" spans="1:19" x14ac:dyDescent="0.25">
      <c r="A1079">
        <v>9080</v>
      </c>
      <c r="B1079">
        <v>53</v>
      </c>
      <c r="C1079" t="s">
        <v>33</v>
      </c>
      <c r="D1079" t="s">
        <v>30</v>
      </c>
      <c r="E1079">
        <v>38578</v>
      </c>
      <c r="F1079">
        <v>2</v>
      </c>
      <c r="G1079">
        <v>9</v>
      </c>
      <c r="H1079">
        <v>73</v>
      </c>
      <c r="I1079">
        <f>(1-_xlfn.PERCENTRANK.INC($F$2:$F43291,F1079,1))*10</f>
        <v>10</v>
      </c>
      <c r="J1079">
        <f t="shared" si="81"/>
        <v>2</v>
      </c>
      <c r="K1079">
        <f t="shared" si="82"/>
        <v>2</v>
      </c>
      <c r="L1079" t="s">
        <v>483</v>
      </c>
      <c r="M1079">
        <v>3</v>
      </c>
      <c r="N1079" s="8">
        <v>36.5</v>
      </c>
      <c r="O1079" s="8">
        <v>3</v>
      </c>
      <c r="P1079" s="8">
        <v>36.5</v>
      </c>
      <c r="Q1079">
        <f t="shared" si="80"/>
        <v>14</v>
      </c>
      <c r="R1079">
        <f t="shared" si="83"/>
        <v>4</v>
      </c>
      <c r="S1079" t="str">
        <f t="shared" si="84"/>
        <v>At-Risk Customers</v>
      </c>
    </row>
    <row r="1080" spans="1:19" x14ac:dyDescent="0.25">
      <c r="A1080">
        <v>6466</v>
      </c>
      <c r="B1080">
        <v>60</v>
      </c>
      <c r="C1080" t="s">
        <v>33</v>
      </c>
      <c r="D1080" t="s">
        <v>34</v>
      </c>
      <c r="E1080">
        <v>57236</v>
      </c>
      <c r="F1080">
        <v>22</v>
      </c>
      <c r="G1080">
        <v>10</v>
      </c>
      <c r="H1080">
        <v>121</v>
      </c>
      <c r="I1080">
        <f>(1-_xlfn.PERCENTRANK.INC($F$2:$F43292,F1080,1))*10</f>
        <v>8</v>
      </c>
      <c r="J1080">
        <f t="shared" si="81"/>
        <v>3</v>
      </c>
      <c r="K1080">
        <f t="shared" si="82"/>
        <v>3</v>
      </c>
      <c r="L1080" t="s">
        <v>483</v>
      </c>
      <c r="M1080">
        <v>2</v>
      </c>
      <c r="N1080" s="8">
        <v>40.333333333333329</v>
      </c>
      <c r="O1080" s="8">
        <v>4</v>
      </c>
      <c r="P1080" s="8">
        <v>80.666666666666657</v>
      </c>
      <c r="Q1080">
        <f t="shared" si="80"/>
        <v>14</v>
      </c>
      <c r="R1080">
        <f t="shared" si="83"/>
        <v>4</v>
      </c>
      <c r="S1080" t="str">
        <f t="shared" si="84"/>
        <v>At-Risk Customers</v>
      </c>
    </row>
    <row r="1081" spans="1:19" x14ac:dyDescent="0.25">
      <c r="A1081">
        <v>9964</v>
      </c>
      <c r="B1081">
        <v>46</v>
      </c>
      <c r="C1081" t="s">
        <v>442</v>
      </c>
      <c r="D1081" t="s">
        <v>30</v>
      </c>
      <c r="E1081">
        <v>61825</v>
      </c>
      <c r="F1081">
        <v>56</v>
      </c>
      <c r="G1081">
        <v>15</v>
      </c>
      <c r="H1081">
        <v>424</v>
      </c>
      <c r="I1081">
        <f>(1-_xlfn.PERCENTRANK.INC($F$2:$F43293,F1081,1))*10</f>
        <v>5</v>
      </c>
      <c r="J1081">
        <f t="shared" si="81"/>
        <v>4</v>
      </c>
      <c r="K1081">
        <f t="shared" si="82"/>
        <v>5</v>
      </c>
      <c r="L1081" t="s">
        <v>483</v>
      </c>
      <c r="M1081">
        <v>4</v>
      </c>
      <c r="N1081" s="8">
        <v>141.33333333333331</v>
      </c>
      <c r="O1081" s="8">
        <v>8</v>
      </c>
      <c r="P1081" s="8">
        <v>282.66666666666663</v>
      </c>
      <c r="Q1081">
        <f t="shared" si="80"/>
        <v>14</v>
      </c>
      <c r="R1081">
        <f t="shared" si="83"/>
        <v>4</v>
      </c>
      <c r="S1081" t="str">
        <f t="shared" si="84"/>
        <v>At-Risk Customers</v>
      </c>
    </row>
    <row r="1082" spans="1:19" x14ac:dyDescent="0.25">
      <c r="A1082">
        <v>4790</v>
      </c>
      <c r="B1082">
        <v>67</v>
      </c>
      <c r="C1082" t="s">
        <v>442</v>
      </c>
      <c r="D1082" t="s">
        <v>37</v>
      </c>
      <c r="E1082">
        <v>79803</v>
      </c>
      <c r="F1082">
        <v>54</v>
      </c>
      <c r="G1082">
        <v>13</v>
      </c>
      <c r="H1082">
        <v>868</v>
      </c>
      <c r="I1082">
        <f>(1-_xlfn.PERCENTRANK.INC($F$2:$F43294,F1082,1))*10</f>
        <v>5</v>
      </c>
      <c r="J1082">
        <f t="shared" si="81"/>
        <v>4</v>
      </c>
      <c r="K1082">
        <f t="shared" si="82"/>
        <v>6</v>
      </c>
      <c r="L1082" t="s">
        <v>483</v>
      </c>
      <c r="M1082">
        <v>4</v>
      </c>
      <c r="N1082" s="8">
        <v>385.77777777777777</v>
      </c>
      <c r="O1082" s="8">
        <v>5</v>
      </c>
      <c r="P1082" s="8">
        <v>482.22222222222223</v>
      </c>
      <c r="Q1082">
        <f t="shared" si="80"/>
        <v>15</v>
      </c>
      <c r="R1082">
        <f t="shared" si="83"/>
        <v>4</v>
      </c>
      <c r="S1082" t="str">
        <f t="shared" si="84"/>
        <v>At-Risk Customers</v>
      </c>
    </row>
    <row r="1083" spans="1:19" x14ac:dyDescent="0.25">
      <c r="A1083">
        <v>10245</v>
      </c>
      <c r="B1083">
        <v>39</v>
      </c>
      <c r="C1083" t="s">
        <v>443</v>
      </c>
      <c r="D1083" t="s">
        <v>30</v>
      </c>
      <c r="E1083">
        <v>80910</v>
      </c>
      <c r="F1083">
        <v>71</v>
      </c>
      <c r="G1083">
        <v>15</v>
      </c>
      <c r="H1083">
        <v>756</v>
      </c>
      <c r="I1083">
        <f>(1-_xlfn.PERCENTRANK.INC($F$2:$F43295,F1083,1))*10</f>
        <v>3.0000000000000004</v>
      </c>
      <c r="J1083">
        <f t="shared" si="81"/>
        <v>4</v>
      </c>
      <c r="K1083">
        <f t="shared" si="82"/>
        <v>6</v>
      </c>
      <c r="L1083" t="s">
        <v>483</v>
      </c>
      <c r="M1083">
        <v>3</v>
      </c>
      <c r="N1083" s="8">
        <v>206.18181818181816</v>
      </c>
      <c r="O1083" s="8">
        <v>8</v>
      </c>
      <c r="P1083" s="8">
        <v>549.81818181818187</v>
      </c>
      <c r="Q1083">
        <f t="shared" si="80"/>
        <v>13</v>
      </c>
      <c r="R1083">
        <f t="shared" si="83"/>
        <v>4</v>
      </c>
      <c r="S1083" t="str">
        <f t="shared" si="84"/>
        <v>At-Risk Customers</v>
      </c>
    </row>
    <row r="1084" spans="1:19" x14ac:dyDescent="0.25">
      <c r="A1084">
        <v>1109</v>
      </c>
      <c r="B1084">
        <v>43</v>
      </c>
      <c r="C1084" t="s">
        <v>443</v>
      </c>
      <c r="D1084" t="s">
        <v>34</v>
      </c>
      <c r="E1084">
        <v>27590</v>
      </c>
      <c r="F1084">
        <v>38</v>
      </c>
      <c r="G1084">
        <v>4</v>
      </c>
      <c r="H1084">
        <v>12</v>
      </c>
      <c r="I1084">
        <f>(1-_xlfn.PERCENTRANK.INC($F$2:$F43296,F1084,1))*10</f>
        <v>7</v>
      </c>
      <c r="J1084">
        <f t="shared" si="81"/>
        <v>0</v>
      </c>
      <c r="K1084">
        <f t="shared" si="82"/>
        <v>0</v>
      </c>
      <c r="L1084" t="s">
        <v>483</v>
      </c>
      <c r="M1084">
        <v>1</v>
      </c>
      <c r="N1084" s="8">
        <v>4</v>
      </c>
      <c r="O1084" s="8">
        <v>2</v>
      </c>
      <c r="P1084" s="8">
        <v>8</v>
      </c>
      <c r="Q1084">
        <f t="shared" si="80"/>
        <v>7</v>
      </c>
      <c r="R1084">
        <f t="shared" si="83"/>
        <v>1</v>
      </c>
      <c r="S1084" t="str">
        <f t="shared" si="84"/>
        <v>Inactive Customers</v>
      </c>
    </row>
    <row r="1085" spans="1:19" x14ac:dyDescent="0.25">
      <c r="A1085">
        <v>6001</v>
      </c>
      <c r="B1085">
        <v>46</v>
      </c>
      <c r="C1085" t="s">
        <v>442</v>
      </c>
      <c r="D1085" t="s">
        <v>34</v>
      </c>
      <c r="E1085">
        <v>56775</v>
      </c>
      <c r="F1085">
        <v>62</v>
      </c>
      <c r="G1085">
        <v>25</v>
      </c>
      <c r="H1085">
        <v>937</v>
      </c>
      <c r="I1085">
        <f>(1-_xlfn.PERCENTRANK.INC($F$2:$F43297,F1085,1))*10</f>
        <v>4</v>
      </c>
      <c r="J1085">
        <f t="shared" si="81"/>
        <v>8</v>
      </c>
      <c r="K1085">
        <f t="shared" si="82"/>
        <v>7</v>
      </c>
      <c r="L1085" t="s">
        <v>483</v>
      </c>
      <c r="M1085">
        <v>5</v>
      </c>
      <c r="N1085" s="8">
        <v>312.33333333333331</v>
      </c>
      <c r="O1085" s="8">
        <v>10</v>
      </c>
      <c r="P1085" s="8">
        <v>624.66666666666663</v>
      </c>
      <c r="Q1085">
        <f t="shared" si="80"/>
        <v>19</v>
      </c>
      <c r="R1085">
        <f t="shared" si="83"/>
        <v>7</v>
      </c>
      <c r="S1085" t="str">
        <f t="shared" si="84"/>
        <v>Loyal Customers</v>
      </c>
    </row>
    <row r="1086" spans="1:19" x14ac:dyDescent="0.25">
      <c r="A1086">
        <v>5538</v>
      </c>
      <c r="B1086">
        <v>50</v>
      </c>
      <c r="C1086" t="s">
        <v>442</v>
      </c>
      <c r="D1086" t="s">
        <v>37</v>
      </c>
      <c r="E1086">
        <v>83829</v>
      </c>
      <c r="F1086">
        <v>78</v>
      </c>
      <c r="G1086">
        <v>17</v>
      </c>
      <c r="H1086">
        <v>1862</v>
      </c>
      <c r="I1086">
        <f>(1-_xlfn.PERCENTRANK.INC($F$2:$F43298,F1086,1))*10</f>
        <v>3.0000000000000004</v>
      </c>
      <c r="J1086">
        <f t="shared" si="81"/>
        <v>5</v>
      </c>
      <c r="K1086">
        <f t="shared" si="82"/>
        <v>9</v>
      </c>
      <c r="L1086" t="s">
        <v>484</v>
      </c>
      <c r="M1086">
        <v>4</v>
      </c>
      <c r="N1086" s="8">
        <v>744.80000000000007</v>
      </c>
      <c r="O1086" s="8">
        <v>6</v>
      </c>
      <c r="P1086" s="8">
        <v>1117.2</v>
      </c>
      <c r="Q1086">
        <f t="shared" si="80"/>
        <v>17</v>
      </c>
      <c r="R1086">
        <f t="shared" si="83"/>
        <v>5</v>
      </c>
      <c r="S1086" t="str">
        <f t="shared" si="84"/>
        <v>Growth Customers</v>
      </c>
    </row>
    <row r="1087" spans="1:19" x14ac:dyDescent="0.25">
      <c r="A1087">
        <v>10552</v>
      </c>
      <c r="B1087">
        <v>46</v>
      </c>
      <c r="C1087" t="s">
        <v>443</v>
      </c>
      <c r="D1087" t="s">
        <v>34</v>
      </c>
      <c r="E1087">
        <v>54210</v>
      </c>
      <c r="F1087">
        <v>18</v>
      </c>
      <c r="G1087">
        <v>14</v>
      </c>
      <c r="H1087">
        <v>367</v>
      </c>
      <c r="I1087">
        <f>(1-_xlfn.PERCENTRANK.INC($F$2:$F43299,F1087,1))*10</f>
        <v>9</v>
      </c>
      <c r="J1087">
        <f t="shared" si="81"/>
        <v>4</v>
      </c>
      <c r="K1087">
        <f t="shared" si="82"/>
        <v>4</v>
      </c>
      <c r="L1087" t="s">
        <v>483</v>
      </c>
      <c r="M1087">
        <v>4</v>
      </c>
      <c r="N1087" s="8">
        <v>133.45454545454547</v>
      </c>
      <c r="O1087" s="8">
        <v>7</v>
      </c>
      <c r="P1087" s="8">
        <v>233.54545454545453</v>
      </c>
      <c r="Q1087">
        <f t="shared" si="80"/>
        <v>17</v>
      </c>
      <c r="R1087">
        <f t="shared" si="83"/>
        <v>5</v>
      </c>
      <c r="S1087" t="str">
        <f t="shared" si="84"/>
        <v>Growth Customers</v>
      </c>
    </row>
    <row r="1088" spans="1:19" x14ac:dyDescent="0.25">
      <c r="A1088">
        <v>1545</v>
      </c>
      <c r="B1088">
        <v>39</v>
      </c>
      <c r="C1088" t="s">
        <v>442</v>
      </c>
      <c r="D1088" t="s">
        <v>34</v>
      </c>
      <c r="E1088">
        <v>38508</v>
      </c>
      <c r="F1088">
        <v>95</v>
      </c>
      <c r="G1088">
        <v>20</v>
      </c>
      <c r="H1088">
        <v>443</v>
      </c>
      <c r="I1088">
        <f>(1-_xlfn.PERCENTRANK.INC($F$2:$F43300,F1088,1))*10</f>
        <v>0.99999999999999978</v>
      </c>
      <c r="J1088">
        <f t="shared" si="81"/>
        <v>6</v>
      </c>
      <c r="K1088">
        <f t="shared" si="82"/>
        <v>5</v>
      </c>
      <c r="L1088" t="s">
        <v>483</v>
      </c>
      <c r="M1088">
        <v>7</v>
      </c>
      <c r="N1088" s="8">
        <v>258.41666666666669</v>
      </c>
      <c r="O1088" s="8">
        <v>5</v>
      </c>
      <c r="P1088" s="8">
        <v>184.58333333333334</v>
      </c>
      <c r="Q1088">
        <f t="shared" si="80"/>
        <v>12</v>
      </c>
      <c r="R1088">
        <f t="shared" si="83"/>
        <v>3</v>
      </c>
      <c r="S1088" t="str">
        <f t="shared" si="84"/>
        <v>At-Risk Customers</v>
      </c>
    </row>
    <row r="1089" spans="1:19" x14ac:dyDescent="0.25">
      <c r="A1089">
        <v>7409</v>
      </c>
      <c r="B1089">
        <v>55</v>
      </c>
      <c r="C1089" t="s">
        <v>442</v>
      </c>
      <c r="D1089" t="s">
        <v>34</v>
      </c>
      <c r="E1089">
        <v>53187</v>
      </c>
      <c r="F1089">
        <v>66</v>
      </c>
      <c r="G1089">
        <v>13</v>
      </c>
      <c r="H1089">
        <v>267</v>
      </c>
      <c r="I1089">
        <f>(1-_xlfn.PERCENTRANK.INC($F$2:$F43301,F1089,1))*10</f>
        <v>4</v>
      </c>
      <c r="J1089">
        <f t="shared" si="81"/>
        <v>4</v>
      </c>
      <c r="K1089">
        <f t="shared" si="82"/>
        <v>4</v>
      </c>
      <c r="L1089" t="s">
        <v>483</v>
      </c>
      <c r="M1089">
        <v>4</v>
      </c>
      <c r="N1089" s="8">
        <v>106.80000000000001</v>
      </c>
      <c r="O1089" s="8">
        <v>6</v>
      </c>
      <c r="P1089" s="8">
        <v>160.19999999999999</v>
      </c>
      <c r="Q1089">
        <f t="shared" si="80"/>
        <v>12</v>
      </c>
      <c r="R1089">
        <f t="shared" si="83"/>
        <v>3</v>
      </c>
      <c r="S1089" t="str">
        <f t="shared" si="84"/>
        <v>At-Risk Customers</v>
      </c>
    </row>
    <row r="1090" spans="1:19" x14ac:dyDescent="0.25">
      <c r="A1090">
        <v>4444</v>
      </c>
      <c r="B1090">
        <v>53</v>
      </c>
      <c r="C1090" t="s">
        <v>442</v>
      </c>
      <c r="D1090" t="s">
        <v>34</v>
      </c>
      <c r="E1090">
        <v>30023</v>
      </c>
      <c r="F1090">
        <v>28</v>
      </c>
      <c r="G1090">
        <v>6</v>
      </c>
      <c r="H1090">
        <v>61</v>
      </c>
      <c r="I1090">
        <f>(1-_xlfn.PERCENTRANK.INC($F$2:$F43302,F1090,1))*10</f>
        <v>8</v>
      </c>
      <c r="J1090">
        <f t="shared" si="81"/>
        <v>1</v>
      </c>
      <c r="K1090">
        <f t="shared" si="82"/>
        <v>2</v>
      </c>
      <c r="L1090" t="s">
        <v>483</v>
      </c>
      <c r="M1090">
        <v>2</v>
      </c>
      <c r="N1090" s="8">
        <v>24.400000000000002</v>
      </c>
      <c r="O1090" s="8">
        <v>3</v>
      </c>
      <c r="P1090" s="8">
        <v>36.6</v>
      </c>
      <c r="Q1090">
        <f t="shared" ref="Q1090:Q1153" si="85">SUM(I1090,J1090,K1090)</f>
        <v>11</v>
      </c>
      <c r="R1090">
        <f t="shared" si="83"/>
        <v>3</v>
      </c>
      <c r="S1090" t="str">
        <f t="shared" si="84"/>
        <v>At-Risk Customers</v>
      </c>
    </row>
    <row r="1091" spans="1:19" x14ac:dyDescent="0.25">
      <c r="A1091">
        <v>146</v>
      </c>
      <c r="B1091">
        <v>65</v>
      </c>
      <c r="C1091" t="s">
        <v>33</v>
      </c>
      <c r="D1091" t="s">
        <v>30</v>
      </c>
      <c r="E1091">
        <v>76045</v>
      </c>
      <c r="F1091">
        <v>78</v>
      </c>
      <c r="G1091">
        <v>21</v>
      </c>
      <c r="H1091">
        <v>1323</v>
      </c>
      <c r="I1091">
        <f>(1-_xlfn.PERCENTRANK.INC($F$2:$F43303,F1091,1))*10</f>
        <v>3.0000000000000004</v>
      </c>
      <c r="J1091">
        <f t="shared" ref="J1091:J1154" si="86">_xlfn.PERCENTRANK.INC($G$2:$G$2214, G1091,1) * 10</f>
        <v>7</v>
      </c>
      <c r="K1091">
        <f t="shared" ref="K1091:K1154" si="87">_xlfn.PERCENTRANK.INC($H$2:$H$2214, H1091, 1) * 10</f>
        <v>8</v>
      </c>
      <c r="L1091" t="s">
        <v>483</v>
      </c>
      <c r="M1091">
        <v>4</v>
      </c>
      <c r="N1091" s="8">
        <v>352.8</v>
      </c>
      <c r="O1091" s="8">
        <v>11</v>
      </c>
      <c r="P1091" s="8">
        <v>970.19999999999993</v>
      </c>
      <c r="Q1091">
        <f t="shared" si="85"/>
        <v>18</v>
      </c>
      <c r="R1091">
        <f t="shared" ref="R1091:R1154" si="88">_xlfn.PERCENTRANK.INC($Q$2:$Q$2214, Q1091, 1) * 10</f>
        <v>6</v>
      </c>
      <c r="S1091" t="str">
        <f t="shared" ref="S1091:S1154" si="89">VLOOKUP(R1091,$W$6:$X$17, 2,FALSE)</f>
        <v>Growth Customers</v>
      </c>
    </row>
    <row r="1092" spans="1:19" x14ac:dyDescent="0.25">
      <c r="A1092">
        <v>6271</v>
      </c>
      <c r="B1092">
        <v>73</v>
      </c>
      <c r="C1092" t="s">
        <v>33</v>
      </c>
      <c r="D1092" t="s">
        <v>34</v>
      </c>
      <c r="E1092">
        <v>50870</v>
      </c>
      <c r="F1092">
        <v>13</v>
      </c>
      <c r="G1092">
        <v>6</v>
      </c>
      <c r="H1092">
        <v>63</v>
      </c>
      <c r="I1092">
        <f>(1-_xlfn.PERCENTRANK.INC($F$2:$F43304,F1092,1))*10</f>
        <v>9</v>
      </c>
      <c r="J1092">
        <f t="shared" si="86"/>
        <v>1</v>
      </c>
      <c r="K1092">
        <f t="shared" si="87"/>
        <v>2</v>
      </c>
      <c r="L1092" t="s">
        <v>483</v>
      </c>
      <c r="M1092">
        <v>2</v>
      </c>
      <c r="N1092" s="8">
        <v>25.200000000000003</v>
      </c>
      <c r="O1092" s="8">
        <v>3</v>
      </c>
      <c r="P1092" s="8">
        <v>37.799999999999997</v>
      </c>
      <c r="Q1092">
        <f t="shared" si="85"/>
        <v>12</v>
      </c>
      <c r="R1092">
        <f t="shared" si="88"/>
        <v>3</v>
      </c>
      <c r="S1092" t="str">
        <f t="shared" si="89"/>
        <v>At-Risk Customers</v>
      </c>
    </row>
    <row r="1093" spans="1:19" x14ac:dyDescent="0.25">
      <c r="A1093">
        <v>10065</v>
      </c>
      <c r="B1093">
        <v>55</v>
      </c>
      <c r="C1093" t="s">
        <v>443</v>
      </c>
      <c r="D1093" t="s">
        <v>34</v>
      </c>
      <c r="E1093">
        <v>15315</v>
      </c>
      <c r="F1093">
        <v>27</v>
      </c>
      <c r="G1093">
        <v>8</v>
      </c>
      <c r="H1093">
        <v>64</v>
      </c>
      <c r="I1093">
        <f>(1-_xlfn.PERCENTRANK.INC($F$2:$F43305,F1093,1))*10</f>
        <v>8</v>
      </c>
      <c r="J1093">
        <f t="shared" si="86"/>
        <v>2</v>
      </c>
      <c r="K1093">
        <f t="shared" si="87"/>
        <v>2</v>
      </c>
      <c r="L1093" t="s">
        <v>483</v>
      </c>
      <c r="M1093">
        <v>2</v>
      </c>
      <c r="N1093" s="8">
        <v>21.333333333333332</v>
      </c>
      <c r="O1093" s="8">
        <v>4</v>
      </c>
      <c r="P1093" s="8">
        <v>42.666666666666664</v>
      </c>
      <c r="Q1093">
        <f t="shared" si="85"/>
        <v>12</v>
      </c>
      <c r="R1093">
        <f t="shared" si="88"/>
        <v>3</v>
      </c>
      <c r="S1093" t="str">
        <f t="shared" si="89"/>
        <v>At-Risk Customers</v>
      </c>
    </row>
    <row r="1094" spans="1:19" x14ac:dyDescent="0.25">
      <c r="A1094">
        <v>4741</v>
      </c>
      <c r="B1094">
        <v>51</v>
      </c>
      <c r="C1094" t="s">
        <v>443</v>
      </c>
      <c r="D1094" t="s">
        <v>34</v>
      </c>
      <c r="E1094">
        <v>65463</v>
      </c>
      <c r="F1094">
        <v>17</v>
      </c>
      <c r="G1094">
        <v>19</v>
      </c>
      <c r="H1094">
        <v>562</v>
      </c>
      <c r="I1094">
        <f>(1-_xlfn.PERCENTRANK.INC($F$2:$F43306,F1094,1))*10</f>
        <v>9</v>
      </c>
      <c r="J1094">
        <f t="shared" si="86"/>
        <v>6</v>
      </c>
      <c r="K1094">
        <f t="shared" si="87"/>
        <v>5</v>
      </c>
      <c r="L1094" t="s">
        <v>483</v>
      </c>
      <c r="M1094">
        <v>6</v>
      </c>
      <c r="N1094" s="8">
        <v>224.8</v>
      </c>
      <c r="O1094" s="8">
        <v>9</v>
      </c>
      <c r="P1094" s="8">
        <v>337.2</v>
      </c>
      <c r="Q1094">
        <f t="shared" si="85"/>
        <v>20</v>
      </c>
      <c r="R1094">
        <f t="shared" si="88"/>
        <v>7</v>
      </c>
      <c r="S1094" t="str">
        <f t="shared" si="89"/>
        <v>Loyal Customers</v>
      </c>
    </row>
    <row r="1095" spans="1:19" x14ac:dyDescent="0.25">
      <c r="A1095">
        <v>246</v>
      </c>
      <c r="B1095">
        <v>60</v>
      </c>
      <c r="C1095" t="s">
        <v>442</v>
      </c>
      <c r="D1095" t="s">
        <v>34</v>
      </c>
      <c r="E1095">
        <v>66480</v>
      </c>
      <c r="F1095">
        <v>71</v>
      </c>
      <c r="G1095">
        <v>19</v>
      </c>
      <c r="H1095">
        <v>312</v>
      </c>
      <c r="I1095">
        <f>(1-_xlfn.PERCENTRANK.INC($F$2:$F43307,F1095,1))*10</f>
        <v>3.0000000000000004</v>
      </c>
      <c r="J1095">
        <f t="shared" si="86"/>
        <v>6</v>
      </c>
      <c r="K1095">
        <f t="shared" si="87"/>
        <v>4</v>
      </c>
      <c r="L1095" t="s">
        <v>483</v>
      </c>
      <c r="M1095">
        <v>4</v>
      </c>
      <c r="N1095" s="8">
        <v>113.45454545454545</v>
      </c>
      <c r="O1095" s="8">
        <v>7</v>
      </c>
      <c r="P1095" s="8">
        <v>198.54545454545453</v>
      </c>
      <c r="Q1095">
        <f t="shared" si="85"/>
        <v>13</v>
      </c>
      <c r="R1095">
        <f t="shared" si="88"/>
        <v>4</v>
      </c>
      <c r="S1095" t="str">
        <f t="shared" si="89"/>
        <v>At-Risk Customers</v>
      </c>
    </row>
    <row r="1096" spans="1:19" x14ac:dyDescent="0.25">
      <c r="A1096">
        <v>375</v>
      </c>
      <c r="B1096">
        <v>71</v>
      </c>
      <c r="C1096" t="s">
        <v>442</v>
      </c>
      <c r="D1096" t="s">
        <v>37</v>
      </c>
      <c r="E1096">
        <v>76773</v>
      </c>
      <c r="F1096">
        <v>79</v>
      </c>
      <c r="G1096">
        <v>16</v>
      </c>
      <c r="H1096">
        <v>1156</v>
      </c>
      <c r="I1096">
        <f>(1-_xlfn.PERCENTRANK.INC($F$2:$F43308,F1096,1))*10</f>
        <v>3.0000000000000004</v>
      </c>
      <c r="J1096">
        <f t="shared" si="86"/>
        <v>5</v>
      </c>
      <c r="K1096">
        <f t="shared" si="87"/>
        <v>7</v>
      </c>
      <c r="L1096" t="s">
        <v>483</v>
      </c>
      <c r="M1096">
        <v>2</v>
      </c>
      <c r="N1096" s="8">
        <v>177.84615384615387</v>
      </c>
      <c r="O1096" s="8">
        <v>11</v>
      </c>
      <c r="P1096" s="8">
        <v>978.15384615384619</v>
      </c>
      <c r="Q1096">
        <f t="shared" si="85"/>
        <v>15</v>
      </c>
      <c r="R1096">
        <f t="shared" si="88"/>
        <v>4</v>
      </c>
      <c r="S1096" t="str">
        <f t="shared" si="89"/>
        <v>At-Risk Customers</v>
      </c>
    </row>
    <row r="1097" spans="1:19" x14ac:dyDescent="0.25">
      <c r="A1097">
        <v>1524</v>
      </c>
      <c r="B1097">
        <v>42</v>
      </c>
      <c r="C1097" t="s">
        <v>443</v>
      </c>
      <c r="D1097" t="s">
        <v>30</v>
      </c>
      <c r="E1097">
        <v>81698</v>
      </c>
      <c r="F1097">
        <v>1</v>
      </c>
      <c r="G1097">
        <v>16</v>
      </c>
      <c r="H1097">
        <v>1104</v>
      </c>
      <c r="I1097">
        <f>(1-_xlfn.PERCENTRANK.INC($F$2:$F43309,F1097,1))*10</f>
        <v>10</v>
      </c>
      <c r="J1097">
        <f t="shared" si="86"/>
        <v>5</v>
      </c>
      <c r="K1097">
        <f t="shared" si="87"/>
        <v>7</v>
      </c>
      <c r="L1097" t="s">
        <v>483</v>
      </c>
      <c r="M1097">
        <v>8</v>
      </c>
      <c r="N1097" s="8">
        <v>679.38461538461547</v>
      </c>
      <c r="O1097" s="8">
        <v>5</v>
      </c>
      <c r="P1097" s="8">
        <v>424.61538461538464</v>
      </c>
      <c r="Q1097">
        <f t="shared" si="85"/>
        <v>22</v>
      </c>
      <c r="R1097">
        <f t="shared" si="88"/>
        <v>8</v>
      </c>
      <c r="S1097" t="str">
        <f t="shared" si="89"/>
        <v>Loyal Customers</v>
      </c>
    </row>
    <row r="1098" spans="1:19" x14ac:dyDescent="0.25">
      <c r="A1098">
        <v>10022</v>
      </c>
      <c r="B1098">
        <v>52</v>
      </c>
      <c r="C1098" t="s">
        <v>33</v>
      </c>
      <c r="D1098" t="s">
        <v>30</v>
      </c>
      <c r="E1098">
        <v>54466</v>
      </c>
      <c r="F1098">
        <v>78</v>
      </c>
      <c r="G1098">
        <v>4</v>
      </c>
      <c r="H1098">
        <v>16</v>
      </c>
      <c r="I1098">
        <f>(1-_xlfn.PERCENTRANK.INC($F$2:$F43310,F1098,1))*10</f>
        <v>3.0000000000000004</v>
      </c>
      <c r="J1098">
        <f t="shared" si="86"/>
        <v>0</v>
      </c>
      <c r="K1098">
        <f t="shared" si="87"/>
        <v>0</v>
      </c>
      <c r="L1098" t="s">
        <v>483</v>
      </c>
      <c r="M1098">
        <v>1</v>
      </c>
      <c r="N1098" s="8">
        <v>5.333333333333333</v>
      </c>
      <c r="O1098" s="8">
        <v>2</v>
      </c>
      <c r="P1098" s="8">
        <v>10.666666666666666</v>
      </c>
      <c r="Q1098">
        <f t="shared" si="85"/>
        <v>3.0000000000000004</v>
      </c>
      <c r="R1098">
        <f t="shared" si="88"/>
        <v>0</v>
      </c>
      <c r="S1098" t="str">
        <f t="shared" si="89"/>
        <v>Inactive Customers</v>
      </c>
    </row>
    <row r="1099" spans="1:19" x14ac:dyDescent="0.25">
      <c r="A1099">
        <v>7451</v>
      </c>
      <c r="B1099">
        <v>65</v>
      </c>
      <c r="C1099" t="s">
        <v>443</v>
      </c>
      <c r="D1099" t="s">
        <v>30</v>
      </c>
      <c r="E1099">
        <v>98777</v>
      </c>
      <c r="F1099">
        <v>23</v>
      </c>
      <c r="G1099">
        <v>19</v>
      </c>
      <c r="H1099">
        <v>2008</v>
      </c>
      <c r="I1099">
        <f>(1-_xlfn.PERCENTRANK.INC($F$2:$F43311,F1099,1))*10</f>
        <v>8</v>
      </c>
      <c r="J1099">
        <f t="shared" si="86"/>
        <v>6</v>
      </c>
      <c r="K1099">
        <f t="shared" si="87"/>
        <v>9</v>
      </c>
      <c r="L1099" t="s">
        <v>484</v>
      </c>
      <c r="M1099">
        <v>4</v>
      </c>
      <c r="N1099" s="8">
        <v>617.84615384615392</v>
      </c>
      <c r="O1099" s="8">
        <v>9</v>
      </c>
      <c r="P1099" s="8">
        <v>1390.1538461538462</v>
      </c>
      <c r="Q1099">
        <f t="shared" si="85"/>
        <v>23</v>
      </c>
      <c r="R1099">
        <f t="shared" si="88"/>
        <v>8</v>
      </c>
      <c r="S1099" t="str">
        <f t="shared" si="89"/>
        <v>Loyal Customers</v>
      </c>
    </row>
    <row r="1100" spans="1:19" x14ac:dyDescent="0.25">
      <c r="A1100">
        <v>11010</v>
      </c>
      <c r="B1100">
        <v>41</v>
      </c>
      <c r="C1100" t="s">
        <v>33</v>
      </c>
      <c r="D1100" t="s">
        <v>30</v>
      </c>
      <c r="E1100">
        <v>16269</v>
      </c>
      <c r="F1100">
        <v>75</v>
      </c>
      <c r="G1100">
        <v>9</v>
      </c>
      <c r="H1100">
        <v>44</v>
      </c>
      <c r="I1100">
        <f>(1-_xlfn.PERCENTRANK.INC($F$2:$F43312,F1100,1))*10</f>
        <v>3.0000000000000004</v>
      </c>
      <c r="J1100">
        <f t="shared" si="86"/>
        <v>2</v>
      </c>
      <c r="K1100">
        <f t="shared" si="87"/>
        <v>1</v>
      </c>
      <c r="L1100" t="s">
        <v>483</v>
      </c>
      <c r="M1100">
        <v>3</v>
      </c>
      <c r="N1100" s="8">
        <v>22</v>
      </c>
      <c r="O1100" s="8">
        <v>3</v>
      </c>
      <c r="P1100" s="8">
        <v>22</v>
      </c>
      <c r="Q1100">
        <f t="shared" si="85"/>
        <v>6</v>
      </c>
      <c r="R1100">
        <f t="shared" si="88"/>
        <v>0</v>
      </c>
      <c r="S1100" t="str">
        <f t="shared" si="89"/>
        <v>Inactive Customers</v>
      </c>
    </row>
    <row r="1101" spans="1:19" x14ac:dyDescent="0.25">
      <c r="A1101">
        <v>4356</v>
      </c>
      <c r="B1101">
        <v>54</v>
      </c>
      <c r="C1101" t="s">
        <v>442</v>
      </c>
      <c r="D1101" t="s">
        <v>34</v>
      </c>
      <c r="E1101">
        <v>71819</v>
      </c>
      <c r="F1101">
        <v>70</v>
      </c>
      <c r="G1101">
        <v>14</v>
      </c>
      <c r="H1101">
        <v>1574</v>
      </c>
      <c r="I1101">
        <f>(1-_xlfn.PERCENTRANK.INC($F$2:$F43313,F1101,1))*10</f>
        <v>3.0000000000000004</v>
      </c>
      <c r="J1101">
        <f t="shared" si="86"/>
        <v>4</v>
      </c>
      <c r="K1101">
        <f t="shared" si="87"/>
        <v>9</v>
      </c>
      <c r="L1101" t="s">
        <v>483</v>
      </c>
      <c r="M1101">
        <v>3</v>
      </c>
      <c r="N1101" s="8">
        <v>590.25</v>
      </c>
      <c r="O1101" s="8">
        <v>5</v>
      </c>
      <c r="P1101" s="8">
        <v>983.75</v>
      </c>
      <c r="Q1101">
        <f t="shared" si="85"/>
        <v>16</v>
      </c>
      <c r="R1101">
        <f t="shared" si="88"/>
        <v>5</v>
      </c>
      <c r="S1101" t="str">
        <f t="shared" si="89"/>
        <v>Growth Customers</v>
      </c>
    </row>
    <row r="1102" spans="1:19" x14ac:dyDescent="0.25">
      <c r="A1102">
        <v>3885</v>
      </c>
      <c r="B1102">
        <v>42</v>
      </c>
      <c r="C1102" t="s">
        <v>33</v>
      </c>
      <c r="D1102" t="s">
        <v>34</v>
      </c>
      <c r="E1102">
        <v>33569</v>
      </c>
      <c r="F1102">
        <v>10</v>
      </c>
      <c r="G1102">
        <v>5</v>
      </c>
      <c r="H1102">
        <v>63</v>
      </c>
      <c r="I1102">
        <f>(1-_xlfn.PERCENTRANK.INC($F$2:$F43314,F1102,1))*10</f>
        <v>9</v>
      </c>
      <c r="J1102">
        <f t="shared" si="86"/>
        <v>0</v>
      </c>
      <c r="K1102">
        <f t="shared" si="87"/>
        <v>2</v>
      </c>
      <c r="L1102" t="s">
        <v>483</v>
      </c>
      <c r="M1102">
        <v>1</v>
      </c>
      <c r="N1102" s="8">
        <v>21</v>
      </c>
      <c r="O1102" s="8">
        <v>2</v>
      </c>
      <c r="P1102" s="8">
        <v>42</v>
      </c>
      <c r="Q1102">
        <f t="shared" si="85"/>
        <v>11</v>
      </c>
      <c r="R1102">
        <f t="shared" si="88"/>
        <v>3</v>
      </c>
      <c r="S1102" t="str">
        <f t="shared" si="89"/>
        <v>At-Risk Customers</v>
      </c>
    </row>
    <row r="1103" spans="1:19" x14ac:dyDescent="0.25">
      <c r="A1103">
        <v>1175</v>
      </c>
      <c r="B1103">
        <v>42</v>
      </c>
      <c r="C1103" t="s">
        <v>443</v>
      </c>
      <c r="D1103" t="s">
        <v>34</v>
      </c>
      <c r="E1103">
        <v>36262</v>
      </c>
      <c r="F1103">
        <v>24</v>
      </c>
      <c r="G1103">
        <v>12</v>
      </c>
      <c r="H1103">
        <v>426</v>
      </c>
      <c r="I1103">
        <f>(1-_xlfn.PERCENTRANK.INC($F$2:$F43315,F1103,1))*10</f>
        <v>8</v>
      </c>
      <c r="J1103">
        <f t="shared" si="86"/>
        <v>3</v>
      </c>
      <c r="K1103">
        <f t="shared" si="87"/>
        <v>5</v>
      </c>
      <c r="L1103" t="s">
        <v>483</v>
      </c>
      <c r="M1103">
        <v>3</v>
      </c>
      <c r="N1103" s="8">
        <v>213</v>
      </c>
      <c r="O1103" s="8">
        <v>3</v>
      </c>
      <c r="P1103" s="8">
        <v>213</v>
      </c>
      <c r="Q1103">
        <f t="shared" si="85"/>
        <v>16</v>
      </c>
      <c r="R1103">
        <f t="shared" si="88"/>
        <v>5</v>
      </c>
      <c r="S1103" t="str">
        <f t="shared" si="89"/>
        <v>Growth Customers</v>
      </c>
    </row>
    <row r="1104" spans="1:19" x14ac:dyDescent="0.25">
      <c r="A1104">
        <v>880</v>
      </c>
      <c r="B1104">
        <v>59</v>
      </c>
      <c r="C1104" t="s">
        <v>41</v>
      </c>
      <c r="D1104" t="s">
        <v>34</v>
      </c>
      <c r="E1104">
        <v>22634</v>
      </c>
      <c r="F1104">
        <v>47</v>
      </c>
      <c r="G1104">
        <v>6</v>
      </c>
      <c r="H1104">
        <v>96</v>
      </c>
      <c r="I1104">
        <f>(1-_xlfn.PERCENTRANK.INC($F$2:$F43316,F1104,1))*10</f>
        <v>6</v>
      </c>
      <c r="J1104">
        <f t="shared" si="86"/>
        <v>1</v>
      </c>
      <c r="K1104">
        <f t="shared" si="87"/>
        <v>3</v>
      </c>
      <c r="L1104" t="s">
        <v>483</v>
      </c>
      <c r="M1104">
        <v>2</v>
      </c>
      <c r="N1104" s="8">
        <v>48</v>
      </c>
      <c r="O1104" s="8">
        <v>2</v>
      </c>
      <c r="P1104" s="8">
        <v>48</v>
      </c>
      <c r="Q1104">
        <f t="shared" si="85"/>
        <v>10</v>
      </c>
      <c r="R1104">
        <f t="shared" si="88"/>
        <v>2</v>
      </c>
      <c r="S1104" t="str">
        <f t="shared" si="89"/>
        <v>At-Risk Customers</v>
      </c>
    </row>
    <row r="1105" spans="1:19" x14ac:dyDescent="0.25">
      <c r="A1105">
        <v>2320</v>
      </c>
      <c r="B1105">
        <v>47</v>
      </c>
      <c r="C1105" t="s">
        <v>443</v>
      </c>
      <c r="D1105" t="s">
        <v>34</v>
      </c>
      <c r="E1105">
        <v>47025</v>
      </c>
      <c r="F1105">
        <v>98</v>
      </c>
      <c r="G1105">
        <v>23</v>
      </c>
      <c r="H1105">
        <v>635</v>
      </c>
      <c r="I1105">
        <f>(1-_xlfn.PERCENTRANK.INC($F$2:$F43317,F1105,1))*10</f>
        <v>0.99999999999999978</v>
      </c>
      <c r="J1105">
        <f t="shared" si="86"/>
        <v>8</v>
      </c>
      <c r="K1105">
        <f t="shared" si="87"/>
        <v>5</v>
      </c>
      <c r="L1105" t="s">
        <v>483</v>
      </c>
      <c r="M1105">
        <v>11</v>
      </c>
      <c r="N1105" s="8">
        <v>410.88235294117646</v>
      </c>
      <c r="O1105" s="8">
        <v>6</v>
      </c>
      <c r="P1105" s="8">
        <v>224.11764705882354</v>
      </c>
      <c r="Q1105">
        <f t="shared" si="85"/>
        <v>14</v>
      </c>
      <c r="R1105">
        <f t="shared" si="88"/>
        <v>4</v>
      </c>
      <c r="S1105" t="str">
        <f t="shared" si="89"/>
        <v>At-Risk Customers</v>
      </c>
    </row>
    <row r="1106" spans="1:19" x14ac:dyDescent="0.25">
      <c r="A1106">
        <v>850</v>
      </c>
      <c r="B1106">
        <v>57</v>
      </c>
      <c r="C1106" t="s">
        <v>442</v>
      </c>
      <c r="D1106" t="s">
        <v>30</v>
      </c>
      <c r="E1106">
        <v>70566</v>
      </c>
      <c r="F1106">
        <v>4</v>
      </c>
      <c r="G1106">
        <v>22</v>
      </c>
      <c r="H1106">
        <v>757</v>
      </c>
      <c r="I1106">
        <f>(1-_xlfn.PERCENTRANK.INC($F$2:$F43318,F1106,1))*10</f>
        <v>10</v>
      </c>
      <c r="J1106">
        <f t="shared" si="86"/>
        <v>7</v>
      </c>
      <c r="K1106">
        <f t="shared" si="87"/>
        <v>6</v>
      </c>
      <c r="L1106" t="s">
        <v>483</v>
      </c>
      <c r="M1106">
        <v>6</v>
      </c>
      <c r="N1106" s="8">
        <v>302.8</v>
      </c>
      <c r="O1106" s="8">
        <v>9</v>
      </c>
      <c r="P1106" s="8">
        <v>454.2</v>
      </c>
      <c r="Q1106">
        <f t="shared" si="85"/>
        <v>23</v>
      </c>
      <c r="R1106">
        <f t="shared" si="88"/>
        <v>8</v>
      </c>
      <c r="S1106" t="str">
        <f t="shared" si="89"/>
        <v>Loyal Customers</v>
      </c>
    </row>
    <row r="1107" spans="1:19" x14ac:dyDescent="0.25">
      <c r="A1107">
        <v>4713</v>
      </c>
      <c r="B1107">
        <v>46</v>
      </c>
      <c r="C1107" t="s">
        <v>33</v>
      </c>
      <c r="D1107" t="s">
        <v>34</v>
      </c>
      <c r="E1107">
        <v>31605</v>
      </c>
      <c r="F1107">
        <v>15</v>
      </c>
      <c r="G1107">
        <v>9</v>
      </c>
      <c r="H1107">
        <v>125</v>
      </c>
      <c r="I1107">
        <f>(1-_xlfn.PERCENTRANK.INC($F$2:$F43319,F1107,1))*10</f>
        <v>9</v>
      </c>
      <c r="J1107">
        <f t="shared" si="86"/>
        <v>2</v>
      </c>
      <c r="K1107">
        <f t="shared" si="87"/>
        <v>3</v>
      </c>
      <c r="L1107" t="s">
        <v>483</v>
      </c>
      <c r="M1107">
        <v>2</v>
      </c>
      <c r="N1107" s="8">
        <v>41.666666666666664</v>
      </c>
      <c r="O1107" s="8">
        <v>4</v>
      </c>
      <c r="P1107" s="8">
        <v>83.333333333333329</v>
      </c>
      <c r="Q1107">
        <f t="shared" si="85"/>
        <v>14</v>
      </c>
      <c r="R1107">
        <f t="shared" si="88"/>
        <v>4</v>
      </c>
      <c r="S1107" t="str">
        <f t="shared" si="89"/>
        <v>At-Risk Customers</v>
      </c>
    </row>
    <row r="1108" spans="1:19" x14ac:dyDescent="0.25">
      <c r="A1108">
        <v>675</v>
      </c>
      <c r="B1108">
        <v>52</v>
      </c>
      <c r="C1108" t="s">
        <v>443</v>
      </c>
      <c r="D1108" t="s">
        <v>37</v>
      </c>
      <c r="E1108">
        <v>52034</v>
      </c>
      <c r="F1108">
        <v>67</v>
      </c>
      <c r="G1108">
        <v>16</v>
      </c>
      <c r="H1108">
        <v>332</v>
      </c>
      <c r="I1108">
        <f>(1-_xlfn.PERCENTRANK.INC($F$2:$F43320,F1108,1))*10</f>
        <v>4</v>
      </c>
      <c r="J1108">
        <f t="shared" si="86"/>
        <v>5</v>
      </c>
      <c r="K1108">
        <f t="shared" si="87"/>
        <v>4</v>
      </c>
      <c r="L1108" t="s">
        <v>483</v>
      </c>
      <c r="M1108">
        <v>4</v>
      </c>
      <c r="N1108" s="8">
        <v>147.55555555555554</v>
      </c>
      <c r="O1108" s="8">
        <v>5</v>
      </c>
      <c r="P1108" s="8">
        <v>184.44444444444446</v>
      </c>
      <c r="Q1108">
        <f t="shared" si="85"/>
        <v>13</v>
      </c>
      <c r="R1108">
        <f t="shared" si="88"/>
        <v>4</v>
      </c>
      <c r="S1108" t="str">
        <f t="shared" si="89"/>
        <v>At-Risk Customers</v>
      </c>
    </row>
    <row r="1109" spans="1:19" x14ac:dyDescent="0.25">
      <c r="A1109">
        <v>5025</v>
      </c>
      <c r="B1109">
        <v>46</v>
      </c>
      <c r="C1109" t="s">
        <v>442</v>
      </c>
      <c r="D1109" t="s">
        <v>30</v>
      </c>
      <c r="E1109">
        <v>48526</v>
      </c>
      <c r="F1109">
        <v>32</v>
      </c>
      <c r="G1109">
        <v>8</v>
      </c>
      <c r="H1109">
        <v>135</v>
      </c>
      <c r="I1109">
        <f>(1-_xlfn.PERCENTRANK.INC($F$2:$F43321,F1109,1))*10</f>
        <v>7</v>
      </c>
      <c r="J1109">
        <f t="shared" si="86"/>
        <v>2</v>
      </c>
      <c r="K1109">
        <f t="shared" si="87"/>
        <v>3</v>
      </c>
      <c r="L1109" t="s">
        <v>483</v>
      </c>
      <c r="M1109">
        <v>2</v>
      </c>
      <c r="N1109" s="8">
        <v>45</v>
      </c>
      <c r="O1109" s="8">
        <v>4</v>
      </c>
      <c r="P1109" s="8">
        <v>90</v>
      </c>
      <c r="Q1109">
        <f t="shared" si="85"/>
        <v>12</v>
      </c>
      <c r="R1109">
        <f t="shared" si="88"/>
        <v>3</v>
      </c>
      <c r="S1109" t="str">
        <f t="shared" si="89"/>
        <v>At-Risk Customers</v>
      </c>
    </row>
    <row r="1110" spans="1:19" x14ac:dyDescent="0.25">
      <c r="A1110">
        <v>2308</v>
      </c>
      <c r="B1110">
        <v>71</v>
      </c>
      <c r="C1110" t="s">
        <v>442</v>
      </c>
      <c r="D1110" t="s">
        <v>34</v>
      </c>
      <c r="E1110">
        <v>46734</v>
      </c>
      <c r="F1110">
        <v>40</v>
      </c>
      <c r="G1110">
        <v>14</v>
      </c>
      <c r="H1110">
        <v>330</v>
      </c>
      <c r="I1110">
        <f>(1-_xlfn.PERCENTRANK.INC($F$2:$F43322,F1110,1))*10</f>
        <v>6</v>
      </c>
      <c r="J1110">
        <f t="shared" si="86"/>
        <v>4</v>
      </c>
      <c r="K1110">
        <f t="shared" si="87"/>
        <v>4</v>
      </c>
      <c r="L1110" t="s">
        <v>483</v>
      </c>
      <c r="M1110">
        <v>6</v>
      </c>
      <c r="N1110" s="8">
        <v>180</v>
      </c>
      <c r="O1110" s="8">
        <v>5</v>
      </c>
      <c r="P1110" s="8">
        <v>150</v>
      </c>
      <c r="Q1110">
        <f t="shared" si="85"/>
        <v>14</v>
      </c>
      <c r="R1110">
        <f t="shared" si="88"/>
        <v>4</v>
      </c>
      <c r="S1110" t="str">
        <f t="shared" si="89"/>
        <v>At-Risk Customers</v>
      </c>
    </row>
    <row r="1111" spans="1:19" x14ac:dyDescent="0.25">
      <c r="A1111">
        <v>5995</v>
      </c>
      <c r="B1111">
        <v>63</v>
      </c>
      <c r="C1111" t="s">
        <v>442</v>
      </c>
      <c r="D1111" t="s">
        <v>37</v>
      </c>
      <c r="E1111">
        <v>39552</v>
      </c>
      <c r="F1111">
        <v>54</v>
      </c>
      <c r="G1111">
        <v>20</v>
      </c>
      <c r="H1111">
        <v>384</v>
      </c>
      <c r="I1111">
        <f>(1-_xlfn.PERCENTRANK.INC($F$2:$F43323,F1111,1))*10</f>
        <v>5</v>
      </c>
      <c r="J1111">
        <f t="shared" si="86"/>
        <v>6</v>
      </c>
      <c r="K1111">
        <f t="shared" si="87"/>
        <v>4</v>
      </c>
      <c r="L1111" t="s">
        <v>483</v>
      </c>
      <c r="M1111">
        <v>6</v>
      </c>
      <c r="N1111" s="8">
        <v>209.45454545454544</v>
      </c>
      <c r="O1111" s="8">
        <v>5</v>
      </c>
      <c r="P1111" s="8">
        <v>174.54545454545453</v>
      </c>
      <c r="Q1111">
        <f t="shared" si="85"/>
        <v>15</v>
      </c>
      <c r="R1111">
        <f t="shared" si="88"/>
        <v>4</v>
      </c>
      <c r="S1111" t="str">
        <f t="shared" si="89"/>
        <v>At-Risk Customers</v>
      </c>
    </row>
    <row r="1112" spans="1:19" x14ac:dyDescent="0.25">
      <c r="A1112">
        <v>6749</v>
      </c>
      <c r="B1112">
        <v>59</v>
      </c>
      <c r="C1112" t="s">
        <v>442</v>
      </c>
      <c r="D1112" t="s">
        <v>30</v>
      </c>
      <c r="E1112">
        <v>86358</v>
      </c>
      <c r="F1112">
        <v>78</v>
      </c>
      <c r="G1112">
        <v>18</v>
      </c>
      <c r="H1112">
        <v>1722</v>
      </c>
      <c r="I1112">
        <f>(1-_xlfn.PERCENTRANK.INC($F$2:$F43324,F1112,1))*10</f>
        <v>3.0000000000000004</v>
      </c>
      <c r="J1112">
        <f t="shared" si="86"/>
        <v>6</v>
      </c>
      <c r="K1112">
        <f t="shared" si="87"/>
        <v>9</v>
      </c>
      <c r="L1112" t="s">
        <v>483</v>
      </c>
      <c r="M1112">
        <v>5</v>
      </c>
      <c r="N1112" s="8">
        <v>782.72727272727275</v>
      </c>
      <c r="O1112" s="8">
        <v>6</v>
      </c>
      <c r="P1112" s="8">
        <v>939.27272727272725</v>
      </c>
      <c r="Q1112">
        <f t="shared" si="85"/>
        <v>18</v>
      </c>
      <c r="R1112">
        <f t="shared" si="88"/>
        <v>6</v>
      </c>
      <c r="S1112" t="str">
        <f t="shared" si="89"/>
        <v>Growth Customers</v>
      </c>
    </row>
    <row r="1113" spans="1:19" x14ac:dyDescent="0.25">
      <c r="A1113">
        <v>1010</v>
      </c>
      <c r="B1113">
        <v>48</v>
      </c>
      <c r="C1113" t="s">
        <v>442</v>
      </c>
      <c r="D1113" t="s">
        <v>34</v>
      </c>
      <c r="E1113">
        <v>46931</v>
      </c>
      <c r="F1113">
        <v>94</v>
      </c>
      <c r="G1113">
        <v>7</v>
      </c>
      <c r="H1113">
        <v>78</v>
      </c>
      <c r="I1113">
        <f>(1-_xlfn.PERCENTRANK.INC($F$2:$F43325,F1113,1))*10</f>
        <v>0.99999999999999978</v>
      </c>
      <c r="J1113">
        <f t="shared" si="86"/>
        <v>1</v>
      </c>
      <c r="K1113">
        <f t="shared" si="87"/>
        <v>2</v>
      </c>
      <c r="L1113" t="s">
        <v>483</v>
      </c>
      <c r="M1113">
        <v>1</v>
      </c>
      <c r="N1113" s="8">
        <v>19.5</v>
      </c>
      <c r="O1113" s="8">
        <v>3</v>
      </c>
      <c r="P1113" s="8">
        <v>58.5</v>
      </c>
      <c r="Q1113">
        <f t="shared" si="85"/>
        <v>4</v>
      </c>
      <c r="R1113">
        <f t="shared" si="88"/>
        <v>0</v>
      </c>
      <c r="S1113" t="str">
        <f t="shared" si="89"/>
        <v>Inactive Customers</v>
      </c>
    </row>
    <row r="1114" spans="1:19" x14ac:dyDescent="0.25">
      <c r="A1114">
        <v>8977</v>
      </c>
      <c r="B1114">
        <v>40</v>
      </c>
      <c r="C1114" t="s">
        <v>41</v>
      </c>
      <c r="D1114" t="s">
        <v>30</v>
      </c>
      <c r="E1114">
        <v>16581</v>
      </c>
      <c r="F1114">
        <v>51</v>
      </c>
      <c r="G1114">
        <v>4</v>
      </c>
      <c r="H1114">
        <v>24</v>
      </c>
      <c r="I1114">
        <f>(1-_xlfn.PERCENTRANK.INC($F$2:$F43326,F1114,1))*10</f>
        <v>5</v>
      </c>
      <c r="J1114">
        <f t="shared" si="86"/>
        <v>0</v>
      </c>
      <c r="K1114">
        <f t="shared" si="87"/>
        <v>0</v>
      </c>
      <c r="L1114" t="s">
        <v>483</v>
      </c>
      <c r="M1114">
        <v>0</v>
      </c>
      <c r="N1114" s="8">
        <v>0</v>
      </c>
      <c r="O1114" s="8">
        <v>3</v>
      </c>
      <c r="P1114" s="8">
        <v>24</v>
      </c>
      <c r="Q1114">
        <f t="shared" si="85"/>
        <v>5</v>
      </c>
      <c r="R1114">
        <f t="shared" si="88"/>
        <v>0</v>
      </c>
      <c r="S1114" t="str">
        <f t="shared" si="89"/>
        <v>Inactive Customers</v>
      </c>
    </row>
    <row r="1115" spans="1:19" x14ac:dyDescent="0.25">
      <c r="A1115">
        <v>4756</v>
      </c>
      <c r="B1115">
        <v>73</v>
      </c>
      <c r="C1115" t="s">
        <v>443</v>
      </c>
      <c r="D1115" t="s">
        <v>37</v>
      </c>
      <c r="E1115">
        <v>63998</v>
      </c>
      <c r="F1115">
        <v>42</v>
      </c>
      <c r="G1115">
        <v>25</v>
      </c>
      <c r="H1115">
        <v>1168</v>
      </c>
      <c r="I1115">
        <f>(1-_xlfn.PERCENTRANK.INC($F$2:$F43327,F1115,1))*10</f>
        <v>6</v>
      </c>
      <c r="J1115">
        <f t="shared" si="86"/>
        <v>8</v>
      </c>
      <c r="K1115">
        <f t="shared" si="87"/>
        <v>7</v>
      </c>
      <c r="L1115" t="s">
        <v>483</v>
      </c>
      <c r="M1115">
        <v>7</v>
      </c>
      <c r="N1115" s="8">
        <v>454.22222222222223</v>
      </c>
      <c r="O1115" s="8">
        <v>11</v>
      </c>
      <c r="P1115" s="8">
        <v>713.77777777777783</v>
      </c>
      <c r="Q1115">
        <f t="shared" si="85"/>
        <v>21</v>
      </c>
      <c r="R1115">
        <f t="shared" si="88"/>
        <v>8</v>
      </c>
      <c r="S1115" t="str">
        <f t="shared" si="89"/>
        <v>Loyal Customers</v>
      </c>
    </row>
    <row r="1116" spans="1:19" x14ac:dyDescent="0.25">
      <c r="A1116">
        <v>3412</v>
      </c>
      <c r="B1116">
        <v>74</v>
      </c>
      <c r="C1116" t="s">
        <v>443</v>
      </c>
      <c r="D1116" t="s">
        <v>34</v>
      </c>
      <c r="E1116">
        <v>67381</v>
      </c>
      <c r="F1116">
        <v>67</v>
      </c>
      <c r="G1116">
        <v>17</v>
      </c>
      <c r="H1116">
        <v>957</v>
      </c>
      <c r="I1116">
        <f>(1-_xlfn.PERCENTRANK.INC($F$2:$F43328,F1116,1))*10</f>
        <v>4</v>
      </c>
      <c r="J1116">
        <f t="shared" si="86"/>
        <v>5</v>
      </c>
      <c r="K1116">
        <f t="shared" si="87"/>
        <v>7</v>
      </c>
      <c r="L1116" t="s">
        <v>483</v>
      </c>
      <c r="M1116">
        <v>2</v>
      </c>
      <c r="N1116" s="8">
        <v>174</v>
      </c>
      <c r="O1116" s="8">
        <v>9</v>
      </c>
      <c r="P1116" s="8">
        <v>783</v>
      </c>
      <c r="Q1116">
        <f t="shared" si="85"/>
        <v>16</v>
      </c>
      <c r="R1116">
        <f t="shared" si="88"/>
        <v>5</v>
      </c>
      <c r="S1116" t="str">
        <f t="shared" si="89"/>
        <v>Growth Customers</v>
      </c>
    </row>
    <row r="1117" spans="1:19" x14ac:dyDescent="0.25">
      <c r="A1117">
        <v>606</v>
      </c>
      <c r="B1117">
        <v>58</v>
      </c>
      <c r="C1117" t="s">
        <v>442</v>
      </c>
      <c r="D1117" t="s">
        <v>30</v>
      </c>
      <c r="E1117">
        <v>25930</v>
      </c>
      <c r="F1117">
        <v>87</v>
      </c>
      <c r="G1117">
        <v>4</v>
      </c>
      <c r="H1117">
        <v>15</v>
      </c>
      <c r="I1117">
        <f>(1-_xlfn.PERCENTRANK.INC($F$2:$F43329,F1117,1))*10</f>
        <v>1.9999999999999996</v>
      </c>
      <c r="J1117">
        <f t="shared" si="86"/>
        <v>0</v>
      </c>
      <c r="K1117">
        <f t="shared" si="87"/>
        <v>0</v>
      </c>
      <c r="L1117" t="s">
        <v>483</v>
      </c>
      <c r="M1117">
        <v>1</v>
      </c>
      <c r="N1117" s="8">
        <v>5</v>
      </c>
      <c r="O1117" s="8">
        <v>2</v>
      </c>
      <c r="P1117" s="8">
        <v>10</v>
      </c>
      <c r="Q1117">
        <f t="shared" si="85"/>
        <v>1.9999999999999996</v>
      </c>
      <c r="R1117">
        <f t="shared" si="88"/>
        <v>0</v>
      </c>
      <c r="S1117" t="str">
        <f t="shared" si="89"/>
        <v>Inactive Customers</v>
      </c>
    </row>
    <row r="1118" spans="1:19" x14ac:dyDescent="0.25">
      <c r="A1118">
        <v>5961</v>
      </c>
      <c r="B1118">
        <v>47</v>
      </c>
      <c r="C1118" t="s">
        <v>442</v>
      </c>
      <c r="D1118" t="s">
        <v>34</v>
      </c>
      <c r="E1118">
        <v>42693</v>
      </c>
      <c r="F1118">
        <v>29</v>
      </c>
      <c r="G1118">
        <v>5</v>
      </c>
      <c r="H1118">
        <v>57</v>
      </c>
      <c r="I1118">
        <f>(1-_xlfn.PERCENTRANK.INC($F$2:$F43330,F1118,1))*10</f>
        <v>8</v>
      </c>
      <c r="J1118">
        <f t="shared" si="86"/>
        <v>0</v>
      </c>
      <c r="K1118">
        <f t="shared" si="87"/>
        <v>2</v>
      </c>
      <c r="L1118" t="s">
        <v>483</v>
      </c>
      <c r="M1118">
        <v>1</v>
      </c>
      <c r="N1118" s="8">
        <v>14.25</v>
      </c>
      <c r="O1118" s="8">
        <v>3</v>
      </c>
      <c r="P1118" s="8">
        <v>42.75</v>
      </c>
      <c r="Q1118">
        <f t="shared" si="85"/>
        <v>10</v>
      </c>
      <c r="R1118">
        <f t="shared" si="88"/>
        <v>2</v>
      </c>
      <c r="S1118" t="str">
        <f t="shared" si="89"/>
        <v>At-Risk Customers</v>
      </c>
    </row>
    <row r="1119" spans="1:19" x14ac:dyDescent="0.25">
      <c r="A1119">
        <v>2975</v>
      </c>
      <c r="B1119">
        <v>49</v>
      </c>
      <c r="C1119" t="s">
        <v>442</v>
      </c>
      <c r="D1119" t="s">
        <v>34</v>
      </c>
      <c r="E1119">
        <v>85606</v>
      </c>
      <c r="F1119">
        <v>89</v>
      </c>
      <c r="G1119">
        <v>24</v>
      </c>
      <c r="H1119">
        <v>1956</v>
      </c>
      <c r="I1119">
        <f>(1-_xlfn.PERCENTRANK.INC($F$2:$F43331,F1119,1))*10</f>
        <v>1.9999999999999996</v>
      </c>
      <c r="J1119">
        <f t="shared" si="86"/>
        <v>8</v>
      </c>
      <c r="K1119">
        <f t="shared" si="87"/>
        <v>9</v>
      </c>
      <c r="L1119" t="s">
        <v>483</v>
      </c>
      <c r="M1119">
        <v>6</v>
      </c>
      <c r="N1119" s="8">
        <v>782.40000000000009</v>
      </c>
      <c r="O1119" s="8">
        <v>9</v>
      </c>
      <c r="P1119" s="8">
        <v>1173.5999999999999</v>
      </c>
      <c r="Q1119">
        <f t="shared" si="85"/>
        <v>19</v>
      </c>
      <c r="R1119">
        <f t="shared" si="88"/>
        <v>7</v>
      </c>
      <c r="S1119" t="str">
        <f t="shared" si="89"/>
        <v>Loyal Customers</v>
      </c>
    </row>
    <row r="1120" spans="1:19" x14ac:dyDescent="0.25">
      <c r="A1120">
        <v>2894</v>
      </c>
      <c r="B1120">
        <v>40</v>
      </c>
      <c r="C1120" t="s">
        <v>442</v>
      </c>
      <c r="D1120" t="s">
        <v>30</v>
      </c>
      <c r="E1120">
        <v>72903</v>
      </c>
      <c r="F1120">
        <v>74</v>
      </c>
      <c r="G1120">
        <v>21</v>
      </c>
      <c r="H1120">
        <v>2013</v>
      </c>
      <c r="I1120">
        <f>(1-_xlfn.PERCENTRANK.INC($F$2:$F43332,F1120,1))*10</f>
        <v>3.0000000000000004</v>
      </c>
      <c r="J1120">
        <f t="shared" si="86"/>
        <v>7</v>
      </c>
      <c r="K1120">
        <f t="shared" si="87"/>
        <v>9</v>
      </c>
      <c r="L1120" t="s">
        <v>483</v>
      </c>
      <c r="M1120">
        <v>7</v>
      </c>
      <c r="N1120" s="8">
        <v>939.4</v>
      </c>
      <c r="O1120" s="8">
        <v>8</v>
      </c>
      <c r="P1120" s="8">
        <v>1073.5999999999999</v>
      </c>
      <c r="Q1120">
        <f t="shared" si="85"/>
        <v>19</v>
      </c>
      <c r="R1120">
        <f t="shared" si="88"/>
        <v>7</v>
      </c>
      <c r="S1120" t="str">
        <f t="shared" si="89"/>
        <v>Loyal Customers</v>
      </c>
    </row>
    <row r="1121" spans="1:19" x14ac:dyDescent="0.25">
      <c r="A1121">
        <v>7613</v>
      </c>
      <c r="B1121">
        <v>51</v>
      </c>
      <c r="C1121" t="s">
        <v>443</v>
      </c>
      <c r="D1121" t="s">
        <v>34</v>
      </c>
      <c r="E1121">
        <v>49669</v>
      </c>
      <c r="F1121">
        <v>97</v>
      </c>
      <c r="G1121">
        <v>14</v>
      </c>
      <c r="H1121">
        <v>326</v>
      </c>
      <c r="I1121">
        <f>(1-_xlfn.PERCENTRANK.INC($F$2:$F43333,F1121,1))*10</f>
        <v>0.99999999999999978</v>
      </c>
      <c r="J1121">
        <f t="shared" si="86"/>
        <v>4</v>
      </c>
      <c r="K1121">
        <f t="shared" si="87"/>
        <v>4</v>
      </c>
      <c r="L1121" t="s">
        <v>483</v>
      </c>
      <c r="M1121">
        <v>5</v>
      </c>
      <c r="N1121" s="8">
        <v>148.18181818181819</v>
      </c>
      <c r="O1121" s="8">
        <v>6</v>
      </c>
      <c r="P1121" s="8">
        <v>177.81818181818181</v>
      </c>
      <c r="Q1121">
        <f t="shared" si="85"/>
        <v>9</v>
      </c>
      <c r="R1121">
        <f t="shared" si="88"/>
        <v>2</v>
      </c>
      <c r="S1121" t="str">
        <f t="shared" si="89"/>
        <v>At-Risk Customers</v>
      </c>
    </row>
    <row r="1122" spans="1:19" x14ac:dyDescent="0.25">
      <c r="A1122">
        <v>10542</v>
      </c>
      <c r="B1122">
        <v>57</v>
      </c>
      <c r="C1122" t="s">
        <v>33</v>
      </c>
      <c r="D1122" t="s">
        <v>34</v>
      </c>
      <c r="E1122">
        <v>36778</v>
      </c>
      <c r="F1122">
        <v>63</v>
      </c>
      <c r="G1122">
        <v>9</v>
      </c>
      <c r="H1122">
        <v>77</v>
      </c>
      <c r="I1122">
        <f>(1-_xlfn.PERCENTRANK.INC($F$2:$F43334,F1122,1))*10</f>
        <v>4</v>
      </c>
      <c r="J1122">
        <f t="shared" si="86"/>
        <v>2</v>
      </c>
      <c r="K1122">
        <f t="shared" si="87"/>
        <v>2</v>
      </c>
      <c r="L1122" t="s">
        <v>483</v>
      </c>
      <c r="M1122">
        <v>3</v>
      </c>
      <c r="N1122" s="8">
        <v>38.5</v>
      </c>
      <c r="O1122" s="8">
        <v>3</v>
      </c>
      <c r="P1122" s="8">
        <v>38.5</v>
      </c>
      <c r="Q1122">
        <f t="shared" si="85"/>
        <v>8</v>
      </c>
      <c r="R1122">
        <f t="shared" si="88"/>
        <v>1</v>
      </c>
      <c r="S1122" t="str">
        <f t="shared" si="89"/>
        <v>Inactive Customers</v>
      </c>
    </row>
    <row r="1123" spans="1:19" x14ac:dyDescent="0.25">
      <c r="A1123">
        <v>8015</v>
      </c>
      <c r="B1123">
        <v>63</v>
      </c>
      <c r="C1123" t="s">
        <v>33</v>
      </c>
      <c r="D1123" t="s">
        <v>37</v>
      </c>
      <c r="E1123">
        <v>85696</v>
      </c>
      <c r="F1123">
        <v>88</v>
      </c>
      <c r="G1123">
        <v>20</v>
      </c>
      <c r="H1123">
        <v>1313</v>
      </c>
      <c r="I1123">
        <f>(1-_xlfn.PERCENTRANK.INC($F$2:$F43335,F1123,1))*10</f>
        <v>1.9999999999999996</v>
      </c>
      <c r="J1123">
        <f t="shared" si="86"/>
        <v>6</v>
      </c>
      <c r="K1123">
        <f t="shared" si="87"/>
        <v>8</v>
      </c>
      <c r="L1123" t="s">
        <v>483</v>
      </c>
      <c r="M1123">
        <v>4</v>
      </c>
      <c r="N1123" s="8">
        <v>404</v>
      </c>
      <c r="O1123" s="8">
        <v>9</v>
      </c>
      <c r="P1123" s="8">
        <v>909</v>
      </c>
      <c r="Q1123">
        <f t="shared" si="85"/>
        <v>16</v>
      </c>
      <c r="R1123">
        <f t="shared" si="88"/>
        <v>5</v>
      </c>
      <c r="S1123" t="str">
        <f t="shared" si="89"/>
        <v>Growth Customers</v>
      </c>
    </row>
    <row r="1124" spans="1:19" x14ac:dyDescent="0.25">
      <c r="A1124">
        <v>10617</v>
      </c>
      <c r="B1124">
        <v>36</v>
      </c>
      <c r="C1124" t="s">
        <v>443</v>
      </c>
      <c r="D1124" t="s">
        <v>37</v>
      </c>
      <c r="E1124">
        <v>10979</v>
      </c>
      <c r="F1124">
        <v>34</v>
      </c>
      <c r="G1124">
        <v>8</v>
      </c>
      <c r="H1124">
        <v>30</v>
      </c>
      <c r="I1124">
        <f>(1-_xlfn.PERCENTRANK.INC($F$2:$F43336,F1124,1))*10</f>
        <v>7</v>
      </c>
      <c r="J1124">
        <f t="shared" si="86"/>
        <v>2</v>
      </c>
      <c r="K1124">
        <f t="shared" si="87"/>
        <v>0</v>
      </c>
      <c r="L1124" t="s">
        <v>483</v>
      </c>
      <c r="M1124">
        <v>3</v>
      </c>
      <c r="N1124" s="8">
        <v>15</v>
      </c>
      <c r="O1124" s="8">
        <v>3</v>
      </c>
      <c r="P1124" s="8">
        <v>15</v>
      </c>
      <c r="Q1124">
        <f t="shared" si="85"/>
        <v>9</v>
      </c>
      <c r="R1124">
        <f t="shared" si="88"/>
        <v>2</v>
      </c>
      <c r="S1124" t="str">
        <f t="shared" si="89"/>
        <v>At-Risk Customers</v>
      </c>
    </row>
    <row r="1125" spans="1:19" x14ac:dyDescent="0.25">
      <c r="A1125">
        <v>11166</v>
      </c>
      <c r="B1125">
        <v>64</v>
      </c>
      <c r="C1125" t="s">
        <v>442</v>
      </c>
      <c r="D1125" t="s">
        <v>34</v>
      </c>
      <c r="E1125">
        <v>49678</v>
      </c>
      <c r="F1125">
        <v>81</v>
      </c>
      <c r="G1125">
        <v>14</v>
      </c>
      <c r="H1125">
        <v>315</v>
      </c>
      <c r="I1125">
        <f>(1-_xlfn.PERCENTRANK.INC($F$2:$F43337,F1125,1))*10</f>
        <v>1.9999999999999996</v>
      </c>
      <c r="J1125">
        <f t="shared" si="86"/>
        <v>4</v>
      </c>
      <c r="K1125">
        <f t="shared" si="87"/>
        <v>4</v>
      </c>
      <c r="L1125" t="s">
        <v>483</v>
      </c>
      <c r="M1125">
        <v>6</v>
      </c>
      <c r="N1125" s="8">
        <v>189</v>
      </c>
      <c r="O1125" s="8">
        <v>4</v>
      </c>
      <c r="P1125" s="8">
        <v>126</v>
      </c>
      <c r="Q1125">
        <f t="shared" si="85"/>
        <v>10</v>
      </c>
      <c r="R1125">
        <f t="shared" si="88"/>
        <v>2</v>
      </c>
      <c r="S1125" t="str">
        <f t="shared" si="89"/>
        <v>At-Risk Customers</v>
      </c>
    </row>
    <row r="1126" spans="1:19" x14ac:dyDescent="0.25">
      <c r="A1126">
        <v>849</v>
      </c>
      <c r="B1126">
        <v>72</v>
      </c>
      <c r="C1126" t="s">
        <v>443</v>
      </c>
      <c r="D1126" t="s">
        <v>34</v>
      </c>
      <c r="E1126">
        <v>56129</v>
      </c>
      <c r="F1126">
        <v>65</v>
      </c>
      <c r="G1126">
        <v>22</v>
      </c>
      <c r="H1126">
        <v>660</v>
      </c>
      <c r="I1126">
        <f>(1-_xlfn.PERCENTRANK.INC($F$2:$F43338,F1126,1))*10</f>
        <v>4</v>
      </c>
      <c r="J1126">
        <f t="shared" si="86"/>
        <v>7</v>
      </c>
      <c r="K1126">
        <f t="shared" si="87"/>
        <v>6</v>
      </c>
      <c r="L1126" t="s">
        <v>483</v>
      </c>
      <c r="M1126">
        <v>6</v>
      </c>
      <c r="N1126" s="8">
        <v>247.5</v>
      </c>
      <c r="O1126" s="8">
        <v>10</v>
      </c>
      <c r="P1126" s="8">
        <v>412.5</v>
      </c>
      <c r="Q1126">
        <f t="shared" si="85"/>
        <v>17</v>
      </c>
      <c r="R1126">
        <f t="shared" si="88"/>
        <v>5</v>
      </c>
      <c r="S1126" t="str">
        <f t="shared" si="89"/>
        <v>Growth Customers</v>
      </c>
    </row>
    <row r="1127" spans="1:19" x14ac:dyDescent="0.25">
      <c r="A1127">
        <v>523</v>
      </c>
      <c r="B1127">
        <v>36</v>
      </c>
      <c r="C1127" t="s">
        <v>442</v>
      </c>
      <c r="D1127" t="s">
        <v>34</v>
      </c>
      <c r="E1127">
        <v>37155</v>
      </c>
      <c r="F1127">
        <v>51</v>
      </c>
      <c r="G1127">
        <v>7</v>
      </c>
      <c r="H1127">
        <v>74</v>
      </c>
      <c r="I1127">
        <f>(1-_xlfn.PERCENTRANK.INC($F$2:$F43339,F1127,1))*10</f>
        <v>5</v>
      </c>
      <c r="J1127">
        <f t="shared" si="86"/>
        <v>1</v>
      </c>
      <c r="K1127">
        <f t="shared" si="87"/>
        <v>2</v>
      </c>
      <c r="L1127" t="s">
        <v>483</v>
      </c>
      <c r="M1127">
        <v>2</v>
      </c>
      <c r="N1127" s="8">
        <v>24.666666666666664</v>
      </c>
      <c r="O1127" s="8">
        <v>4</v>
      </c>
      <c r="P1127" s="8">
        <v>49.333333333333329</v>
      </c>
      <c r="Q1127">
        <f t="shared" si="85"/>
        <v>8</v>
      </c>
      <c r="R1127">
        <f t="shared" si="88"/>
        <v>1</v>
      </c>
      <c r="S1127" t="str">
        <f t="shared" si="89"/>
        <v>Inactive Customers</v>
      </c>
    </row>
    <row r="1128" spans="1:19" x14ac:dyDescent="0.25">
      <c r="A1128">
        <v>4066</v>
      </c>
      <c r="B1128">
        <v>47</v>
      </c>
      <c r="C1128" t="s">
        <v>443</v>
      </c>
      <c r="D1128" t="s">
        <v>37</v>
      </c>
      <c r="E1128">
        <v>21282</v>
      </c>
      <c r="F1128">
        <v>76</v>
      </c>
      <c r="G1128">
        <v>7</v>
      </c>
      <c r="H1128">
        <v>46</v>
      </c>
      <c r="I1128">
        <f>(1-_xlfn.PERCENTRANK.INC($F$2:$F43340,F1128,1))*10</f>
        <v>3.0000000000000004</v>
      </c>
      <c r="J1128">
        <f t="shared" si="86"/>
        <v>1</v>
      </c>
      <c r="K1128">
        <f t="shared" si="87"/>
        <v>1</v>
      </c>
      <c r="L1128" t="s">
        <v>483</v>
      </c>
      <c r="M1128">
        <v>2</v>
      </c>
      <c r="N1128" s="8">
        <v>23</v>
      </c>
      <c r="O1128" s="8">
        <v>2</v>
      </c>
      <c r="P1128" s="8">
        <v>23</v>
      </c>
      <c r="Q1128">
        <f t="shared" si="85"/>
        <v>5</v>
      </c>
      <c r="R1128">
        <f t="shared" si="88"/>
        <v>0</v>
      </c>
      <c r="S1128" t="str">
        <f t="shared" si="89"/>
        <v>Inactive Customers</v>
      </c>
    </row>
    <row r="1129" spans="1:19" x14ac:dyDescent="0.25">
      <c r="A1129">
        <v>8414</v>
      </c>
      <c r="B1129">
        <v>63</v>
      </c>
      <c r="C1129" t="s">
        <v>33</v>
      </c>
      <c r="D1129" t="s">
        <v>30</v>
      </c>
      <c r="E1129">
        <v>33419</v>
      </c>
      <c r="F1129">
        <v>76</v>
      </c>
      <c r="G1129">
        <v>8</v>
      </c>
      <c r="H1129">
        <v>86</v>
      </c>
      <c r="I1129">
        <f>(1-_xlfn.PERCENTRANK.INC($F$2:$F43341,F1129,1))*10</f>
        <v>3.0000000000000004</v>
      </c>
      <c r="J1129">
        <f t="shared" si="86"/>
        <v>2</v>
      </c>
      <c r="K1129">
        <f t="shared" si="87"/>
        <v>2</v>
      </c>
      <c r="L1129" t="s">
        <v>483</v>
      </c>
      <c r="M1129">
        <v>2</v>
      </c>
      <c r="N1129" s="8">
        <v>28.666666666666664</v>
      </c>
      <c r="O1129" s="8">
        <v>4</v>
      </c>
      <c r="P1129" s="8">
        <v>57.333333333333329</v>
      </c>
      <c r="Q1129">
        <f t="shared" si="85"/>
        <v>7</v>
      </c>
      <c r="R1129">
        <f t="shared" si="88"/>
        <v>1</v>
      </c>
      <c r="S1129" t="str">
        <f t="shared" si="89"/>
        <v>Inactive Customers</v>
      </c>
    </row>
    <row r="1130" spans="1:19" x14ac:dyDescent="0.25">
      <c r="A1130">
        <v>819</v>
      </c>
      <c r="B1130">
        <v>80</v>
      </c>
      <c r="C1130" t="s">
        <v>442</v>
      </c>
      <c r="D1130" t="s">
        <v>57</v>
      </c>
      <c r="E1130">
        <v>63285</v>
      </c>
      <c r="F1130">
        <v>84</v>
      </c>
      <c r="G1130">
        <v>25</v>
      </c>
      <c r="H1130">
        <v>1103</v>
      </c>
      <c r="I1130">
        <f>(1-_xlfn.PERCENTRANK.INC($F$2:$F43342,F1130,1))*10</f>
        <v>1.9999999999999996</v>
      </c>
      <c r="J1130">
        <f t="shared" si="86"/>
        <v>8</v>
      </c>
      <c r="K1130">
        <f t="shared" si="87"/>
        <v>7</v>
      </c>
      <c r="L1130" t="s">
        <v>483</v>
      </c>
      <c r="M1130">
        <v>6</v>
      </c>
      <c r="N1130" s="8">
        <v>348.31578947368422</v>
      </c>
      <c r="O1130" s="8">
        <v>13</v>
      </c>
      <c r="P1130" s="8">
        <v>754.68421052631584</v>
      </c>
      <c r="Q1130">
        <f t="shared" si="85"/>
        <v>17</v>
      </c>
      <c r="R1130">
        <f t="shared" si="88"/>
        <v>5</v>
      </c>
      <c r="S1130" t="str">
        <f t="shared" si="89"/>
        <v>Growth Customers</v>
      </c>
    </row>
    <row r="1131" spans="1:19" x14ac:dyDescent="0.25">
      <c r="A1131">
        <v>4961</v>
      </c>
      <c r="B1131">
        <v>51</v>
      </c>
      <c r="C1131" t="s">
        <v>443</v>
      </c>
      <c r="D1131" t="s">
        <v>34</v>
      </c>
      <c r="E1131">
        <v>21255</v>
      </c>
      <c r="F1131">
        <v>56</v>
      </c>
      <c r="G1131">
        <v>11</v>
      </c>
      <c r="H1131">
        <v>61</v>
      </c>
      <c r="I1131">
        <f>(1-_xlfn.PERCENTRANK.INC($F$2:$F43343,F1131,1))*10</f>
        <v>5</v>
      </c>
      <c r="J1131">
        <f t="shared" si="86"/>
        <v>3</v>
      </c>
      <c r="K1131">
        <f t="shared" si="87"/>
        <v>2</v>
      </c>
      <c r="L1131" t="s">
        <v>483</v>
      </c>
      <c r="M1131">
        <v>2</v>
      </c>
      <c r="N1131" s="8">
        <v>20.333333333333332</v>
      </c>
      <c r="O1131" s="8">
        <v>4</v>
      </c>
      <c r="P1131" s="8">
        <v>40.666666666666664</v>
      </c>
      <c r="Q1131">
        <f t="shared" si="85"/>
        <v>10</v>
      </c>
      <c r="R1131">
        <f t="shared" si="88"/>
        <v>2</v>
      </c>
      <c r="S1131" t="str">
        <f t="shared" si="89"/>
        <v>At-Risk Customers</v>
      </c>
    </row>
    <row r="1132" spans="1:19" x14ac:dyDescent="0.25">
      <c r="A1132">
        <v>749</v>
      </c>
      <c r="B1132">
        <v>44</v>
      </c>
      <c r="C1132" t="s">
        <v>442</v>
      </c>
      <c r="D1132" t="s">
        <v>34</v>
      </c>
      <c r="E1132">
        <v>42162</v>
      </c>
      <c r="F1132">
        <v>31</v>
      </c>
      <c r="G1132">
        <v>9</v>
      </c>
      <c r="H1132">
        <v>145</v>
      </c>
      <c r="I1132">
        <f>(1-_xlfn.PERCENTRANK.INC($F$2:$F43344,F1132,1))*10</f>
        <v>7</v>
      </c>
      <c r="J1132">
        <f t="shared" si="86"/>
        <v>2</v>
      </c>
      <c r="K1132">
        <f t="shared" si="87"/>
        <v>3</v>
      </c>
      <c r="L1132" t="s">
        <v>483</v>
      </c>
      <c r="M1132">
        <v>3</v>
      </c>
      <c r="N1132" s="8">
        <v>72.5</v>
      </c>
      <c r="O1132" s="8">
        <v>3</v>
      </c>
      <c r="P1132" s="8">
        <v>72.5</v>
      </c>
      <c r="Q1132">
        <f t="shared" si="85"/>
        <v>12</v>
      </c>
      <c r="R1132">
        <f t="shared" si="88"/>
        <v>3</v>
      </c>
      <c r="S1132" t="str">
        <f t="shared" si="89"/>
        <v>At-Risk Customers</v>
      </c>
    </row>
    <row r="1133" spans="1:19" x14ac:dyDescent="0.25">
      <c r="A1133">
        <v>5430</v>
      </c>
      <c r="B1133">
        <v>69</v>
      </c>
      <c r="C1133" t="s">
        <v>442</v>
      </c>
      <c r="D1133" t="s">
        <v>34</v>
      </c>
      <c r="E1133">
        <v>54450</v>
      </c>
      <c r="F1133">
        <v>0</v>
      </c>
      <c r="G1133">
        <v>31</v>
      </c>
      <c r="H1133">
        <v>684</v>
      </c>
      <c r="I1133">
        <f>(1-_xlfn.PERCENTRANK.INC($F$2:$F43345,F1133,1))*10</f>
        <v>10</v>
      </c>
      <c r="J1133">
        <f t="shared" si="86"/>
        <v>9</v>
      </c>
      <c r="K1133">
        <f t="shared" si="87"/>
        <v>6</v>
      </c>
      <c r="L1133" t="s">
        <v>483</v>
      </c>
      <c r="M1133">
        <v>9</v>
      </c>
      <c r="N1133" s="8">
        <v>362.11764705882354</v>
      </c>
      <c r="O1133" s="8">
        <v>8</v>
      </c>
      <c r="P1133" s="8">
        <v>321.88235294117646</v>
      </c>
      <c r="Q1133">
        <f t="shared" si="85"/>
        <v>25</v>
      </c>
      <c r="R1133">
        <f t="shared" si="88"/>
        <v>9</v>
      </c>
      <c r="S1133" t="str">
        <f t="shared" si="89"/>
        <v>Top Customers</v>
      </c>
    </row>
    <row r="1134" spans="1:19" x14ac:dyDescent="0.25">
      <c r="A1134">
        <v>7755</v>
      </c>
      <c r="B1134">
        <v>71</v>
      </c>
      <c r="C1134" t="s">
        <v>33</v>
      </c>
      <c r="D1134" t="s">
        <v>34</v>
      </c>
      <c r="E1134">
        <v>57744</v>
      </c>
      <c r="F1134">
        <v>91</v>
      </c>
      <c r="G1134">
        <v>16</v>
      </c>
      <c r="H1134">
        <v>411</v>
      </c>
      <c r="I1134">
        <f>(1-_xlfn.PERCENTRANK.INC($F$2:$F43346,F1134,1))*10</f>
        <v>0.99999999999999978</v>
      </c>
      <c r="J1134">
        <f t="shared" si="86"/>
        <v>5</v>
      </c>
      <c r="K1134">
        <f t="shared" si="87"/>
        <v>5</v>
      </c>
      <c r="L1134" t="s">
        <v>483</v>
      </c>
      <c r="M1134">
        <v>9</v>
      </c>
      <c r="N1134" s="8">
        <v>284.53846153846155</v>
      </c>
      <c r="O1134" s="8">
        <v>4</v>
      </c>
      <c r="P1134" s="8">
        <v>126.46153846153847</v>
      </c>
      <c r="Q1134">
        <f t="shared" si="85"/>
        <v>11</v>
      </c>
      <c r="R1134">
        <f t="shared" si="88"/>
        <v>3</v>
      </c>
      <c r="S1134" t="str">
        <f t="shared" si="89"/>
        <v>At-Risk Customers</v>
      </c>
    </row>
    <row r="1135" spans="1:19" x14ac:dyDescent="0.25">
      <c r="A1135">
        <v>10525</v>
      </c>
      <c r="B1135">
        <v>39</v>
      </c>
      <c r="C1135" t="s">
        <v>442</v>
      </c>
      <c r="D1135" t="s">
        <v>30</v>
      </c>
      <c r="E1135">
        <v>26576</v>
      </c>
      <c r="F1135">
        <v>40</v>
      </c>
      <c r="G1135">
        <v>4</v>
      </c>
      <c r="H1135">
        <v>27</v>
      </c>
      <c r="I1135">
        <f>(1-_xlfn.PERCENTRANK.INC($F$2:$F43347,F1135,1))*10</f>
        <v>6</v>
      </c>
      <c r="J1135">
        <f t="shared" si="86"/>
        <v>0</v>
      </c>
      <c r="K1135">
        <f t="shared" si="87"/>
        <v>0</v>
      </c>
      <c r="L1135" t="s">
        <v>483</v>
      </c>
      <c r="M1135">
        <v>1</v>
      </c>
      <c r="N1135" s="8">
        <v>9</v>
      </c>
      <c r="O1135" s="8">
        <v>2</v>
      </c>
      <c r="P1135" s="8">
        <v>18</v>
      </c>
      <c r="Q1135">
        <f t="shared" si="85"/>
        <v>6</v>
      </c>
      <c r="R1135">
        <f t="shared" si="88"/>
        <v>0</v>
      </c>
      <c r="S1135" t="str">
        <f t="shared" si="89"/>
        <v>Inactive Customers</v>
      </c>
    </row>
    <row r="1136" spans="1:19" x14ac:dyDescent="0.25">
      <c r="A1136">
        <v>1453</v>
      </c>
      <c r="B1136">
        <v>82</v>
      </c>
      <c r="C1136" t="s">
        <v>33</v>
      </c>
      <c r="D1136" t="s">
        <v>57</v>
      </c>
      <c r="E1136">
        <v>57513</v>
      </c>
      <c r="F1136">
        <v>59</v>
      </c>
      <c r="G1136">
        <v>27</v>
      </c>
      <c r="H1136">
        <v>1060</v>
      </c>
      <c r="I1136">
        <f>(1-_xlfn.PERCENTRANK.INC($F$2:$F43348,F1136,1))*10</f>
        <v>4</v>
      </c>
      <c r="J1136">
        <f t="shared" si="86"/>
        <v>9</v>
      </c>
      <c r="K1136">
        <f t="shared" si="87"/>
        <v>7</v>
      </c>
      <c r="L1136" t="s">
        <v>483</v>
      </c>
      <c r="M1136">
        <v>9</v>
      </c>
      <c r="N1136" s="8">
        <v>433.63636363636368</v>
      </c>
      <c r="O1136" s="8">
        <v>13</v>
      </c>
      <c r="P1136" s="8">
        <v>626.36363636363637</v>
      </c>
      <c r="Q1136">
        <f t="shared" si="85"/>
        <v>20</v>
      </c>
      <c r="R1136">
        <f t="shared" si="88"/>
        <v>7</v>
      </c>
      <c r="S1136" t="str">
        <f t="shared" si="89"/>
        <v>Loyal Customers</v>
      </c>
    </row>
    <row r="1137" spans="1:19" x14ac:dyDescent="0.25">
      <c r="A1137">
        <v>8310</v>
      </c>
      <c r="B1137">
        <v>61</v>
      </c>
      <c r="C1137" t="s">
        <v>442</v>
      </c>
      <c r="D1137" t="s">
        <v>34</v>
      </c>
      <c r="E1137">
        <v>68142</v>
      </c>
      <c r="F1137">
        <v>96</v>
      </c>
      <c r="G1137">
        <v>24</v>
      </c>
      <c r="H1137">
        <v>1459</v>
      </c>
      <c r="I1137">
        <f>(1-_xlfn.PERCENTRANK.INC($F$2:$F43349,F1137,1))*10</f>
        <v>0.99999999999999978</v>
      </c>
      <c r="J1137">
        <f t="shared" si="86"/>
        <v>8</v>
      </c>
      <c r="K1137">
        <f t="shared" si="87"/>
        <v>8</v>
      </c>
      <c r="L1137" t="s">
        <v>483</v>
      </c>
      <c r="M1137">
        <v>10</v>
      </c>
      <c r="N1137" s="8">
        <v>858.23529411764707</v>
      </c>
      <c r="O1137" s="8">
        <v>7</v>
      </c>
      <c r="P1137" s="8">
        <v>600.76470588235293</v>
      </c>
      <c r="Q1137">
        <f t="shared" si="85"/>
        <v>17</v>
      </c>
      <c r="R1137">
        <f t="shared" si="88"/>
        <v>5</v>
      </c>
      <c r="S1137" t="str">
        <f t="shared" si="89"/>
        <v>Growth Customers</v>
      </c>
    </row>
    <row r="1138" spans="1:19" x14ac:dyDescent="0.25">
      <c r="A1138">
        <v>10710</v>
      </c>
      <c r="B1138">
        <v>46</v>
      </c>
      <c r="C1138" t="s">
        <v>442</v>
      </c>
      <c r="D1138" t="s">
        <v>34</v>
      </c>
      <c r="E1138">
        <v>7500</v>
      </c>
      <c r="F1138">
        <v>61</v>
      </c>
      <c r="G1138">
        <v>4</v>
      </c>
      <c r="H1138">
        <v>18</v>
      </c>
      <c r="I1138">
        <f>(1-_xlfn.PERCENTRANK.INC($F$2:$F43350,F1138,1))*10</f>
        <v>4</v>
      </c>
      <c r="J1138">
        <f t="shared" si="86"/>
        <v>0</v>
      </c>
      <c r="K1138">
        <f t="shared" si="87"/>
        <v>0</v>
      </c>
      <c r="L1138" t="s">
        <v>483</v>
      </c>
      <c r="M1138">
        <v>1</v>
      </c>
      <c r="N1138" s="8">
        <v>6</v>
      </c>
      <c r="O1138" s="8">
        <v>2</v>
      </c>
      <c r="P1138" s="8">
        <v>12</v>
      </c>
      <c r="Q1138">
        <f t="shared" si="85"/>
        <v>4</v>
      </c>
      <c r="R1138">
        <f t="shared" si="88"/>
        <v>0</v>
      </c>
      <c r="S1138" t="str">
        <f t="shared" si="89"/>
        <v>Inactive Customers</v>
      </c>
    </row>
    <row r="1139" spans="1:19" x14ac:dyDescent="0.25">
      <c r="A1139">
        <v>5031</v>
      </c>
      <c r="B1139">
        <v>51</v>
      </c>
      <c r="C1139" t="s">
        <v>442</v>
      </c>
      <c r="D1139" t="s">
        <v>34</v>
      </c>
      <c r="E1139">
        <v>83145</v>
      </c>
      <c r="F1139">
        <v>14</v>
      </c>
      <c r="G1139">
        <v>26</v>
      </c>
      <c r="H1139">
        <v>1833</v>
      </c>
      <c r="I1139">
        <f>(1-_xlfn.PERCENTRANK.INC($F$2:$F43351,F1139,1))*10</f>
        <v>9</v>
      </c>
      <c r="J1139">
        <f t="shared" si="86"/>
        <v>9</v>
      </c>
      <c r="K1139">
        <f t="shared" si="87"/>
        <v>9</v>
      </c>
      <c r="L1139" t="s">
        <v>483</v>
      </c>
      <c r="M1139">
        <v>5</v>
      </c>
      <c r="N1139" s="8">
        <v>572.8125</v>
      </c>
      <c r="O1139" s="8">
        <v>11</v>
      </c>
      <c r="P1139" s="8">
        <v>1260.1875</v>
      </c>
      <c r="Q1139">
        <f t="shared" si="85"/>
        <v>27</v>
      </c>
      <c r="R1139">
        <f t="shared" si="88"/>
        <v>9</v>
      </c>
      <c r="S1139" t="str">
        <f t="shared" si="89"/>
        <v>Top Customers</v>
      </c>
    </row>
    <row r="1140" spans="1:19" x14ac:dyDescent="0.25">
      <c r="A1140">
        <v>2613</v>
      </c>
      <c r="B1140">
        <v>65</v>
      </c>
      <c r="C1140" t="s">
        <v>443</v>
      </c>
      <c r="D1140" t="s">
        <v>34</v>
      </c>
      <c r="E1140">
        <v>54197</v>
      </c>
      <c r="F1140">
        <v>16</v>
      </c>
      <c r="G1140">
        <v>12</v>
      </c>
      <c r="H1140">
        <v>237</v>
      </c>
      <c r="I1140">
        <f>(1-_xlfn.PERCENTRANK.INC($F$2:$F43352,F1140,1))*10</f>
        <v>9</v>
      </c>
      <c r="J1140">
        <f t="shared" si="86"/>
        <v>3</v>
      </c>
      <c r="K1140">
        <f t="shared" si="87"/>
        <v>4</v>
      </c>
      <c r="L1140" t="s">
        <v>483</v>
      </c>
      <c r="M1140">
        <v>1</v>
      </c>
      <c r="N1140" s="8">
        <v>33.857142857142854</v>
      </c>
      <c r="O1140" s="8">
        <v>6</v>
      </c>
      <c r="P1140" s="8">
        <v>203.14285714285714</v>
      </c>
      <c r="Q1140">
        <f t="shared" si="85"/>
        <v>16</v>
      </c>
      <c r="R1140">
        <f t="shared" si="88"/>
        <v>5</v>
      </c>
      <c r="S1140" t="str">
        <f t="shared" si="89"/>
        <v>Growth Customers</v>
      </c>
    </row>
    <row r="1141" spans="1:19" x14ac:dyDescent="0.25">
      <c r="A1141">
        <v>213</v>
      </c>
      <c r="B1141">
        <v>62</v>
      </c>
      <c r="C1141" t="s">
        <v>33</v>
      </c>
      <c r="D1141" t="s">
        <v>30</v>
      </c>
      <c r="E1141">
        <v>23091</v>
      </c>
      <c r="F1141">
        <v>98</v>
      </c>
      <c r="G1141">
        <v>10</v>
      </c>
      <c r="H1141">
        <v>48</v>
      </c>
      <c r="I1141">
        <f>(1-_xlfn.PERCENTRANK.INC($F$2:$F43353,F1141,1))*10</f>
        <v>0.99999999999999978</v>
      </c>
      <c r="J1141">
        <f t="shared" si="86"/>
        <v>3</v>
      </c>
      <c r="K1141">
        <f t="shared" si="87"/>
        <v>1</v>
      </c>
      <c r="L1141" t="s">
        <v>483</v>
      </c>
      <c r="M1141">
        <v>2</v>
      </c>
      <c r="N1141" s="8">
        <v>19.200000000000003</v>
      </c>
      <c r="O1141" s="8">
        <v>3</v>
      </c>
      <c r="P1141" s="8">
        <v>28.799999999999997</v>
      </c>
      <c r="Q1141">
        <f t="shared" si="85"/>
        <v>5</v>
      </c>
      <c r="R1141">
        <f t="shared" si="88"/>
        <v>0</v>
      </c>
      <c r="S1141" t="str">
        <f t="shared" si="89"/>
        <v>Inactive Customers</v>
      </c>
    </row>
    <row r="1142" spans="1:19" x14ac:dyDescent="0.25">
      <c r="A1142">
        <v>967</v>
      </c>
      <c r="B1142">
        <v>49</v>
      </c>
      <c r="C1142" t="s">
        <v>442</v>
      </c>
      <c r="D1142" t="s">
        <v>34</v>
      </c>
      <c r="E1142">
        <v>46049</v>
      </c>
      <c r="F1142">
        <v>11</v>
      </c>
      <c r="G1142">
        <v>26</v>
      </c>
      <c r="H1142">
        <v>515</v>
      </c>
      <c r="I1142">
        <f>(1-_xlfn.PERCENTRANK.INC($F$2:$F43354,F1142,1))*10</f>
        <v>9</v>
      </c>
      <c r="J1142">
        <f t="shared" si="86"/>
        <v>9</v>
      </c>
      <c r="K1142">
        <f t="shared" si="87"/>
        <v>5</v>
      </c>
      <c r="L1142" t="s">
        <v>483</v>
      </c>
      <c r="M1142">
        <v>5</v>
      </c>
      <c r="N1142" s="8">
        <v>183.92857142857144</v>
      </c>
      <c r="O1142" s="8">
        <v>9</v>
      </c>
      <c r="P1142" s="8">
        <v>331.07142857142861</v>
      </c>
      <c r="Q1142">
        <f t="shared" si="85"/>
        <v>23</v>
      </c>
      <c r="R1142">
        <f t="shared" si="88"/>
        <v>8</v>
      </c>
      <c r="S1142" t="str">
        <f t="shared" si="89"/>
        <v>Loyal Customers</v>
      </c>
    </row>
    <row r="1143" spans="1:19" x14ac:dyDescent="0.25">
      <c r="A1143">
        <v>1077</v>
      </c>
      <c r="B1143">
        <v>51</v>
      </c>
      <c r="C1143" t="s">
        <v>442</v>
      </c>
      <c r="D1143" t="s">
        <v>34</v>
      </c>
      <c r="E1143">
        <v>56715</v>
      </c>
      <c r="F1143">
        <v>52</v>
      </c>
      <c r="G1143">
        <v>15</v>
      </c>
      <c r="H1143">
        <v>1020</v>
      </c>
      <c r="I1143">
        <f>(1-_xlfn.PERCENTRANK.INC($F$2:$F43355,F1143,1))*10</f>
        <v>5</v>
      </c>
      <c r="J1143">
        <f t="shared" si="86"/>
        <v>4</v>
      </c>
      <c r="K1143">
        <f t="shared" si="87"/>
        <v>7</v>
      </c>
      <c r="L1143" t="s">
        <v>483</v>
      </c>
      <c r="M1143">
        <v>7</v>
      </c>
      <c r="N1143" s="8">
        <v>649.09090909090912</v>
      </c>
      <c r="O1143" s="8">
        <v>4</v>
      </c>
      <c r="P1143" s="8">
        <v>370.90909090909093</v>
      </c>
      <c r="Q1143">
        <f t="shared" si="85"/>
        <v>16</v>
      </c>
      <c r="R1143">
        <f t="shared" si="88"/>
        <v>5</v>
      </c>
      <c r="S1143" t="str">
        <f t="shared" si="89"/>
        <v>Growth Customers</v>
      </c>
    </row>
    <row r="1144" spans="1:19" x14ac:dyDescent="0.25">
      <c r="A1144">
        <v>7959</v>
      </c>
      <c r="B1144">
        <v>64</v>
      </c>
      <c r="C1144" t="s">
        <v>442</v>
      </c>
      <c r="D1144" t="s">
        <v>34</v>
      </c>
      <c r="E1144">
        <v>79410</v>
      </c>
      <c r="F1144">
        <v>19</v>
      </c>
      <c r="G1144">
        <v>11</v>
      </c>
      <c r="H1144">
        <v>1370</v>
      </c>
      <c r="I1144">
        <f>(1-_xlfn.PERCENTRANK.INC($F$2:$F43356,F1144,1))*10</f>
        <v>9</v>
      </c>
      <c r="J1144">
        <f t="shared" si="86"/>
        <v>3</v>
      </c>
      <c r="K1144">
        <f t="shared" si="87"/>
        <v>8</v>
      </c>
      <c r="L1144" t="s">
        <v>483</v>
      </c>
      <c r="M1144">
        <v>3</v>
      </c>
      <c r="N1144" s="8">
        <v>513.75</v>
      </c>
      <c r="O1144" s="8">
        <v>5</v>
      </c>
      <c r="P1144" s="8">
        <v>856.25</v>
      </c>
      <c r="Q1144">
        <f t="shared" si="85"/>
        <v>20</v>
      </c>
      <c r="R1144">
        <f t="shared" si="88"/>
        <v>7</v>
      </c>
      <c r="S1144" t="str">
        <f t="shared" si="89"/>
        <v>Loyal Customers</v>
      </c>
    </row>
    <row r="1145" spans="1:19" x14ac:dyDescent="0.25">
      <c r="A1145">
        <v>640</v>
      </c>
      <c r="B1145">
        <v>74</v>
      </c>
      <c r="C1145" t="s">
        <v>442</v>
      </c>
      <c r="D1145" t="s">
        <v>34</v>
      </c>
      <c r="E1145">
        <v>57304</v>
      </c>
      <c r="F1145">
        <v>61</v>
      </c>
      <c r="G1145">
        <v>25</v>
      </c>
      <c r="H1145">
        <v>1026</v>
      </c>
      <c r="I1145">
        <f>(1-_xlfn.PERCENTRANK.INC($F$2:$F43357,F1145,1))*10</f>
        <v>4</v>
      </c>
      <c r="J1145">
        <f t="shared" si="86"/>
        <v>8</v>
      </c>
      <c r="K1145">
        <f t="shared" si="87"/>
        <v>7</v>
      </c>
      <c r="L1145" t="s">
        <v>483</v>
      </c>
      <c r="M1145">
        <v>7</v>
      </c>
      <c r="N1145" s="8">
        <v>422.47058823529409</v>
      </c>
      <c r="O1145" s="8">
        <v>10</v>
      </c>
      <c r="P1145" s="8">
        <v>603.52941176470586</v>
      </c>
      <c r="Q1145">
        <f t="shared" si="85"/>
        <v>19</v>
      </c>
      <c r="R1145">
        <f t="shared" si="88"/>
        <v>7</v>
      </c>
      <c r="S1145" t="str">
        <f t="shared" si="89"/>
        <v>Loyal Customers</v>
      </c>
    </row>
    <row r="1146" spans="1:19" x14ac:dyDescent="0.25">
      <c r="A1146">
        <v>4252</v>
      </c>
      <c r="B1146">
        <v>60</v>
      </c>
      <c r="C1146" t="s">
        <v>442</v>
      </c>
      <c r="D1146" t="s">
        <v>34</v>
      </c>
      <c r="E1146">
        <v>44375</v>
      </c>
      <c r="F1146">
        <v>73</v>
      </c>
      <c r="G1146">
        <v>12</v>
      </c>
      <c r="H1146">
        <v>301</v>
      </c>
      <c r="I1146">
        <f>(1-_xlfn.PERCENTRANK.INC($F$2:$F43358,F1146,1))*10</f>
        <v>3.0000000000000004</v>
      </c>
      <c r="J1146">
        <f t="shared" si="86"/>
        <v>3</v>
      </c>
      <c r="K1146">
        <f t="shared" si="87"/>
        <v>4</v>
      </c>
      <c r="L1146" t="s">
        <v>483</v>
      </c>
      <c r="M1146">
        <v>4</v>
      </c>
      <c r="N1146" s="8">
        <v>120.4</v>
      </c>
      <c r="O1146" s="8">
        <v>6</v>
      </c>
      <c r="P1146" s="8">
        <v>180.6</v>
      </c>
      <c r="Q1146">
        <f t="shared" si="85"/>
        <v>10</v>
      </c>
      <c r="R1146">
        <f t="shared" si="88"/>
        <v>2</v>
      </c>
      <c r="S1146" t="str">
        <f t="shared" si="89"/>
        <v>At-Risk Customers</v>
      </c>
    </row>
    <row r="1147" spans="1:19" x14ac:dyDescent="0.25">
      <c r="A1147">
        <v>8432</v>
      </c>
      <c r="B1147">
        <v>69</v>
      </c>
      <c r="C1147" t="s">
        <v>442</v>
      </c>
      <c r="D1147" t="s">
        <v>34</v>
      </c>
      <c r="E1147">
        <v>54450</v>
      </c>
      <c r="F1147">
        <v>0</v>
      </c>
      <c r="G1147">
        <v>31</v>
      </c>
      <c r="H1147">
        <v>684</v>
      </c>
      <c r="I1147">
        <f>(1-_xlfn.PERCENTRANK.INC($F$2:$F43359,F1147,1))*10</f>
        <v>10</v>
      </c>
      <c r="J1147">
        <f t="shared" si="86"/>
        <v>9</v>
      </c>
      <c r="K1147">
        <f t="shared" si="87"/>
        <v>6</v>
      </c>
      <c r="L1147" t="s">
        <v>483</v>
      </c>
      <c r="M1147">
        <v>9</v>
      </c>
      <c r="N1147" s="8">
        <v>362.11764705882354</v>
      </c>
      <c r="O1147" s="8">
        <v>8</v>
      </c>
      <c r="P1147" s="8">
        <v>321.88235294117646</v>
      </c>
      <c r="Q1147">
        <f t="shared" si="85"/>
        <v>25</v>
      </c>
      <c r="R1147">
        <f t="shared" si="88"/>
        <v>9</v>
      </c>
      <c r="S1147" t="str">
        <f t="shared" si="89"/>
        <v>Top Customers</v>
      </c>
    </row>
    <row r="1148" spans="1:19" x14ac:dyDescent="0.25">
      <c r="A1148">
        <v>6218</v>
      </c>
      <c r="B1148">
        <v>60</v>
      </c>
      <c r="C1148" t="s">
        <v>442</v>
      </c>
      <c r="D1148" t="s">
        <v>34</v>
      </c>
      <c r="E1148">
        <v>59594</v>
      </c>
      <c r="F1148">
        <v>74</v>
      </c>
      <c r="G1148">
        <v>17</v>
      </c>
      <c r="H1148">
        <v>499</v>
      </c>
      <c r="I1148">
        <f>(1-_xlfn.PERCENTRANK.INC($F$2:$F43360,F1148,1))*10</f>
        <v>3.0000000000000004</v>
      </c>
      <c r="J1148">
        <f t="shared" si="86"/>
        <v>5</v>
      </c>
      <c r="K1148">
        <f t="shared" si="87"/>
        <v>5</v>
      </c>
      <c r="L1148" t="s">
        <v>483</v>
      </c>
      <c r="M1148">
        <v>8</v>
      </c>
      <c r="N1148" s="8">
        <v>266.13333333333333</v>
      </c>
      <c r="O1148" s="8">
        <v>7</v>
      </c>
      <c r="P1148" s="8">
        <v>232.86666666666667</v>
      </c>
      <c r="Q1148">
        <f t="shared" si="85"/>
        <v>13</v>
      </c>
      <c r="R1148">
        <f t="shared" si="88"/>
        <v>4</v>
      </c>
      <c r="S1148" t="str">
        <f t="shared" si="89"/>
        <v>At-Risk Customers</v>
      </c>
    </row>
    <row r="1149" spans="1:19" x14ac:dyDescent="0.25">
      <c r="A1149">
        <v>6905</v>
      </c>
      <c r="B1149">
        <v>31</v>
      </c>
      <c r="C1149" t="s">
        <v>442</v>
      </c>
      <c r="D1149" t="s">
        <v>34</v>
      </c>
      <c r="E1149">
        <v>80685</v>
      </c>
      <c r="F1149">
        <v>55</v>
      </c>
      <c r="G1149">
        <v>21</v>
      </c>
      <c r="H1149">
        <v>1004</v>
      </c>
      <c r="I1149">
        <f>(1-_xlfn.PERCENTRANK.INC($F$2:$F43361,F1149,1))*10</f>
        <v>5</v>
      </c>
      <c r="J1149">
        <f t="shared" si="86"/>
        <v>7</v>
      </c>
      <c r="K1149">
        <f t="shared" si="87"/>
        <v>7</v>
      </c>
      <c r="L1149" t="s">
        <v>483</v>
      </c>
      <c r="M1149">
        <v>6</v>
      </c>
      <c r="N1149" s="8">
        <v>376.5</v>
      </c>
      <c r="O1149" s="8">
        <v>10</v>
      </c>
      <c r="P1149" s="8">
        <v>627.5</v>
      </c>
      <c r="Q1149">
        <f t="shared" si="85"/>
        <v>19</v>
      </c>
      <c r="R1149">
        <f t="shared" si="88"/>
        <v>7</v>
      </c>
      <c r="S1149" t="str">
        <f t="shared" si="89"/>
        <v>Loyal Customers</v>
      </c>
    </row>
    <row r="1150" spans="1:19" x14ac:dyDescent="0.25">
      <c r="A1150">
        <v>5922</v>
      </c>
      <c r="B1150">
        <v>51</v>
      </c>
      <c r="C1150" t="s">
        <v>33</v>
      </c>
      <c r="D1150" t="s">
        <v>34</v>
      </c>
      <c r="E1150">
        <v>40344</v>
      </c>
      <c r="F1150">
        <v>48</v>
      </c>
      <c r="G1150">
        <v>12</v>
      </c>
      <c r="H1150">
        <v>218</v>
      </c>
      <c r="I1150">
        <f>(1-_xlfn.PERCENTRANK.INC($F$2:$F43362,F1150,1))*10</f>
        <v>6</v>
      </c>
      <c r="J1150">
        <f t="shared" si="86"/>
        <v>3</v>
      </c>
      <c r="K1150">
        <f t="shared" si="87"/>
        <v>4</v>
      </c>
      <c r="L1150" t="s">
        <v>483</v>
      </c>
      <c r="M1150">
        <v>4</v>
      </c>
      <c r="N1150" s="8">
        <v>96.888888888888886</v>
      </c>
      <c r="O1150" s="8">
        <v>5</v>
      </c>
      <c r="P1150" s="8">
        <v>121.11111111111111</v>
      </c>
      <c r="Q1150">
        <f t="shared" si="85"/>
        <v>13</v>
      </c>
      <c r="R1150">
        <f t="shared" si="88"/>
        <v>4</v>
      </c>
      <c r="S1150" t="str">
        <f t="shared" si="89"/>
        <v>At-Risk Customers</v>
      </c>
    </row>
    <row r="1151" spans="1:19" x14ac:dyDescent="0.25">
      <c r="A1151">
        <v>3598</v>
      </c>
      <c r="B1151">
        <v>53</v>
      </c>
      <c r="C1151" t="s">
        <v>442</v>
      </c>
      <c r="D1151" t="s">
        <v>34</v>
      </c>
      <c r="E1151">
        <v>62710</v>
      </c>
      <c r="F1151">
        <v>53</v>
      </c>
      <c r="G1151">
        <v>22</v>
      </c>
      <c r="H1151">
        <v>606</v>
      </c>
      <c r="I1151">
        <f>(1-_xlfn.PERCENTRANK.INC($F$2:$F43363,F1151,1))*10</f>
        <v>5</v>
      </c>
      <c r="J1151">
        <f t="shared" si="86"/>
        <v>7</v>
      </c>
      <c r="K1151">
        <f t="shared" si="87"/>
        <v>5</v>
      </c>
      <c r="L1151" t="s">
        <v>483</v>
      </c>
      <c r="M1151">
        <v>4</v>
      </c>
      <c r="N1151" s="8">
        <v>151.5</v>
      </c>
      <c r="O1151" s="8">
        <v>12</v>
      </c>
      <c r="P1151" s="8">
        <v>454.5</v>
      </c>
      <c r="Q1151">
        <f t="shared" si="85"/>
        <v>17</v>
      </c>
      <c r="R1151">
        <f t="shared" si="88"/>
        <v>5</v>
      </c>
      <c r="S1151" t="str">
        <f t="shared" si="89"/>
        <v>Growth Customers</v>
      </c>
    </row>
    <row r="1152" spans="1:19" x14ac:dyDescent="0.25">
      <c r="A1152">
        <v>6116</v>
      </c>
      <c r="B1152">
        <v>57</v>
      </c>
      <c r="C1152" t="s">
        <v>443</v>
      </c>
      <c r="D1152" t="s">
        <v>34</v>
      </c>
      <c r="E1152">
        <v>48985</v>
      </c>
      <c r="F1152">
        <v>13</v>
      </c>
      <c r="G1152">
        <v>6</v>
      </c>
      <c r="H1152">
        <v>75</v>
      </c>
      <c r="I1152">
        <f>(1-_xlfn.PERCENTRANK.INC($F$2:$F43364,F1152,1))*10</f>
        <v>9</v>
      </c>
      <c r="J1152">
        <f t="shared" si="86"/>
        <v>1</v>
      </c>
      <c r="K1152">
        <f t="shared" si="87"/>
        <v>2</v>
      </c>
      <c r="L1152" t="s">
        <v>483</v>
      </c>
      <c r="M1152">
        <v>1</v>
      </c>
      <c r="N1152" s="8">
        <v>18.75</v>
      </c>
      <c r="O1152" s="8">
        <v>3</v>
      </c>
      <c r="P1152" s="8">
        <v>56.25</v>
      </c>
      <c r="Q1152">
        <f t="shared" si="85"/>
        <v>12</v>
      </c>
      <c r="R1152">
        <f t="shared" si="88"/>
        <v>3</v>
      </c>
      <c r="S1152" t="str">
        <f t="shared" si="89"/>
        <v>At-Risk Customers</v>
      </c>
    </row>
    <row r="1153" spans="1:19" x14ac:dyDescent="0.25">
      <c r="A1153">
        <v>6263</v>
      </c>
      <c r="B1153">
        <v>57</v>
      </c>
      <c r="C1153" t="s">
        <v>442</v>
      </c>
      <c r="D1153" t="s">
        <v>34</v>
      </c>
      <c r="E1153">
        <v>35322</v>
      </c>
      <c r="F1153">
        <v>34</v>
      </c>
      <c r="G1153">
        <v>9</v>
      </c>
      <c r="H1153">
        <v>106</v>
      </c>
      <c r="I1153">
        <f>(1-_xlfn.PERCENTRANK.INC($F$2:$F43365,F1153,1))*10</f>
        <v>7</v>
      </c>
      <c r="J1153">
        <f t="shared" si="86"/>
        <v>2</v>
      </c>
      <c r="K1153">
        <f t="shared" si="87"/>
        <v>3</v>
      </c>
      <c r="L1153" t="s">
        <v>483</v>
      </c>
      <c r="M1153">
        <v>2</v>
      </c>
      <c r="N1153" s="8">
        <v>35.333333333333329</v>
      </c>
      <c r="O1153" s="8">
        <v>4</v>
      </c>
      <c r="P1153" s="8">
        <v>70.666666666666657</v>
      </c>
      <c r="Q1153">
        <f t="shared" si="85"/>
        <v>12</v>
      </c>
      <c r="R1153">
        <f t="shared" si="88"/>
        <v>3</v>
      </c>
      <c r="S1153" t="str">
        <f t="shared" si="89"/>
        <v>At-Risk Customers</v>
      </c>
    </row>
    <row r="1154" spans="1:19" x14ac:dyDescent="0.25">
      <c r="A1154">
        <v>10486</v>
      </c>
      <c r="B1154">
        <v>77</v>
      </c>
      <c r="C1154" t="s">
        <v>442</v>
      </c>
      <c r="D1154" t="s">
        <v>34</v>
      </c>
      <c r="E1154">
        <v>77142</v>
      </c>
      <c r="F1154">
        <v>54</v>
      </c>
      <c r="G1154">
        <v>17</v>
      </c>
      <c r="H1154">
        <v>990</v>
      </c>
      <c r="I1154">
        <f>(1-_xlfn.PERCENTRANK.INC($F$2:$F43366,F1154,1))*10</f>
        <v>5</v>
      </c>
      <c r="J1154">
        <f t="shared" si="86"/>
        <v>5</v>
      </c>
      <c r="K1154">
        <f t="shared" si="87"/>
        <v>7</v>
      </c>
      <c r="L1154" t="s">
        <v>483</v>
      </c>
      <c r="M1154">
        <v>4</v>
      </c>
      <c r="N1154" s="8">
        <v>330</v>
      </c>
      <c r="O1154" s="8">
        <v>8</v>
      </c>
      <c r="P1154" s="8">
        <v>660</v>
      </c>
      <c r="Q1154">
        <f t="shared" ref="Q1154:Q1217" si="90">SUM(I1154,J1154,K1154)</f>
        <v>17</v>
      </c>
      <c r="R1154">
        <f t="shared" si="88"/>
        <v>5</v>
      </c>
      <c r="S1154" t="str">
        <f t="shared" si="89"/>
        <v>Growth Customers</v>
      </c>
    </row>
    <row r="1155" spans="1:19" x14ac:dyDescent="0.25">
      <c r="A1155">
        <v>2410</v>
      </c>
      <c r="B1155">
        <v>56</v>
      </c>
      <c r="C1155" t="s">
        <v>442</v>
      </c>
      <c r="D1155" t="s">
        <v>30</v>
      </c>
      <c r="E1155">
        <v>81657</v>
      </c>
      <c r="F1155">
        <v>69</v>
      </c>
      <c r="G1155">
        <v>16</v>
      </c>
      <c r="H1155">
        <v>1097</v>
      </c>
      <c r="I1155">
        <f>(1-_xlfn.PERCENTRANK.INC($F$2:$F43367,F1155,1))*10</f>
        <v>4</v>
      </c>
      <c r="J1155">
        <f t="shared" ref="J1155:J1218" si="91">_xlfn.PERCENTRANK.INC($G$2:$G$2214, G1155,1) * 10</f>
        <v>5</v>
      </c>
      <c r="K1155">
        <f t="shared" ref="K1155:K1218" si="92">_xlfn.PERCENTRANK.INC($H$2:$H$2214, H1155, 1) * 10</f>
        <v>7</v>
      </c>
      <c r="L1155" t="s">
        <v>483</v>
      </c>
      <c r="M1155">
        <v>3</v>
      </c>
      <c r="N1155" s="8">
        <v>299.18181818181819</v>
      </c>
      <c r="O1155" s="8">
        <v>8</v>
      </c>
      <c r="P1155" s="8">
        <v>797.81818181818187</v>
      </c>
      <c r="Q1155">
        <f t="shared" si="90"/>
        <v>16</v>
      </c>
      <c r="R1155">
        <f t="shared" ref="R1155:R1218" si="93">_xlfn.PERCENTRANK.INC($Q$2:$Q$2214, Q1155, 1) * 10</f>
        <v>5</v>
      </c>
      <c r="S1155" t="str">
        <f t="shared" ref="S1155:S1218" si="94">VLOOKUP(R1155,$W$6:$X$17, 2,FALSE)</f>
        <v>Growth Customers</v>
      </c>
    </row>
    <row r="1156" spans="1:19" x14ac:dyDescent="0.25">
      <c r="A1156">
        <v>193</v>
      </c>
      <c r="B1156">
        <v>29</v>
      </c>
      <c r="C1156" t="s">
        <v>41</v>
      </c>
      <c r="D1156" t="s">
        <v>34</v>
      </c>
      <c r="E1156">
        <v>14421</v>
      </c>
      <c r="F1156">
        <v>81</v>
      </c>
      <c r="G1156">
        <v>4</v>
      </c>
      <c r="H1156">
        <v>16</v>
      </c>
      <c r="I1156">
        <f>(1-_xlfn.PERCENTRANK.INC($F$2:$F43368,F1156,1))*10</f>
        <v>1.9999999999999996</v>
      </c>
      <c r="J1156">
        <f t="shared" si="91"/>
        <v>0</v>
      </c>
      <c r="K1156">
        <f t="shared" si="92"/>
        <v>0</v>
      </c>
      <c r="L1156" t="s">
        <v>483</v>
      </c>
      <c r="M1156">
        <v>1</v>
      </c>
      <c r="N1156" s="8">
        <v>5.333333333333333</v>
      </c>
      <c r="O1156" s="8">
        <v>2</v>
      </c>
      <c r="P1156" s="8">
        <v>10.666666666666666</v>
      </c>
      <c r="Q1156">
        <f t="shared" si="90"/>
        <v>1.9999999999999996</v>
      </c>
      <c r="R1156">
        <f t="shared" si="93"/>
        <v>0</v>
      </c>
      <c r="S1156" t="str">
        <f t="shared" si="94"/>
        <v>Inactive Customers</v>
      </c>
    </row>
    <row r="1157" spans="1:19" x14ac:dyDescent="0.25">
      <c r="A1157">
        <v>3363</v>
      </c>
      <c r="B1157">
        <v>51</v>
      </c>
      <c r="C1157" t="s">
        <v>443</v>
      </c>
      <c r="D1157" t="s">
        <v>34</v>
      </c>
      <c r="E1157">
        <v>20130</v>
      </c>
      <c r="F1157">
        <v>99</v>
      </c>
      <c r="G1157">
        <v>5</v>
      </c>
      <c r="H1157">
        <v>34</v>
      </c>
      <c r="I1157">
        <f>(1-_xlfn.PERCENTRANK.INC($F$2:$F43369,F1157,1))*10</f>
        <v>0.99999999999999978</v>
      </c>
      <c r="J1157">
        <f t="shared" si="91"/>
        <v>0</v>
      </c>
      <c r="K1157">
        <f t="shared" si="92"/>
        <v>0</v>
      </c>
      <c r="L1157" t="s">
        <v>483</v>
      </c>
      <c r="M1157">
        <v>1</v>
      </c>
      <c r="N1157" s="8">
        <v>8.5</v>
      </c>
      <c r="O1157" s="8">
        <v>3</v>
      </c>
      <c r="P1157" s="8">
        <v>25.5</v>
      </c>
      <c r="Q1157">
        <f t="shared" si="90"/>
        <v>0.99999999999999978</v>
      </c>
      <c r="R1157">
        <f t="shared" si="93"/>
        <v>0</v>
      </c>
      <c r="S1157" t="str">
        <f t="shared" si="94"/>
        <v>Inactive Customers</v>
      </c>
    </row>
    <row r="1158" spans="1:19" x14ac:dyDescent="0.25">
      <c r="A1158">
        <v>8278</v>
      </c>
      <c r="B1158">
        <v>35</v>
      </c>
      <c r="C1158" t="s">
        <v>33</v>
      </c>
      <c r="D1158" t="s">
        <v>34</v>
      </c>
      <c r="E1158">
        <v>74214</v>
      </c>
      <c r="F1158">
        <v>3</v>
      </c>
      <c r="G1158">
        <v>16</v>
      </c>
      <c r="H1158">
        <v>1711</v>
      </c>
      <c r="I1158">
        <f>(1-_xlfn.PERCENTRANK.INC($F$2:$F43370,F1158,1))*10</f>
        <v>10</v>
      </c>
      <c r="J1158">
        <f t="shared" si="91"/>
        <v>5</v>
      </c>
      <c r="K1158">
        <f t="shared" si="92"/>
        <v>9</v>
      </c>
      <c r="L1158" t="s">
        <v>483</v>
      </c>
      <c r="M1158">
        <v>8</v>
      </c>
      <c r="N1158" s="8">
        <v>1052.9230769230769</v>
      </c>
      <c r="O1158" s="8">
        <v>5</v>
      </c>
      <c r="P1158" s="8">
        <v>658.07692307692309</v>
      </c>
      <c r="Q1158">
        <f t="shared" si="90"/>
        <v>24</v>
      </c>
      <c r="R1158">
        <f t="shared" si="93"/>
        <v>9</v>
      </c>
      <c r="S1158" t="str">
        <f t="shared" si="94"/>
        <v>Top Customers</v>
      </c>
    </row>
    <row r="1159" spans="1:19" x14ac:dyDescent="0.25">
      <c r="A1159">
        <v>10660</v>
      </c>
      <c r="B1159">
        <v>68</v>
      </c>
      <c r="C1159" t="s">
        <v>443</v>
      </c>
      <c r="D1159" t="s">
        <v>34</v>
      </c>
      <c r="E1159">
        <v>66726</v>
      </c>
      <c r="F1159">
        <v>61</v>
      </c>
      <c r="G1159">
        <v>17</v>
      </c>
      <c r="H1159">
        <v>438</v>
      </c>
      <c r="I1159">
        <f>(1-_xlfn.PERCENTRANK.INC($F$2:$F43371,F1159,1))*10</f>
        <v>4</v>
      </c>
      <c r="J1159">
        <f t="shared" si="91"/>
        <v>5</v>
      </c>
      <c r="K1159">
        <f t="shared" si="92"/>
        <v>5</v>
      </c>
      <c r="L1159" t="s">
        <v>483</v>
      </c>
      <c r="M1159">
        <v>8</v>
      </c>
      <c r="N1159" s="8">
        <v>292</v>
      </c>
      <c r="O1159" s="8">
        <v>4</v>
      </c>
      <c r="P1159" s="8">
        <v>146</v>
      </c>
      <c r="Q1159">
        <f t="shared" si="90"/>
        <v>14</v>
      </c>
      <c r="R1159">
        <f t="shared" si="93"/>
        <v>4</v>
      </c>
      <c r="S1159" t="str">
        <f t="shared" si="94"/>
        <v>At-Risk Customers</v>
      </c>
    </row>
    <row r="1160" spans="1:19" x14ac:dyDescent="0.25">
      <c r="A1160">
        <v>8686</v>
      </c>
      <c r="B1160">
        <v>46</v>
      </c>
      <c r="C1160" t="s">
        <v>41</v>
      </c>
      <c r="D1160" t="s">
        <v>34</v>
      </c>
      <c r="E1160">
        <v>23724</v>
      </c>
      <c r="F1160">
        <v>65</v>
      </c>
      <c r="G1160">
        <v>7</v>
      </c>
      <c r="H1160">
        <v>75</v>
      </c>
      <c r="I1160">
        <f>(1-_xlfn.PERCENTRANK.INC($F$2:$F43372,F1160,1))*10</f>
        <v>4</v>
      </c>
      <c r="J1160">
        <f t="shared" si="91"/>
        <v>1</v>
      </c>
      <c r="K1160">
        <f t="shared" si="92"/>
        <v>2</v>
      </c>
      <c r="L1160" t="s">
        <v>483</v>
      </c>
      <c r="M1160">
        <v>2</v>
      </c>
      <c r="N1160" s="8">
        <v>30</v>
      </c>
      <c r="O1160" s="8">
        <v>3</v>
      </c>
      <c r="P1160" s="8">
        <v>45</v>
      </c>
      <c r="Q1160">
        <f t="shared" si="90"/>
        <v>7</v>
      </c>
      <c r="R1160">
        <f t="shared" si="93"/>
        <v>1</v>
      </c>
      <c r="S1160" t="str">
        <f t="shared" si="94"/>
        <v>Inactive Customers</v>
      </c>
    </row>
    <row r="1161" spans="1:19" x14ac:dyDescent="0.25">
      <c r="A1161">
        <v>1604</v>
      </c>
      <c r="B1161">
        <v>65</v>
      </c>
      <c r="C1161" t="s">
        <v>443</v>
      </c>
      <c r="D1161" t="s">
        <v>34</v>
      </c>
      <c r="E1161">
        <v>47353</v>
      </c>
      <c r="F1161">
        <v>93</v>
      </c>
      <c r="G1161">
        <v>13</v>
      </c>
      <c r="H1161">
        <v>225</v>
      </c>
      <c r="I1161">
        <f>(1-_xlfn.PERCENTRANK.INC($F$2:$F43373,F1161,1))*10</f>
        <v>0.99999999999999978</v>
      </c>
      <c r="J1161">
        <f t="shared" si="91"/>
        <v>4</v>
      </c>
      <c r="K1161">
        <f t="shared" si="92"/>
        <v>4</v>
      </c>
      <c r="L1161" t="s">
        <v>483</v>
      </c>
      <c r="M1161">
        <v>2</v>
      </c>
      <c r="N1161" s="8">
        <v>56.25</v>
      </c>
      <c r="O1161" s="8">
        <v>6</v>
      </c>
      <c r="P1161" s="8">
        <v>168.75</v>
      </c>
      <c r="Q1161">
        <f t="shared" si="90"/>
        <v>9</v>
      </c>
      <c r="R1161">
        <f t="shared" si="93"/>
        <v>2</v>
      </c>
      <c r="S1161" t="str">
        <f t="shared" si="94"/>
        <v>At-Risk Customers</v>
      </c>
    </row>
    <row r="1162" spans="1:19" x14ac:dyDescent="0.25">
      <c r="A1162">
        <v>5907</v>
      </c>
      <c r="B1162">
        <v>73</v>
      </c>
      <c r="C1162" t="s">
        <v>443</v>
      </c>
      <c r="D1162" t="s">
        <v>34</v>
      </c>
      <c r="E1162">
        <v>33444</v>
      </c>
      <c r="F1162">
        <v>24</v>
      </c>
      <c r="G1162">
        <v>4</v>
      </c>
      <c r="H1162">
        <v>18</v>
      </c>
      <c r="I1162">
        <f>(1-_xlfn.PERCENTRANK.INC($F$2:$F43374,F1162,1))*10</f>
        <v>8</v>
      </c>
      <c r="J1162">
        <f t="shared" si="91"/>
        <v>0</v>
      </c>
      <c r="K1162">
        <f t="shared" si="92"/>
        <v>0</v>
      </c>
      <c r="L1162" t="s">
        <v>483</v>
      </c>
      <c r="M1162">
        <v>1</v>
      </c>
      <c r="N1162" s="8">
        <v>6</v>
      </c>
      <c r="O1162" s="8">
        <v>2</v>
      </c>
      <c r="P1162" s="8">
        <v>12</v>
      </c>
      <c r="Q1162">
        <f t="shared" si="90"/>
        <v>8</v>
      </c>
      <c r="R1162">
        <f t="shared" si="93"/>
        <v>1</v>
      </c>
      <c r="S1162" t="str">
        <f t="shared" si="94"/>
        <v>Inactive Customers</v>
      </c>
    </row>
    <row r="1163" spans="1:19" x14ac:dyDescent="0.25">
      <c r="A1163">
        <v>10669</v>
      </c>
      <c r="B1163">
        <v>44</v>
      </c>
      <c r="C1163" t="s">
        <v>442</v>
      </c>
      <c r="D1163" t="s">
        <v>34</v>
      </c>
      <c r="E1163">
        <v>54386</v>
      </c>
      <c r="F1163">
        <v>8</v>
      </c>
      <c r="G1163">
        <v>17</v>
      </c>
      <c r="H1163">
        <v>470</v>
      </c>
      <c r="I1163">
        <f>(1-_xlfn.PERCENTRANK.INC($F$2:$F43375,F1163,1))*10</f>
        <v>10</v>
      </c>
      <c r="J1163">
        <f t="shared" si="91"/>
        <v>5</v>
      </c>
      <c r="K1163">
        <f t="shared" si="92"/>
        <v>5</v>
      </c>
      <c r="L1163" t="s">
        <v>483</v>
      </c>
      <c r="M1163">
        <v>3</v>
      </c>
      <c r="N1163" s="8">
        <v>108.46153846153847</v>
      </c>
      <c r="O1163" s="8">
        <v>10</v>
      </c>
      <c r="P1163" s="8">
        <v>361.53846153846155</v>
      </c>
      <c r="Q1163">
        <f t="shared" si="90"/>
        <v>20</v>
      </c>
      <c r="R1163">
        <f t="shared" si="93"/>
        <v>7</v>
      </c>
      <c r="S1163" t="str">
        <f t="shared" si="94"/>
        <v>Loyal Customers</v>
      </c>
    </row>
    <row r="1164" spans="1:19" x14ac:dyDescent="0.25">
      <c r="A1164">
        <v>2918</v>
      </c>
      <c r="B1164">
        <v>44</v>
      </c>
      <c r="C1164" t="s">
        <v>442</v>
      </c>
      <c r="D1164" t="s">
        <v>37</v>
      </c>
      <c r="E1164">
        <v>28510</v>
      </c>
      <c r="F1164">
        <v>72</v>
      </c>
      <c r="G1164">
        <v>9</v>
      </c>
      <c r="H1164">
        <v>91</v>
      </c>
      <c r="I1164">
        <f>(1-_xlfn.PERCENTRANK.INC($F$2:$F43376,F1164,1))*10</f>
        <v>3.0000000000000004</v>
      </c>
      <c r="J1164">
        <f t="shared" si="91"/>
        <v>2</v>
      </c>
      <c r="K1164">
        <f t="shared" si="92"/>
        <v>2</v>
      </c>
      <c r="L1164" t="s">
        <v>483</v>
      </c>
      <c r="M1164">
        <v>2</v>
      </c>
      <c r="N1164" s="8">
        <v>30.333333333333332</v>
      </c>
      <c r="O1164" s="8">
        <v>4</v>
      </c>
      <c r="P1164" s="8">
        <v>60.666666666666664</v>
      </c>
      <c r="Q1164">
        <f t="shared" si="90"/>
        <v>7</v>
      </c>
      <c r="R1164">
        <f t="shared" si="93"/>
        <v>1</v>
      </c>
      <c r="S1164" t="str">
        <f t="shared" si="94"/>
        <v>Inactive Customers</v>
      </c>
    </row>
    <row r="1165" spans="1:19" x14ac:dyDescent="0.25">
      <c r="A1165">
        <v>5735</v>
      </c>
      <c r="B1165">
        <v>34</v>
      </c>
      <c r="C1165" t="s">
        <v>443</v>
      </c>
      <c r="D1165" t="s">
        <v>30</v>
      </c>
      <c r="E1165">
        <v>90638</v>
      </c>
      <c r="F1165">
        <v>29</v>
      </c>
      <c r="G1165">
        <v>18</v>
      </c>
      <c r="H1165">
        <v>2525</v>
      </c>
      <c r="I1165">
        <f>(1-_xlfn.PERCENTRANK.INC($F$2:$F43377,F1165,1))*10</f>
        <v>8</v>
      </c>
      <c r="J1165">
        <f t="shared" si="91"/>
        <v>6</v>
      </c>
      <c r="K1165">
        <f t="shared" si="92"/>
        <v>9</v>
      </c>
      <c r="L1165" t="s">
        <v>483</v>
      </c>
      <c r="M1165">
        <v>3</v>
      </c>
      <c r="N1165" s="8">
        <v>582.69230769230774</v>
      </c>
      <c r="O1165" s="8">
        <v>10</v>
      </c>
      <c r="P1165" s="8">
        <v>1942.3076923076924</v>
      </c>
      <c r="Q1165">
        <f t="shared" si="90"/>
        <v>23</v>
      </c>
      <c r="R1165">
        <f t="shared" si="93"/>
        <v>8</v>
      </c>
      <c r="S1165" t="str">
        <f t="shared" si="94"/>
        <v>Loyal Customers</v>
      </c>
    </row>
    <row r="1166" spans="1:19" x14ac:dyDescent="0.25">
      <c r="A1166">
        <v>359</v>
      </c>
      <c r="B1166">
        <v>75</v>
      </c>
      <c r="C1166" t="s">
        <v>442</v>
      </c>
      <c r="D1166" t="s">
        <v>34</v>
      </c>
      <c r="E1166">
        <v>48070</v>
      </c>
      <c r="F1166">
        <v>33</v>
      </c>
      <c r="G1166">
        <v>19</v>
      </c>
      <c r="H1166">
        <v>504</v>
      </c>
      <c r="I1166">
        <f>(1-_xlfn.PERCENTRANK.INC($F$2:$F43378,F1166,1))*10</f>
        <v>7</v>
      </c>
      <c r="J1166">
        <f t="shared" si="91"/>
        <v>6</v>
      </c>
      <c r="K1166">
        <f t="shared" si="92"/>
        <v>5</v>
      </c>
      <c r="L1166" t="s">
        <v>483</v>
      </c>
      <c r="M1166">
        <v>8</v>
      </c>
      <c r="N1166" s="8">
        <v>288</v>
      </c>
      <c r="O1166" s="8">
        <v>6</v>
      </c>
      <c r="P1166" s="8">
        <v>216</v>
      </c>
      <c r="Q1166">
        <f t="shared" si="90"/>
        <v>18</v>
      </c>
      <c r="R1166">
        <f t="shared" si="93"/>
        <v>6</v>
      </c>
      <c r="S1166" t="str">
        <f t="shared" si="94"/>
        <v>Growth Customers</v>
      </c>
    </row>
    <row r="1167" spans="1:19" x14ac:dyDescent="0.25">
      <c r="A1167">
        <v>8387</v>
      </c>
      <c r="B1167">
        <v>68</v>
      </c>
      <c r="C1167" t="s">
        <v>442</v>
      </c>
      <c r="D1167" t="s">
        <v>34</v>
      </c>
      <c r="E1167">
        <v>43140</v>
      </c>
      <c r="F1167">
        <v>68</v>
      </c>
      <c r="G1167">
        <v>11</v>
      </c>
      <c r="H1167">
        <v>235</v>
      </c>
      <c r="I1167">
        <f>(1-_xlfn.PERCENTRANK.INC($F$2:$F43379,F1167,1))*10</f>
        <v>4</v>
      </c>
      <c r="J1167">
        <f t="shared" si="91"/>
        <v>3</v>
      </c>
      <c r="K1167">
        <f t="shared" si="92"/>
        <v>4</v>
      </c>
      <c r="L1167" t="s">
        <v>483</v>
      </c>
      <c r="M1167">
        <v>4</v>
      </c>
      <c r="N1167" s="8">
        <v>104.44444444444444</v>
      </c>
      <c r="O1167" s="8">
        <v>5</v>
      </c>
      <c r="P1167" s="8">
        <v>130.55555555555557</v>
      </c>
      <c r="Q1167">
        <f t="shared" si="90"/>
        <v>11</v>
      </c>
      <c r="R1167">
        <f t="shared" si="93"/>
        <v>3</v>
      </c>
      <c r="S1167" t="str">
        <f t="shared" si="94"/>
        <v>At-Risk Customers</v>
      </c>
    </row>
    <row r="1168" spans="1:19" x14ac:dyDescent="0.25">
      <c r="A1168">
        <v>1829</v>
      </c>
      <c r="B1168">
        <v>64</v>
      </c>
      <c r="C1168" t="s">
        <v>33</v>
      </c>
      <c r="D1168" t="s">
        <v>37</v>
      </c>
      <c r="E1168">
        <v>54959</v>
      </c>
      <c r="F1168">
        <v>55</v>
      </c>
      <c r="G1168">
        <v>21</v>
      </c>
      <c r="H1168">
        <v>1232</v>
      </c>
      <c r="I1168">
        <f>(1-_xlfn.PERCENTRANK.INC($F$2:$F43380,F1168,1))*10</f>
        <v>5</v>
      </c>
      <c r="J1168">
        <f t="shared" si="91"/>
        <v>7</v>
      </c>
      <c r="K1168">
        <f t="shared" si="92"/>
        <v>8</v>
      </c>
      <c r="L1168" t="s">
        <v>483</v>
      </c>
      <c r="M1168">
        <v>9</v>
      </c>
      <c r="N1168" s="8">
        <v>852.92307692307691</v>
      </c>
      <c r="O1168" s="8">
        <v>4</v>
      </c>
      <c r="P1168" s="8">
        <v>379.07692307692309</v>
      </c>
      <c r="Q1168">
        <f t="shared" si="90"/>
        <v>20</v>
      </c>
      <c r="R1168">
        <f t="shared" si="93"/>
        <v>7</v>
      </c>
      <c r="S1168" t="str">
        <f t="shared" si="94"/>
        <v>Loyal Customers</v>
      </c>
    </row>
    <row r="1169" spans="1:19" x14ac:dyDescent="0.25">
      <c r="A1169">
        <v>3839</v>
      </c>
      <c r="B1169">
        <v>67</v>
      </c>
      <c r="C1169" t="s">
        <v>41</v>
      </c>
      <c r="D1169" t="s">
        <v>30</v>
      </c>
      <c r="E1169">
        <v>15056</v>
      </c>
      <c r="F1169">
        <v>76</v>
      </c>
      <c r="G1169">
        <v>12</v>
      </c>
      <c r="H1169">
        <v>88</v>
      </c>
      <c r="I1169">
        <f>(1-_xlfn.PERCENTRANK.INC($F$2:$F43381,F1169,1))*10</f>
        <v>3.0000000000000004</v>
      </c>
      <c r="J1169">
        <f t="shared" si="91"/>
        <v>3</v>
      </c>
      <c r="K1169">
        <f t="shared" si="92"/>
        <v>2</v>
      </c>
      <c r="L1169" t="s">
        <v>483</v>
      </c>
      <c r="M1169">
        <v>2</v>
      </c>
      <c r="N1169" s="8">
        <v>35.200000000000003</v>
      </c>
      <c r="O1169" s="8">
        <v>3</v>
      </c>
      <c r="P1169" s="8">
        <v>52.8</v>
      </c>
      <c r="Q1169">
        <f t="shared" si="90"/>
        <v>8</v>
      </c>
      <c r="R1169">
        <f t="shared" si="93"/>
        <v>1</v>
      </c>
      <c r="S1169" t="str">
        <f t="shared" si="94"/>
        <v>Inactive Customers</v>
      </c>
    </row>
    <row r="1170" spans="1:19" x14ac:dyDescent="0.25">
      <c r="A1170">
        <v>9392</v>
      </c>
      <c r="B1170">
        <v>54</v>
      </c>
      <c r="C1170" t="s">
        <v>442</v>
      </c>
      <c r="D1170" t="s">
        <v>30</v>
      </c>
      <c r="E1170">
        <v>26954</v>
      </c>
      <c r="F1170">
        <v>17</v>
      </c>
      <c r="G1170">
        <v>4</v>
      </c>
      <c r="H1170">
        <v>17</v>
      </c>
      <c r="I1170">
        <f>(1-_xlfn.PERCENTRANK.INC($F$2:$F43382,F1170,1))*10</f>
        <v>9</v>
      </c>
      <c r="J1170">
        <f t="shared" si="91"/>
        <v>0</v>
      </c>
      <c r="K1170">
        <f t="shared" si="92"/>
        <v>0</v>
      </c>
      <c r="L1170" t="s">
        <v>483</v>
      </c>
      <c r="M1170">
        <v>1</v>
      </c>
      <c r="N1170" s="8">
        <v>5.6666666666666661</v>
      </c>
      <c r="O1170" s="8">
        <v>2</v>
      </c>
      <c r="P1170" s="8">
        <v>11.333333333333332</v>
      </c>
      <c r="Q1170">
        <f t="shared" si="90"/>
        <v>9</v>
      </c>
      <c r="R1170">
        <f t="shared" si="93"/>
        <v>2</v>
      </c>
      <c r="S1170" t="str">
        <f t="shared" si="94"/>
        <v>At-Risk Customers</v>
      </c>
    </row>
    <row r="1171" spans="1:19" x14ac:dyDescent="0.25">
      <c r="A1171">
        <v>2292</v>
      </c>
      <c r="B1171">
        <v>40</v>
      </c>
      <c r="C1171" t="s">
        <v>442</v>
      </c>
      <c r="D1171" t="s">
        <v>30</v>
      </c>
      <c r="E1171">
        <v>22327</v>
      </c>
      <c r="F1171">
        <v>94</v>
      </c>
      <c r="G1171">
        <v>5</v>
      </c>
      <c r="H1171">
        <v>24</v>
      </c>
      <c r="I1171">
        <f>(1-_xlfn.PERCENTRANK.INC($F$2:$F43383,F1171,1))*10</f>
        <v>0.99999999999999978</v>
      </c>
      <c r="J1171">
        <f t="shared" si="91"/>
        <v>0</v>
      </c>
      <c r="K1171">
        <f t="shared" si="92"/>
        <v>0</v>
      </c>
      <c r="L1171" t="s">
        <v>483</v>
      </c>
      <c r="M1171">
        <v>1</v>
      </c>
      <c r="N1171" s="8">
        <v>6</v>
      </c>
      <c r="O1171" s="8">
        <v>3</v>
      </c>
      <c r="P1171" s="8">
        <v>18</v>
      </c>
      <c r="Q1171">
        <f t="shared" si="90"/>
        <v>0.99999999999999978</v>
      </c>
      <c r="R1171">
        <f t="shared" si="93"/>
        <v>0</v>
      </c>
      <c r="S1171" t="str">
        <f t="shared" si="94"/>
        <v>Inactive Customers</v>
      </c>
    </row>
    <row r="1172" spans="1:19" x14ac:dyDescent="0.25">
      <c r="A1172">
        <v>10466</v>
      </c>
      <c r="B1172">
        <v>60</v>
      </c>
      <c r="C1172" t="s">
        <v>442</v>
      </c>
      <c r="D1172" t="s">
        <v>34</v>
      </c>
      <c r="E1172">
        <v>44393</v>
      </c>
      <c r="F1172">
        <v>86</v>
      </c>
      <c r="G1172">
        <v>7</v>
      </c>
      <c r="H1172">
        <v>60</v>
      </c>
      <c r="I1172">
        <f>(1-_xlfn.PERCENTRANK.INC($F$2:$F43384,F1172,1))*10</f>
        <v>1.9999999999999996</v>
      </c>
      <c r="J1172">
        <f t="shared" si="91"/>
        <v>1</v>
      </c>
      <c r="K1172">
        <f t="shared" si="92"/>
        <v>2</v>
      </c>
      <c r="L1172" t="s">
        <v>483</v>
      </c>
      <c r="M1172">
        <v>1</v>
      </c>
      <c r="N1172" s="8">
        <v>12</v>
      </c>
      <c r="O1172" s="8">
        <v>4</v>
      </c>
      <c r="P1172" s="8">
        <v>48</v>
      </c>
      <c r="Q1172">
        <f t="shared" si="90"/>
        <v>5</v>
      </c>
      <c r="R1172">
        <f t="shared" si="93"/>
        <v>0</v>
      </c>
      <c r="S1172" t="str">
        <f t="shared" si="94"/>
        <v>Inactive Customers</v>
      </c>
    </row>
    <row r="1173" spans="1:19" x14ac:dyDescent="0.25">
      <c r="A1173">
        <v>9855</v>
      </c>
      <c r="B1173">
        <v>73</v>
      </c>
      <c r="C1173" t="s">
        <v>33</v>
      </c>
      <c r="D1173" t="s">
        <v>30</v>
      </c>
      <c r="E1173">
        <v>62000</v>
      </c>
      <c r="F1173">
        <v>25</v>
      </c>
      <c r="G1173">
        <v>26</v>
      </c>
      <c r="H1173">
        <v>1020</v>
      </c>
      <c r="I1173">
        <f>(1-_xlfn.PERCENTRANK.INC($F$2:$F43385,F1173,1))*10</f>
        <v>8</v>
      </c>
      <c r="J1173">
        <f t="shared" si="91"/>
        <v>9</v>
      </c>
      <c r="K1173">
        <f t="shared" si="92"/>
        <v>7</v>
      </c>
      <c r="L1173" t="s">
        <v>483</v>
      </c>
      <c r="M1173">
        <v>6</v>
      </c>
      <c r="N1173" s="8">
        <v>322.10526315789474</v>
      </c>
      <c r="O1173" s="8">
        <v>13</v>
      </c>
      <c r="P1173" s="8">
        <v>697.89473684210532</v>
      </c>
      <c r="Q1173">
        <f t="shared" si="90"/>
        <v>24</v>
      </c>
      <c r="R1173">
        <f t="shared" si="93"/>
        <v>9</v>
      </c>
      <c r="S1173" t="str">
        <f t="shared" si="94"/>
        <v>Top Customers</v>
      </c>
    </row>
    <row r="1174" spans="1:19" x14ac:dyDescent="0.25">
      <c r="A1174">
        <v>4088</v>
      </c>
      <c r="B1174">
        <v>63</v>
      </c>
      <c r="C1174" t="s">
        <v>33</v>
      </c>
      <c r="D1174" t="s">
        <v>34</v>
      </c>
      <c r="E1174">
        <v>31497</v>
      </c>
      <c r="F1174">
        <v>22</v>
      </c>
      <c r="G1174">
        <v>10</v>
      </c>
      <c r="H1174">
        <v>155</v>
      </c>
      <c r="I1174">
        <f>(1-_xlfn.PERCENTRANK.INC($F$2:$F43386,F1174,1))*10</f>
        <v>8</v>
      </c>
      <c r="J1174">
        <f t="shared" si="91"/>
        <v>3</v>
      </c>
      <c r="K1174">
        <f t="shared" si="92"/>
        <v>3</v>
      </c>
      <c r="L1174" t="s">
        <v>483</v>
      </c>
      <c r="M1174">
        <v>3</v>
      </c>
      <c r="N1174" s="8">
        <v>66.428571428571431</v>
      </c>
      <c r="O1174" s="8">
        <v>4</v>
      </c>
      <c r="P1174" s="8">
        <v>88.571428571428569</v>
      </c>
      <c r="Q1174">
        <f t="shared" si="90"/>
        <v>14</v>
      </c>
      <c r="R1174">
        <f t="shared" si="93"/>
        <v>4</v>
      </c>
      <c r="S1174" t="str">
        <f t="shared" si="94"/>
        <v>At-Risk Customers</v>
      </c>
    </row>
    <row r="1175" spans="1:19" x14ac:dyDescent="0.25">
      <c r="A1175">
        <v>5231</v>
      </c>
      <c r="B1175">
        <v>51</v>
      </c>
      <c r="C1175" t="s">
        <v>443</v>
      </c>
      <c r="D1175" t="s">
        <v>34</v>
      </c>
      <c r="E1175">
        <v>45894</v>
      </c>
      <c r="F1175">
        <v>15</v>
      </c>
      <c r="G1175">
        <v>5</v>
      </c>
      <c r="H1175">
        <v>51</v>
      </c>
      <c r="I1175">
        <f>(1-_xlfn.PERCENTRANK.INC($F$2:$F43387,F1175,1))*10</f>
        <v>9</v>
      </c>
      <c r="J1175">
        <f t="shared" si="91"/>
        <v>0</v>
      </c>
      <c r="K1175">
        <f t="shared" si="92"/>
        <v>1</v>
      </c>
      <c r="L1175" t="s">
        <v>483</v>
      </c>
      <c r="M1175">
        <v>1</v>
      </c>
      <c r="N1175" s="8">
        <v>12.75</v>
      </c>
      <c r="O1175" s="8">
        <v>3</v>
      </c>
      <c r="P1175" s="8">
        <v>38.25</v>
      </c>
      <c r="Q1175">
        <f t="shared" si="90"/>
        <v>10</v>
      </c>
      <c r="R1175">
        <f t="shared" si="93"/>
        <v>2</v>
      </c>
      <c r="S1175" t="str">
        <f t="shared" si="94"/>
        <v>At-Risk Customers</v>
      </c>
    </row>
    <row r="1176" spans="1:19" x14ac:dyDescent="0.25">
      <c r="A1176">
        <v>590</v>
      </c>
      <c r="B1176">
        <v>55</v>
      </c>
      <c r="C1176" t="s">
        <v>443</v>
      </c>
      <c r="D1176" t="s">
        <v>37</v>
      </c>
      <c r="E1176">
        <v>78579</v>
      </c>
      <c r="F1176">
        <v>35</v>
      </c>
      <c r="G1176">
        <v>16</v>
      </c>
      <c r="H1176">
        <v>1812</v>
      </c>
      <c r="I1176">
        <f>(1-_xlfn.PERCENTRANK.INC($F$2:$F43388,F1176,1))*10</f>
        <v>7</v>
      </c>
      <c r="J1176">
        <f t="shared" si="91"/>
        <v>5</v>
      </c>
      <c r="K1176">
        <f t="shared" si="92"/>
        <v>9</v>
      </c>
      <c r="L1176" t="s">
        <v>483</v>
      </c>
      <c r="M1176">
        <v>5</v>
      </c>
      <c r="N1176" s="8">
        <v>1006.6666666666667</v>
      </c>
      <c r="O1176" s="8">
        <v>4</v>
      </c>
      <c r="P1176" s="8">
        <v>805.33333333333326</v>
      </c>
      <c r="Q1176">
        <f t="shared" si="90"/>
        <v>21</v>
      </c>
      <c r="R1176">
        <f t="shared" si="93"/>
        <v>8</v>
      </c>
      <c r="S1176" t="str">
        <f t="shared" si="94"/>
        <v>Loyal Customers</v>
      </c>
    </row>
    <row r="1177" spans="1:19" x14ac:dyDescent="0.25">
      <c r="A1177">
        <v>8732</v>
      </c>
      <c r="B1177">
        <v>56</v>
      </c>
      <c r="C1177" t="s">
        <v>443</v>
      </c>
      <c r="D1177" t="s">
        <v>57</v>
      </c>
      <c r="E1177">
        <v>67369</v>
      </c>
      <c r="F1177">
        <v>81</v>
      </c>
      <c r="G1177">
        <v>25</v>
      </c>
      <c r="H1177">
        <v>1461</v>
      </c>
      <c r="I1177">
        <f>(1-_xlfn.PERCENTRANK.INC($F$2:$F43389,F1177,1))*10</f>
        <v>1.9999999999999996</v>
      </c>
      <c r="J1177">
        <f t="shared" si="91"/>
        <v>8</v>
      </c>
      <c r="K1177">
        <f t="shared" si="92"/>
        <v>8</v>
      </c>
      <c r="L1177" t="s">
        <v>483</v>
      </c>
      <c r="M1177">
        <v>7</v>
      </c>
      <c r="N1177" s="8">
        <v>601.58823529411757</v>
      </c>
      <c r="O1177" s="8">
        <v>10</v>
      </c>
      <c r="P1177" s="8">
        <v>859.41176470588243</v>
      </c>
      <c r="Q1177">
        <f t="shared" si="90"/>
        <v>18</v>
      </c>
      <c r="R1177">
        <f t="shared" si="93"/>
        <v>6</v>
      </c>
      <c r="S1177" t="str">
        <f t="shared" si="94"/>
        <v>Growth Customers</v>
      </c>
    </row>
    <row r="1178" spans="1:19" x14ac:dyDescent="0.25">
      <c r="A1178">
        <v>2315</v>
      </c>
      <c r="B1178">
        <v>65</v>
      </c>
      <c r="C1178" t="s">
        <v>442</v>
      </c>
      <c r="D1178" t="s">
        <v>37</v>
      </c>
      <c r="E1178">
        <v>58401</v>
      </c>
      <c r="F1178">
        <v>55</v>
      </c>
      <c r="G1178">
        <v>6</v>
      </c>
      <c r="H1178">
        <v>96</v>
      </c>
      <c r="I1178">
        <f>(1-_xlfn.PERCENTRANK.INC($F$2:$F43390,F1178,1))*10</f>
        <v>5</v>
      </c>
      <c r="J1178">
        <f t="shared" si="91"/>
        <v>1</v>
      </c>
      <c r="K1178">
        <f t="shared" si="92"/>
        <v>3</v>
      </c>
      <c r="L1178" t="s">
        <v>483</v>
      </c>
      <c r="M1178">
        <v>1</v>
      </c>
      <c r="N1178" s="8">
        <v>32</v>
      </c>
      <c r="O1178" s="8">
        <v>2</v>
      </c>
      <c r="P1178" s="8">
        <v>64</v>
      </c>
      <c r="Q1178">
        <f t="shared" si="90"/>
        <v>9</v>
      </c>
      <c r="R1178">
        <f t="shared" si="93"/>
        <v>2</v>
      </c>
      <c r="S1178" t="str">
        <f t="shared" si="94"/>
        <v>At-Risk Customers</v>
      </c>
    </row>
    <row r="1179" spans="1:19" x14ac:dyDescent="0.25">
      <c r="A1179">
        <v>3515</v>
      </c>
      <c r="B1179">
        <v>73</v>
      </c>
      <c r="C1179" t="s">
        <v>442</v>
      </c>
      <c r="D1179" t="s">
        <v>30</v>
      </c>
      <c r="E1179">
        <v>62307</v>
      </c>
      <c r="F1179">
        <v>94</v>
      </c>
      <c r="G1179">
        <v>9</v>
      </c>
      <c r="H1179">
        <v>160</v>
      </c>
      <c r="I1179">
        <f>(1-_xlfn.PERCENTRANK.INC($F$2:$F43391,F1179,1))*10</f>
        <v>0.99999999999999978</v>
      </c>
      <c r="J1179">
        <f t="shared" si="91"/>
        <v>2</v>
      </c>
      <c r="K1179">
        <f t="shared" si="92"/>
        <v>3</v>
      </c>
      <c r="L1179" t="s">
        <v>483</v>
      </c>
      <c r="M1179">
        <v>4</v>
      </c>
      <c r="N1179" s="8">
        <v>80</v>
      </c>
      <c r="O1179" s="8">
        <v>4</v>
      </c>
      <c r="P1179" s="8">
        <v>80</v>
      </c>
      <c r="Q1179">
        <f t="shared" si="90"/>
        <v>6</v>
      </c>
      <c r="R1179">
        <f t="shared" si="93"/>
        <v>0</v>
      </c>
      <c r="S1179" t="str">
        <f t="shared" si="94"/>
        <v>Inactive Customers</v>
      </c>
    </row>
    <row r="1180" spans="1:19" x14ac:dyDescent="0.25">
      <c r="A1180">
        <v>2245</v>
      </c>
      <c r="B1180">
        <v>56</v>
      </c>
      <c r="C1180" t="s">
        <v>443</v>
      </c>
      <c r="D1180" t="s">
        <v>34</v>
      </c>
      <c r="E1180">
        <v>43641</v>
      </c>
      <c r="F1180">
        <v>50</v>
      </c>
      <c r="G1180">
        <v>10</v>
      </c>
      <c r="H1180">
        <v>139</v>
      </c>
      <c r="I1180">
        <f>(1-_xlfn.PERCENTRANK.INC($F$2:$F43392,F1180,1))*10</f>
        <v>5</v>
      </c>
      <c r="J1180">
        <f t="shared" si="91"/>
        <v>3</v>
      </c>
      <c r="K1180">
        <f t="shared" si="92"/>
        <v>3</v>
      </c>
      <c r="L1180" t="s">
        <v>483</v>
      </c>
      <c r="M1180">
        <v>2</v>
      </c>
      <c r="N1180" s="8">
        <v>46.333333333333329</v>
      </c>
      <c r="O1180" s="8">
        <v>4</v>
      </c>
      <c r="P1180" s="8">
        <v>92.666666666666657</v>
      </c>
      <c r="Q1180">
        <f t="shared" si="90"/>
        <v>11</v>
      </c>
      <c r="R1180">
        <f t="shared" si="93"/>
        <v>3</v>
      </c>
      <c r="S1180" t="str">
        <f t="shared" si="94"/>
        <v>At-Risk Customers</v>
      </c>
    </row>
    <row r="1181" spans="1:19" x14ac:dyDescent="0.25">
      <c r="A1181">
        <v>6283</v>
      </c>
      <c r="B1181">
        <v>57</v>
      </c>
      <c r="C1181" t="s">
        <v>443</v>
      </c>
      <c r="D1181" t="s">
        <v>37</v>
      </c>
      <c r="E1181">
        <v>63841</v>
      </c>
      <c r="F1181">
        <v>64</v>
      </c>
      <c r="G1181">
        <v>22</v>
      </c>
      <c r="H1181">
        <v>908</v>
      </c>
      <c r="I1181">
        <f>(1-_xlfn.PERCENTRANK.INC($F$2:$F43393,F1181,1))*10</f>
        <v>4</v>
      </c>
      <c r="J1181">
        <f t="shared" si="91"/>
        <v>7</v>
      </c>
      <c r="K1181">
        <f t="shared" si="92"/>
        <v>6</v>
      </c>
      <c r="L1181" t="s">
        <v>483</v>
      </c>
      <c r="M1181">
        <v>9</v>
      </c>
      <c r="N1181" s="8">
        <v>454</v>
      </c>
      <c r="O1181" s="8">
        <v>9</v>
      </c>
      <c r="P1181" s="8">
        <v>454</v>
      </c>
      <c r="Q1181">
        <f t="shared" si="90"/>
        <v>17</v>
      </c>
      <c r="R1181">
        <f t="shared" si="93"/>
        <v>5</v>
      </c>
      <c r="S1181" t="str">
        <f t="shared" si="94"/>
        <v>Growth Customers</v>
      </c>
    </row>
    <row r="1182" spans="1:19" x14ac:dyDescent="0.25">
      <c r="A1182">
        <v>2246</v>
      </c>
      <c r="B1182">
        <v>60</v>
      </c>
      <c r="C1182" t="s">
        <v>443</v>
      </c>
      <c r="D1182" t="s">
        <v>34</v>
      </c>
      <c r="E1182">
        <v>46891</v>
      </c>
      <c r="F1182">
        <v>91</v>
      </c>
      <c r="G1182">
        <v>8</v>
      </c>
      <c r="H1182">
        <v>183</v>
      </c>
      <c r="I1182">
        <f>(1-_xlfn.PERCENTRANK.INC($F$2:$F43394,F1182,1))*10</f>
        <v>0.99999999999999978</v>
      </c>
      <c r="J1182">
        <f t="shared" si="91"/>
        <v>2</v>
      </c>
      <c r="K1182">
        <f t="shared" si="92"/>
        <v>3</v>
      </c>
      <c r="L1182" t="s">
        <v>483</v>
      </c>
      <c r="M1182">
        <v>2</v>
      </c>
      <c r="N1182" s="8">
        <v>61</v>
      </c>
      <c r="O1182" s="8">
        <v>4</v>
      </c>
      <c r="P1182" s="8">
        <v>122</v>
      </c>
      <c r="Q1182">
        <f t="shared" si="90"/>
        <v>6</v>
      </c>
      <c r="R1182">
        <f t="shared" si="93"/>
        <v>0</v>
      </c>
      <c r="S1182" t="str">
        <f t="shared" si="94"/>
        <v>Inactive Customers</v>
      </c>
    </row>
    <row r="1183" spans="1:19" x14ac:dyDescent="0.25">
      <c r="A1183">
        <v>6606</v>
      </c>
      <c r="B1183">
        <v>56</v>
      </c>
      <c r="C1183" t="s">
        <v>443</v>
      </c>
      <c r="D1183" t="s">
        <v>34</v>
      </c>
      <c r="E1183">
        <v>70091</v>
      </c>
      <c r="F1183">
        <v>11</v>
      </c>
      <c r="G1183">
        <v>19</v>
      </c>
      <c r="H1183">
        <v>1161</v>
      </c>
      <c r="I1183">
        <f>(1-_xlfn.PERCENTRANK.INC($F$2:$F43395,F1183,1))*10</f>
        <v>9</v>
      </c>
      <c r="J1183">
        <f t="shared" si="91"/>
        <v>6</v>
      </c>
      <c r="K1183">
        <f t="shared" si="92"/>
        <v>7</v>
      </c>
      <c r="L1183" t="s">
        <v>483</v>
      </c>
      <c r="M1183">
        <v>5</v>
      </c>
      <c r="N1183" s="8">
        <v>387</v>
      </c>
      <c r="O1183" s="8">
        <v>10</v>
      </c>
      <c r="P1183" s="8">
        <v>774</v>
      </c>
      <c r="Q1183">
        <f t="shared" si="90"/>
        <v>22</v>
      </c>
      <c r="R1183">
        <f t="shared" si="93"/>
        <v>8</v>
      </c>
      <c r="S1183" t="str">
        <f t="shared" si="94"/>
        <v>Loyal Customers</v>
      </c>
    </row>
    <row r="1184" spans="1:19" x14ac:dyDescent="0.25">
      <c r="A1184">
        <v>5545</v>
      </c>
      <c r="B1184">
        <v>53</v>
      </c>
      <c r="C1184" t="s">
        <v>33</v>
      </c>
      <c r="D1184" t="s">
        <v>34</v>
      </c>
      <c r="E1184">
        <v>78075</v>
      </c>
      <c r="F1184">
        <v>72</v>
      </c>
      <c r="G1184">
        <v>14</v>
      </c>
      <c r="H1184">
        <v>988</v>
      </c>
      <c r="I1184">
        <f>(1-_xlfn.PERCENTRANK.INC($F$2:$F43396,F1184,1))*10</f>
        <v>3.0000000000000004</v>
      </c>
      <c r="J1184">
        <f t="shared" si="91"/>
        <v>4</v>
      </c>
      <c r="K1184">
        <f t="shared" si="92"/>
        <v>7</v>
      </c>
      <c r="L1184" t="s">
        <v>483</v>
      </c>
      <c r="M1184">
        <v>3</v>
      </c>
      <c r="N1184" s="8">
        <v>370.5</v>
      </c>
      <c r="O1184" s="8">
        <v>5</v>
      </c>
      <c r="P1184" s="8">
        <v>617.5</v>
      </c>
      <c r="Q1184">
        <f t="shared" si="90"/>
        <v>14</v>
      </c>
      <c r="R1184">
        <f t="shared" si="93"/>
        <v>4</v>
      </c>
      <c r="S1184" t="str">
        <f t="shared" si="94"/>
        <v>At-Risk Customers</v>
      </c>
    </row>
    <row r="1185" spans="1:19" x14ac:dyDescent="0.25">
      <c r="A1185">
        <v>7342</v>
      </c>
      <c r="B1185">
        <v>64</v>
      </c>
      <c r="C1185" t="s">
        <v>443</v>
      </c>
      <c r="D1185" t="s">
        <v>57</v>
      </c>
      <c r="E1185">
        <v>59184</v>
      </c>
      <c r="F1185">
        <v>6</v>
      </c>
      <c r="G1185">
        <v>27</v>
      </c>
      <c r="H1185">
        <v>1072</v>
      </c>
      <c r="I1185">
        <f>(1-_xlfn.PERCENTRANK.INC($F$2:$F43397,F1185,1))*10</f>
        <v>10</v>
      </c>
      <c r="J1185">
        <f t="shared" si="91"/>
        <v>9</v>
      </c>
      <c r="K1185">
        <f t="shared" si="92"/>
        <v>7</v>
      </c>
      <c r="L1185" t="s">
        <v>483</v>
      </c>
      <c r="M1185">
        <v>6</v>
      </c>
      <c r="N1185" s="8">
        <v>357.33333333333331</v>
      </c>
      <c r="O1185" s="8">
        <v>12</v>
      </c>
      <c r="P1185" s="8">
        <v>714.66666666666663</v>
      </c>
      <c r="Q1185">
        <f t="shared" si="90"/>
        <v>26</v>
      </c>
      <c r="R1185">
        <f t="shared" si="93"/>
        <v>9</v>
      </c>
      <c r="S1185" t="str">
        <f t="shared" si="94"/>
        <v>Top Customers</v>
      </c>
    </row>
    <row r="1186" spans="1:19" x14ac:dyDescent="0.25">
      <c r="A1186">
        <v>837</v>
      </c>
      <c r="B1186">
        <v>48</v>
      </c>
      <c r="C1186" t="s">
        <v>442</v>
      </c>
      <c r="D1186" t="s">
        <v>34</v>
      </c>
      <c r="E1186">
        <v>54809</v>
      </c>
      <c r="F1186">
        <v>0</v>
      </c>
      <c r="G1186">
        <v>12</v>
      </c>
      <c r="H1186">
        <v>174</v>
      </c>
      <c r="I1186">
        <f>(1-_xlfn.PERCENTRANK.INC($F$2:$F43398,F1186,1))*10</f>
        <v>10</v>
      </c>
      <c r="J1186">
        <f t="shared" si="91"/>
        <v>3</v>
      </c>
      <c r="K1186">
        <f t="shared" si="92"/>
        <v>3</v>
      </c>
      <c r="L1186" t="s">
        <v>483</v>
      </c>
      <c r="M1186">
        <v>2</v>
      </c>
      <c r="N1186" s="8">
        <v>49.714285714285708</v>
      </c>
      <c r="O1186" s="8">
        <v>5</v>
      </c>
      <c r="P1186" s="8">
        <v>124.28571428571429</v>
      </c>
      <c r="Q1186">
        <f t="shared" si="90"/>
        <v>16</v>
      </c>
      <c r="R1186">
        <f t="shared" si="93"/>
        <v>5</v>
      </c>
      <c r="S1186" t="str">
        <f t="shared" si="94"/>
        <v>Growth Customers</v>
      </c>
    </row>
    <row r="1187" spans="1:19" x14ac:dyDescent="0.25">
      <c r="A1187">
        <v>9500</v>
      </c>
      <c r="B1187">
        <v>66</v>
      </c>
      <c r="C1187" t="s">
        <v>442</v>
      </c>
      <c r="D1187" t="s">
        <v>34</v>
      </c>
      <c r="E1187">
        <v>58113</v>
      </c>
      <c r="F1187">
        <v>66</v>
      </c>
      <c r="G1187">
        <v>22</v>
      </c>
      <c r="H1187">
        <v>758</v>
      </c>
      <c r="I1187">
        <f>(1-_xlfn.PERCENTRANK.INC($F$2:$F43399,F1187,1))*10</f>
        <v>4</v>
      </c>
      <c r="J1187">
        <f t="shared" si="91"/>
        <v>7</v>
      </c>
      <c r="K1187">
        <f t="shared" si="92"/>
        <v>6</v>
      </c>
      <c r="L1187" t="s">
        <v>483</v>
      </c>
      <c r="M1187">
        <v>9</v>
      </c>
      <c r="N1187" s="8">
        <v>401.29411764705884</v>
      </c>
      <c r="O1187" s="8">
        <v>8</v>
      </c>
      <c r="P1187" s="8">
        <v>356.70588235294116</v>
      </c>
      <c r="Q1187">
        <f t="shared" si="90"/>
        <v>17</v>
      </c>
      <c r="R1187">
        <f t="shared" si="93"/>
        <v>5</v>
      </c>
      <c r="S1187" t="str">
        <f t="shared" si="94"/>
        <v>Growth Customers</v>
      </c>
    </row>
    <row r="1188" spans="1:19" x14ac:dyDescent="0.25">
      <c r="A1188">
        <v>3602</v>
      </c>
      <c r="B1188">
        <v>67</v>
      </c>
      <c r="C1188" t="s">
        <v>443</v>
      </c>
      <c r="D1188" t="s">
        <v>34</v>
      </c>
      <c r="E1188">
        <v>51412</v>
      </c>
      <c r="F1188">
        <v>42</v>
      </c>
      <c r="G1188">
        <v>11</v>
      </c>
      <c r="H1188">
        <v>195</v>
      </c>
      <c r="I1188">
        <f>(1-_xlfn.PERCENTRANK.INC($F$2:$F43400,F1188,1))*10</f>
        <v>6</v>
      </c>
      <c r="J1188">
        <f t="shared" si="91"/>
        <v>3</v>
      </c>
      <c r="K1188">
        <f t="shared" si="92"/>
        <v>3</v>
      </c>
      <c r="L1188" t="s">
        <v>483</v>
      </c>
      <c r="M1188">
        <v>3</v>
      </c>
      <c r="N1188" s="8">
        <v>83.571428571428569</v>
      </c>
      <c r="O1188" s="8">
        <v>4</v>
      </c>
      <c r="P1188" s="8">
        <v>111.42857142857142</v>
      </c>
      <c r="Q1188">
        <f t="shared" si="90"/>
        <v>12</v>
      </c>
      <c r="R1188">
        <f t="shared" si="93"/>
        <v>3</v>
      </c>
      <c r="S1188" t="str">
        <f t="shared" si="94"/>
        <v>At-Risk Customers</v>
      </c>
    </row>
    <row r="1189" spans="1:19" x14ac:dyDescent="0.25">
      <c r="A1189">
        <v>234</v>
      </c>
      <c r="B1189">
        <v>46</v>
      </c>
      <c r="C1189" t="s">
        <v>442</v>
      </c>
      <c r="D1189" t="s">
        <v>37</v>
      </c>
      <c r="E1189">
        <v>15287</v>
      </c>
      <c r="F1189">
        <v>60</v>
      </c>
      <c r="G1189">
        <v>6</v>
      </c>
      <c r="H1189">
        <v>31</v>
      </c>
      <c r="I1189">
        <f>(1-_xlfn.PERCENTRANK.INC($F$2:$F43401,F1189,1))*10</f>
        <v>4</v>
      </c>
      <c r="J1189">
        <f t="shared" si="91"/>
        <v>1</v>
      </c>
      <c r="K1189">
        <f t="shared" si="92"/>
        <v>0</v>
      </c>
      <c r="L1189" t="s">
        <v>483</v>
      </c>
      <c r="M1189">
        <v>1</v>
      </c>
      <c r="N1189" s="8">
        <v>10.333333333333332</v>
      </c>
      <c r="O1189" s="8">
        <v>2</v>
      </c>
      <c r="P1189" s="8">
        <v>20.666666666666664</v>
      </c>
      <c r="Q1189">
        <f t="shared" si="90"/>
        <v>5</v>
      </c>
      <c r="R1189">
        <f t="shared" si="93"/>
        <v>0</v>
      </c>
      <c r="S1189" t="str">
        <f t="shared" si="94"/>
        <v>Inactive Customers</v>
      </c>
    </row>
    <row r="1190" spans="1:19" x14ac:dyDescent="0.25">
      <c r="A1190">
        <v>2995</v>
      </c>
      <c r="B1190">
        <v>68</v>
      </c>
      <c r="C1190" t="s">
        <v>443</v>
      </c>
      <c r="D1190" t="s">
        <v>34</v>
      </c>
      <c r="E1190">
        <v>66636</v>
      </c>
      <c r="F1190">
        <v>64</v>
      </c>
      <c r="G1190">
        <v>17</v>
      </c>
      <c r="H1190">
        <v>1084</v>
      </c>
      <c r="I1190">
        <f>(1-_xlfn.PERCENTRANK.INC($F$2:$F43402,F1190,1))*10</f>
        <v>4</v>
      </c>
      <c r="J1190">
        <f t="shared" si="91"/>
        <v>5</v>
      </c>
      <c r="K1190">
        <f t="shared" si="92"/>
        <v>7</v>
      </c>
      <c r="L1190" t="s">
        <v>483</v>
      </c>
      <c r="M1190">
        <v>3</v>
      </c>
      <c r="N1190" s="8">
        <v>271</v>
      </c>
      <c r="O1190" s="8">
        <v>9</v>
      </c>
      <c r="P1190" s="8">
        <v>813</v>
      </c>
      <c r="Q1190">
        <f t="shared" si="90"/>
        <v>16</v>
      </c>
      <c r="R1190">
        <f t="shared" si="93"/>
        <v>5</v>
      </c>
      <c r="S1190" t="str">
        <f t="shared" si="94"/>
        <v>Growth Customers</v>
      </c>
    </row>
    <row r="1191" spans="1:19" x14ac:dyDescent="0.25">
      <c r="A1191">
        <v>1118</v>
      </c>
      <c r="B1191">
        <v>69</v>
      </c>
      <c r="C1191" t="s">
        <v>443</v>
      </c>
      <c r="D1191" t="s">
        <v>34</v>
      </c>
      <c r="E1191">
        <v>50965</v>
      </c>
      <c r="F1191">
        <v>87</v>
      </c>
      <c r="G1191">
        <v>22</v>
      </c>
      <c r="H1191">
        <v>685</v>
      </c>
      <c r="I1191">
        <f>(1-_xlfn.PERCENTRANK.INC($F$2:$F43403,F1191,1))*10</f>
        <v>1.9999999999999996</v>
      </c>
      <c r="J1191">
        <f t="shared" si="91"/>
        <v>7</v>
      </c>
      <c r="K1191">
        <f t="shared" si="92"/>
        <v>6</v>
      </c>
      <c r="L1191" t="s">
        <v>483</v>
      </c>
      <c r="M1191">
        <v>10</v>
      </c>
      <c r="N1191" s="8">
        <v>456.66666666666663</v>
      </c>
      <c r="O1191" s="8">
        <v>5</v>
      </c>
      <c r="P1191" s="8">
        <v>228.33333333333331</v>
      </c>
      <c r="Q1191">
        <f t="shared" si="90"/>
        <v>15</v>
      </c>
      <c r="R1191">
        <f t="shared" si="93"/>
        <v>4</v>
      </c>
      <c r="S1191" t="str">
        <f t="shared" si="94"/>
        <v>At-Risk Customers</v>
      </c>
    </row>
    <row r="1192" spans="1:19" x14ac:dyDescent="0.25">
      <c r="A1192">
        <v>7789</v>
      </c>
      <c r="B1192">
        <v>60</v>
      </c>
      <c r="C1192" t="s">
        <v>33</v>
      </c>
      <c r="D1192" t="s">
        <v>34</v>
      </c>
      <c r="E1192">
        <v>84618</v>
      </c>
      <c r="F1192">
        <v>96</v>
      </c>
      <c r="G1192">
        <v>26</v>
      </c>
      <c r="H1192">
        <v>1672</v>
      </c>
      <c r="I1192">
        <f>(1-_xlfn.PERCENTRANK.INC($F$2:$F43404,F1192,1))*10</f>
        <v>0.99999999999999978</v>
      </c>
      <c r="J1192">
        <f t="shared" si="91"/>
        <v>9</v>
      </c>
      <c r="K1192">
        <f t="shared" si="92"/>
        <v>9</v>
      </c>
      <c r="L1192" t="s">
        <v>483</v>
      </c>
      <c r="M1192">
        <v>6</v>
      </c>
      <c r="N1192" s="8">
        <v>627</v>
      </c>
      <c r="O1192" s="8">
        <v>10</v>
      </c>
      <c r="P1192" s="8">
        <v>1045</v>
      </c>
      <c r="Q1192">
        <f t="shared" si="90"/>
        <v>19</v>
      </c>
      <c r="R1192">
        <f t="shared" si="93"/>
        <v>7</v>
      </c>
      <c r="S1192" t="str">
        <f t="shared" si="94"/>
        <v>Loyal Customers</v>
      </c>
    </row>
    <row r="1193" spans="1:19" x14ac:dyDescent="0.25">
      <c r="A1193">
        <v>3068</v>
      </c>
      <c r="B1193">
        <v>35</v>
      </c>
      <c r="C1193" t="s">
        <v>442</v>
      </c>
      <c r="D1193" t="s">
        <v>34</v>
      </c>
      <c r="E1193">
        <v>18351</v>
      </c>
      <c r="F1193">
        <v>1</v>
      </c>
      <c r="G1193">
        <v>6</v>
      </c>
      <c r="H1193">
        <v>43</v>
      </c>
      <c r="I1193">
        <f>(1-_xlfn.PERCENTRANK.INC($F$2:$F43405,F1193,1))*10</f>
        <v>10</v>
      </c>
      <c r="J1193">
        <f t="shared" si="91"/>
        <v>1</v>
      </c>
      <c r="K1193">
        <f t="shared" si="92"/>
        <v>1</v>
      </c>
      <c r="L1193" t="s">
        <v>483</v>
      </c>
      <c r="M1193">
        <v>2</v>
      </c>
      <c r="N1193" s="8">
        <v>17.2</v>
      </c>
      <c r="O1193" s="8">
        <v>3</v>
      </c>
      <c r="P1193" s="8">
        <v>25.8</v>
      </c>
      <c r="Q1193">
        <f t="shared" si="90"/>
        <v>12</v>
      </c>
      <c r="R1193">
        <f t="shared" si="93"/>
        <v>3</v>
      </c>
      <c r="S1193" t="str">
        <f t="shared" si="94"/>
        <v>At-Risk Customers</v>
      </c>
    </row>
    <row r="1194" spans="1:19" x14ac:dyDescent="0.25">
      <c r="A1194">
        <v>8955</v>
      </c>
      <c r="B1194">
        <v>68</v>
      </c>
      <c r="C1194" t="s">
        <v>33</v>
      </c>
      <c r="D1194" t="s">
        <v>34</v>
      </c>
      <c r="E1194">
        <v>40451</v>
      </c>
      <c r="F1194">
        <v>54</v>
      </c>
      <c r="G1194">
        <v>5</v>
      </c>
      <c r="H1194">
        <v>49</v>
      </c>
      <c r="I1194">
        <f>(1-_xlfn.PERCENTRANK.INC($F$2:$F43406,F1194,1))*10</f>
        <v>5</v>
      </c>
      <c r="J1194">
        <f t="shared" si="91"/>
        <v>0</v>
      </c>
      <c r="K1194">
        <f t="shared" si="92"/>
        <v>1</v>
      </c>
      <c r="L1194" t="s">
        <v>483</v>
      </c>
      <c r="M1194">
        <v>1</v>
      </c>
      <c r="N1194" s="8">
        <v>16.333333333333332</v>
      </c>
      <c r="O1194" s="8">
        <v>2</v>
      </c>
      <c r="P1194" s="8">
        <v>32.666666666666664</v>
      </c>
      <c r="Q1194">
        <f t="shared" si="90"/>
        <v>6</v>
      </c>
      <c r="R1194">
        <f t="shared" si="93"/>
        <v>0</v>
      </c>
      <c r="S1194" t="str">
        <f t="shared" si="94"/>
        <v>Inactive Customers</v>
      </c>
    </row>
    <row r="1195" spans="1:19" x14ac:dyDescent="0.25">
      <c r="A1195">
        <v>945</v>
      </c>
      <c r="B1195">
        <v>60</v>
      </c>
      <c r="C1195" t="s">
        <v>442</v>
      </c>
      <c r="D1195" t="s">
        <v>34</v>
      </c>
      <c r="E1195">
        <v>36317</v>
      </c>
      <c r="F1195">
        <v>53</v>
      </c>
      <c r="G1195">
        <v>9</v>
      </c>
      <c r="H1195">
        <v>133</v>
      </c>
      <c r="I1195">
        <f>(1-_xlfn.PERCENTRANK.INC($F$2:$F43407,F1195,1))*10</f>
        <v>5</v>
      </c>
      <c r="J1195">
        <f t="shared" si="91"/>
        <v>2</v>
      </c>
      <c r="K1195">
        <f t="shared" si="92"/>
        <v>3</v>
      </c>
      <c r="L1195" t="s">
        <v>483</v>
      </c>
      <c r="M1195">
        <v>3</v>
      </c>
      <c r="N1195" s="8">
        <v>57</v>
      </c>
      <c r="O1195" s="8">
        <v>4</v>
      </c>
      <c r="P1195" s="8">
        <v>76</v>
      </c>
      <c r="Q1195">
        <f t="shared" si="90"/>
        <v>10</v>
      </c>
      <c r="R1195">
        <f t="shared" si="93"/>
        <v>2</v>
      </c>
      <c r="S1195" t="str">
        <f t="shared" si="94"/>
        <v>At-Risk Customers</v>
      </c>
    </row>
    <row r="1196" spans="1:19" x14ac:dyDescent="0.25">
      <c r="A1196">
        <v>5644</v>
      </c>
      <c r="B1196">
        <v>68</v>
      </c>
      <c r="C1196" t="s">
        <v>442</v>
      </c>
      <c r="D1196" t="s">
        <v>34</v>
      </c>
      <c r="E1196">
        <v>42213</v>
      </c>
      <c r="F1196">
        <v>96</v>
      </c>
      <c r="G1196">
        <v>15</v>
      </c>
      <c r="H1196">
        <v>363</v>
      </c>
      <c r="I1196">
        <f>(1-_xlfn.PERCENTRANK.INC($F$2:$F43408,F1196,1))*10</f>
        <v>0.99999999999999978</v>
      </c>
      <c r="J1196">
        <f t="shared" si="91"/>
        <v>4</v>
      </c>
      <c r="K1196">
        <f t="shared" si="92"/>
        <v>4</v>
      </c>
      <c r="L1196" t="s">
        <v>483</v>
      </c>
      <c r="M1196">
        <v>5</v>
      </c>
      <c r="N1196" s="8">
        <v>151.25</v>
      </c>
      <c r="O1196" s="8">
        <v>7</v>
      </c>
      <c r="P1196" s="8">
        <v>211.75</v>
      </c>
      <c r="Q1196">
        <f t="shared" si="90"/>
        <v>9</v>
      </c>
      <c r="R1196">
        <f t="shared" si="93"/>
        <v>2</v>
      </c>
      <c r="S1196" t="str">
        <f t="shared" si="94"/>
        <v>At-Risk Customers</v>
      </c>
    </row>
    <row r="1197" spans="1:19" x14ac:dyDescent="0.25">
      <c r="A1197">
        <v>7192</v>
      </c>
      <c r="B1197">
        <v>70</v>
      </c>
      <c r="C1197" t="s">
        <v>442</v>
      </c>
      <c r="D1197" t="s">
        <v>34</v>
      </c>
      <c r="E1197">
        <v>65748</v>
      </c>
      <c r="F1197">
        <v>58</v>
      </c>
      <c r="G1197">
        <v>18</v>
      </c>
      <c r="H1197">
        <v>545</v>
      </c>
      <c r="I1197">
        <f>(1-_xlfn.PERCENTRANK.INC($F$2:$F43409,F1197,1))*10</f>
        <v>5</v>
      </c>
      <c r="J1197">
        <f t="shared" si="91"/>
        <v>6</v>
      </c>
      <c r="K1197">
        <f t="shared" si="92"/>
        <v>5</v>
      </c>
      <c r="L1197" t="s">
        <v>483</v>
      </c>
      <c r="M1197">
        <v>2</v>
      </c>
      <c r="N1197" s="8">
        <v>90.833333333333329</v>
      </c>
      <c r="O1197" s="8">
        <v>10</v>
      </c>
      <c r="P1197" s="8">
        <v>454.16666666666669</v>
      </c>
      <c r="Q1197">
        <f t="shared" si="90"/>
        <v>16</v>
      </c>
      <c r="R1197">
        <f t="shared" si="93"/>
        <v>5</v>
      </c>
      <c r="S1197" t="str">
        <f t="shared" si="94"/>
        <v>Growth Customers</v>
      </c>
    </row>
    <row r="1198" spans="1:19" x14ac:dyDescent="0.25">
      <c r="A1198">
        <v>2324</v>
      </c>
      <c r="B1198">
        <v>53</v>
      </c>
      <c r="C1198" t="s">
        <v>442</v>
      </c>
      <c r="D1198" t="s">
        <v>34</v>
      </c>
      <c r="E1198">
        <v>77044</v>
      </c>
      <c r="F1198">
        <v>12</v>
      </c>
      <c r="G1198">
        <v>31</v>
      </c>
      <c r="H1198">
        <v>1065</v>
      </c>
      <c r="I1198">
        <f>(1-_xlfn.PERCENTRANK.INC($F$2:$F43410,F1198,1))*10</f>
        <v>9</v>
      </c>
      <c r="J1198">
        <f t="shared" si="91"/>
        <v>9</v>
      </c>
      <c r="K1198">
        <f t="shared" si="92"/>
        <v>7</v>
      </c>
      <c r="L1198" t="s">
        <v>483</v>
      </c>
      <c r="M1198">
        <v>7</v>
      </c>
      <c r="N1198" s="8">
        <v>414.16666666666669</v>
      </c>
      <c r="O1198" s="8">
        <v>11</v>
      </c>
      <c r="P1198" s="8">
        <v>650.83333333333337</v>
      </c>
      <c r="Q1198">
        <f t="shared" si="90"/>
        <v>25</v>
      </c>
      <c r="R1198">
        <f t="shared" si="93"/>
        <v>9</v>
      </c>
      <c r="S1198" t="str">
        <f t="shared" si="94"/>
        <v>Top Customers</v>
      </c>
    </row>
    <row r="1199" spans="1:19" x14ac:dyDescent="0.25">
      <c r="A1199">
        <v>697</v>
      </c>
      <c r="B1199">
        <v>56</v>
      </c>
      <c r="C1199" t="s">
        <v>442</v>
      </c>
      <c r="D1199" t="s">
        <v>34</v>
      </c>
      <c r="E1199">
        <v>74918</v>
      </c>
      <c r="F1199">
        <v>78</v>
      </c>
      <c r="G1199">
        <v>21</v>
      </c>
      <c r="H1199">
        <v>2047</v>
      </c>
      <c r="I1199">
        <f>(1-_xlfn.PERCENTRANK.INC($F$2:$F43411,F1199,1))*10</f>
        <v>3.0000000000000004</v>
      </c>
      <c r="J1199">
        <f t="shared" si="91"/>
        <v>7</v>
      </c>
      <c r="K1199">
        <f t="shared" si="92"/>
        <v>9</v>
      </c>
      <c r="L1199" t="s">
        <v>483</v>
      </c>
      <c r="M1199">
        <v>5</v>
      </c>
      <c r="N1199" s="8">
        <v>930.45454545454538</v>
      </c>
      <c r="O1199" s="8">
        <v>6</v>
      </c>
      <c r="P1199" s="8">
        <v>1116.5454545454545</v>
      </c>
      <c r="Q1199">
        <f t="shared" si="90"/>
        <v>19</v>
      </c>
      <c r="R1199">
        <f t="shared" si="93"/>
        <v>7</v>
      </c>
      <c r="S1199" t="str">
        <f t="shared" si="94"/>
        <v>Loyal Customers</v>
      </c>
    </row>
    <row r="1200" spans="1:19" x14ac:dyDescent="0.25">
      <c r="A1200">
        <v>3439</v>
      </c>
      <c r="B1200">
        <v>53</v>
      </c>
      <c r="C1200" t="s">
        <v>442</v>
      </c>
      <c r="D1200" t="s">
        <v>34</v>
      </c>
      <c r="E1200">
        <v>56721</v>
      </c>
      <c r="F1200">
        <v>64</v>
      </c>
      <c r="G1200">
        <v>15</v>
      </c>
      <c r="H1200">
        <v>296</v>
      </c>
      <c r="I1200">
        <f>(1-_xlfn.PERCENTRANK.INC($F$2:$F43412,F1200,1))*10</f>
        <v>4</v>
      </c>
      <c r="J1200">
        <f t="shared" si="91"/>
        <v>4</v>
      </c>
      <c r="K1200">
        <f t="shared" si="92"/>
        <v>4</v>
      </c>
      <c r="L1200" t="s">
        <v>483</v>
      </c>
      <c r="M1200">
        <v>4</v>
      </c>
      <c r="N1200" s="8">
        <v>131.55555555555554</v>
      </c>
      <c r="O1200" s="8">
        <v>5</v>
      </c>
      <c r="P1200" s="8">
        <v>164.44444444444446</v>
      </c>
      <c r="Q1200">
        <f t="shared" si="90"/>
        <v>12</v>
      </c>
      <c r="R1200">
        <f t="shared" si="93"/>
        <v>3</v>
      </c>
      <c r="S1200" t="str">
        <f t="shared" si="94"/>
        <v>At-Risk Customers</v>
      </c>
    </row>
    <row r="1201" spans="1:19" x14ac:dyDescent="0.25">
      <c r="A1201">
        <v>1506</v>
      </c>
      <c r="B1201">
        <v>50</v>
      </c>
      <c r="C1201" t="s">
        <v>442</v>
      </c>
      <c r="D1201" t="s">
        <v>30</v>
      </c>
      <c r="E1201">
        <v>42160</v>
      </c>
      <c r="F1201">
        <v>26</v>
      </c>
      <c r="G1201">
        <v>11</v>
      </c>
      <c r="H1201">
        <v>140</v>
      </c>
      <c r="I1201">
        <f>(1-_xlfn.PERCENTRANK.INC($F$2:$F43413,F1201,1))*10</f>
        <v>8</v>
      </c>
      <c r="J1201">
        <f t="shared" si="91"/>
        <v>3</v>
      </c>
      <c r="K1201">
        <f t="shared" si="92"/>
        <v>3</v>
      </c>
      <c r="L1201" t="s">
        <v>483</v>
      </c>
      <c r="M1201">
        <v>2</v>
      </c>
      <c r="N1201" s="8">
        <v>46.666666666666664</v>
      </c>
      <c r="O1201" s="8">
        <v>4</v>
      </c>
      <c r="P1201" s="8">
        <v>93.333333333333329</v>
      </c>
      <c r="Q1201">
        <f t="shared" si="90"/>
        <v>14</v>
      </c>
      <c r="R1201">
        <f t="shared" si="93"/>
        <v>4</v>
      </c>
      <c r="S1201" t="str">
        <f t="shared" si="94"/>
        <v>At-Risk Customers</v>
      </c>
    </row>
    <row r="1202" spans="1:19" x14ac:dyDescent="0.25">
      <c r="A1202">
        <v>232</v>
      </c>
      <c r="B1202">
        <v>60</v>
      </c>
      <c r="C1202" t="s">
        <v>442</v>
      </c>
      <c r="D1202" t="s">
        <v>30</v>
      </c>
      <c r="E1202">
        <v>61559</v>
      </c>
      <c r="F1202">
        <v>8</v>
      </c>
      <c r="G1202">
        <v>17</v>
      </c>
      <c r="H1202">
        <v>530</v>
      </c>
      <c r="I1202">
        <f>(1-_xlfn.PERCENTRANK.INC($F$2:$F43414,F1202,1))*10</f>
        <v>10</v>
      </c>
      <c r="J1202">
        <f t="shared" si="91"/>
        <v>5</v>
      </c>
      <c r="K1202">
        <f t="shared" si="92"/>
        <v>5</v>
      </c>
      <c r="L1202" t="s">
        <v>483</v>
      </c>
      <c r="M1202">
        <v>4</v>
      </c>
      <c r="N1202" s="8">
        <v>151.42857142857142</v>
      </c>
      <c r="O1202" s="8">
        <v>10</v>
      </c>
      <c r="P1202" s="8">
        <v>378.57142857142856</v>
      </c>
      <c r="Q1202">
        <f t="shared" si="90"/>
        <v>20</v>
      </c>
      <c r="R1202">
        <f t="shared" si="93"/>
        <v>7</v>
      </c>
      <c r="S1202" t="str">
        <f t="shared" si="94"/>
        <v>Loyal Customers</v>
      </c>
    </row>
    <row r="1203" spans="1:19" x14ac:dyDescent="0.25">
      <c r="A1203">
        <v>8876</v>
      </c>
      <c r="B1203">
        <v>62</v>
      </c>
      <c r="C1203" t="s">
        <v>33</v>
      </c>
      <c r="D1203" t="s">
        <v>34</v>
      </c>
      <c r="E1203">
        <v>33629</v>
      </c>
      <c r="F1203">
        <v>49</v>
      </c>
      <c r="G1203">
        <v>13</v>
      </c>
      <c r="H1203">
        <v>152</v>
      </c>
      <c r="I1203">
        <f>(1-_xlfn.PERCENTRANK.INC($F$2:$F43415,F1203,1))*10</f>
        <v>6</v>
      </c>
      <c r="J1203">
        <f t="shared" si="91"/>
        <v>4</v>
      </c>
      <c r="K1203">
        <f t="shared" si="92"/>
        <v>3</v>
      </c>
      <c r="L1203" t="s">
        <v>483</v>
      </c>
      <c r="M1203">
        <v>3</v>
      </c>
      <c r="N1203" s="8">
        <v>65.142857142857139</v>
      </c>
      <c r="O1203" s="8">
        <v>4</v>
      </c>
      <c r="P1203" s="8">
        <v>86.857142857142847</v>
      </c>
      <c r="Q1203">
        <f t="shared" si="90"/>
        <v>13</v>
      </c>
      <c r="R1203">
        <f t="shared" si="93"/>
        <v>4</v>
      </c>
      <c r="S1203" t="str">
        <f t="shared" si="94"/>
        <v>At-Risk Customers</v>
      </c>
    </row>
    <row r="1204" spans="1:19" x14ac:dyDescent="0.25">
      <c r="A1204">
        <v>4500</v>
      </c>
      <c r="B1204">
        <v>34</v>
      </c>
      <c r="C1204" t="s">
        <v>33</v>
      </c>
      <c r="D1204" t="s">
        <v>34</v>
      </c>
      <c r="E1204">
        <v>68682</v>
      </c>
      <c r="F1204">
        <v>56</v>
      </c>
      <c r="G1204">
        <v>24</v>
      </c>
      <c r="H1204">
        <v>1598</v>
      </c>
      <c r="I1204">
        <f>(1-_xlfn.PERCENTRANK.INC($F$2:$F43416,F1204,1))*10</f>
        <v>5</v>
      </c>
      <c r="J1204">
        <f t="shared" si="91"/>
        <v>8</v>
      </c>
      <c r="K1204">
        <f t="shared" si="92"/>
        <v>9</v>
      </c>
      <c r="L1204" t="s">
        <v>483</v>
      </c>
      <c r="M1204">
        <v>4</v>
      </c>
      <c r="N1204" s="8">
        <v>456.57142857142856</v>
      </c>
      <c r="O1204" s="8">
        <v>10</v>
      </c>
      <c r="P1204" s="8">
        <v>1141.4285714285716</v>
      </c>
      <c r="Q1204">
        <f t="shared" si="90"/>
        <v>22</v>
      </c>
      <c r="R1204">
        <f t="shared" si="93"/>
        <v>8</v>
      </c>
      <c r="S1204" t="str">
        <f t="shared" si="94"/>
        <v>Loyal Customers</v>
      </c>
    </row>
    <row r="1205" spans="1:19" x14ac:dyDescent="0.25">
      <c r="A1205">
        <v>9739</v>
      </c>
      <c r="B1205">
        <v>62</v>
      </c>
      <c r="C1205" t="s">
        <v>442</v>
      </c>
      <c r="D1205" t="s">
        <v>30</v>
      </c>
      <c r="E1205">
        <v>34377</v>
      </c>
      <c r="F1205">
        <v>55</v>
      </c>
      <c r="G1205">
        <v>8</v>
      </c>
      <c r="H1205">
        <v>114</v>
      </c>
      <c r="I1205">
        <f>(1-_xlfn.PERCENTRANK.INC($F$2:$F43417,F1205,1))*10</f>
        <v>5</v>
      </c>
      <c r="J1205">
        <f t="shared" si="91"/>
        <v>2</v>
      </c>
      <c r="K1205">
        <f t="shared" si="92"/>
        <v>3</v>
      </c>
      <c r="L1205" t="s">
        <v>483</v>
      </c>
      <c r="M1205">
        <v>2</v>
      </c>
      <c r="N1205" s="8">
        <v>57</v>
      </c>
      <c r="O1205" s="8">
        <v>2</v>
      </c>
      <c r="P1205" s="8">
        <v>57</v>
      </c>
      <c r="Q1205">
        <f t="shared" si="90"/>
        <v>10</v>
      </c>
      <c r="R1205">
        <f t="shared" si="93"/>
        <v>2</v>
      </c>
      <c r="S1205" t="str">
        <f t="shared" si="94"/>
        <v>At-Risk Customers</v>
      </c>
    </row>
    <row r="1206" spans="1:19" x14ac:dyDescent="0.25">
      <c r="A1206">
        <v>10395</v>
      </c>
      <c r="B1206">
        <v>39</v>
      </c>
      <c r="C1206" t="s">
        <v>41</v>
      </c>
      <c r="D1206" t="s">
        <v>30</v>
      </c>
      <c r="E1206">
        <v>8940</v>
      </c>
      <c r="F1206">
        <v>25</v>
      </c>
      <c r="G1206">
        <v>10</v>
      </c>
      <c r="H1206">
        <v>101</v>
      </c>
      <c r="I1206">
        <f>(1-_xlfn.PERCENTRANK.INC($F$2:$F43418,F1206,1))*10</f>
        <v>8</v>
      </c>
      <c r="J1206">
        <f t="shared" si="91"/>
        <v>3</v>
      </c>
      <c r="K1206">
        <f t="shared" si="92"/>
        <v>3</v>
      </c>
      <c r="L1206" t="s">
        <v>483</v>
      </c>
      <c r="M1206">
        <v>3</v>
      </c>
      <c r="N1206" s="8">
        <v>50.5</v>
      </c>
      <c r="O1206" s="8">
        <v>3</v>
      </c>
      <c r="P1206" s="8">
        <v>50.5</v>
      </c>
      <c r="Q1206">
        <f t="shared" si="90"/>
        <v>14</v>
      </c>
      <c r="R1206">
        <f t="shared" si="93"/>
        <v>4</v>
      </c>
      <c r="S1206" t="str">
        <f t="shared" si="94"/>
        <v>At-Risk Customers</v>
      </c>
    </row>
    <row r="1207" spans="1:19" x14ac:dyDescent="0.25">
      <c r="A1207">
        <v>1176</v>
      </c>
      <c r="B1207">
        <v>52</v>
      </c>
      <c r="C1207" t="s">
        <v>442</v>
      </c>
      <c r="D1207" t="s">
        <v>34</v>
      </c>
      <c r="E1207">
        <v>26228</v>
      </c>
      <c r="F1207">
        <v>50</v>
      </c>
      <c r="G1207">
        <v>4</v>
      </c>
      <c r="H1207">
        <v>25</v>
      </c>
      <c r="I1207">
        <f>(1-_xlfn.PERCENTRANK.INC($F$2:$F43419,F1207,1))*10</f>
        <v>5</v>
      </c>
      <c r="J1207">
        <f t="shared" si="91"/>
        <v>0</v>
      </c>
      <c r="K1207">
        <f t="shared" si="92"/>
        <v>0</v>
      </c>
      <c r="L1207" t="s">
        <v>483</v>
      </c>
      <c r="M1207">
        <v>1</v>
      </c>
      <c r="N1207" s="8">
        <v>8.3333333333333321</v>
      </c>
      <c r="O1207" s="8">
        <v>2</v>
      </c>
      <c r="P1207" s="8">
        <v>16.666666666666664</v>
      </c>
      <c r="Q1207">
        <f t="shared" si="90"/>
        <v>5</v>
      </c>
      <c r="R1207">
        <f t="shared" si="93"/>
        <v>0</v>
      </c>
      <c r="S1207" t="str">
        <f t="shared" si="94"/>
        <v>Inactive Customers</v>
      </c>
    </row>
    <row r="1208" spans="1:19" x14ac:dyDescent="0.25">
      <c r="A1208">
        <v>1627</v>
      </c>
      <c r="B1208">
        <v>68</v>
      </c>
      <c r="C1208" t="s">
        <v>443</v>
      </c>
      <c r="D1208" t="s">
        <v>37</v>
      </c>
      <c r="E1208">
        <v>77297</v>
      </c>
      <c r="F1208">
        <v>84</v>
      </c>
      <c r="G1208">
        <v>22</v>
      </c>
      <c r="H1208">
        <v>789</v>
      </c>
      <c r="I1208">
        <f>(1-_xlfn.PERCENTRANK.INC($F$2:$F43420,F1208,1))*10</f>
        <v>1.9999999999999996</v>
      </c>
      <c r="J1208">
        <f t="shared" si="91"/>
        <v>7</v>
      </c>
      <c r="K1208">
        <f t="shared" si="92"/>
        <v>6</v>
      </c>
      <c r="L1208" t="s">
        <v>483</v>
      </c>
      <c r="M1208">
        <v>5</v>
      </c>
      <c r="N1208" s="8">
        <v>281.78571428571428</v>
      </c>
      <c r="O1208" s="8">
        <v>9</v>
      </c>
      <c r="P1208" s="8">
        <v>507.21428571428578</v>
      </c>
      <c r="Q1208">
        <f t="shared" si="90"/>
        <v>15</v>
      </c>
      <c r="R1208">
        <f t="shared" si="93"/>
        <v>4</v>
      </c>
      <c r="S1208" t="str">
        <f t="shared" si="94"/>
        <v>At-Risk Customers</v>
      </c>
    </row>
    <row r="1209" spans="1:19" x14ac:dyDescent="0.25">
      <c r="A1209">
        <v>938</v>
      </c>
      <c r="B1209">
        <v>44</v>
      </c>
      <c r="C1209" t="s">
        <v>442</v>
      </c>
      <c r="D1209" t="s">
        <v>34</v>
      </c>
      <c r="E1209">
        <v>40211</v>
      </c>
      <c r="F1209">
        <v>30</v>
      </c>
      <c r="G1209">
        <v>7</v>
      </c>
      <c r="H1209">
        <v>87</v>
      </c>
      <c r="I1209">
        <f>(1-_xlfn.PERCENTRANK.INC($F$2:$F43421,F1209,1))*10</f>
        <v>7</v>
      </c>
      <c r="J1209">
        <f t="shared" si="91"/>
        <v>1</v>
      </c>
      <c r="K1209">
        <f t="shared" si="92"/>
        <v>2</v>
      </c>
      <c r="L1209" t="s">
        <v>483</v>
      </c>
      <c r="M1209">
        <v>2</v>
      </c>
      <c r="N1209" s="8">
        <v>43.5</v>
      </c>
      <c r="O1209" s="8">
        <v>2</v>
      </c>
      <c r="P1209" s="8">
        <v>43.5</v>
      </c>
      <c r="Q1209">
        <f t="shared" si="90"/>
        <v>10</v>
      </c>
      <c r="R1209">
        <f t="shared" si="93"/>
        <v>2</v>
      </c>
      <c r="S1209" t="str">
        <f t="shared" si="94"/>
        <v>At-Risk Customers</v>
      </c>
    </row>
    <row r="1210" spans="1:19" x14ac:dyDescent="0.25">
      <c r="A1210">
        <v>2740</v>
      </c>
      <c r="B1210">
        <v>67</v>
      </c>
      <c r="C1210" t="s">
        <v>33</v>
      </c>
      <c r="D1210" t="s">
        <v>57</v>
      </c>
      <c r="E1210">
        <v>33438</v>
      </c>
      <c r="F1210">
        <v>81</v>
      </c>
      <c r="G1210">
        <v>11</v>
      </c>
      <c r="H1210">
        <v>90</v>
      </c>
      <c r="I1210">
        <f>(1-_xlfn.PERCENTRANK.INC($F$2:$F43422,F1210,1))*10</f>
        <v>1.9999999999999996</v>
      </c>
      <c r="J1210">
        <f t="shared" si="91"/>
        <v>3</v>
      </c>
      <c r="K1210">
        <f t="shared" si="92"/>
        <v>2</v>
      </c>
      <c r="L1210" t="s">
        <v>483</v>
      </c>
      <c r="M1210">
        <v>2</v>
      </c>
      <c r="N1210" s="8">
        <v>30</v>
      </c>
      <c r="O1210" s="8">
        <v>4</v>
      </c>
      <c r="P1210" s="8">
        <v>60</v>
      </c>
      <c r="Q1210">
        <f t="shared" si="90"/>
        <v>7</v>
      </c>
      <c r="R1210">
        <f t="shared" si="93"/>
        <v>1</v>
      </c>
      <c r="S1210" t="str">
        <f t="shared" si="94"/>
        <v>Inactive Customers</v>
      </c>
    </row>
    <row r="1211" spans="1:19" x14ac:dyDescent="0.25">
      <c r="A1211">
        <v>257</v>
      </c>
      <c r="B1211">
        <v>66</v>
      </c>
      <c r="C1211" t="s">
        <v>33</v>
      </c>
      <c r="D1211" t="s">
        <v>34</v>
      </c>
      <c r="E1211">
        <v>75032</v>
      </c>
      <c r="F1211">
        <v>74</v>
      </c>
      <c r="G1211">
        <v>20</v>
      </c>
      <c r="H1211">
        <v>1215</v>
      </c>
      <c r="I1211">
        <f>(1-_xlfn.PERCENTRANK.INC($F$2:$F43423,F1211,1))*10</f>
        <v>3.0000000000000004</v>
      </c>
      <c r="J1211">
        <f t="shared" si="91"/>
        <v>6</v>
      </c>
      <c r="K1211">
        <f t="shared" si="92"/>
        <v>8</v>
      </c>
      <c r="L1211" t="s">
        <v>483</v>
      </c>
      <c r="M1211">
        <v>5</v>
      </c>
      <c r="N1211" s="8">
        <v>433.92857142857144</v>
      </c>
      <c r="O1211" s="8">
        <v>9</v>
      </c>
      <c r="P1211" s="8">
        <v>781.07142857142867</v>
      </c>
      <c r="Q1211">
        <f t="shared" si="90"/>
        <v>17</v>
      </c>
      <c r="R1211">
        <f t="shared" si="93"/>
        <v>5</v>
      </c>
      <c r="S1211" t="str">
        <f t="shared" si="94"/>
        <v>Growth Customers</v>
      </c>
    </row>
    <row r="1212" spans="1:19" x14ac:dyDescent="0.25">
      <c r="A1212">
        <v>4058</v>
      </c>
      <c r="B1212">
        <v>70</v>
      </c>
      <c r="C1212" t="s">
        <v>33</v>
      </c>
      <c r="D1212" t="s">
        <v>30</v>
      </c>
      <c r="E1212">
        <v>61284</v>
      </c>
      <c r="F1212">
        <v>76</v>
      </c>
      <c r="G1212">
        <v>22</v>
      </c>
      <c r="H1212">
        <v>811</v>
      </c>
      <c r="I1212">
        <f>(1-_xlfn.PERCENTRANK.INC($F$2:$F43424,F1212,1))*10</f>
        <v>3.0000000000000004</v>
      </c>
      <c r="J1212">
        <f t="shared" si="91"/>
        <v>7</v>
      </c>
      <c r="K1212">
        <f t="shared" si="92"/>
        <v>6</v>
      </c>
      <c r="L1212" t="s">
        <v>483</v>
      </c>
      <c r="M1212">
        <v>11</v>
      </c>
      <c r="N1212" s="8">
        <v>469.5263157894737</v>
      </c>
      <c r="O1212" s="8">
        <v>8</v>
      </c>
      <c r="P1212" s="8">
        <v>341.4736842105263</v>
      </c>
      <c r="Q1212">
        <f t="shared" si="90"/>
        <v>16</v>
      </c>
      <c r="R1212">
        <f t="shared" si="93"/>
        <v>5</v>
      </c>
      <c r="S1212" t="str">
        <f t="shared" si="94"/>
        <v>Growth Customers</v>
      </c>
    </row>
    <row r="1213" spans="1:19" x14ac:dyDescent="0.25">
      <c r="A1213">
        <v>7736</v>
      </c>
      <c r="B1213">
        <v>39</v>
      </c>
      <c r="C1213" t="s">
        <v>442</v>
      </c>
      <c r="D1213" t="s">
        <v>34</v>
      </c>
      <c r="E1213">
        <v>22518</v>
      </c>
      <c r="F1213">
        <v>36</v>
      </c>
      <c r="G1213">
        <v>7</v>
      </c>
      <c r="H1213">
        <v>61</v>
      </c>
      <c r="I1213">
        <f>(1-_xlfn.PERCENTRANK.INC($F$2:$F43425,F1213,1))*10</f>
        <v>7</v>
      </c>
      <c r="J1213">
        <f t="shared" si="91"/>
        <v>1</v>
      </c>
      <c r="K1213">
        <f t="shared" si="92"/>
        <v>2</v>
      </c>
      <c r="L1213" t="s">
        <v>483</v>
      </c>
      <c r="M1213">
        <v>2</v>
      </c>
      <c r="N1213" s="8">
        <v>30.5</v>
      </c>
      <c r="O1213" s="8">
        <v>2</v>
      </c>
      <c r="P1213" s="8">
        <v>30.5</v>
      </c>
      <c r="Q1213">
        <f t="shared" si="90"/>
        <v>10</v>
      </c>
      <c r="R1213">
        <f t="shared" si="93"/>
        <v>2</v>
      </c>
      <c r="S1213" t="str">
        <f t="shared" si="94"/>
        <v>At-Risk Customers</v>
      </c>
    </row>
    <row r="1214" spans="1:19" x14ac:dyDescent="0.25">
      <c r="A1214">
        <v>8210</v>
      </c>
      <c r="B1214">
        <v>50</v>
      </c>
      <c r="C1214" t="s">
        <v>443</v>
      </c>
      <c r="D1214" t="s">
        <v>34</v>
      </c>
      <c r="E1214">
        <v>54730</v>
      </c>
      <c r="F1214">
        <v>64</v>
      </c>
      <c r="G1214">
        <v>18</v>
      </c>
      <c r="H1214">
        <v>405</v>
      </c>
      <c r="I1214">
        <f>(1-_xlfn.PERCENTRANK.INC($F$2:$F43426,F1214,1))*10</f>
        <v>4</v>
      </c>
      <c r="J1214">
        <f t="shared" si="91"/>
        <v>6</v>
      </c>
      <c r="K1214">
        <f t="shared" si="92"/>
        <v>5</v>
      </c>
      <c r="L1214" t="s">
        <v>483</v>
      </c>
      <c r="M1214">
        <v>4</v>
      </c>
      <c r="N1214" s="8">
        <v>135</v>
      </c>
      <c r="O1214" s="8">
        <v>8</v>
      </c>
      <c r="P1214" s="8">
        <v>270</v>
      </c>
      <c r="Q1214">
        <f t="shared" si="90"/>
        <v>15</v>
      </c>
      <c r="R1214">
        <f t="shared" si="93"/>
        <v>4</v>
      </c>
      <c r="S1214" t="str">
        <f t="shared" si="94"/>
        <v>At-Risk Customers</v>
      </c>
    </row>
    <row r="1215" spans="1:19" x14ac:dyDescent="0.25">
      <c r="A1215">
        <v>833</v>
      </c>
      <c r="B1215">
        <v>70</v>
      </c>
      <c r="C1215" t="s">
        <v>443</v>
      </c>
      <c r="D1215" t="s">
        <v>34</v>
      </c>
      <c r="E1215">
        <v>38452</v>
      </c>
      <c r="F1215">
        <v>62</v>
      </c>
      <c r="G1215">
        <v>9</v>
      </c>
      <c r="H1215">
        <v>72</v>
      </c>
      <c r="I1215">
        <f>(1-_xlfn.PERCENTRANK.INC($F$2:$F43427,F1215,1))*10</f>
        <v>4</v>
      </c>
      <c r="J1215">
        <f t="shared" si="91"/>
        <v>2</v>
      </c>
      <c r="K1215">
        <f t="shared" si="92"/>
        <v>2</v>
      </c>
      <c r="L1215" t="s">
        <v>483</v>
      </c>
      <c r="M1215">
        <v>3</v>
      </c>
      <c r="N1215" s="8">
        <v>36</v>
      </c>
      <c r="O1215" s="8">
        <v>3</v>
      </c>
      <c r="P1215" s="8">
        <v>36</v>
      </c>
      <c r="Q1215">
        <f t="shared" si="90"/>
        <v>8</v>
      </c>
      <c r="R1215">
        <f t="shared" si="93"/>
        <v>1</v>
      </c>
      <c r="S1215" t="str">
        <f t="shared" si="94"/>
        <v>Inactive Customers</v>
      </c>
    </row>
    <row r="1216" spans="1:19" x14ac:dyDescent="0.25">
      <c r="A1216">
        <v>6230</v>
      </c>
      <c r="B1216">
        <v>54</v>
      </c>
      <c r="C1216" t="s">
        <v>442</v>
      </c>
      <c r="D1216" t="s">
        <v>37</v>
      </c>
      <c r="E1216">
        <v>44421</v>
      </c>
      <c r="F1216">
        <v>53</v>
      </c>
      <c r="G1216">
        <v>14</v>
      </c>
      <c r="H1216">
        <v>189</v>
      </c>
      <c r="I1216">
        <f>(1-_xlfn.PERCENTRANK.INC($F$2:$F43428,F1216,1))*10</f>
        <v>5</v>
      </c>
      <c r="J1216">
        <f t="shared" si="91"/>
        <v>4</v>
      </c>
      <c r="K1216">
        <f t="shared" si="92"/>
        <v>3</v>
      </c>
      <c r="L1216" t="s">
        <v>483</v>
      </c>
      <c r="M1216">
        <v>5</v>
      </c>
      <c r="N1216" s="8">
        <v>105</v>
      </c>
      <c r="O1216" s="8">
        <v>4</v>
      </c>
      <c r="P1216" s="8">
        <v>84</v>
      </c>
      <c r="Q1216">
        <f t="shared" si="90"/>
        <v>12</v>
      </c>
      <c r="R1216">
        <f t="shared" si="93"/>
        <v>3</v>
      </c>
      <c r="S1216" t="str">
        <f t="shared" si="94"/>
        <v>At-Risk Customers</v>
      </c>
    </row>
    <row r="1217" spans="1:19" x14ac:dyDescent="0.25">
      <c r="A1217">
        <v>7325</v>
      </c>
      <c r="B1217">
        <v>39</v>
      </c>
      <c r="C1217" t="s">
        <v>33</v>
      </c>
      <c r="D1217" t="s">
        <v>34</v>
      </c>
      <c r="E1217">
        <v>38197</v>
      </c>
      <c r="F1217">
        <v>86</v>
      </c>
      <c r="G1217">
        <v>5</v>
      </c>
      <c r="H1217">
        <v>40</v>
      </c>
      <c r="I1217">
        <f>(1-_xlfn.PERCENTRANK.INC($F$2:$F43429,F1217,1))*10</f>
        <v>1.9999999999999996</v>
      </c>
      <c r="J1217">
        <f t="shared" si="91"/>
        <v>0</v>
      </c>
      <c r="K1217">
        <f t="shared" si="92"/>
        <v>1</v>
      </c>
      <c r="L1217" t="s">
        <v>483</v>
      </c>
      <c r="M1217">
        <v>1</v>
      </c>
      <c r="N1217" s="8">
        <v>10</v>
      </c>
      <c r="O1217" s="8">
        <v>3</v>
      </c>
      <c r="P1217" s="8">
        <v>30</v>
      </c>
      <c r="Q1217">
        <f t="shared" si="90"/>
        <v>2.9999999999999996</v>
      </c>
      <c r="R1217">
        <f t="shared" si="93"/>
        <v>0</v>
      </c>
      <c r="S1217" t="str">
        <f t="shared" si="94"/>
        <v>Inactive Customers</v>
      </c>
    </row>
    <row r="1218" spans="1:19" x14ac:dyDescent="0.25">
      <c r="A1218">
        <v>1307</v>
      </c>
      <c r="B1218">
        <v>47</v>
      </c>
      <c r="C1218" t="s">
        <v>442</v>
      </c>
      <c r="D1218" t="s">
        <v>37</v>
      </c>
      <c r="E1218">
        <v>41986</v>
      </c>
      <c r="F1218">
        <v>15</v>
      </c>
      <c r="G1218">
        <v>10</v>
      </c>
      <c r="H1218">
        <v>63</v>
      </c>
      <c r="I1218">
        <f>(1-_xlfn.PERCENTRANK.INC($F$2:$F43430,F1218,1))*10</f>
        <v>9</v>
      </c>
      <c r="J1218">
        <f t="shared" si="91"/>
        <v>3</v>
      </c>
      <c r="K1218">
        <f t="shared" si="92"/>
        <v>2</v>
      </c>
      <c r="L1218" t="s">
        <v>483</v>
      </c>
      <c r="M1218">
        <v>3</v>
      </c>
      <c r="N1218" s="8">
        <v>27</v>
      </c>
      <c r="O1218" s="8">
        <v>4</v>
      </c>
      <c r="P1218" s="8">
        <v>36</v>
      </c>
      <c r="Q1218">
        <f t="shared" ref="Q1218:Q1281" si="95">SUM(I1218,J1218,K1218)</f>
        <v>14</v>
      </c>
      <c r="R1218">
        <f t="shared" si="93"/>
        <v>4</v>
      </c>
      <c r="S1218" t="str">
        <f t="shared" si="94"/>
        <v>At-Risk Customers</v>
      </c>
    </row>
    <row r="1219" spans="1:19" x14ac:dyDescent="0.25">
      <c r="A1219">
        <v>1502</v>
      </c>
      <c r="B1219">
        <v>42</v>
      </c>
      <c r="C1219" t="s">
        <v>442</v>
      </c>
      <c r="D1219" t="s">
        <v>34</v>
      </c>
      <c r="E1219">
        <v>28427</v>
      </c>
      <c r="F1219">
        <v>67</v>
      </c>
      <c r="G1219">
        <v>7</v>
      </c>
      <c r="H1219">
        <v>52</v>
      </c>
      <c r="I1219">
        <f>(1-_xlfn.PERCENTRANK.INC($F$2:$F43431,F1219,1))*10</f>
        <v>4</v>
      </c>
      <c r="J1219">
        <f t="shared" ref="J1219:J1282" si="96">_xlfn.PERCENTRANK.INC($G$2:$G$2214, G1219,1) * 10</f>
        <v>1</v>
      </c>
      <c r="K1219">
        <f t="shared" ref="K1219:K1282" si="97">_xlfn.PERCENTRANK.INC($H$2:$H$2214, H1219, 1) * 10</f>
        <v>1</v>
      </c>
      <c r="L1219" t="s">
        <v>483</v>
      </c>
      <c r="M1219">
        <v>2</v>
      </c>
      <c r="N1219" s="8">
        <v>20.8</v>
      </c>
      <c r="O1219" s="8">
        <v>3</v>
      </c>
      <c r="P1219" s="8">
        <v>31.2</v>
      </c>
      <c r="Q1219">
        <f t="shared" si="95"/>
        <v>6</v>
      </c>
      <c r="R1219">
        <f t="shared" ref="R1219:R1282" si="98">_xlfn.PERCENTRANK.INC($Q$2:$Q$2214, Q1219, 1) * 10</f>
        <v>0</v>
      </c>
      <c r="S1219" t="str">
        <f t="shared" ref="S1219:S1282" si="99">VLOOKUP(R1219,$W$6:$X$17, 2,FALSE)</f>
        <v>Inactive Customers</v>
      </c>
    </row>
    <row r="1220" spans="1:19" x14ac:dyDescent="0.25">
      <c r="A1220">
        <v>6211</v>
      </c>
      <c r="B1220">
        <v>49</v>
      </c>
      <c r="C1220" t="s">
        <v>33</v>
      </c>
      <c r="D1220" t="s">
        <v>34</v>
      </c>
      <c r="E1220">
        <v>37395</v>
      </c>
      <c r="F1220">
        <v>47</v>
      </c>
      <c r="G1220">
        <v>5</v>
      </c>
      <c r="H1220">
        <v>39</v>
      </c>
      <c r="I1220">
        <f>(1-_xlfn.PERCENTRANK.INC($F$2:$F43432,F1220,1))*10</f>
        <v>6</v>
      </c>
      <c r="J1220">
        <f t="shared" si="96"/>
        <v>0</v>
      </c>
      <c r="K1220">
        <f t="shared" si="97"/>
        <v>1</v>
      </c>
      <c r="L1220" t="s">
        <v>483</v>
      </c>
      <c r="M1220">
        <v>1</v>
      </c>
      <c r="N1220" s="8">
        <v>9.75</v>
      </c>
      <c r="O1220" s="8">
        <v>3</v>
      </c>
      <c r="P1220" s="8">
        <v>29.25</v>
      </c>
      <c r="Q1220">
        <f t="shared" si="95"/>
        <v>7</v>
      </c>
      <c r="R1220">
        <f t="shared" si="98"/>
        <v>1</v>
      </c>
      <c r="S1220" t="str">
        <f t="shared" si="99"/>
        <v>Inactive Customers</v>
      </c>
    </row>
    <row r="1221" spans="1:19" x14ac:dyDescent="0.25">
      <c r="A1221">
        <v>843</v>
      </c>
      <c r="B1221">
        <v>54</v>
      </c>
      <c r="C1221" t="s">
        <v>442</v>
      </c>
      <c r="D1221" t="s">
        <v>34</v>
      </c>
      <c r="E1221">
        <v>64722</v>
      </c>
      <c r="F1221">
        <v>47</v>
      </c>
      <c r="G1221">
        <v>25</v>
      </c>
      <c r="H1221">
        <v>805</v>
      </c>
      <c r="I1221">
        <f>(1-_xlfn.PERCENTRANK.INC($F$2:$F43433,F1221,1))*10</f>
        <v>6</v>
      </c>
      <c r="J1221">
        <f t="shared" si="96"/>
        <v>8</v>
      </c>
      <c r="K1221">
        <f t="shared" si="97"/>
        <v>6</v>
      </c>
      <c r="L1221" t="s">
        <v>483</v>
      </c>
      <c r="M1221">
        <v>8</v>
      </c>
      <c r="N1221" s="8">
        <v>338.9473684210526</v>
      </c>
      <c r="O1221" s="8">
        <v>11</v>
      </c>
      <c r="P1221" s="8">
        <v>466.0526315789474</v>
      </c>
      <c r="Q1221">
        <f t="shared" si="95"/>
        <v>20</v>
      </c>
      <c r="R1221">
        <f t="shared" si="98"/>
        <v>7</v>
      </c>
      <c r="S1221" t="str">
        <f t="shared" si="99"/>
        <v>Loyal Customers</v>
      </c>
    </row>
    <row r="1222" spans="1:19" x14ac:dyDescent="0.25">
      <c r="A1222">
        <v>4174</v>
      </c>
      <c r="B1222">
        <v>69</v>
      </c>
      <c r="C1222" t="s">
        <v>443</v>
      </c>
      <c r="D1222" t="s">
        <v>34</v>
      </c>
      <c r="E1222">
        <v>55249</v>
      </c>
      <c r="F1222">
        <v>81</v>
      </c>
      <c r="G1222">
        <v>8</v>
      </c>
      <c r="H1222">
        <v>130</v>
      </c>
      <c r="I1222">
        <f>(1-_xlfn.PERCENTRANK.INC($F$2:$F43434,F1222,1))*10</f>
        <v>1.9999999999999996</v>
      </c>
      <c r="J1222">
        <f t="shared" si="96"/>
        <v>2</v>
      </c>
      <c r="K1222">
        <f t="shared" si="97"/>
        <v>3</v>
      </c>
      <c r="L1222" t="s">
        <v>483</v>
      </c>
      <c r="M1222">
        <v>2</v>
      </c>
      <c r="N1222" s="8">
        <v>43.333333333333329</v>
      </c>
      <c r="O1222" s="8">
        <v>4</v>
      </c>
      <c r="P1222" s="8">
        <v>86.666666666666657</v>
      </c>
      <c r="Q1222">
        <f t="shared" si="95"/>
        <v>7</v>
      </c>
      <c r="R1222">
        <f t="shared" si="98"/>
        <v>1</v>
      </c>
      <c r="S1222" t="str">
        <f t="shared" si="99"/>
        <v>Inactive Customers</v>
      </c>
    </row>
    <row r="1223" spans="1:19" x14ac:dyDescent="0.25">
      <c r="A1223">
        <v>9757</v>
      </c>
      <c r="B1223">
        <v>53</v>
      </c>
      <c r="C1223" t="s">
        <v>442</v>
      </c>
      <c r="D1223" t="s">
        <v>34</v>
      </c>
      <c r="E1223">
        <v>84906</v>
      </c>
      <c r="F1223">
        <v>98</v>
      </c>
      <c r="G1223">
        <v>24</v>
      </c>
      <c r="H1223">
        <v>1631</v>
      </c>
      <c r="I1223">
        <f>(1-_xlfn.PERCENTRANK.INC($F$2:$F43435,F1223,1))*10</f>
        <v>0.99999999999999978</v>
      </c>
      <c r="J1223">
        <f t="shared" si="96"/>
        <v>8</v>
      </c>
      <c r="K1223">
        <f t="shared" si="97"/>
        <v>9</v>
      </c>
      <c r="L1223" t="s">
        <v>483</v>
      </c>
      <c r="M1223">
        <v>5</v>
      </c>
      <c r="N1223" s="8">
        <v>479.70588235294122</v>
      </c>
      <c r="O1223" s="8">
        <v>12</v>
      </c>
      <c r="P1223" s="8">
        <v>1151.294117647059</v>
      </c>
      <c r="Q1223">
        <f t="shared" si="95"/>
        <v>18</v>
      </c>
      <c r="R1223">
        <f t="shared" si="98"/>
        <v>6</v>
      </c>
      <c r="S1223" t="str">
        <f t="shared" si="99"/>
        <v>Growth Customers</v>
      </c>
    </row>
    <row r="1224" spans="1:19" x14ac:dyDescent="0.25">
      <c r="A1224">
        <v>6918</v>
      </c>
      <c r="B1224">
        <v>36</v>
      </c>
      <c r="C1224" t="s">
        <v>442</v>
      </c>
      <c r="D1224" t="s">
        <v>34</v>
      </c>
      <c r="E1224">
        <v>28691</v>
      </c>
      <c r="F1224">
        <v>56</v>
      </c>
      <c r="G1224">
        <v>5</v>
      </c>
      <c r="H1224">
        <v>34</v>
      </c>
      <c r="I1224">
        <f>(1-_xlfn.PERCENTRANK.INC($F$2:$F43436,F1224,1))*10</f>
        <v>5</v>
      </c>
      <c r="J1224">
        <f t="shared" si="96"/>
        <v>0</v>
      </c>
      <c r="K1224">
        <f t="shared" si="97"/>
        <v>0</v>
      </c>
      <c r="L1224" t="s">
        <v>483</v>
      </c>
      <c r="M1224">
        <v>1</v>
      </c>
      <c r="N1224" s="8">
        <v>8.5</v>
      </c>
      <c r="O1224" s="8">
        <v>3</v>
      </c>
      <c r="P1224" s="8">
        <v>25.5</v>
      </c>
      <c r="Q1224">
        <f t="shared" si="95"/>
        <v>5</v>
      </c>
      <c r="R1224">
        <f t="shared" si="98"/>
        <v>0</v>
      </c>
      <c r="S1224" t="str">
        <f t="shared" si="99"/>
        <v>Inactive Customers</v>
      </c>
    </row>
    <row r="1225" spans="1:19" x14ac:dyDescent="0.25">
      <c r="A1225">
        <v>286</v>
      </c>
      <c r="B1225">
        <v>73</v>
      </c>
      <c r="C1225" t="s">
        <v>442</v>
      </c>
      <c r="D1225" t="s">
        <v>30</v>
      </c>
      <c r="E1225">
        <v>44213</v>
      </c>
      <c r="F1225">
        <v>48</v>
      </c>
      <c r="G1225">
        <v>12</v>
      </c>
      <c r="H1225">
        <v>152</v>
      </c>
      <c r="I1225">
        <f>(1-_xlfn.PERCENTRANK.INC($F$2:$F43437,F1225,1))*10</f>
        <v>6</v>
      </c>
      <c r="J1225">
        <f t="shared" si="96"/>
        <v>3</v>
      </c>
      <c r="K1225">
        <f t="shared" si="97"/>
        <v>3</v>
      </c>
      <c r="L1225" t="s">
        <v>483</v>
      </c>
      <c r="M1225">
        <v>2</v>
      </c>
      <c r="N1225" s="8">
        <v>43.428571428571423</v>
      </c>
      <c r="O1225" s="8">
        <v>5</v>
      </c>
      <c r="P1225" s="8">
        <v>108.57142857142857</v>
      </c>
      <c r="Q1225">
        <f t="shared" si="95"/>
        <v>12</v>
      </c>
      <c r="R1225">
        <f t="shared" si="98"/>
        <v>3</v>
      </c>
      <c r="S1225" t="str">
        <f t="shared" si="99"/>
        <v>At-Risk Customers</v>
      </c>
    </row>
    <row r="1226" spans="1:19" x14ac:dyDescent="0.25">
      <c r="A1226">
        <v>11086</v>
      </c>
      <c r="B1226">
        <v>41</v>
      </c>
      <c r="C1226" t="s">
        <v>41</v>
      </c>
      <c r="D1226" t="s">
        <v>30</v>
      </c>
      <c r="E1226">
        <v>25707</v>
      </c>
      <c r="F1226">
        <v>18</v>
      </c>
      <c r="G1226">
        <v>5</v>
      </c>
      <c r="H1226">
        <v>21</v>
      </c>
      <c r="I1226">
        <f>(1-_xlfn.PERCENTRANK.INC($F$2:$F43438,F1226,1))*10</f>
        <v>9</v>
      </c>
      <c r="J1226">
        <f t="shared" si="96"/>
        <v>0</v>
      </c>
      <c r="K1226">
        <f t="shared" si="97"/>
        <v>0</v>
      </c>
      <c r="L1226" t="s">
        <v>483</v>
      </c>
      <c r="M1226">
        <v>1</v>
      </c>
      <c r="N1226" s="8">
        <v>5.25</v>
      </c>
      <c r="O1226" s="8">
        <v>3</v>
      </c>
      <c r="P1226" s="8">
        <v>15.75</v>
      </c>
      <c r="Q1226">
        <f t="shared" si="95"/>
        <v>9</v>
      </c>
      <c r="R1226">
        <f t="shared" si="98"/>
        <v>2</v>
      </c>
      <c r="S1226" t="str">
        <f t="shared" si="99"/>
        <v>At-Risk Customers</v>
      </c>
    </row>
    <row r="1227" spans="1:19" x14ac:dyDescent="0.25">
      <c r="A1227">
        <v>1921</v>
      </c>
      <c r="B1227">
        <v>58</v>
      </c>
      <c r="C1227" t="s">
        <v>33</v>
      </c>
      <c r="D1227" t="s">
        <v>34</v>
      </c>
      <c r="E1227">
        <v>59062</v>
      </c>
      <c r="F1227">
        <v>74</v>
      </c>
      <c r="G1227">
        <v>7</v>
      </c>
      <c r="H1227">
        <v>71</v>
      </c>
      <c r="I1227">
        <f>(1-_xlfn.PERCENTRANK.INC($F$2:$F43439,F1227,1))*10</f>
        <v>3.0000000000000004</v>
      </c>
      <c r="J1227">
        <f t="shared" si="96"/>
        <v>1</v>
      </c>
      <c r="K1227">
        <f t="shared" si="97"/>
        <v>2</v>
      </c>
      <c r="L1227" t="s">
        <v>483</v>
      </c>
      <c r="M1227">
        <v>2</v>
      </c>
      <c r="N1227" s="8">
        <v>28.400000000000002</v>
      </c>
      <c r="O1227" s="8">
        <v>3</v>
      </c>
      <c r="P1227" s="8">
        <v>42.6</v>
      </c>
      <c r="Q1227">
        <f t="shared" si="95"/>
        <v>6</v>
      </c>
      <c r="R1227">
        <f t="shared" si="98"/>
        <v>0</v>
      </c>
      <c r="S1227" t="str">
        <f t="shared" si="99"/>
        <v>Inactive Customers</v>
      </c>
    </row>
    <row r="1228" spans="1:19" x14ac:dyDescent="0.25">
      <c r="A1228">
        <v>4138</v>
      </c>
      <c r="B1228">
        <v>63</v>
      </c>
      <c r="C1228" t="s">
        <v>442</v>
      </c>
      <c r="D1228" t="s">
        <v>30</v>
      </c>
      <c r="E1228">
        <v>76624</v>
      </c>
      <c r="F1228">
        <v>68</v>
      </c>
      <c r="G1228">
        <v>23</v>
      </c>
      <c r="H1228">
        <v>899</v>
      </c>
      <c r="I1228">
        <f>(1-_xlfn.PERCENTRANK.INC($F$2:$F43440,F1228,1))*10</f>
        <v>4</v>
      </c>
      <c r="J1228">
        <f t="shared" si="96"/>
        <v>8</v>
      </c>
      <c r="K1228">
        <f t="shared" si="97"/>
        <v>6</v>
      </c>
      <c r="L1228" t="s">
        <v>483</v>
      </c>
      <c r="M1228">
        <v>5</v>
      </c>
      <c r="N1228" s="8">
        <v>374.58333333333337</v>
      </c>
      <c r="O1228" s="8">
        <v>7</v>
      </c>
      <c r="P1228" s="8">
        <v>524.41666666666674</v>
      </c>
      <c r="Q1228">
        <f t="shared" si="95"/>
        <v>18</v>
      </c>
      <c r="R1228">
        <f t="shared" si="98"/>
        <v>6</v>
      </c>
      <c r="S1228" t="str">
        <f t="shared" si="99"/>
        <v>Growth Customers</v>
      </c>
    </row>
    <row r="1229" spans="1:19" x14ac:dyDescent="0.25">
      <c r="A1229">
        <v>7718</v>
      </c>
      <c r="B1229">
        <v>78</v>
      </c>
      <c r="C1229" t="s">
        <v>443</v>
      </c>
      <c r="D1229" t="s">
        <v>34</v>
      </c>
      <c r="E1229">
        <v>66000</v>
      </c>
      <c r="F1229">
        <v>36</v>
      </c>
      <c r="G1229">
        <v>10</v>
      </c>
      <c r="H1229">
        <v>711</v>
      </c>
      <c r="I1229">
        <f>(1-_xlfn.PERCENTRANK.INC($F$2:$F43441,F1229,1))*10</f>
        <v>7</v>
      </c>
      <c r="J1229">
        <f t="shared" si="96"/>
        <v>3</v>
      </c>
      <c r="K1229">
        <f t="shared" si="97"/>
        <v>6</v>
      </c>
      <c r="L1229" t="s">
        <v>483</v>
      </c>
      <c r="M1229">
        <v>1</v>
      </c>
      <c r="N1229" s="8">
        <v>118.5</v>
      </c>
      <c r="O1229" s="8">
        <v>5</v>
      </c>
      <c r="P1229" s="8">
        <v>592.5</v>
      </c>
      <c r="Q1229">
        <f t="shared" si="95"/>
        <v>16</v>
      </c>
      <c r="R1229">
        <f t="shared" si="98"/>
        <v>5</v>
      </c>
      <c r="S1229" t="str">
        <f t="shared" si="99"/>
        <v>Growth Customers</v>
      </c>
    </row>
    <row r="1230" spans="1:19" x14ac:dyDescent="0.25">
      <c r="A1230">
        <v>1291</v>
      </c>
      <c r="B1230">
        <v>47</v>
      </c>
      <c r="C1230" t="s">
        <v>33</v>
      </c>
      <c r="D1230" t="s">
        <v>34</v>
      </c>
      <c r="E1230">
        <v>27683</v>
      </c>
      <c r="F1230">
        <v>90</v>
      </c>
      <c r="G1230">
        <v>16</v>
      </c>
      <c r="H1230">
        <v>351</v>
      </c>
      <c r="I1230">
        <f>(1-_xlfn.PERCENTRANK.INC($F$2:$F43442,F1230,1))*10</f>
        <v>0.99999999999999978</v>
      </c>
      <c r="J1230">
        <f t="shared" si="96"/>
        <v>5</v>
      </c>
      <c r="K1230">
        <f t="shared" si="97"/>
        <v>4</v>
      </c>
      <c r="L1230" t="s">
        <v>483</v>
      </c>
      <c r="M1230">
        <v>6</v>
      </c>
      <c r="N1230" s="8">
        <v>210.6</v>
      </c>
      <c r="O1230" s="8">
        <v>4</v>
      </c>
      <c r="P1230" s="8">
        <v>140.4</v>
      </c>
      <c r="Q1230">
        <f t="shared" si="95"/>
        <v>10</v>
      </c>
      <c r="R1230">
        <f t="shared" si="98"/>
        <v>2</v>
      </c>
      <c r="S1230" t="str">
        <f t="shared" si="99"/>
        <v>At-Risk Customers</v>
      </c>
    </row>
    <row r="1231" spans="1:19" x14ac:dyDescent="0.25">
      <c r="A1231">
        <v>6862</v>
      </c>
      <c r="B1231">
        <v>54</v>
      </c>
      <c r="C1231" t="s">
        <v>442</v>
      </c>
      <c r="D1231" t="s">
        <v>37</v>
      </c>
      <c r="E1231">
        <v>1730</v>
      </c>
      <c r="F1231">
        <v>65</v>
      </c>
      <c r="G1231">
        <v>15</v>
      </c>
      <c r="H1231">
        <v>8</v>
      </c>
      <c r="I1231">
        <f>(1-_xlfn.PERCENTRANK.INC($F$2:$F43443,F1231,1))*10</f>
        <v>4</v>
      </c>
      <c r="J1231">
        <f t="shared" si="96"/>
        <v>4</v>
      </c>
      <c r="K1231">
        <f t="shared" si="97"/>
        <v>0</v>
      </c>
      <c r="L1231" t="s">
        <v>483</v>
      </c>
      <c r="M1231">
        <v>0</v>
      </c>
      <c r="N1231" s="8">
        <v>0</v>
      </c>
      <c r="O1231" s="8">
        <v>0</v>
      </c>
      <c r="P1231" s="8">
        <v>0</v>
      </c>
      <c r="Q1231">
        <f t="shared" si="95"/>
        <v>8</v>
      </c>
      <c r="R1231">
        <f t="shared" si="98"/>
        <v>1</v>
      </c>
      <c r="S1231" t="str">
        <f t="shared" si="99"/>
        <v>Inactive Customers</v>
      </c>
    </row>
    <row r="1232" spans="1:19" x14ac:dyDescent="0.25">
      <c r="A1232">
        <v>4136</v>
      </c>
      <c r="B1232">
        <v>33</v>
      </c>
      <c r="C1232" t="s">
        <v>41</v>
      </c>
      <c r="D1232" t="s">
        <v>30</v>
      </c>
      <c r="E1232">
        <v>7500</v>
      </c>
      <c r="F1232">
        <v>63</v>
      </c>
      <c r="G1232">
        <v>11</v>
      </c>
      <c r="H1232">
        <v>119</v>
      </c>
      <c r="I1232">
        <f>(1-_xlfn.PERCENTRANK.INC($F$2:$F43444,F1232,1))*10</f>
        <v>4</v>
      </c>
      <c r="J1232">
        <f t="shared" si="96"/>
        <v>3</v>
      </c>
      <c r="K1232">
        <f t="shared" si="97"/>
        <v>3</v>
      </c>
      <c r="L1232" t="s">
        <v>483</v>
      </c>
      <c r="M1232">
        <v>3</v>
      </c>
      <c r="N1232" s="8">
        <v>71.399999999999991</v>
      </c>
      <c r="O1232" s="8">
        <v>2</v>
      </c>
      <c r="P1232" s="8">
        <v>47.6</v>
      </c>
      <c r="Q1232">
        <f t="shared" si="95"/>
        <v>10</v>
      </c>
      <c r="R1232">
        <f t="shared" si="98"/>
        <v>2</v>
      </c>
      <c r="S1232" t="str">
        <f t="shared" si="99"/>
        <v>At-Risk Customers</v>
      </c>
    </row>
    <row r="1233" spans="1:19" x14ac:dyDescent="0.25">
      <c r="A1233">
        <v>803</v>
      </c>
      <c r="B1233">
        <v>57</v>
      </c>
      <c r="C1233" t="s">
        <v>442</v>
      </c>
      <c r="D1233" t="s">
        <v>34</v>
      </c>
      <c r="E1233">
        <v>40521</v>
      </c>
      <c r="F1233">
        <v>82</v>
      </c>
      <c r="G1233">
        <v>4</v>
      </c>
      <c r="H1233">
        <v>21</v>
      </c>
      <c r="I1233">
        <f>(1-_xlfn.PERCENTRANK.INC($F$2:$F43445,F1233,1))*10</f>
        <v>1.9999999999999996</v>
      </c>
      <c r="J1233">
        <f t="shared" si="96"/>
        <v>0</v>
      </c>
      <c r="K1233">
        <f t="shared" si="97"/>
        <v>0</v>
      </c>
      <c r="L1233" t="s">
        <v>483</v>
      </c>
      <c r="M1233">
        <v>0</v>
      </c>
      <c r="N1233" s="8">
        <v>0</v>
      </c>
      <c r="O1233" s="8">
        <v>2</v>
      </c>
      <c r="P1233" s="8">
        <v>21</v>
      </c>
      <c r="Q1233">
        <f t="shared" si="95"/>
        <v>1.9999999999999996</v>
      </c>
      <c r="R1233">
        <f t="shared" si="98"/>
        <v>0</v>
      </c>
      <c r="S1233" t="str">
        <f t="shared" si="99"/>
        <v>Inactive Customers</v>
      </c>
    </row>
    <row r="1234" spans="1:19" x14ac:dyDescent="0.25">
      <c r="A1234">
        <v>4298</v>
      </c>
      <c r="B1234">
        <v>52</v>
      </c>
      <c r="C1234" t="s">
        <v>33</v>
      </c>
      <c r="D1234" t="s">
        <v>34</v>
      </c>
      <c r="E1234">
        <v>20427</v>
      </c>
      <c r="F1234">
        <v>63</v>
      </c>
      <c r="G1234">
        <v>4</v>
      </c>
      <c r="H1234">
        <v>10</v>
      </c>
      <c r="I1234">
        <f>(1-_xlfn.PERCENTRANK.INC($F$2:$F43446,F1234,1))*10</f>
        <v>4</v>
      </c>
      <c r="J1234">
        <f t="shared" si="96"/>
        <v>0</v>
      </c>
      <c r="K1234">
        <f t="shared" si="97"/>
        <v>0</v>
      </c>
      <c r="L1234" t="s">
        <v>483</v>
      </c>
      <c r="M1234">
        <v>1</v>
      </c>
      <c r="N1234" s="8">
        <v>3.333333333333333</v>
      </c>
      <c r="O1234" s="8">
        <v>2</v>
      </c>
      <c r="P1234" s="8">
        <v>6.6666666666666661</v>
      </c>
      <c r="Q1234">
        <f t="shared" si="95"/>
        <v>4</v>
      </c>
      <c r="R1234">
        <f t="shared" si="98"/>
        <v>0</v>
      </c>
      <c r="S1234" t="str">
        <f t="shared" si="99"/>
        <v>Inactive Customers</v>
      </c>
    </row>
    <row r="1235" spans="1:19" x14ac:dyDescent="0.25">
      <c r="A1235">
        <v>10833</v>
      </c>
      <c r="B1235">
        <v>50</v>
      </c>
      <c r="C1235" t="s">
        <v>442</v>
      </c>
      <c r="D1235" t="s">
        <v>34</v>
      </c>
      <c r="E1235">
        <v>65106</v>
      </c>
      <c r="F1235">
        <v>55</v>
      </c>
      <c r="G1235">
        <v>27</v>
      </c>
      <c r="H1235">
        <v>973</v>
      </c>
      <c r="I1235">
        <f>(1-_xlfn.PERCENTRANK.INC($F$2:$F43447,F1235,1))*10</f>
        <v>5</v>
      </c>
      <c r="J1235">
        <f t="shared" si="96"/>
        <v>9</v>
      </c>
      <c r="K1235">
        <f t="shared" si="97"/>
        <v>7</v>
      </c>
      <c r="L1235" t="s">
        <v>483</v>
      </c>
      <c r="M1235">
        <v>8</v>
      </c>
      <c r="N1235" s="8">
        <v>370.66666666666663</v>
      </c>
      <c r="O1235" s="8">
        <v>13</v>
      </c>
      <c r="P1235" s="8">
        <v>602.33333333333337</v>
      </c>
      <c r="Q1235">
        <f t="shared" si="95"/>
        <v>21</v>
      </c>
      <c r="R1235">
        <f t="shared" si="98"/>
        <v>8</v>
      </c>
      <c r="S1235" t="str">
        <f t="shared" si="99"/>
        <v>Loyal Customers</v>
      </c>
    </row>
    <row r="1236" spans="1:19" x14ac:dyDescent="0.25">
      <c r="A1236">
        <v>9606</v>
      </c>
      <c r="B1236">
        <v>60</v>
      </c>
      <c r="C1236" t="s">
        <v>33</v>
      </c>
      <c r="D1236" t="s">
        <v>34</v>
      </c>
      <c r="E1236">
        <v>69969</v>
      </c>
      <c r="F1236">
        <v>64</v>
      </c>
      <c r="G1236">
        <v>13</v>
      </c>
      <c r="H1236">
        <v>1536</v>
      </c>
      <c r="I1236">
        <f>(1-_xlfn.PERCENTRANK.INC($F$2:$F43448,F1236,1))*10</f>
        <v>4</v>
      </c>
      <c r="J1236">
        <f t="shared" si="96"/>
        <v>4</v>
      </c>
      <c r="K1236">
        <f t="shared" si="97"/>
        <v>9</v>
      </c>
      <c r="L1236" t="s">
        <v>483</v>
      </c>
      <c r="M1236">
        <v>4</v>
      </c>
      <c r="N1236" s="8">
        <v>614.40000000000009</v>
      </c>
      <c r="O1236" s="8">
        <v>6</v>
      </c>
      <c r="P1236" s="8">
        <v>921.59999999999991</v>
      </c>
      <c r="Q1236">
        <f t="shared" si="95"/>
        <v>17</v>
      </c>
      <c r="R1236">
        <f t="shared" si="98"/>
        <v>5</v>
      </c>
      <c r="S1236" t="str">
        <f t="shared" si="99"/>
        <v>Growth Customers</v>
      </c>
    </row>
    <row r="1237" spans="1:19" x14ac:dyDescent="0.25">
      <c r="A1237">
        <v>8534</v>
      </c>
      <c r="B1237">
        <v>73</v>
      </c>
      <c r="C1237" t="s">
        <v>442</v>
      </c>
      <c r="D1237" t="s">
        <v>34</v>
      </c>
      <c r="E1237">
        <v>67433</v>
      </c>
      <c r="F1237">
        <v>51</v>
      </c>
      <c r="G1237">
        <v>28</v>
      </c>
      <c r="H1237">
        <v>992</v>
      </c>
      <c r="I1237">
        <f>(1-_xlfn.PERCENTRANK.INC($F$2:$F43449,F1237,1))*10</f>
        <v>5</v>
      </c>
      <c r="J1237">
        <f t="shared" si="96"/>
        <v>9</v>
      </c>
      <c r="K1237">
        <f t="shared" si="97"/>
        <v>7</v>
      </c>
      <c r="L1237" t="s">
        <v>483</v>
      </c>
      <c r="M1237">
        <v>6</v>
      </c>
      <c r="N1237" s="8">
        <v>313.26315789473682</v>
      </c>
      <c r="O1237" s="8">
        <v>13</v>
      </c>
      <c r="P1237" s="8">
        <v>678.73684210526312</v>
      </c>
      <c r="Q1237">
        <f t="shared" si="95"/>
        <v>21</v>
      </c>
      <c r="R1237">
        <f t="shared" si="98"/>
        <v>8</v>
      </c>
      <c r="S1237" t="str">
        <f t="shared" si="99"/>
        <v>Loyal Customers</v>
      </c>
    </row>
    <row r="1238" spans="1:19" x14ac:dyDescent="0.25">
      <c r="A1238">
        <v>5153</v>
      </c>
      <c r="B1238">
        <v>58</v>
      </c>
      <c r="C1238" t="s">
        <v>33</v>
      </c>
      <c r="D1238" t="s">
        <v>34</v>
      </c>
      <c r="E1238">
        <v>77766</v>
      </c>
      <c r="F1238">
        <v>97</v>
      </c>
      <c r="G1238">
        <v>34</v>
      </c>
      <c r="H1238">
        <v>1529</v>
      </c>
      <c r="I1238">
        <f>(1-_xlfn.PERCENTRANK.INC($F$2:$F43450,F1238,1))*10</f>
        <v>0.99999999999999978</v>
      </c>
      <c r="J1238">
        <f t="shared" si="96"/>
        <v>9</v>
      </c>
      <c r="K1238">
        <f t="shared" si="97"/>
        <v>8</v>
      </c>
      <c r="L1238" t="s">
        <v>483</v>
      </c>
      <c r="M1238">
        <v>11</v>
      </c>
      <c r="N1238" s="8">
        <v>764.5</v>
      </c>
      <c r="O1238" s="8">
        <v>11</v>
      </c>
      <c r="P1238" s="8">
        <v>764.5</v>
      </c>
      <c r="Q1238">
        <f t="shared" si="95"/>
        <v>18</v>
      </c>
      <c r="R1238">
        <f t="shared" si="98"/>
        <v>6</v>
      </c>
      <c r="S1238" t="str">
        <f t="shared" si="99"/>
        <v>Growth Customers</v>
      </c>
    </row>
    <row r="1239" spans="1:19" x14ac:dyDescent="0.25">
      <c r="A1239">
        <v>961</v>
      </c>
      <c r="B1239">
        <v>53</v>
      </c>
      <c r="C1239" t="s">
        <v>442</v>
      </c>
      <c r="D1239" t="s">
        <v>34</v>
      </c>
      <c r="E1239">
        <v>74716</v>
      </c>
      <c r="F1239">
        <v>92</v>
      </c>
      <c r="G1239">
        <v>17</v>
      </c>
      <c r="H1239">
        <v>860</v>
      </c>
      <c r="I1239">
        <f>(1-_xlfn.PERCENTRANK.INC($F$2:$F43451,F1239,1))*10</f>
        <v>0.99999999999999978</v>
      </c>
      <c r="J1239">
        <f t="shared" si="96"/>
        <v>5</v>
      </c>
      <c r="K1239">
        <f t="shared" si="97"/>
        <v>6</v>
      </c>
      <c r="L1239" t="s">
        <v>483</v>
      </c>
      <c r="M1239">
        <v>7</v>
      </c>
      <c r="N1239" s="8">
        <v>501.66666666666669</v>
      </c>
      <c r="O1239" s="8">
        <v>5</v>
      </c>
      <c r="P1239" s="8">
        <v>358.33333333333337</v>
      </c>
      <c r="Q1239">
        <f t="shared" si="95"/>
        <v>12</v>
      </c>
      <c r="R1239">
        <f t="shared" si="98"/>
        <v>3</v>
      </c>
      <c r="S1239" t="str">
        <f t="shared" si="99"/>
        <v>At-Risk Customers</v>
      </c>
    </row>
    <row r="1240" spans="1:19" x14ac:dyDescent="0.25">
      <c r="A1240">
        <v>5011</v>
      </c>
      <c r="B1240">
        <v>62</v>
      </c>
      <c r="C1240" t="s">
        <v>442</v>
      </c>
      <c r="D1240" t="s">
        <v>37</v>
      </c>
      <c r="E1240">
        <v>68118</v>
      </c>
      <c r="F1240">
        <v>51</v>
      </c>
      <c r="G1240">
        <v>23</v>
      </c>
      <c r="H1240">
        <v>928</v>
      </c>
      <c r="I1240">
        <f>(1-_xlfn.PERCENTRANK.INC($F$2:$F43452,F1240,1))*10</f>
        <v>5</v>
      </c>
      <c r="J1240">
        <f t="shared" si="96"/>
        <v>8</v>
      </c>
      <c r="K1240">
        <f t="shared" si="97"/>
        <v>6</v>
      </c>
      <c r="L1240" t="s">
        <v>483</v>
      </c>
      <c r="M1240">
        <v>8</v>
      </c>
      <c r="N1240" s="8">
        <v>618.66666666666663</v>
      </c>
      <c r="O1240" s="8">
        <v>4</v>
      </c>
      <c r="P1240" s="8">
        <v>309.33333333333331</v>
      </c>
      <c r="Q1240">
        <f t="shared" si="95"/>
        <v>19</v>
      </c>
      <c r="R1240">
        <f t="shared" si="98"/>
        <v>7</v>
      </c>
      <c r="S1240" t="str">
        <f t="shared" si="99"/>
        <v>Loyal Customers</v>
      </c>
    </row>
    <row r="1241" spans="1:19" x14ac:dyDescent="0.25">
      <c r="A1241">
        <v>6653</v>
      </c>
      <c r="B1241">
        <v>55</v>
      </c>
      <c r="C1241" t="s">
        <v>33</v>
      </c>
      <c r="D1241" t="s">
        <v>34</v>
      </c>
      <c r="E1241">
        <v>55158</v>
      </c>
      <c r="F1241">
        <v>72</v>
      </c>
      <c r="G1241">
        <v>18</v>
      </c>
      <c r="H1241">
        <v>418</v>
      </c>
      <c r="I1241">
        <f>(1-_xlfn.PERCENTRANK.INC($F$2:$F43453,F1241,1))*10</f>
        <v>3.0000000000000004</v>
      </c>
      <c r="J1241">
        <f t="shared" si="96"/>
        <v>6</v>
      </c>
      <c r="K1241">
        <f t="shared" si="97"/>
        <v>5</v>
      </c>
      <c r="L1241" t="s">
        <v>483</v>
      </c>
      <c r="M1241">
        <v>7</v>
      </c>
      <c r="N1241" s="8">
        <v>243.83333333333334</v>
      </c>
      <c r="O1241" s="8">
        <v>5</v>
      </c>
      <c r="P1241" s="8">
        <v>174.16666666666669</v>
      </c>
      <c r="Q1241">
        <f t="shared" si="95"/>
        <v>14</v>
      </c>
      <c r="R1241">
        <f t="shared" si="98"/>
        <v>4</v>
      </c>
      <c r="S1241" t="str">
        <f t="shared" si="99"/>
        <v>At-Risk Customers</v>
      </c>
    </row>
    <row r="1242" spans="1:19" x14ac:dyDescent="0.25">
      <c r="A1242">
        <v>9094</v>
      </c>
      <c r="B1242">
        <v>70</v>
      </c>
      <c r="C1242" t="s">
        <v>443</v>
      </c>
      <c r="D1242" t="s">
        <v>34</v>
      </c>
      <c r="E1242">
        <v>62972</v>
      </c>
      <c r="F1242">
        <v>39</v>
      </c>
      <c r="G1242">
        <v>16</v>
      </c>
      <c r="H1242">
        <v>587</v>
      </c>
      <c r="I1242">
        <f>(1-_xlfn.PERCENTRANK.INC($F$2:$F43454,F1242,1))*10</f>
        <v>7</v>
      </c>
      <c r="J1242">
        <f t="shared" si="96"/>
        <v>5</v>
      </c>
      <c r="K1242">
        <f t="shared" si="97"/>
        <v>5</v>
      </c>
      <c r="L1242" t="s">
        <v>483</v>
      </c>
      <c r="M1242">
        <v>7</v>
      </c>
      <c r="N1242" s="8">
        <v>410.9</v>
      </c>
      <c r="O1242" s="8">
        <v>3</v>
      </c>
      <c r="P1242" s="8">
        <v>176.1</v>
      </c>
      <c r="Q1242">
        <f t="shared" si="95"/>
        <v>17</v>
      </c>
      <c r="R1242">
        <f t="shared" si="98"/>
        <v>5</v>
      </c>
      <c r="S1242" t="str">
        <f t="shared" si="99"/>
        <v>Growth Customers</v>
      </c>
    </row>
    <row r="1243" spans="1:19" x14ac:dyDescent="0.25">
      <c r="A1243">
        <v>810</v>
      </c>
      <c r="B1243">
        <v>50</v>
      </c>
      <c r="C1243" t="s">
        <v>442</v>
      </c>
      <c r="D1243" t="s">
        <v>34</v>
      </c>
      <c r="E1243">
        <v>74190</v>
      </c>
      <c r="F1243">
        <v>49</v>
      </c>
      <c r="G1243">
        <v>19</v>
      </c>
      <c r="H1243">
        <v>641</v>
      </c>
      <c r="I1243">
        <f>(1-_xlfn.PERCENTRANK.INC($F$2:$F43455,F1243,1))*10</f>
        <v>6</v>
      </c>
      <c r="J1243">
        <f t="shared" si="96"/>
        <v>6</v>
      </c>
      <c r="K1243">
        <f t="shared" si="97"/>
        <v>6</v>
      </c>
      <c r="L1243" t="s">
        <v>483</v>
      </c>
      <c r="M1243">
        <v>4</v>
      </c>
      <c r="N1243" s="8">
        <v>170.93333333333334</v>
      </c>
      <c r="O1243" s="8">
        <v>11</v>
      </c>
      <c r="P1243" s="8">
        <v>470.06666666666661</v>
      </c>
      <c r="Q1243">
        <f t="shared" si="95"/>
        <v>18</v>
      </c>
      <c r="R1243">
        <f t="shared" si="98"/>
        <v>6</v>
      </c>
      <c r="S1243" t="str">
        <f t="shared" si="99"/>
        <v>Growth Customers</v>
      </c>
    </row>
    <row r="1244" spans="1:19" x14ac:dyDescent="0.25">
      <c r="A1244">
        <v>5493</v>
      </c>
      <c r="B1244">
        <v>49</v>
      </c>
      <c r="C1244" t="s">
        <v>442</v>
      </c>
      <c r="D1244" t="s">
        <v>34</v>
      </c>
      <c r="E1244">
        <v>39356</v>
      </c>
      <c r="F1244">
        <v>21</v>
      </c>
      <c r="G1244">
        <v>4</v>
      </c>
      <c r="H1244">
        <v>23</v>
      </c>
      <c r="I1244">
        <f>(1-_xlfn.PERCENTRANK.INC($F$2:$F43456,F1244,1))*10</f>
        <v>8</v>
      </c>
      <c r="J1244">
        <f t="shared" si="96"/>
        <v>0</v>
      </c>
      <c r="K1244">
        <f t="shared" si="97"/>
        <v>0</v>
      </c>
      <c r="L1244" t="s">
        <v>483</v>
      </c>
      <c r="M1244">
        <v>1</v>
      </c>
      <c r="N1244" s="8">
        <v>7.6666666666666661</v>
      </c>
      <c r="O1244" s="8">
        <v>2</v>
      </c>
      <c r="P1244" s="8">
        <v>15.333333333333332</v>
      </c>
      <c r="Q1244">
        <f t="shared" si="95"/>
        <v>8</v>
      </c>
      <c r="R1244">
        <f t="shared" si="98"/>
        <v>1</v>
      </c>
      <c r="S1244" t="str">
        <f t="shared" si="99"/>
        <v>Inactive Customers</v>
      </c>
    </row>
    <row r="1245" spans="1:19" x14ac:dyDescent="0.25">
      <c r="A1245">
        <v>2147</v>
      </c>
      <c r="B1245">
        <v>56</v>
      </c>
      <c r="C1245" t="s">
        <v>442</v>
      </c>
      <c r="D1245" t="s">
        <v>34</v>
      </c>
      <c r="E1245">
        <v>76653</v>
      </c>
      <c r="F1245">
        <v>91</v>
      </c>
      <c r="G1245">
        <v>23</v>
      </c>
      <c r="H1245">
        <v>2279</v>
      </c>
      <c r="I1245">
        <f>(1-_xlfn.PERCENTRANK.INC($F$2:$F43457,F1245,1))*10</f>
        <v>0.99999999999999978</v>
      </c>
      <c r="J1245">
        <f t="shared" si="96"/>
        <v>8</v>
      </c>
      <c r="K1245">
        <f t="shared" si="97"/>
        <v>9</v>
      </c>
      <c r="L1245" t="s">
        <v>483</v>
      </c>
      <c r="M1245">
        <v>4</v>
      </c>
      <c r="N1245" s="8">
        <v>607.73333333333335</v>
      </c>
      <c r="O1245" s="8">
        <v>11</v>
      </c>
      <c r="P1245" s="8">
        <v>1671.2666666666667</v>
      </c>
      <c r="Q1245">
        <f t="shared" si="95"/>
        <v>18</v>
      </c>
      <c r="R1245">
        <f t="shared" si="98"/>
        <v>6</v>
      </c>
      <c r="S1245" t="str">
        <f t="shared" si="99"/>
        <v>Growth Customers</v>
      </c>
    </row>
    <row r="1246" spans="1:19" x14ac:dyDescent="0.25">
      <c r="A1246">
        <v>5107</v>
      </c>
      <c r="B1246">
        <v>52</v>
      </c>
      <c r="C1246" t="s">
        <v>33</v>
      </c>
      <c r="D1246" t="s">
        <v>37</v>
      </c>
      <c r="E1246">
        <v>35860</v>
      </c>
      <c r="F1246">
        <v>37</v>
      </c>
      <c r="G1246">
        <v>6</v>
      </c>
      <c r="H1246">
        <v>49</v>
      </c>
      <c r="I1246">
        <f>(1-_xlfn.PERCENTRANK.INC($F$2:$F43458,F1246,1))*10</f>
        <v>7</v>
      </c>
      <c r="J1246">
        <f t="shared" si="96"/>
        <v>1</v>
      </c>
      <c r="K1246">
        <f t="shared" si="97"/>
        <v>1</v>
      </c>
      <c r="L1246" t="s">
        <v>483</v>
      </c>
      <c r="M1246">
        <v>1</v>
      </c>
      <c r="N1246" s="8">
        <v>16.333333333333332</v>
      </c>
      <c r="O1246" s="8">
        <v>2</v>
      </c>
      <c r="P1246" s="8">
        <v>32.666666666666664</v>
      </c>
      <c r="Q1246">
        <f t="shared" si="95"/>
        <v>9</v>
      </c>
      <c r="R1246">
        <f t="shared" si="98"/>
        <v>2</v>
      </c>
      <c r="S1246" t="str">
        <f t="shared" si="99"/>
        <v>At-Risk Customers</v>
      </c>
    </row>
    <row r="1247" spans="1:19" x14ac:dyDescent="0.25">
      <c r="A1247">
        <v>3979</v>
      </c>
      <c r="B1247">
        <v>42</v>
      </c>
      <c r="C1247" t="s">
        <v>33</v>
      </c>
      <c r="D1247" t="s">
        <v>37</v>
      </c>
      <c r="E1247">
        <v>90687</v>
      </c>
      <c r="F1247">
        <v>98</v>
      </c>
      <c r="G1247">
        <v>17</v>
      </c>
      <c r="H1247">
        <v>1779</v>
      </c>
      <c r="I1247">
        <f>(1-_xlfn.PERCENTRANK.INC($F$2:$F43459,F1247,1))*10</f>
        <v>0.99999999999999978</v>
      </c>
      <c r="J1247">
        <f t="shared" si="96"/>
        <v>5</v>
      </c>
      <c r="K1247">
        <f t="shared" si="97"/>
        <v>9</v>
      </c>
      <c r="L1247" t="s">
        <v>483</v>
      </c>
      <c r="M1247">
        <v>6</v>
      </c>
      <c r="N1247" s="8">
        <v>762.42857142857133</v>
      </c>
      <c r="O1247" s="8">
        <v>8</v>
      </c>
      <c r="P1247" s="8">
        <v>1016.5714285714286</v>
      </c>
      <c r="Q1247">
        <f t="shared" si="95"/>
        <v>15</v>
      </c>
      <c r="R1247">
        <f t="shared" si="98"/>
        <v>4</v>
      </c>
      <c r="S1247" t="str">
        <f t="shared" si="99"/>
        <v>At-Risk Customers</v>
      </c>
    </row>
    <row r="1248" spans="1:19" x14ac:dyDescent="0.25">
      <c r="A1248">
        <v>6049</v>
      </c>
      <c r="B1248">
        <v>43</v>
      </c>
      <c r="C1248" t="s">
        <v>443</v>
      </c>
      <c r="D1248" t="s">
        <v>34</v>
      </c>
      <c r="E1248">
        <v>73450</v>
      </c>
      <c r="F1248">
        <v>85</v>
      </c>
      <c r="G1248">
        <v>27</v>
      </c>
      <c r="H1248">
        <v>1804</v>
      </c>
      <c r="I1248">
        <f>(1-_xlfn.PERCENTRANK.INC($F$2:$F43460,F1248,1))*10</f>
        <v>1.9999999999999996</v>
      </c>
      <c r="J1248">
        <f t="shared" si="96"/>
        <v>9</v>
      </c>
      <c r="K1248">
        <f t="shared" si="97"/>
        <v>9</v>
      </c>
      <c r="L1248" t="s">
        <v>483</v>
      </c>
      <c r="M1248">
        <v>7</v>
      </c>
      <c r="N1248" s="8">
        <v>701.55555555555554</v>
      </c>
      <c r="O1248" s="8">
        <v>11</v>
      </c>
      <c r="P1248" s="8">
        <v>1102.4444444444446</v>
      </c>
      <c r="Q1248">
        <f t="shared" si="95"/>
        <v>20</v>
      </c>
      <c r="R1248">
        <f t="shared" si="98"/>
        <v>7</v>
      </c>
      <c r="S1248" t="str">
        <f t="shared" si="99"/>
        <v>Loyal Customers</v>
      </c>
    </row>
    <row r="1249" spans="1:19" x14ac:dyDescent="0.25">
      <c r="A1249">
        <v>8147</v>
      </c>
      <c r="B1249">
        <v>65</v>
      </c>
      <c r="C1249" t="s">
        <v>442</v>
      </c>
      <c r="D1249" t="s">
        <v>34</v>
      </c>
      <c r="E1249">
        <v>31454</v>
      </c>
      <c r="F1249">
        <v>40</v>
      </c>
      <c r="G1249">
        <v>8</v>
      </c>
      <c r="H1249">
        <v>48</v>
      </c>
      <c r="I1249">
        <f>(1-_xlfn.PERCENTRANK.INC($F$2:$F43461,F1249,1))*10</f>
        <v>6</v>
      </c>
      <c r="J1249">
        <f t="shared" si="96"/>
        <v>2</v>
      </c>
      <c r="K1249">
        <f t="shared" si="97"/>
        <v>1</v>
      </c>
      <c r="L1249" t="s">
        <v>483</v>
      </c>
      <c r="M1249">
        <v>2</v>
      </c>
      <c r="N1249" s="8">
        <v>19.200000000000003</v>
      </c>
      <c r="O1249" s="8">
        <v>3</v>
      </c>
      <c r="P1249" s="8">
        <v>28.799999999999997</v>
      </c>
      <c r="Q1249">
        <f t="shared" si="95"/>
        <v>9</v>
      </c>
      <c r="R1249">
        <f t="shared" si="98"/>
        <v>2</v>
      </c>
      <c r="S1249" t="str">
        <f t="shared" si="99"/>
        <v>At-Risk Customers</v>
      </c>
    </row>
    <row r="1250" spans="1:19" x14ac:dyDescent="0.25">
      <c r="A1250">
        <v>1857</v>
      </c>
      <c r="B1250">
        <v>73</v>
      </c>
      <c r="C1250" t="s">
        <v>442</v>
      </c>
      <c r="D1250" t="s">
        <v>30</v>
      </c>
      <c r="E1250">
        <v>47139</v>
      </c>
      <c r="F1250">
        <v>2</v>
      </c>
      <c r="G1250">
        <v>7</v>
      </c>
      <c r="H1250">
        <v>83</v>
      </c>
      <c r="I1250">
        <f>(1-_xlfn.PERCENTRANK.INC($F$2:$F43462,F1250,1))*10</f>
        <v>10</v>
      </c>
      <c r="J1250">
        <f t="shared" si="96"/>
        <v>1</v>
      </c>
      <c r="K1250">
        <f t="shared" si="97"/>
        <v>2</v>
      </c>
      <c r="L1250" t="s">
        <v>483</v>
      </c>
      <c r="M1250">
        <v>2</v>
      </c>
      <c r="N1250" s="8">
        <v>41.5</v>
      </c>
      <c r="O1250" s="8">
        <v>2</v>
      </c>
      <c r="P1250" s="8">
        <v>41.5</v>
      </c>
      <c r="Q1250">
        <f t="shared" si="95"/>
        <v>13</v>
      </c>
      <c r="R1250">
        <f t="shared" si="98"/>
        <v>4</v>
      </c>
      <c r="S1250" t="str">
        <f t="shared" si="99"/>
        <v>At-Risk Customers</v>
      </c>
    </row>
    <row r="1251" spans="1:19" x14ac:dyDescent="0.25">
      <c r="A1251">
        <v>3910</v>
      </c>
      <c r="B1251">
        <v>50</v>
      </c>
      <c r="C1251" t="s">
        <v>442</v>
      </c>
      <c r="D1251" t="s">
        <v>37</v>
      </c>
      <c r="E1251">
        <v>83829</v>
      </c>
      <c r="F1251">
        <v>78</v>
      </c>
      <c r="G1251">
        <v>17</v>
      </c>
      <c r="H1251">
        <v>1862</v>
      </c>
      <c r="I1251">
        <f>(1-_xlfn.PERCENTRANK.INC($F$2:$F43463,F1251,1))*10</f>
        <v>3.0000000000000004</v>
      </c>
      <c r="J1251">
        <f t="shared" si="96"/>
        <v>5</v>
      </c>
      <c r="K1251">
        <f t="shared" si="97"/>
        <v>9</v>
      </c>
      <c r="L1251" t="s">
        <v>484</v>
      </c>
      <c r="M1251">
        <v>4</v>
      </c>
      <c r="N1251" s="8">
        <v>744.80000000000007</v>
      </c>
      <c r="O1251" s="8">
        <v>6</v>
      </c>
      <c r="P1251" s="8">
        <v>1117.2</v>
      </c>
      <c r="Q1251">
        <f t="shared" si="95"/>
        <v>17</v>
      </c>
      <c r="R1251">
        <f t="shared" si="98"/>
        <v>5</v>
      </c>
      <c r="S1251" t="str">
        <f t="shared" si="99"/>
        <v>Growth Customers</v>
      </c>
    </row>
    <row r="1252" spans="1:19" x14ac:dyDescent="0.25">
      <c r="A1252">
        <v>5207</v>
      </c>
      <c r="B1252">
        <v>62</v>
      </c>
      <c r="C1252" t="s">
        <v>33</v>
      </c>
      <c r="D1252" t="s">
        <v>34</v>
      </c>
      <c r="E1252">
        <v>53378</v>
      </c>
      <c r="F1252">
        <v>41</v>
      </c>
      <c r="G1252">
        <v>29</v>
      </c>
      <c r="H1252">
        <v>793</v>
      </c>
      <c r="I1252">
        <f>(1-_xlfn.PERCENTRANK.INC($F$2:$F43464,F1252,1))*10</f>
        <v>6</v>
      </c>
      <c r="J1252">
        <f t="shared" si="96"/>
        <v>9</v>
      </c>
      <c r="K1252">
        <f t="shared" si="97"/>
        <v>6</v>
      </c>
      <c r="L1252" t="s">
        <v>483</v>
      </c>
      <c r="M1252">
        <v>9</v>
      </c>
      <c r="N1252" s="8">
        <v>475.79999999999995</v>
      </c>
      <c r="O1252" s="8">
        <v>6</v>
      </c>
      <c r="P1252" s="8">
        <v>317.20000000000005</v>
      </c>
      <c r="Q1252">
        <f t="shared" si="95"/>
        <v>21</v>
      </c>
      <c r="R1252">
        <f t="shared" si="98"/>
        <v>8</v>
      </c>
      <c r="S1252" t="str">
        <f t="shared" si="99"/>
        <v>Loyal Customers</v>
      </c>
    </row>
    <row r="1253" spans="1:19" x14ac:dyDescent="0.25">
      <c r="A1253">
        <v>11114</v>
      </c>
      <c r="B1253">
        <v>55</v>
      </c>
      <c r="C1253" t="s">
        <v>442</v>
      </c>
      <c r="D1253" t="s">
        <v>34</v>
      </c>
      <c r="E1253">
        <v>19656</v>
      </c>
      <c r="F1253">
        <v>94</v>
      </c>
      <c r="G1253">
        <v>9</v>
      </c>
      <c r="H1253">
        <v>84</v>
      </c>
      <c r="I1253">
        <f>(1-_xlfn.PERCENTRANK.INC($F$2:$F43465,F1253,1))*10</f>
        <v>0.99999999999999978</v>
      </c>
      <c r="J1253">
        <f t="shared" si="96"/>
        <v>2</v>
      </c>
      <c r="K1253">
        <f t="shared" si="97"/>
        <v>2</v>
      </c>
      <c r="L1253" t="s">
        <v>483</v>
      </c>
      <c r="M1253">
        <v>2</v>
      </c>
      <c r="N1253" s="8">
        <v>33.6</v>
      </c>
      <c r="O1253" s="8">
        <v>3</v>
      </c>
      <c r="P1253" s="8">
        <v>50.4</v>
      </c>
      <c r="Q1253">
        <f t="shared" si="95"/>
        <v>5</v>
      </c>
      <c r="R1253">
        <f t="shared" si="98"/>
        <v>0</v>
      </c>
      <c r="S1253" t="str">
        <f t="shared" si="99"/>
        <v>Inactive Customers</v>
      </c>
    </row>
    <row r="1254" spans="1:19" x14ac:dyDescent="0.25">
      <c r="A1254">
        <v>5429</v>
      </c>
      <c r="B1254">
        <v>77</v>
      </c>
      <c r="C1254" t="s">
        <v>33</v>
      </c>
      <c r="D1254" t="s">
        <v>34</v>
      </c>
      <c r="E1254">
        <v>45579</v>
      </c>
      <c r="F1254">
        <v>10</v>
      </c>
      <c r="G1254">
        <v>10</v>
      </c>
      <c r="H1254">
        <v>183</v>
      </c>
      <c r="I1254">
        <f>(1-_xlfn.PERCENTRANK.INC($F$2:$F43466,F1254,1))*10</f>
        <v>9</v>
      </c>
      <c r="J1254">
        <f t="shared" si="96"/>
        <v>3</v>
      </c>
      <c r="K1254">
        <f t="shared" si="97"/>
        <v>3</v>
      </c>
      <c r="L1254" t="s">
        <v>483</v>
      </c>
      <c r="M1254">
        <v>4</v>
      </c>
      <c r="N1254" s="8">
        <v>91.5</v>
      </c>
      <c r="O1254" s="8">
        <v>4</v>
      </c>
      <c r="P1254" s="8">
        <v>91.5</v>
      </c>
      <c r="Q1254">
        <f t="shared" si="95"/>
        <v>15</v>
      </c>
      <c r="R1254">
        <f t="shared" si="98"/>
        <v>4</v>
      </c>
      <c r="S1254" t="str">
        <f t="shared" si="99"/>
        <v>At-Risk Customers</v>
      </c>
    </row>
    <row r="1255" spans="1:19" x14ac:dyDescent="0.25">
      <c r="A1255">
        <v>9400</v>
      </c>
      <c r="B1255">
        <v>67</v>
      </c>
      <c r="C1255" t="s">
        <v>443</v>
      </c>
      <c r="D1255" t="s">
        <v>30</v>
      </c>
      <c r="E1255">
        <v>85485</v>
      </c>
      <c r="F1255">
        <v>73</v>
      </c>
      <c r="G1255">
        <v>19</v>
      </c>
      <c r="H1255">
        <v>1383</v>
      </c>
      <c r="I1255">
        <f>(1-_xlfn.PERCENTRANK.INC($F$2:$F43467,F1255,1))*10</f>
        <v>3.0000000000000004</v>
      </c>
      <c r="J1255">
        <f t="shared" si="96"/>
        <v>6</v>
      </c>
      <c r="K1255">
        <f t="shared" si="97"/>
        <v>8</v>
      </c>
      <c r="L1255" t="s">
        <v>483</v>
      </c>
      <c r="M1255">
        <v>6</v>
      </c>
      <c r="N1255" s="8">
        <v>691.5</v>
      </c>
      <c r="O1255" s="8">
        <v>6</v>
      </c>
      <c r="P1255" s="8">
        <v>691.5</v>
      </c>
      <c r="Q1255">
        <f t="shared" si="95"/>
        <v>17</v>
      </c>
      <c r="R1255">
        <f t="shared" si="98"/>
        <v>5</v>
      </c>
      <c r="S1255" t="str">
        <f t="shared" si="99"/>
        <v>Growth Customers</v>
      </c>
    </row>
    <row r="1256" spans="1:19" x14ac:dyDescent="0.25">
      <c r="A1256">
        <v>1740</v>
      </c>
      <c r="B1256">
        <v>81</v>
      </c>
      <c r="C1256" t="s">
        <v>442</v>
      </c>
      <c r="D1256" t="s">
        <v>34</v>
      </c>
      <c r="E1256">
        <v>55956</v>
      </c>
      <c r="F1256">
        <v>22</v>
      </c>
      <c r="G1256">
        <v>16</v>
      </c>
      <c r="H1256">
        <v>999</v>
      </c>
      <c r="I1256">
        <f>(1-_xlfn.PERCENTRANK.INC($F$2:$F43468,F1256,1))*10</f>
        <v>8</v>
      </c>
      <c r="J1256">
        <f t="shared" si="96"/>
        <v>5</v>
      </c>
      <c r="K1256">
        <f t="shared" si="97"/>
        <v>7</v>
      </c>
      <c r="L1256" t="s">
        <v>483</v>
      </c>
      <c r="M1256">
        <v>7</v>
      </c>
      <c r="N1256" s="8">
        <v>635.72727272727275</v>
      </c>
      <c r="O1256" s="8">
        <v>4</v>
      </c>
      <c r="P1256" s="8">
        <v>363.27272727272731</v>
      </c>
      <c r="Q1256">
        <f t="shared" si="95"/>
        <v>20</v>
      </c>
      <c r="R1256">
        <f t="shared" si="98"/>
        <v>7</v>
      </c>
      <c r="S1256" t="str">
        <f t="shared" si="99"/>
        <v>Loyal Customers</v>
      </c>
    </row>
    <row r="1257" spans="1:19" x14ac:dyDescent="0.25">
      <c r="A1257">
        <v>7488</v>
      </c>
      <c r="B1257">
        <v>62</v>
      </c>
      <c r="C1257" t="s">
        <v>443</v>
      </c>
      <c r="D1257" t="s">
        <v>30</v>
      </c>
      <c r="E1257">
        <v>64191</v>
      </c>
      <c r="F1257">
        <v>30</v>
      </c>
      <c r="G1257">
        <v>24</v>
      </c>
      <c r="H1257">
        <v>825</v>
      </c>
      <c r="I1257">
        <f>(1-_xlfn.PERCENTRANK.INC($F$2:$F43469,F1257,1))*10</f>
        <v>7</v>
      </c>
      <c r="J1257">
        <f t="shared" si="96"/>
        <v>8</v>
      </c>
      <c r="K1257">
        <f t="shared" si="97"/>
        <v>6</v>
      </c>
      <c r="L1257" t="s">
        <v>483</v>
      </c>
      <c r="M1257">
        <v>5</v>
      </c>
      <c r="N1257" s="8">
        <v>229.16666666666669</v>
      </c>
      <c r="O1257" s="8">
        <v>13</v>
      </c>
      <c r="P1257" s="8">
        <v>595.83333333333337</v>
      </c>
      <c r="Q1257">
        <f t="shared" si="95"/>
        <v>21</v>
      </c>
      <c r="R1257">
        <f t="shared" si="98"/>
        <v>8</v>
      </c>
      <c r="S1257" t="str">
        <f t="shared" si="99"/>
        <v>Loyal Customers</v>
      </c>
    </row>
    <row r="1258" spans="1:19" x14ac:dyDescent="0.25">
      <c r="A1258">
        <v>195</v>
      </c>
      <c r="B1258">
        <v>53</v>
      </c>
      <c r="C1258" t="s">
        <v>442</v>
      </c>
      <c r="D1258" t="s">
        <v>30</v>
      </c>
      <c r="E1258">
        <v>38808</v>
      </c>
      <c r="F1258">
        <v>21</v>
      </c>
      <c r="G1258">
        <v>14</v>
      </c>
      <c r="H1258">
        <v>246</v>
      </c>
      <c r="I1258">
        <f>(1-_xlfn.PERCENTRANK.INC($F$2:$F43470,F1258,1))*10</f>
        <v>8</v>
      </c>
      <c r="J1258">
        <f t="shared" si="96"/>
        <v>4</v>
      </c>
      <c r="K1258">
        <f t="shared" si="97"/>
        <v>4</v>
      </c>
      <c r="L1258" t="s">
        <v>483</v>
      </c>
      <c r="M1258">
        <v>5</v>
      </c>
      <c r="N1258" s="8">
        <v>136.66666666666669</v>
      </c>
      <c r="O1258" s="8">
        <v>4</v>
      </c>
      <c r="P1258" s="8">
        <v>109.33333333333333</v>
      </c>
      <c r="Q1258">
        <f t="shared" si="95"/>
        <v>16</v>
      </c>
      <c r="R1258">
        <f t="shared" si="98"/>
        <v>5</v>
      </c>
      <c r="S1258" t="str">
        <f t="shared" si="99"/>
        <v>Growth Customers</v>
      </c>
    </row>
    <row r="1259" spans="1:19" x14ac:dyDescent="0.25">
      <c r="A1259">
        <v>635</v>
      </c>
      <c r="B1259">
        <v>59</v>
      </c>
      <c r="C1259" t="s">
        <v>443</v>
      </c>
      <c r="D1259" t="s">
        <v>34</v>
      </c>
      <c r="E1259">
        <v>57183</v>
      </c>
      <c r="F1259">
        <v>51</v>
      </c>
      <c r="G1259">
        <v>25</v>
      </c>
      <c r="H1259">
        <v>610</v>
      </c>
      <c r="I1259">
        <f>(1-_xlfn.PERCENTRANK.INC($F$2:$F43471,F1259,1))*10</f>
        <v>5</v>
      </c>
      <c r="J1259">
        <f t="shared" si="96"/>
        <v>8</v>
      </c>
      <c r="K1259">
        <f t="shared" si="97"/>
        <v>5</v>
      </c>
      <c r="L1259" t="s">
        <v>483</v>
      </c>
      <c r="M1259">
        <v>9</v>
      </c>
      <c r="N1259" s="8">
        <v>343.125</v>
      </c>
      <c r="O1259" s="8">
        <v>7</v>
      </c>
      <c r="P1259" s="8">
        <v>266.875</v>
      </c>
      <c r="Q1259">
        <f t="shared" si="95"/>
        <v>18</v>
      </c>
      <c r="R1259">
        <f t="shared" si="98"/>
        <v>6</v>
      </c>
      <c r="S1259" t="str">
        <f t="shared" si="99"/>
        <v>Growth Customers</v>
      </c>
    </row>
    <row r="1260" spans="1:19" x14ac:dyDescent="0.25">
      <c r="A1260">
        <v>7527</v>
      </c>
      <c r="B1260">
        <v>57</v>
      </c>
      <c r="C1260" t="s">
        <v>443</v>
      </c>
      <c r="D1260" t="s">
        <v>37</v>
      </c>
      <c r="E1260">
        <v>23748</v>
      </c>
      <c r="F1260">
        <v>97</v>
      </c>
      <c r="G1260">
        <v>9</v>
      </c>
      <c r="H1260">
        <v>76</v>
      </c>
      <c r="I1260">
        <f>(1-_xlfn.PERCENTRANK.INC($F$2:$F43472,F1260,1))*10</f>
        <v>0.99999999999999978</v>
      </c>
      <c r="J1260">
        <f t="shared" si="96"/>
        <v>2</v>
      </c>
      <c r="K1260">
        <f t="shared" si="97"/>
        <v>2</v>
      </c>
      <c r="L1260" t="s">
        <v>483</v>
      </c>
      <c r="M1260">
        <v>2</v>
      </c>
      <c r="N1260" s="8">
        <v>30.400000000000002</v>
      </c>
      <c r="O1260" s="8">
        <v>3</v>
      </c>
      <c r="P1260" s="8">
        <v>45.6</v>
      </c>
      <c r="Q1260">
        <f t="shared" si="95"/>
        <v>5</v>
      </c>
      <c r="R1260">
        <f t="shared" si="98"/>
        <v>0</v>
      </c>
      <c r="S1260" t="str">
        <f t="shared" si="99"/>
        <v>Inactive Customers</v>
      </c>
    </row>
    <row r="1261" spans="1:19" x14ac:dyDescent="0.25">
      <c r="A1261">
        <v>10319</v>
      </c>
      <c r="B1261">
        <v>54</v>
      </c>
      <c r="C1261" t="s">
        <v>442</v>
      </c>
      <c r="D1261" t="s">
        <v>34</v>
      </c>
      <c r="E1261">
        <v>66303</v>
      </c>
      <c r="F1261">
        <v>56</v>
      </c>
      <c r="G1261">
        <v>22</v>
      </c>
      <c r="H1261">
        <v>1286</v>
      </c>
      <c r="I1261">
        <f>(1-_xlfn.PERCENTRANK.INC($F$2:$F43473,F1261,1))*10</f>
        <v>5</v>
      </c>
      <c r="J1261">
        <f t="shared" si="96"/>
        <v>7</v>
      </c>
      <c r="K1261">
        <f t="shared" si="97"/>
        <v>8</v>
      </c>
      <c r="L1261" t="s">
        <v>483</v>
      </c>
      <c r="M1261">
        <v>3</v>
      </c>
      <c r="N1261" s="8">
        <v>275.57142857142856</v>
      </c>
      <c r="O1261" s="8">
        <v>11</v>
      </c>
      <c r="P1261" s="8">
        <v>1010.4285714285714</v>
      </c>
      <c r="Q1261">
        <f t="shared" si="95"/>
        <v>20</v>
      </c>
      <c r="R1261">
        <f t="shared" si="98"/>
        <v>7</v>
      </c>
      <c r="S1261" t="str">
        <f t="shared" si="99"/>
        <v>Loyal Customers</v>
      </c>
    </row>
    <row r="1262" spans="1:19" x14ac:dyDescent="0.25">
      <c r="A1262">
        <v>2296</v>
      </c>
      <c r="B1262">
        <v>50</v>
      </c>
      <c r="C1262" t="s">
        <v>443</v>
      </c>
      <c r="D1262" t="s">
        <v>34</v>
      </c>
      <c r="E1262">
        <v>37368</v>
      </c>
      <c r="F1262">
        <v>4</v>
      </c>
      <c r="G1262">
        <v>4</v>
      </c>
      <c r="H1262">
        <v>30</v>
      </c>
      <c r="I1262">
        <f>(1-_xlfn.PERCENTRANK.INC($F$2:$F43474,F1262,1))*10</f>
        <v>10</v>
      </c>
      <c r="J1262">
        <f t="shared" si="96"/>
        <v>0</v>
      </c>
      <c r="K1262">
        <f t="shared" si="97"/>
        <v>0</v>
      </c>
      <c r="L1262" t="s">
        <v>483</v>
      </c>
      <c r="M1262">
        <v>1</v>
      </c>
      <c r="N1262" s="8">
        <v>10</v>
      </c>
      <c r="O1262" s="8">
        <v>2</v>
      </c>
      <c r="P1262" s="8">
        <v>20</v>
      </c>
      <c r="Q1262">
        <f t="shared" si="95"/>
        <v>10</v>
      </c>
      <c r="R1262">
        <f t="shared" si="98"/>
        <v>2</v>
      </c>
      <c r="S1262" t="str">
        <f t="shared" si="99"/>
        <v>At-Risk Customers</v>
      </c>
    </row>
    <row r="1263" spans="1:19" x14ac:dyDescent="0.25">
      <c r="A1263">
        <v>10637</v>
      </c>
      <c r="B1263">
        <v>61</v>
      </c>
      <c r="C1263" t="s">
        <v>442</v>
      </c>
      <c r="D1263" t="s">
        <v>34</v>
      </c>
      <c r="E1263">
        <v>40800</v>
      </c>
      <c r="F1263">
        <v>77</v>
      </c>
      <c r="G1263">
        <v>8</v>
      </c>
      <c r="H1263">
        <v>99</v>
      </c>
      <c r="I1263">
        <f>(1-_xlfn.PERCENTRANK.INC($F$2:$F43475,F1263,1))*10</f>
        <v>3.0000000000000004</v>
      </c>
      <c r="J1263">
        <f t="shared" si="96"/>
        <v>2</v>
      </c>
      <c r="K1263">
        <f t="shared" si="97"/>
        <v>3</v>
      </c>
      <c r="L1263" t="s">
        <v>483</v>
      </c>
      <c r="M1263">
        <v>3</v>
      </c>
      <c r="N1263" s="8">
        <v>49.5</v>
      </c>
      <c r="O1263" s="8">
        <v>3</v>
      </c>
      <c r="P1263" s="8">
        <v>49.5</v>
      </c>
      <c r="Q1263">
        <f t="shared" si="95"/>
        <v>8</v>
      </c>
      <c r="R1263">
        <f t="shared" si="98"/>
        <v>1</v>
      </c>
      <c r="S1263" t="str">
        <f t="shared" si="99"/>
        <v>Inactive Customers</v>
      </c>
    </row>
    <row r="1264" spans="1:19" x14ac:dyDescent="0.25">
      <c r="A1264">
        <v>2931</v>
      </c>
      <c r="B1264">
        <v>47</v>
      </c>
      <c r="C1264" t="s">
        <v>442</v>
      </c>
      <c r="D1264" t="s">
        <v>37</v>
      </c>
      <c r="E1264">
        <v>71847</v>
      </c>
      <c r="F1264">
        <v>95</v>
      </c>
      <c r="G1264">
        <v>22</v>
      </c>
      <c r="H1264">
        <v>1192</v>
      </c>
      <c r="I1264">
        <f>(1-_xlfn.PERCENTRANK.INC($F$2:$F43476,F1264,1))*10</f>
        <v>0.99999999999999978</v>
      </c>
      <c r="J1264">
        <f t="shared" si="96"/>
        <v>7</v>
      </c>
      <c r="K1264">
        <f t="shared" si="97"/>
        <v>8</v>
      </c>
      <c r="L1264" t="s">
        <v>484</v>
      </c>
      <c r="M1264">
        <v>6</v>
      </c>
      <c r="N1264" s="8">
        <v>476.8</v>
      </c>
      <c r="O1264" s="8">
        <v>9</v>
      </c>
      <c r="P1264" s="8">
        <v>715.19999999999993</v>
      </c>
      <c r="Q1264">
        <f t="shared" si="95"/>
        <v>16</v>
      </c>
      <c r="R1264">
        <f t="shared" si="98"/>
        <v>5</v>
      </c>
      <c r="S1264" t="str">
        <f t="shared" si="99"/>
        <v>Growth Customers</v>
      </c>
    </row>
    <row r="1265" spans="1:19" x14ac:dyDescent="0.25">
      <c r="A1265">
        <v>907</v>
      </c>
      <c r="B1265">
        <v>50</v>
      </c>
      <c r="C1265" t="s">
        <v>442</v>
      </c>
      <c r="D1265" t="s">
        <v>34</v>
      </c>
      <c r="E1265">
        <v>46149</v>
      </c>
      <c r="F1265">
        <v>36</v>
      </c>
      <c r="G1265">
        <v>18</v>
      </c>
      <c r="H1265">
        <v>362</v>
      </c>
      <c r="I1265">
        <f>(1-_xlfn.PERCENTRANK.INC($F$2:$F43477,F1265,1))*10</f>
        <v>7</v>
      </c>
      <c r="J1265">
        <f t="shared" si="96"/>
        <v>6</v>
      </c>
      <c r="K1265">
        <f t="shared" si="97"/>
        <v>4</v>
      </c>
      <c r="L1265" t="s">
        <v>483</v>
      </c>
      <c r="M1265">
        <v>5</v>
      </c>
      <c r="N1265" s="8">
        <v>150.83333333333334</v>
      </c>
      <c r="O1265" s="8">
        <v>7</v>
      </c>
      <c r="P1265" s="8">
        <v>211.16666666666669</v>
      </c>
      <c r="Q1265">
        <f t="shared" si="95"/>
        <v>17</v>
      </c>
      <c r="R1265">
        <f t="shared" si="98"/>
        <v>5</v>
      </c>
      <c r="S1265" t="str">
        <f t="shared" si="99"/>
        <v>Growth Customers</v>
      </c>
    </row>
    <row r="1266" spans="1:19" x14ac:dyDescent="0.25">
      <c r="A1266">
        <v>3698</v>
      </c>
      <c r="B1266">
        <v>42</v>
      </c>
      <c r="C1266" t="s">
        <v>442</v>
      </c>
      <c r="D1266" t="s">
        <v>34</v>
      </c>
      <c r="E1266">
        <v>78687</v>
      </c>
      <c r="F1266">
        <v>13</v>
      </c>
      <c r="G1266">
        <v>19</v>
      </c>
      <c r="H1266">
        <v>2130</v>
      </c>
      <c r="I1266">
        <f>(1-_xlfn.PERCENTRANK.INC($F$2:$F43478,F1266,1))*10</f>
        <v>9</v>
      </c>
      <c r="J1266">
        <f t="shared" si="96"/>
        <v>6</v>
      </c>
      <c r="K1266">
        <f t="shared" si="97"/>
        <v>9</v>
      </c>
      <c r="L1266" t="s">
        <v>483</v>
      </c>
      <c r="M1266">
        <v>4</v>
      </c>
      <c r="N1266" s="8">
        <v>710</v>
      </c>
      <c r="O1266" s="8">
        <v>8</v>
      </c>
      <c r="P1266" s="8">
        <v>1420</v>
      </c>
      <c r="Q1266">
        <f t="shared" si="95"/>
        <v>24</v>
      </c>
      <c r="R1266">
        <f t="shared" si="98"/>
        <v>9</v>
      </c>
      <c r="S1266" t="str">
        <f t="shared" si="99"/>
        <v>Top Customers</v>
      </c>
    </row>
    <row r="1267" spans="1:19" x14ac:dyDescent="0.25">
      <c r="A1267">
        <v>9516</v>
      </c>
      <c r="B1267">
        <v>54</v>
      </c>
      <c r="C1267" t="s">
        <v>443</v>
      </c>
      <c r="D1267" t="s">
        <v>37</v>
      </c>
      <c r="E1267">
        <v>49118</v>
      </c>
      <c r="F1267">
        <v>90</v>
      </c>
      <c r="G1267">
        <v>28</v>
      </c>
      <c r="H1267">
        <v>1229</v>
      </c>
      <c r="I1267">
        <f>(1-_xlfn.PERCENTRANK.INC($F$2:$F43479,F1267,1))*10</f>
        <v>0.99999999999999978</v>
      </c>
      <c r="J1267">
        <f t="shared" si="96"/>
        <v>9</v>
      </c>
      <c r="K1267">
        <f t="shared" si="97"/>
        <v>8</v>
      </c>
      <c r="L1267" t="s">
        <v>483</v>
      </c>
      <c r="M1267">
        <v>9</v>
      </c>
      <c r="N1267" s="8">
        <v>582.15789473684208</v>
      </c>
      <c r="O1267" s="8">
        <v>10</v>
      </c>
      <c r="P1267" s="8">
        <v>646.8421052631578</v>
      </c>
      <c r="Q1267">
        <f t="shared" si="95"/>
        <v>18</v>
      </c>
      <c r="R1267">
        <f t="shared" si="98"/>
        <v>6</v>
      </c>
      <c r="S1267" t="str">
        <f t="shared" si="99"/>
        <v>Growth Customers</v>
      </c>
    </row>
    <row r="1268" spans="1:19" x14ac:dyDescent="0.25">
      <c r="A1268">
        <v>679</v>
      </c>
      <c r="B1268">
        <v>68</v>
      </c>
      <c r="C1268" t="s">
        <v>33</v>
      </c>
      <c r="D1268" t="s">
        <v>34</v>
      </c>
      <c r="E1268">
        <v>37633</v>
      </c>
      <c r="F1268">
        <v>49</v>
      </c>
      <c r="G1268">
        <v>6</v>
      </c>
      <c r="H1268">
        <v>38</v>
      </c>
      <c r="I1268">
        <f>(1-_xlfn.PERCENTRANK.INC($F$2:$F43480,F1268,1))*10</f>
        <v>6</v>
      </c>
      <c r="J1268">
        <f t="shared" si="96"/>
        <v>1</v>
      </c>
      <c r="K1268">
        <f t="shared" si="97"/>
        <v>1</v>
      </c>
      <c r="L1268" t="s">
        <v>483</v>
      </c>
      <c r="M1268">
        <v>1</v>
      </c>
      <c r="N1268" s="8">
        <v>9.5</v>
      </c>
      <c r="O1268" s="8">
        <v>3</v>
      </c>
      <c r="P1268" s="8">
        <v>28.5</v>
      </c>
      <c r="Q1268">
        <f t="shared" si="95"/>
        <v>8</v>
      </c>
      <c r="R1268">
        <f t="shared" si="98"/>
        <v>1</v>
      </c>
      <c r="S1268" t="str">
        <f t="shared" si="99"/>
        <v>Inactive Customers</v>
      </c>
    </row>
    <row r="1269" spans="1:19" x14ac:dyDescent="0.25">
      <c r="A1269">
        <v>7384</v>
      </c>
      <c r="B1269">
        <v>74</v>
      </c>
      <c r="C1269" t="s">
        <v>443</v>
      </c>
      <c r="D1269" t="s">
        <v>34</v>
      </c>
      <c r="E1269">
        <v>39767</v>
      </c>
      <c r="F1269">
        <v>18</v>
      </c>
      <c r="G1269">
        <v>17</v>
      </c>
      <c r="H1269">
        <v>485</v>
      </c>
      <c r="I1269">
        <f>(1-_xlfn.PERCENTRANK.INC($F$2:$F43481,F1269,1))*10</f>
        <v>9</v>
      </c>
      <c r="J1269">
        <f t="shared" si="96"/>
        <v>5</v>
      </c>
      <c r="K1269">
        <f t="shared" si="97"/>
        <v>5</v>
      </c>
      <c r="L1269" t="s">
        <v>483</v>
      </c>
      <c r="M1269">
        <v>7</v>
      </c>
      <c r="N1269" s="8">
        <v>242.5</v>
      </c>
      <c r="O1269" s="8">
        <v>7</v>
      </c>
      <c r="P1269" s="8">
        <v>242.5</v>
      </c>
      <c r="Q1269">
        <f t="shared" si="95"/>
        <v>19</v>
      </c>
      <c r="R1269">
        <f t="shared" si="98"/>
        <v>7</v>
      </c>
      <c r="S1269" t="str">
        <f t="shared" si="99"/>
        <v>Loyal Customers</v>
      </c>
    </row>
    <row r="1270" spans="1:19" x14ac:dyDescent="0.25">
      <c r="A1270">
        <v>5043</v>
      </c>
      <c r="B1270">
        <v>74</v>
      </c>
      <c r="C1270" t="s">
        <v>41</v>
      </c>
      <c r="D1270" t="s">
        <v>34</v>
      </c>
      <c r="E1270">
        <v>26997</v>
      </c>
      <c r="F1270">
        <v>89</v>
      </c>
      <c r="G1270">
        <v>13</v>
      </c>
      <c r="H1270">
        <v>434</v>
      </c>
      <c r="I1270">
        <f>(1-_xlfn.PERCENTRANK.INC($F$2:$F43482,F1270,1))*10</f>
        <v>1.9999999999999996</v>
      </c>
      <c r="J1270">
        <f t="shared" si="96"/>
        <v>4</v>
      </c>
      <c r="K1270">
        <f t="shared" si="97"/>
        <v>5</v>
      </c>
      <c r="L1270" t="s">
        <v>483</v>
      </c>
      <c r="M1270">
        <v>4</v>
      </c>
      <c r="N1270" s="8">
        <v>192.88888888888889</v>
      </c>
      <c r="O1270" s="8">
        <v>5</v>
      </c>
      <c r="P1270" s="8">
        <v>241.11111111111111</v>
      </c>
      <c r="Q1270">
        <f t="shared" si="95"/>
        <v>11</v>
      </c>
      <c r="R1270">
        <f t="shared" si="98"/>
        <v>3</v>
      </c>
      <c r="S1270" t="str">
        <f t="shared" si="99"/>
        <v>At-Risk Customers</v>
      </c>
    </row>
    <row r="1271" spans="1:19" x14ac:dyDescent="0.25">
      <c r="A1271">
        <v>5267</v>
      </c>
      <c r="B1271">
        <v>55</v>
      </c>
      <c r="C1271" t="s">
        <v>442</v>
      </c>
      <c r="D1271" t="s">
        <v>37</v>
      </c>
      <c r="E1271">
        <v>33986</v>
      </c>
      <c r="F1271">
        <v>43</v>
      </c>
      <c r="G1271">
        <v>5</v>
      </c>
      <c r="H1271">
        <v>44</v>
      </c>
      <c r="I1271">
        <f>(1-_xlfn.PERCENTRANK.INC($F$2:$F43483,F1271,1))*10</f>
        <v>6</v>
      </c>
      <c r="J1271">
        <f t="shared" si="96"/>
        <v>0</v>
      </c>
      <c r="K1271">
        <f t="shared" si="97"/>
        <v>1</v>
      </c>
      <c r="L1271" t="s">
        <v>483</v>
      </c>
      <c r="M1271">
        <v>1</v>
      </c>
      <c r="N1271" s="8">
        <v>11</v>
      </c>
      <c r="O1271" s="8">
        <v>3</v>
      </c>
      <c r="P1271" s="8">
        <v>33</v>
      </c>
      <c r="Q1271">
        <f t="shared" si="95"/>
        <v>7</v>
      </c>
      <c r="R1271">
        <f t="shared" si="98"/>
        <v>1</v>
      </c>
      <c r="S1271" t="str">
        <f t="shared" si="99"/>
        <v>Inactive Customers</v>
      </c>
    </row>
    <row r="1272" spans="1:19" x14ac:dyDescent="0.25">
      <c r="A1272">
        <v>339</v>
      </c>
      <c r="B1272">
        <v>53</v>
      </c>
      <c r="C1272" t="s">
        <v>33</v>
      </c>
      <c r="D1272" t="s">
        <v>34</v>
      </c>
      <c r="E1272">
        <v>57091</v>
      </c>
      <c r="F1272">
        <v>82</v>
      </c>
      <c r="G1272">
        <v>18</v>
      </c>
      <c r="H1272">
        <v>496</v>
      </c>
      <c r="I1272">
        <f>(1-_xlfn.PERCENTRANK.INC($F$2:$F43484,F1272,1))*10</f>
        <v>1.9999999999999996</v>
      </c>
      <c r="J1272">
        <f t="shared" si="96"/>
        <v>6</v>
      </c>
      <c r="K1272">
        <f t="shared" si="97"/>
        <v>5</v>
      </c>
      <c r="L1272" t="s">
        <v>483</v>
      </c>
      <c r="M1272">
        <v>9</v>
      </c>
      <c r="N1272" s="8">
        <v>318.85714285714289</v>
      </c>
      <c r="O1272" s="8">
        <v>5</v>
      </c>
      <c r="P1272" s="8">
        <v>177.14285714285714</v>
      </c>
      <c r="Q1272">
        <f t="shared" si="95"/>
        <v>13</v>
      </c>
      <c r="R1272">
        <f t="shared" si="98"/>
        <v>4</v>
      </c>
      <c r="S1272" t="str">
        <f t="shared" si="99"/>
        <v>At-Risk Customers</v>
      </c>
    </row>
    <row r="1273" spans="1:19" x14ac:dyDescent="0.25">
      <c r="A1273">
        <v>2516</v>
      </c>
      <c r="B1273">
        <v>56</v>
      </c>
      <c r="C1273" t="s">
        <v>443</v>
      </c>
      <c r="D1273" t="s">
        <v>34</v>
      </c>
      <c r="E1273">
        <v>46831</v>
      </c>
      <c r="F1273">
        <v>84</v>
      </c>
      <c r="G1273">
        <v>7</v>
      </c>
      <c r="H1273">
        <v>78</v>
      </c>
      <c r="I1273">
        <f>(1-_xlfn.PERCENTRANK.INC($F$2:$F43485,F1273,1))*10</f>
        <v>1.9999999999999996</v>
      </c>
      <c r="J1273">
        <f t="shared" si="96"/>
        <v>1</v>
      </c>
      <c r="K1273">
        <f t="shared" si="97"/>
        <v>2</v>
      </c>
      <c r="L1273" t="s">
        <v>483</v>
      </c>
      <c r="M1273">
        <v>1</v>
      </c>
      <c r="N1273" s="8">
        <v>26</v>
      </c>
      <c r="O1273" s="8">
        <v>2</v>
      </c>
      <c r="P1273" s="8">
        <v>52</v>
      </c>
      <c r="Q1273">
        <f t="shared" si="95"/>
        <v>5</v>
      </c>
      <c r="R1273">
        <f t="shared" si="98"/>
        <v>0</v>
      </c>
      <c r="S1273" t="str">
        <f t="shared" si="99"/>
        <v>Inactive Customers</v>
      </c>
    </row>
    <row r="1274" spans="1:19" x14ac:dyDescent="0.25">
      <c r="A1274">
        <v>9010</v>
      </c>
      <c r="B1274">
        <v>53</v>
      </c>
      <c r="C1274" t="s">
        <v>443</v>
      </c>
      <c r="D1274" t="s">
        <v>34</v>
      </c>
      <c r="E1274">
        <v>83151</v>
      </c>
      <c r="F1274">
        <v>80</v>
      </c>
      <c r="G1274">
        <v>23</v>
      </c>
      <c r="H1274">
        <v>2346</v>
      </c>
      <c r="I1274">
        <f>(1-_xlfn.PERCENTRANK.INC($F$2:$F43486,F1274,1))*10</f>
        <v>1.9999999999999996</v>
      </c>
      <c r="J1274">
        <f t="shared" si="96"/>
        <v>8</v>
      </c>
      <c r="K1274">
        <f t="shared" si="97"/>
        <v>9</v>
      </c>
      <c r="L1274" t="s">
        <v>483</v>
      </c>
      <c r="M1274">
        <v>5</v>
      </c>
      <c r="N1274" s="8">
        <v>782</v>
      </c>
      <c r="O1274" s="8">
        <v>10</v>
      </c>
      <c r="P1274" s="8">
        <v>1564</v>
      </c>
      <c r="Q1274">
        <f t="shared" si="95"/>
        <v>19</v>
      </c>
      <c r="R1274">
        <f t="shared" si="98"/>
        <v>7</v>
      </c>
      <c r="S1274" t="str">
        <f t="shared" si="99"/>
        <v>Loyal Customers</v>
      </c>
    </row>
    <row r="1275" spans="1:19" x14ac:dyDescent="0.25">
      <c r="A1275">
        <v>378</v>
      </c>
      <c r="B1275">
        <v>54</v>
      </c>
      <c r="C1275" t="s">
        <v>442</v>
      </c>
      <c r="D1275" t="s">
        <v>34</v>
      </c>
      <c r="E1275">
        <v>52531</v>
      </c>
      <c r="F1275">
        <v>68</v>
      </c>
      <c r="G1275">
        <v>21</v>
      </c>
      <c r="H1275">
        <v>794</v>
      </c>
      <c r="I1275">
        <f>(1-_xlfn.PERCENTRANK.INC($F$2:$F43487,F1275,1))*10</f>
        <v>4</v>
      </c>
      <c r="J1275">
        <f t="shared" si="96"/>
        <v>7</v>
      </c>
      <c r="K1275">
        <f t="shared" si="97"/>
        <v>6</v>
      </c>
      <c r="L1275" t="s">
        <v>483</v>
      </c>
      <c r="M1275">
        <v>7</v>
      </c>
      <c r="N1275" s="8">
        <v>326.94117647058823</v>
      </c>
      <c r="O1275" s="8">
        <v>10</v>
      </c>
      <c r="P1275" s="8">
        <v>467.05882352941177</v>
      </c>
      <c r="Q1275">
        <f t="shared" si="95"/>
        <v>17</v>
      </c>
      <c r="R1275">
        <f t="shared" si="98"/>
        <v>5</v>
      </c>
      <c r="S1275" t="str">
        <f t="shared" si="99"/>
        <v>Growth Customers</v>
      </c>
    </row>
    <row r="1276" spans="1:19" x14ac:dyDescent="0.25">
      <c r="A1276">
        <v>4808</v>
      </c>
      <c r="B1276">
        <v>69</v>
      </c>
      <c r="C1276" t="s">
        <v>442</v>
      </c>
      <c r="D1276" t="s">
        <v>34</v>
      </c>
      <c r="E1276">
        <v>15759</v>
      </c>
      <c r="F1276">
        <v>12</v>
      </c>
      <c r="G1276">
        <v>4</v>
      </c>
      <c r="H1276">
        <v>17</v>
      </c>
      <c r="I1276">
        <f>(1-_xlfn.PERCENTRANK.INC($F$2:$F43488,F1276,1))*10</f>
        <v>9</v>
      </c>
      <c r="J1276">
        <f t="shared" si="96"/>
        <v>0</v>
      </c>
      <c r="K1276">
        <f t="shared" si="97"/>
        <v>0</v>
      </c>
      <c r="L1276" t="s">
        <v>483</v>
      </c>
      <c r="M1276">
        <v>1</v>
      </c>
      <c r="N1276" s="8">
        <v>5.6666666666666661</v>
      </c>
      <c r="O1276" s="8">
        <v>2</v>
      </c>
      <c r="P1276" s="8">
        <v>11.333333333333332</v>
      </c>
      <c r="Q1276">
        <f t="shared" si="95"/>
        <v>9</v>
      </c>
      <c r="R1276">
        <f t="shared" si="98"/>
        <v>2</v>
      </c>
      <c r="S1276" t="str">
        <f t="shared" si="99"/>
        <v>At-Risk Customers</v>
      </c>
    </row>
    <row r="1277" spans="1:19" x14ac:dyDescent="0.25">
      <c r="A1277">
        <v>5068</v>
      </c>
      <c r="B1277">
        <v>54</v>
      </c>
      <c r="C1277" t="s">
        <v>442</v>
      </c>
      <c r="D1277" t="s">
        <v>30</v>
      </c>
      <c r="E1277">
        <v>22804</v>
      </c>
      <c r="F1277">
        <v>75</v>
      </c>
      <c r="G1277">
        <v>5</v>
      </c>
      <c r="H1277">
        <v>26</v>
      </c>
      <c r="I1277">
        <f>(1-_xlfn.PERCENTRANK.INC($F$2:$F43489,F1277,1))*10</f>
        <v>3.0000000000000004</v>
      </c>
      <c r="J1277">
        <f t="shared" si="96"/>
        <v>0</v>
      </c>
      <c r="K1277">
        <f t="shared" si="97"/>
        <v>0</v>
      </c>
      <c r="L1277" t="s">
        <v>483</v>
      </c>
      <c r="M1277">
        <v>2</v>
      </c>
      <c r="N1277" s="8">
        <v>13</v>
      </c>
      <c r="O1277" s="8">
        <v>2</v>
      </c>
      <c r="P1277" s="8">
        <v>13</v>
      </c>
      <c r="Q1277">
        <f t="shared" si="95"/>
        <v>3.0000000000000004</v>
      </c>
      <c r="R1277">
        <f t="shared" si="98"/>
        <v>0</v>
      </c>
      <c r="S1277" t="str">
        <f t="shared" si="99"/>
        <v>Inactive Customers</v>
      </c>
    </row>
    <row r="1278" spans="1:19" x14ac:dyDescent="0.25">
      <c r="A1278">
        <v>7628</v>
      </c>
      <c r="B1278">
        <v>52</v>
      </c>
      <c r="C1278" t="s">
        <v>443</v>
      </c>
      <c r="D1278" t="s">
        <v>34</v>
      </c>
      <c r="E1278">
        <v>43050</v>
      </c>
      <c r="F1278">
        <v>10</v>
      </c>
      <c r="G1278">
        <v>8</v>
      </c>
      <c r="H1278">
        <v>76</v>
      </c>
      <c r="I1278">
        <f>(1-_xlfn.PERCENTRANK.INC($F$2:$F43490,F1278,1))*10</f>
        <v>9</v>
      </c>
      <c r="J1278">
        <f t="shared" si="96"/>
        <v>2</v>
      </c>
      <c r="K1278">
        <f t="shared" si="97"/>
        <v>2</v>
      </c>
      <c r="L1278" t="s">
        <v>483</v>
      </c>
      <c r="M1278">
        <v>2</v>
      </c>
      <c r="N1278" s="8">
        <v>25.333333333333332</v>
      </c>
      <c r="O1278" s="8">
        <v>4</v>
      </c>
      <c r="P1278" s="8">
        <v>50.666666666666664</v>
      </c>
      <c r="Q1278">
        <f t="shared" si="95"/>
        <v>13</v>
      </c>
      <c r="R1278">
        <f t="shared" si="98"/>
        <v>4</v>
      </c>
      <c r="S1278" t="str">
        <f t="shared" si="99"/>
        <v>At-Risk Customers</v>
      </c>
    </row>
    <row r="1279" spans="1:19" x14ac:dyDescent="0.25">
      <c r="A1279">
        <v>7128</v>
      </c>
      <c r="B1279">
        <v>48</v>
      </c>
      <c r="C1279" t="s">
        <v>33</v>
      </c>
      <c r="D1279" t="s">
        <v>30</v>
      </c>
      <c r="E1279">
        <v>42997</v>
      </c>
      <c r="F1279">
        <v>91</v>
      </c>
      <c r="G1279">
        <v>4</v>
      </c>
      <c r="H1279">
        <v>15</v>
      </c>
      <c r="I1279">
        <f>(1-_xlfn.PERCENTRANK.INC($F$2:$F43491,F1279,1))*10</f>
        <v>0.99999999999999978</v>
      </c>
      <c r="J1279">
        <f t="shared" si="96"/>
        <v>0</v>
      </c>
      <c r="K1279">
        <f t="shared" si="97"/>
        <v>0</v>
      </c>
      <c r="L1279" t="s">
        <v>483</v>
      </c>
      <c r="M1279">
        <v>1</v>
      </c>
      <c r="N1279" s="8">
        <v>5</v>
      </c>
      <c r="O1279" s="8">
        <v>2</v>
      </c>
      <c r="P1279" s="8">
        <v>10</v>
      </c>
      <c r="Q1279">
        <f t="shared" si="95"/>
        <v>0.99999999999999978</v>
      </c>
      <c r="R1279">
        <f t="shared" si="98"/>
        <v>0</v>
      </c>
      <c r="S1279" t="str">
        <f t="shared" si="99"/>
        <v>Inactive Customers</v>
      </c>
    </row>
    <row r="1280" spans="1:19" x14ac:dyDescent="0.25">
      <c r="A1280">
        <v>2811</v>
      </c>
      <c r="B1280">
        <v>62</v>
      </c>
      <c r="C1280" t="s">
        <v>33</v>
      </c>
      <c r="D1280" t="s">
        <v>30</v>
      </c>
      <c r="E1280">
        <v>48918</v>
      </c>
      <c r="F1280">
        <v>21</v>
      </c>
      <c r="G1280">
        <v>7</v>
      </c>
      <c r="H1280">
        <v>62</v>
      </c>
      <c r="I1280">
        <f>(1-_xlfn.PERCENTRANK.INC($F$2:$F43492,F1280,1))*10</f>
        <v>8</v>
      </c>
      <c r="J1280">
        <f t="shared" si="96"/>
        <v>1</v>
      </c>
      <c r="K1280">
        <f t="shared" si="97"/>
        <v>2</v>
      </c>
      <c r="L1280" t="s">
        <v>483</v>
      </c>
      <c r="M1280">
        <v>1</v>
      </c>
      <c r="N1280" s="8">
        <v>12.4</v>
      </c>
      <c r="O1280" s="8">
        <v>4</v>
      </c>
      <c r="P1280" s="8">
        <v>49.6</v>
      </c>
      <c r="Q1280">
        <f t="shared" si="95"/>
        <v>11</v>
      </c>
      <c r="R1280">
        <f t="shared" si="98"/>
        <v>3</v>
      </c>
      <c r="S1280" t="str">
        <f t="shared" si="99"/>
        <v>At-Risk Customers</v>
      </c>
    </row>
    <row r="1281" spans="1:19" x14ac:dyDescent="0.25">
      <c r="A1281">
        <v>3551</v>
      </c>
      <c r="B1281">
        <v>71</v>
      </c>
      <c r="C1281" t="s">
        <v>443</v>
      </c>
      <c r="D1281" t="s">
        <v>34</v>
      </c>
      <c r="E1281">
        <v>60033</v>
      </c>
      <c r="F1281">
        <v>28</v>
      </c>
      <c r="G1281">
        <v>10</v>
      </c>
      <c r="H1281">
        <v>198</v>
      </c>
      <c r="I1281">
        <f>(1-_xlfn.PERCENTRANK.INC($F$2:$F43493,F1281,1))*10</f>
        <v>8</v>
      </c>
      <c r="J1281">
        <f t="shared" si="96"/>
        <v>3</v>
      </c>
      <c r="K1281">
        <f t="shared" si="97"/>
        <v>4</v>
      </c>
      <c r="L1281" t="s">
        <v>483</v>
      </c>
      <c r="M1281">
        <v>2</v>
      </c>
      <c r="N1281" s="8">
        <v>56.571428571428569</v>
      </c>
      <c r="O1281" s="8">
        <v>5</v>
      </c>
      <c r="P1281" s="8">
        <v>141.42857142857144</v>
      </c>
      <c r="Q1281">
        <f t="shared" si="95"/>
        <v>15</v>
      </c>
      <c r="R1281">
        <f t="shared" si="98"/>
        <v>4</v>
      </c>
      <c r="S1281" t="str">
        <f t="shared" si="99"/>
        <v>At-Risk Customers</v>
      </c>
    </row>
    <row r="1282" spans="1:19" x14ac:dyDescent="0.25">
      <c r="A1282">
        <v>1663</v>
      </c>
      <c r="B1282">
        <v>47</v>
      </c>
      <c r="C1282" t="s">
        <v>33</v>
      </c>
      <c r="D1282" t="s">
        <v>34</v>
      </c>
      <c r="E1282">
        <v>34043</v>
      </c>
      <c r="F1282">
        <v>97</v>
      </c>
      <c r="G1282">
        <v>5</v>
      </c>
      <c r="H1282">
        <v>49</v>
      </c>
      <c r="I1282">
        <f>(1-_xlfn.PERCENTRANK.INC($F$2:$F43494,F1282,1))*10</f>
        <v>0.99999999999999978</v>
      </c>
      <c r="J1282">
        <f t="shared" si="96"/>
        <v>0</v>
      </c>
      <c r="K1282">
        <f t="shared" si="97"/>
        <v>1</v>
      </c>
      <c r="L1282" t="s">
        <v>483</v>
      </c>
      <c r="M1282">
        <v>2</v>
      </c>
      <c r="N1282" s="8">
        <v>24.5</v>
      </c>
      <c r="O1282" s="8">
        <v>2</v>
      </c>
      <c r="P1282" s="8">
        <v>24.5</v>
      </c>
      <c r="Q1282">
        <f t="shared" ref="Q1282:Q1345" si="100">SUM(I1282,J1282,K1282)</f>
        <v>1.9999999999999998</v>
      </c>
      <c r="R1282">
        <f t="shared" si="98"/>
        <v>0</v>
      </c>
      <c r="S1282" t="str">
        <f t="shared" si="99"/>
        <v>Inactive Customers</v>
      </c>
    </row>
    <row r="1283" spans="1:19" x14ac:dyDescent="0.25">
      <c r="A1283">
        <v>5543</v>
      </c>
      <c r="B1283">
        <v>59</v>
      </c>
      <c r="C1283" t="s">
        <v>442</v>
      </c>
      <c r="D1283" t="s">
        <v>34</v>
      </c>
      <c r="E1283">
        <v>57811</v>
      </c>
      <c r="F1283">
        <v>49</v>
      </c>
      <c r="G1283">
        <v>25</v>
      </c>
      <c r="H1283">
        <v>802</v>
      </c>
      <c r="I1283">
        <f>(1-_xlfn.PERCENTRANK.INC($F$2:$F43495,F1283,1))*10</f>
        <v>6</v>
      </c>
      <c r="J1283">
        <f t="shared" ref="J1283:J1346" si="101">_xlfn.PERCENTRANK.INC($G$2:$G$2214, G1283,1) * 10</f>
        <v>8</v>
      </c>
      <c r="K1283">
        <f t="shared" ref="K1283:K1346" si="102">_xlfn.PERCENTRANK.INC($H$2:$H$2214, H1283, 1) * 10</f>
        <v>6</v>
      </c>
      <c r="L1283" t="s">
        <v>483</v>
      </c>
      <c r="M1283">
        <v>7</v>
      </c>
      <c r="N1283" s="8">
        <v>311.88888888888891</v>
      </c>
      <c r="O1283" s="8">
        <v>11</v>
      </c>
      <c r="P1283" s="8">
        <v>490.11111111111114</v>
      </c>
      <c r="Q1283">
        <f t="shared" si="100"/>
        <v>20</v>
      </c>
      <c r="R1283">
        <f t="shared" ref="R1283:R1346" si="103">_xlfn.PERCENTRANK.INC($Q$2:$Q$2214, Q1283, 1) * 10</f>
        <v>7</v>
      </c>
      <c r="S1283" t="str">
        <f t="shared" ref="S1283:S1346" si="104">VLOOKUP(R1283,$W$6:$X$17, 2,FALSE)</f>
        <v>Loyal Customers</v>
      </c>
    </row>
    <row r="1284" spans="1:19" x14ac:dyDescent="0.25">
      <c r="A1284">
        <v>1577</v>
      </c>
      <c r="B1284">
        <v>79</v>
      </c>
      <c r="C1284" t="s">
        <v>442</v>
      </c>
      <c r="D1284" t="s">
        <v>34</v>
      </c>
      <c r="E1284">
        <v>78569</v>
      </c>
      <c r="F1284">
        <v>14</v>
      </c>
      <c r="G1284">
        <v>15</v>
      </c>
      <c r="H1284">
        <v>1736</v>
      </c>
      <c r="I1284">
        <f>(1-_xlfn.PERCENTRANK.INC($F$2:$F43496,F1284,1))*10</f>
        <v>9</v>
      </c>
      <c r="J1284">
        <f t="shared" si="101"/>
        <v>4</v>
      </c>
      <c r="K1284">
        <f t="shared" si="102"/>
        <v>9</v>
      </c>
      <c r="L1284" t="s">
        <v>483</v>
      </c>
      <c r="M1284">
        <v>4</v>
      </c>
      <c r="N1284" s="8">
        <v>868</v>
      </c>
      <c r="O1284" s="8">
        <v>4</v>
      </c>
      <c r="P1284" s="8">
        <v>868</v>
      </c>
      <c r="Q1284">
        <f t="shared" si="100"/>
        <v>22</v>
      </c>
      <c r="R1284">
        <f t="shared" si="103"/>
        <v>8</v>
      </c>
      <c r="S1284" t="str">
        <f t="shared" si="104"/>
        <v>Loyal Customers</v>
      </c>
    </row>
    <row r="1285" spans="1:19" x14ac:dyDescent="0.25">
      <c r="A1285">
        <v>10641</v>
      </c>
      <c r="B1285">
        <v>47</v>
      </c>
      <c r="C1285" t="s">
        <v>442</v>
      </c>
      <c r="D1285" t="s">
        <v>30</v>
      </c>
      <c r="E1285">
        <v>7500</v>
      </c>
      <c r="F1285">
        <v>5</v>
      </c>
      <c r="G1285">
        <v>10</v>
      </c>
      <c r="H1285">
        <v>57</v>
      </c>
      <c r="I1285">
        <f>(1-_xlfn.PERCENTRANK.INC($F$2:$F43497,F1285,1))*10</f>
        <v>10</v>
      </c>
      <c r="J1285">
        <f t="shared" si="101"/>
        <v>3</v>
      </c>
      <c r="K1285">
        <f t="shared" si="102"/>
        <v>2</v>
      </c>
      <c r="L1285" t="s">
        <v>483</v>
      </c>
      <c r="M1285">
        <v>2</v>
      </c>
      <c r="N1285" s="8">
        <v>22.8</v>
      </c>
      <c r="O1285" s="8">
        <v>3</v>
      </c>
      <c r="P1285" s="8">
        <v>34.199999999999996</v>
      </c>
      <c r="Q1285">
        <f t="shared" si="100"/>
        <v>15</v>
      </c>
      <c r="R1285">
        <f t="shared" si="103"/>
        <v>4</v>
      </c>
      <c r="S1285" t="str">
        <f t="shared" si="104"/>
        <v>At-Risk Customers</v>
      </c>
    </row>
    <row r="1286" spans="1:19" x14ac:dyDescent="0.25">
      <c r="A1286">
        <v>5336</v>
      </c>
      <c r="B1286">
        <v>54</v>
      </c>
      <c r="C1286" t="s">
        <v>443</v>
      </c>
      <c r="D1286" t="s">
        <v>34</v>
      </c>
      <c r="E1286">
        <v>157733</v>
      </c>
      <c r="F1286">
        <v>37</v>
      </c>
      <c r="G1286">
        <v>2</v>
      </c>
      <c r="H1286">
        <v>59</v>
      </c>
      <c r="I1286">
        <f>(1-_xlfn.PERCENTRANK.INC($F$2:$F43498,F1286,1))*10</f>
        <v>7</v>
      </c>
      <c r="J1286">
        <f t="shared" si="101"/>
        <v>0</v>
      </c>
      <c r="K1286">
        <f t="shared" si="102"/>
        <v>2</v>
      </c>
      <c r="L1286" t="s">
        <v>484</v>
      </c>
      <c r="M1286">
        <v>1</v>
      </c>
      <c r="N1286" s="8">
        <v>29.5</v>
      </c>
      <c r="O1286" s="8">
        <v>1</v>
      </c>
      <c r="P1286" s="8">
        <v>29.5</v>
      </c>
      <c r="Q1286">
        <f t="shared" si="100"/>
        <v>9</v>
      </c>
      <c r="R1286">
        <f t="shared" si="103"/>
        <v>2</v>
      </c>
      <c r="S1286" t="str">
        <f t="shared" si="104"/>
        <v>At-Risk Customers</v>
      </c>
    </row>
    <row r="1287" spans="1:19" x14ac:dyDescent="0.25">
      <c r="A1287">
        <v>6024</v>
      </c>
      <c r="B1287">
        <v>72</v>
      </c>
      <c r="C1287" t="s">
        <v>442</v>
      </c>
      <c r="D1287" t="s">
        <v>34</v>
      </c>
      <c r="E1287">
        <v>94384</v>
      </c>
      <c r="F1287">
        <v>62</v>
      </c>
      <c r="G1287">
        <v>18</v>
      </c>
      <c r="H1287">
        <v>2302</v>
      </c>
      <c r="I1287">
        <f>(1-_xlfn.PERCENTRANK.INC($F$2:$F43499,F1287,1))*10</f>
        <v>4</v>
      </c>
      <c r="J1287">
        <f t="shared" si="101"/>
        <v>6</v>
      </c>
      <c r="K1287">
        <f t="shared" si="102"/>
        <v>9</v>
      </c>
      <c r="L1287" t="s">
        <v>484</v>
      </c>
      <c r="M1287">
        <v>5</v>
      </c>
      <c r="N1287" s="8">
        <v>1151</v>
      </c>
      <c r="O1287" s="8">
        <v>5</v>
      </c>
      <c r="P1287" s="8">
        <v>1151</v>
      </c>
      <c r="Q1287">
        <f t="shared" si="100"/>
        <v>19</v>
      </c>
      <c r="R1287">
        <f t="shared" si="103"/>
        <v>7</v>
      </c>
      <c r="S1287" t="str">
        <f t="shared" si="104"/>
        <v>Loyal Customers</v>
      </c>
    </row>
    <row r="1288" spans="1:19" x14ac:dyDescent="0.25">
      <c r="A1288">
        <v>1878</v>
      </c>
      <c r="B1288">
        <v>40</v>
      </c>
      <c r="C1288" t="s">
        <v>443</v>
      </c>
      <c r="D1288" t="s">
        <v>34</v>
      </c>
      <c r="E1288">
        <v>23148</v>
      </c>
      <c r="F1288">
        <v>83</v>
      </c>
      <c r="G1288">
        <v>6</v>
      </c>
      <c r="H1288">
        <v>37</v>
      </c>
      <c r="I1288">
        <f>(1-_xlfn.PERCENTRANK.INC($F$2:$F43500,F1288,1))*10</f>
        <v>1.9999999999999996</v>
      </c>
      <c r="J1288">
        <f t="shared" si="101"/>
        <v>1</v>
      </c>
      <c r="K1288">
        <f t="shared" si="102"/>
        <v>1</v>
      </c>
      <c r="L1288" t="s">
        <v>483</v>
      </c>
      <c r="M1288">
        <v>2</v>
      </c>
      <c r="N1288" s="8">
        <v>14.8</v>
      </c>
      <c r="O1288" s="8">
        <v>3</v>
      </c>
      <c r="P1288" s="8">
        <v>22.2</v>
      </c>
      <c r="Q1288">
        <f t="shared" si="100"/>
        <v>3.9999999999999996</v>
      </c>
      <c r="R1288">
        <f t="shared" si="103"/>
        <v>0</v>
      </c>
      <c r="S1288" t="str">
        <f t="shared" si="104"/>
        <v>Inactive Customers</v>
      </c>
    </row>
    <row r="1289" spans="1:19" x14ac:dyDescent="0.25">
      <c r="A1289">
        <v>3099</v>
      </c>
      <c r="B1289">
        <v>55</v>
      </c>
      <c r="C1289" t="s">
        <v>442</v>
      </c>
      <c r="D1289" t="s">
        <v>37</v>
      </c>
      <c r="E1289">
        <v>44267</v>
      </c>
      <c r="F1289">
        <v>48</v>
      </c>
      <c r="G1289">
        <v>16</v>
      </c>
      <c r="H1289">
        <v>310</v>
      </c>
      <c r="I1289">
        <f>(1-_xlfn.PERCENTRANK.INC($F$2:$F43501,F1289,1))*10</f>
        <v>6</v>
      </c>
      <c r="J1289">
        <f t="shared" si="101"/>
        <v>5</v>
      </c>
      <c r="K1289">
        <f t="shared" si="102"/>
        <v>4</v>
      </c>
      <c r="L1289" t="s">
        <v>483</v>
      </c>
      <c r="M1289">
        <v>5</v>
      </c>
      <c r="N1289" s="8">
        <v>172.22222222222223</v>
      </c>
      <c r="O1289" s="8">
        <v>4</v>
      </c>
      <c r="P1289" s="8">
        <v>137.77777777777777</v>
      </c>
      <c r="Q1289">
        <f t="shared" si="100"/>
        <v>15</v>
      </c>
      <c r="R1289">
        <f t="shared" si="103"/>
        <v>4</v>
      </c>
      <c r="S1289" t="str">
        <f t="shared" si="104"/>
        <v>At-Risk Customers</v>
      </c>
    </row>
    <row r="1290" spans="1:19" x14ac:dyDescent="0.25">
      <c r="A1290">
        <v>6055</v>
      </c>
      <c r="B1290">
        <v>46</v>
      </c>
      <c r="C1290" t="s">
        <v>442</v>
      </c>
      <c r="D1290" t="s">
        <v>34</v>
      </c>
      <c r="E1290">
        <v>71626</v>
      </c>
      <c r="F1290">
        <v>94</v>
      </c>
      <c r="G1290">
        <v>19</v>
      </c>
      <c r="H1290">
        <v>1305</v>
      </c>
      <c r="I1290">
        <f>(1-_xlfn.PERCENTRANK.INC($F$2:$F43502,F1290,1))*10</f>
        <v>0.99999999999999978</v>
      </c>
      <c r="J1290">
        <f t="shared" si="101"/>
        <v>6</v>
      </c>
      <c r="K1290">
        <f t="shared" si="102"/>
        <v>8</v>
      </c>
      <c r="L1290" t="s">
        <v>483</v>
      </c>
      <c r="M1290">
        <v>5</v>
      </c>
      <c r="N1290" s="8">
        <v>501.92307692307696</v>
      </c>
      <c r="O1290" s="8">
        <v>8</v>
      </c>
      <c r="P1290" s="8">
        <v>803.07692307692309</v>
      </c>
      <c r="Q1290">
        <f t="shared" si="100"/>
        <v>15</v>
      </c>
      <c r="R1290">
        <f t="shared" si="103"/>
        <v>4</v>
      </c>
      <c r="S1290" t="str">
        <f t="shared" si="104"/>
        <v>At-Risk Customers</v>
      </c>
    </row>
    <row r="1291" spans="1:19" x14ac:dyDescent="0.25">
      <c r="A1291">
        <v>5841</v>
      </c>
      <c r="B1291">
        <v>59</v>
      </c>
      <c r="C1291" t="s">
        <v>442</v>
      </c>
      <c r="D1291" t="s">
        <v>34</v>
      </c>
      <c r="E1291">
        <v>60894</v>
      </c>
      <c r="F1291">
        <v>61</v>
      </c>
      <c r="G1291">
        <v>26</v>
      </c>
      <c r="H1291">
        <v>832</v>
      </c>
      <c r="I1291">
        <f>(1-_xlfn.PERCENTRANK.INC($F$2:$F43503,F1291,1))*10</f>
        <v>4</v>
      </c>
      <c r="J1291">
        <f t="shared" si="101"/>
        <v>9</v>
      </c>
      <c r="K1291">
        <f t="shared" si="102"/>
        <v>6</v>
      </c>
      <c r="L1291" t="s">
        <v>483</v>
      </c>
      <c r="M1291">
        <v>10</v>
      </c>
      <c r="N1291" s="8">
        <v>462.22222222222223</v>
      </c>
      <c r="O1291" s="8">
        <v>8</v>
      </c>
      <c r="P1291" s="8">
        <v>369.77777777777777</v>
      </c>
      <c r="Q1291">
        <f t="shared" si="100"/>
        <v>19</v>
      </c>
      <c r="R1291">
        <f t="shared" si="103"/>
        <v>7</v>
      </c>
      <c r="S1291" t="str">
        <f t="shared" si="104"/>
        <v>Loyal Customers</v>
      </c>
    </row>
    <row r="1292" spans="1:19" x14ac:dyDescent="0.25">
      <c r="A1292">
        <v>3972</v>
      </c>
      <c r="B1292">
        <v>49</v>
      </c>
      <c r="C1292" t="s">
        <v>442</v>
      </c>
      <c r="D1292" t="s">
        <v>34</v>
      </c>
      <c r="E1292">
        <v>50200</v>
      </c>
      <c r="F1292">
        <v>70</v>
      </c>
      <c r="G1292">
        <v>19</v>
      </c>
      <c r="H1292">
        <v>401</v>
      </c>
      <c r="I1292">
        <f>(1-_xlfn.PERCENTRANK.INC($F$2:$F43504,F1292,1))*10</f>
        <v>3.0000000000000004</v>
      </c>
      <c r="J1292">
        <f t="shared" si="101"/>
        <v>6</v>
      </c>
      <c r="K1292">
        <f t="shared" si="102"/>
        <v>5</v>
      </c>
      <c r="L1292" t="s">
        <v>483</v>
      </c>
      <c r="M1292">
        <v>7</v>
      </c>
      <c r="N1292" s="8">
        <v>233.91666666666669</v>
      </c>
      <c r="O1292" s="8">
        <v>5</v>
      </c>
      <c r="P1292" s="8">
        <v>167.08333333333334</v>
      </c>
      <c r="Q1292">
        <f t="shared" si="100"/>
        <v>14</v>
      </c>
      <c r="R1292">
        <f t="shared" si="103"/>
        <v>4</v>
      </c>
      <c r="S1292" t="str">
        <f t="shared" si="104"/>
        <v>At-Risk Customers</v>
      </c>
    </row>
    <row r="1293" spans="1:19" x14ac:dyDescent="0.25">
      <c r="A1293">
        <v>4394</v>
      </c>
      <c r="B1293">
        <v>60</v>
      </c>
      <c r="C1293" t="s">
        <v>33</v>
      </c>
      <c r="D1293" t="s">
        <v>34</v>
      </c>
      <c r="E1293">
        <v>81051</v>
      </c>
      <c r="F1293">
        <v>43</v>
      </c>
      <c r="G1293">
        <v>23</v>
      </c>
      <c r="H1293">
        <v>1501</v>
      </c>
      <c r="I1293">
        <f>(1-_xlfn.PERCENTRANK.INC($F$2:$F43505,F1293,1))*10</f>
        <v>6</v>
      </c>
      <c r="J1293">
        <f t="shared" si="101"/>
        <v>8</v>
      </c>
      <c r="K1293">
        <f t="shared" si="102"/>
        <v>8</v>
      </c>
      <c r="L1293" t="s">
        <v>483</v>
      </c>
      <c r="M1293">
        <v>5</v>
      </c>
      <c r="N1293" s="8">
        <v>441.47058823529414</v>
      </c>
      <c r="O1293" s="8">
        <v>12</v>
      </c>
      <c r="P1293" s="8">
        <v>1059.5294117647059</v>
      </c>
      <c r="Q1293">
        <f t="shared" si="100"/>
        <v>22</v>
      </c>
      <c r="R1293">
        <f t="shared" si="103"/>
        <v>8</v>
      </c>
      <c r="S1293" t="str">
        <f t="shared" si="104"/>
        <v>Loyal Customers</v>
      </c>
    </row>
    <row r="1294" spans="1:19" x14ac:dyDescent="0.25">
      <c r="A1294">
        <v>5758</v>
      </c>
      <c r="B1294">
        <v>43</v>
      </c>
      <c r="C1294" t="s">
        <v>442</v>
      </c>
      <c r="D1294" t="s">
        <v>34</v>
      </c>
      <c r="E1294">
        <v>65169</v>
      </c>
      <c r="F1294">
        <v>23</v>
      </c>
      <c r="G1294">
        <v>28</v>
      </c>
      <c r="H1294">
        <v>1189</v>
      </c>
      <c r="I1294">
        <f>(1-_xlfn.PERCENTRANK.INC($F$2:$F43506,F1294,1))*10</f>
        <v>8</v>
      </c>
      <c r="J1294">
        <f t="shared" si="101"/>
        <v>9</v>
      </c>
      <c r="K1294">
        <f t="shared" si="102"/>
        <v>8</v>
      </c>
      <c r="L1294" t="s">
        <v>483</v>
      </c>
      <c r="M1294">
        <v>10</v>
      </c>
      <c r="N1294" s="8">
        <v>516.95652173913038</v>
      </c>
      <c r="O1294" s="8">
        <v>13</v>
      </c>
      <c r="P1294" s="8">
        <v>672.04347826086951</v>
      </c>
      <c r="Q1294">
        <f t="shared" si="100"/>
        <v>25</v>
      </c>
      <c r="R1294">
        <f t="shared" si="103"/>
        <v>9</v>
      </c>
      <c r="S1294" t="str">
        <f t="shared" si="104"/>
        <v>Top Customers</v>
      </c>
    </row>
    <row r="1295" spans="1:19" x14ac:dyDescent="0.25">
      <c r="A1295">
        <v>6658</v>
      </c>
      <c r="B1295">
        <v>53</v>
      </c>
      <c r="C1295" t="s">
        <v>442</v>
      </c>
      <c r="D1295" t="s">
        <v>34</v>
      </c>
      <c r="E1295">
        <v>59868</v>
      </c>
      <c r="F1295">
        <v>37</v>
      </c>
      <c r="G1295">
        <v>32</v>
      </c>
      <c r="H1295">
        <v>1194</v>
      </c>
      <c r="I1295">
        <f>(1-_xlfn.PERCENTRANK.INC($F$2:$F43507,F1295,1))*10</f>
        <v>7</v>
      </c>
      <c r="J1295">
        <f t="shared" si="101"/>
        <v>9</v>
      </c>
      <c r="K1295">
        <f t="shared" si="102"/>
        <v>8</v>
      </c>
      <c r="L1295" t="s">
        <v>483</v>
      </c>
      <c r="M1295">
        <v>11</v>
      </c>
      <c r="N1295" s="8">
        <v>571.04347826086962</v>
      </c>
      <c r="O1295" s="8">
        <v>12</v>
      </c>
      <c r="P1295" s="8">
        <v>622.95652173913038</v>
      </c>
      <c r="Q1295">
        <f t="shared" si="100"/>
        <v>24</v>
      </c>
      <c r="R1295">
        <f t="shared" si="103"/>
        <v>9</v>
      </c>
      <c r="S1295" t="str">
        <f t="shared" si="104"/>
        <v>Top Customers</v>
      </c>
    </row>
    <row r="1296" spans="1:19" x14ac:dyDescent="0.25">
      <c r="A1296">
        <v>4603</v>
      </c>
      <c r="B1296">
        <v>65</v>
      </c>
      <c r="C1296" t="s">
        <v>33</v>
      </c>
      <c r="D1296" t="s">
        <v>34</v>
      </c>
      <c r="E1296">
        <v>65695</v>
      </c>
      <c r="F1296">
        <v>50</v>
      </c>
      <c r="G1296">
        <v>21</v>
      </c>
      <c r="H1296">
        <v>656</v>
      </c>
      <c r="I1296">
        <f>(1-_xlfn.PERCENTRANK.INC($F$2:$F43508,F1296,1))*10</f>
        <v>5</v>
      </c>
      <c r="J1296">
        <f t="shared" si="101"/>
        <v>7</v>
      </c>
      <c r="K1296">
        <f t="shared" si="102"/>
        <v>6</v>
      </c>
      <c r="L1296" t="s">
        <v>483</v>
      </c>
      <c r="M1296">
        <v>5</v>
      </c>
      <c r="N1296" s="8">
        <v>218.66666666666666</v>
      </c>
      <c r="O1296" s="8">
        <v>10</v>
      </c>
      <c r="P1296" s="8">
        <v>437.33333333333331</v>
      </c>
      <c r="Q1296">
        <f t="shared" si="100"/>
        <v>18</v>
      </c>
      <c r="R1296">
        <f t="shared" si="103"/>
        <v>6</v>
      </c>
      <c r="S1296" t="str">
        <f t="shared" si="104"/>
        <v>Growth Customers</v>
      </c>
    </row>
    <row r="1297" spans="1:19" x14ac:dyDescent="0.25">
      <c r="A1297">
        <v>8427</v>
      </c>
      <c r="B1297">
        <v>69</v>
      </c>
      <c r="C1297" t="s">
        <v>443</v>
      </c>
      <c r="D1297" t="s">
        <v>30</v>
      </c>
      <c r="E1297">
        <v>64857</v>
      </c>
      <c r="F1297">
        <v>78</v>
      </c>
      <c r="G1297">
        <v>23</v>
      </c>
      <c r="H1297">
        <v>1540</v>
      </c>
      <c r="I1297">
        <f>(1-_xlfn.PERCENTRANK.INC($F$2:$F43509,F1297,1))*10</f>
        <v>3.0000000000000004</v>
      </c>
      <c r="J1297">
        <f t="shared" si="101"/>
        <v>8</v>
      </c>
      <c r="K1297">
        <f t="shared" si="102"/>
        <v>9</v>
      </c>
      <c r="L1297" t="s">
        <v>483</v>
      </c>
      <c r="M1297">
        <v>7</v>
      </c>
      <c r="N1297" s="8">
        <v>634.11764705882354</v>
      </c>
      <c r="O1297" s="8">
        <v>10</v>
      </c>
      <c r="P1297" s="8">
        <v>905.88235294117646</v>
      </c>
      <c r="Q1297">
        <f t="shared" si="100"/>
        <v>20</v>
      </c>
      <c r="R1297">
        <f t="shared" si="103"/>
        <v>7</v>
      </c>
      <c r="S1297" t="str">
        <f t="shared" si="104"/>
        <v>Loyal Customers</v>
      </c>
    </row>
    <row r="1298" spans="1:19" x14ac:dyDescent="0.25">
      <c r="A1298">
        <v>10260</v>
      </c>
      <c r="B1298">
        <v>60</v>
      </c>
      <c r="C1298" t="s">
        <v>443</v>
      </c>
      <c r="D1298" t="s">
        <v>34</v>
      </c>
      <c r="E1298">
        <v>45143</v>
      </c>
      <c r="F1298">
        <v>74</v>
      </c>
      <c r="G1298">
        <v>15</v>
      </c>
      <c r="H1298">
        <v>311</v>
      </c>
      <c r="I1298">
        <f>(1-_xlfn.PERCENTRANK.INC($F$2:$F43510,F1298,1))*10</f>
        <v>3.0000000000000004</v>
      </c>
      <c r="J1298">
        <f t="shared" si="101"/>
        <v>4</v>
      </c>
      <c r="K1298">
        <f t="shared" si="102"/>
        <v>4</v>
      </c>
      <c r="L1298" t="s">
        <v>483</v>
      </c>
      <c r="M1298">
        <v>6</v>
      </c>
      <c r="N1298" s="8">
        <v>169.63636363636363</v>
      </c>
      <c r="O1298" s="8">
        <v>5</v>
      </c>
      <c r="P1298" s="8">
        <v>141.36363636363635</v>
      </c>
      <c r="Q1298">
        <f t="shared" si="100"/>
        <v>11</v>
      </c>
      <c r="R1298">
        <f t="shared" si="103"/>
        <v>3</v>
      </c>
      <c r="S1298" t="str">
        <f t="shared" si="104"/>
        <v>At-Risk Customers</v>
      </c>
    </row>
    <row r="1299" spans="1:19" x14ac:dyDescent="0.25">
      <c r="A1299">
        <v>7143</v>
      </c>
      <c r="B1299">
        <v>70</v>
      </c>
      <c r="C1299" t="s">
        <v>443</v>
      </c>
      <c r="D1299" t="s">
        <v>34</v>
      </c>
      <c r="E1299">
        <v>74805</v>
      </c>
      <c r="F1299">
        <v>14</v>
      </c>
      <c r="G1299">
        <v>26</v>
      </c>
      <c r="H1299">
        <v>820</v>
      </c>
      <c r="I1299">
        <f>(1-_xlfn.PERCENTRANK.INC($F$2:$F43511,F1299,1))*10</f>
        <v>9</v>
      </c>
      <c r="J1299">
        <f t="shared" si="101"/>
        <v>9</v>
      </c>
      <c r="K1299">
        <f t="shared" si="102"/>
        <v>6</v>
      </c>
      <c r="L1299" t="s">
        <v>483</v>
      </c>
      <c r="M1299">
        <v>4</v>
      </c>
      <c r="N1299" s="8">
        <v>234.28571428571428</v>
      </c>
      <c r="O1299" s="8">
        <v>10</v>
      </c>
      <c r="P1299" s="8">
        <v>585.71428571428578</v>
      </c>
      <c r="Q1299">
        <f t="shared" si="100"/>
        <v>24</v>
      </c>
      <c r="R1299">
        <f t="shared" si="103"/>
        <v>9</v>
      </c>
      <c r="S1299" t="str">
        <f t="shared" si="104"/>
        <v>Top Customers</v>
      </c>
    </row>
    <row r="1300" spans="1:19" x14ac:dyDescent="0.25">
      <c r="A1300">
        <v>8789</v>
      </c>
      <c r="B1300">
        <v>36</v>
      </c>
      <c r="C1300" t="s">
        <v>443</v>
      </c>
      <c r="D1300" t="s">
        <v>34</v>
      </c>
      <c r="E1300">
        <v>59060</v>
      </c>
      <c r="F1300">
        <v>77</v>
      </c>
      <c r="G1300">
        <v>14</v>
      </c>
      <c r="H1300">
        <v>274</v>
      </c>
      <c r="I1300">
        <f>(1-_xlfn.PERCENTRANK.INC($F$2:$F43512,F1300,1))*10</f>
        <v>3.0000000000000004</v>
      </c>
      <c r="J1300">
        <f t="shared" si="101"/>
        <v>4</v>
      </c>
      <c r="K1300">
        <f t="shared" si="102"/>
        <v>4</v>
      </c>
      <c r="L1300" t="s">
        <v>483</v>
      </c>
      <c r="M1300">
        <v>3</v>
      </c>
      <c r="N1300" s="8">
        <v>82.2</v>
      </c>
      <c r="O1300" s="8">
        <v>7</v>
      </c>
      <c r="P1300" s="8">
        <v>191.79999999999998</v>
      </c>
      <c r="Q1300">
        <f t="shared" si="100"/>
        <v>11</v>
      </c>
      <c r="R1300">
        <f t="shared" si="103"/>
        <v>3</v>
      </c>
      <c r="S1300" t="str">
        <f t="shared" si="104"/>
        <v>At-Risk Customers</v>
      </c>
    </row>
    <row r="1301" spans="1:19" x14ac:dyDescent="0.25">
      <c r="A1301">
        <v>6197</v>
      </c>
      <c r="B1301">
        <v>63</v>
      </c>
      <c r="C1301" t="s">
        <v>33</v>
      </c>
      <c r="D1301" t="s">
        <v>30</v>
      </c>
      <c r="E1301">
        <v>27238</v>
      </c>
      <c r="F1301">
        <v>39</v>
      </c>
      <c r="G1301">
        <v>9</v>
      </c>
      <c r="H1301">
        <v>57</v>
      </c>
      <c r="I1301">
        <f>(1-_xlfn.PERCENTRANK.INC($F$2:$F43513,F1301,1))*10</f>
        <v>7</v>
      </c>
      <c r="J1301">
        <f t="shared" si="101"/>
        <v>2</v>
      </c>
      <c r="K1301">
        <f t="shared" si="102"/>
        <v>2</v>
      </c>
      <c r="L1301" t="s">
        <v>483</v>
      </c>
      <c r="M1301">
        <v>3</v>
      </c>
      <c r="N1301" s="8">
        <v>28.5</v>
      </c>
      <c r="O1301" s="8">
        <v>3</v>
      </c>
      <c r="P1301" s="8">
        <v>28.5</v>
      </c>
      <c r="Q1301">
        <f t="shared" si="100"/>
        <v>11</v>
      </c>
      <c r="R1301">
        <f t="shared" si="103"/>
        <v>3</v>
      </c>
      <c r="S1301" t="str">
        <f t="shared" si="104"/>
        <v>At-Risk Customers</v>
      </c>
    </row>
    <row r="1302" spans="1:19" x14ac:dyDescent="0.25">
      <c r="A1302">
        <v>4554</v>
      </c>
      <c r="B1302">
        <v>60</v>
      </c>
      <c r="C1302" t="s">
        <v>442</v>
      </c>
      <c r="D1302" t="s">
        <v>34</v>
      </c>
      <c r="E1302">
        <v>47009</v>
      </c>
      <c r="F1302">
        <v>89</v>
      </c>
      <c r="G1302">
        <v>17</v>
      </c>
      <c r="H1302">
        <v>448</v>
      </c>
      <c r="I1302">
        <f>(1-_xlfn.PERCENTRANK.INC($F$2:$F43514,F1302,1))*10</f>
        <v>1.9999999999999996</v>
      </c>
      <c r="J1302">
        <f t="shared" si="101"/>
        <v>5</v>
      </c>
      <c r="K1302">
        <f t="shared" si="102"/>
        <v>5</v>
      </c>
      <c r="L1302" t="s">
        <v>483</v>
      </c>
      <c r="M1302">
        <v>3</v>
      </c>
      <c r="N1302" s="8">
        <v>122.18181818181817</v>
      </c>
      <c r="O1302" s="8">
        <v>8</v>
      </c>
      <c r="P1302" s="8">
        <v>325.81818181818181</v>
      </c>
      <c r="Q1302">
        <f t="shared" si="100"/>
        <v>12</v>
      </c>
      <c r="R1302">
        <f t="shared" si="103"/>
        <v>3</v>
      </c>
      <c r="S1302" t="str">
        <f t="shared" si="104"/>
        <v>At-Risk Customers</v>
      </c>
    </row>
    <row r="1303" spans="1:19" x14ac:dyDescent="0.25">
      <c r="A1303">
        <v>4937</v>
      </c>
      <c r="B1303">
        <v>52</v>
      </c>
      <c r="C1303" t="s">
        <v>443</v>
      </c>
      <c r="D1303" t="s">
        <v>34</v>
      </c>
      <c r="E1303">
        <v>46094</v>
      </c>
      <c r="F1303">
        <v>62</v>
      </c>
      <c r="G1303">
        <v>5</v>
      </c>
      <c r="H1303">
        <v>44</v>
      </c>
      <c r="I1303">
        <f>(1-_xlfn.PERCENTRANK.INC($F$2:$F43515,F1303,1))*10</f>
        <v>4</v>
      </c>
      <c r="J1303">
        <f t="shared" si="101"/>
        <v>0</v>
      </c>
      <c r="K1303">
        <f t="shared" si="102"/>
        <v>1</v>
      </c>
      <c r="L1303" t="s">
        <v>483</v>
      </c>
      <c r="M1303">
        <v>1</v>
      </c>
      <c r="N1303" s="8">
        <v>11</v>
      </c>
      <c r="O1303" s="8">
        <v>3</v>
      </c>
      <c r="P1303" s="8">
        <v>33</v>
      </c>
      <c r="Q1303">
        <f t="shared" si="100"/>
        <v>5</v>
      </c>
      <c r="R1303">
        <f t="shared" si="103"/>
        <v>0</v>
      </c>
      <c r="S1303" t="str">
        <f t="shared" si="104"/>
        <v>Inactive Customers</v>
      </c>
    </row>
    <row r="1304" spans="1:19" x14ac:dyDescent="0.25">
      <c r="A1304">
        <v>1920</v>
      </c>
      <c r="B1304">
        <v>53</v>
      </c>
      <c r="C1304" t="s">
        <v>442</v>
      </c>
      <c r="D1304" t="s">
        <v>34</v>
      </c>
      <c r="E1304">
        <v>40321</v>
      </c>
      <c r="F1304">
        <v>59</v>
      </c>
      <c r="G1304">
        <v>8</v>
      </c>
      <c r="H1304">
        <v>102</v>
      </c>
      <c r="I1304">
        <f>(1-_xlfn.PERCENTRANK.INC($F$2:$F43516,F1304,1))*10</f>
        <v>4</v>
      </c>
      <c r="J1304">
        <f t="shared" si="101"/>
        <v>2</v>
      </c>
      <c r="K1304">
        <f t="shared" si="102"/>
        <v>3</v>
      </c>
      <c r="L1304" t="s">
        <v>483</v>
      </c>
      <c r="M1304">
        <v>3</v>
      </c>
      <c r="N1304" s="8">
        <v>51</v>
      </c>
      <c r="O1304" s="8">
        <v>3</v>
      </c>
      <c r="P1304" s="8">
        <v>51</v>
      </c>
      <c r="Q1304">
        <f t="shared" si="100"/>
        <v>9</v>
      </c>
      <c r="R1304">
        <f t="shared" si="103"/>
        <v>2</v>
      </c>
      <c r="S1304" t="str">
        <f t="shared" si="104"/>
        <v>At-Risk Customers</v>
      </c>
    </row>
    <row r="1305" spans="1:19" x14ac:dyDescent="0.25">
      <c r="A1305">
        <v>8749</v>
      </c>
      <c r="B1305">
        <v>41</v>
      </c>
      <c r="C1305" t="s">
        <v>442</v>
      </c>
      <c r="D1305" t="s">
        <v>34</v>
      </c>
      <c r="E1305">
        <v>37235</v>
      </c>
      <c r="F1305">
        <v>68</v>
      </c>
      <c r="G1305">
        <v>5</v>
      </c>
      <c r="H1305">
        <v>61</v>
      </c>
      <c r="I1305">
        <f>(1-_xlfn.PERCENTRANK.INC($F$2:$F43517,F1305,1))*10</f>
        <v>4</v>
      </c>
      <c r="J1305">
        <f t="shared" si="101"/>
        <v>0</v>
      </c>
      <c r="K1305">
        <f t="shared" si="102"/>
        <v>2</v>
      </c>
      <c r="L1305" t="s">
        <v>483</v>
      </c>
      <c r="M1305">
        <v>1</v>
      </c>
      <c r="N1305" s="8">
        <v>20.333333333333332</v>
      </c>
      <c r="O1305" s="8">
        <v>2</v>
      </c>
      <c r="P1305" s="8">
        <v>40.666666666666664</v>
      </c>
      <c r="Q1305">
        <f t="shared" si="100"/>
        <v>6</v>
      </c>
      <c r="R1305">
        <f t="shared" si="103"/>
        <v>0</v>
      </c>
      <c r="S1305" t="str">
        <f t="shared" si="104"/>
        <v>Inactive Customers</v>
      </c>
    </row>
    <row r="1306" spans="1:19" x14ac:dyDescent="0.25">
      <c r="A1306">
        <v>1650</v>
      </c>
      <c r="B1306">
        <v>65</v>
      </c>
      <c r="C1306" t="s">
        <v>443</v>
      </c>
      <c r="D1306" t="s">
        <v>34</v>
      </c>
      <c r="E1306">
        <v>81843</v>
      </c>
      <c r="F1306">
        <v>13</v>
      </c>
      <c r="G1306">
        <v>27</v>
      </c>
      <c r="H1306">
        <v>1643</v>
      </c>
      <c r="I1306">
        <f>(1-_xlfn.PERCENTRANK.INC($F$2:$F43518,F1306,1))*10</f>
        <v>9</v>
      </c>
      <c r="J1306">
        <f t="shared" si="101"/>
        <v>9</v>
      </c>
      <c r="K1306">
        <f t="shared" si="102"/>
        <v>9</v>
      </c>
      <c r="L1306" t="s">
        <v>483</v>
      </c>
      <c r="M1306">
        <v>5</v>
      </c>
      <c r="N1306" s="8">
        <v>483.23529411764707</v>
      </c>
      <c r="O1306" s="8">
        <v>12</v>
      </c>
      <c r="P1306" s="8">
        <v>1159.7647058823529</v>
      </c>
      <c r="Q1306">
        <f t="shared" si="100"/>
        <v>27</v>
      </c>
      <c r="R1306">
        <f t="shared" si="103"/>
        <v>9</v>
      </c>
      <c r="S1306" t="str">
        <f t="shared" si="104"/>
        <v>Top Customers</v>
      </c>
    </row>
    <row r="1307" spans="1:19" x14ac:dyDescent="0.25">
      <c r="A1307">
        <v>10377</v>
      </c>
      <c r="B1307">
        <v>67</v>
      </c>
      <c r="C1307" t="s">
        <v>443</v>
      </c>
      <c r="D1307" t="s">
        <v>34</v>
      </c>
      <c r="E1307">
        <v>46692</v>
      </c>
      <c r="F1307">
        <v>37</v>
      </c>
      <c r="G1307">
        <v>15</v>
      </c>
      <c r="H1307">
        <v>397</v>
      </c>
      <c r="I1307">
        <f>(1-_xlfn.PERCENTRANK.INC($F$2:$F43519,F1307,1))*10</f>
        <v>7</v>
      </c>
      <c r="J1307">
        <f t="shared" si="101"/>
        <v>4</v>
      </c>
      <c r="K1307">
        <f t="shared" si="102"/>
        <v>5</v>
      </c>
      <c r="L1307" t="s">
        <v>483</v>
      </c>
      <c r="M1307">
        <v>6</v>
      </c>
      <c r="N1307" s="8">
        <v>216.54545454545453</v>
      </c>
      <c r="O1307" s="8">
        <v>5</v>
      </c>
      <c r="P1307" s="8">
        <v>180.45454545454544</v>
      </c>
      <c r="Q1307">
        <f t="shared" si="100"/>
        <v>16</v>
      </c>
      <c r="R1307">
        <f t="shared" si="103"/>
        <v>5</v>
      </c>
      <c r="S1307" t="str">
        <f t="shared" si="104"/>
        <v>Growth Customers</v>
      </c>
    </row>
    <row r="1308" spans="1:19" x14ac:dyDescent="0.25">
      <c r="A1308">
        <v>9206</v>
      </c>
      <c r="B1308">
        <v>57</v>
      </c>
      <c r="C1308" t="s">
        <v>442</v>
      </c>
      <c r="D1308" t="s">
        <v>34</v>
      </c>
      <c r="E1308">
        <v>77382</v>
      </c>
      <c r="F1308">
        <v>36</v>
      </c>
      <c r="G1308">
        <v>26</v>
      </c>
      <c r="H1308">
        <v>1121</v>
      </c>
      <c r="I1308">
        <f>(1-_xlfn.PERCENTRANK.INC($F$2:$F43520,F1308,1))*10</f>
        <v>7</v>
      </c>
      <c r="J1308">
        <f t="shared" si="101"/>
        <v>9</v>
      </c>
      <c r="K1308">
        <f t="shared" si="102"/>
        <v>7</v>
      </c>
      <c r="L1308" t="s">
        <v>483</v>
      </c>
      <c r="M1308">
        <v>5</v>
      </c>
      <c r="N1308" s="8">
        <v>329.70588235294116</v>
      </c>
      <c r="O1308" s="8">
        <v>12</v>
      </c>
      <c r="P1308" s="8">
        <v>791.2941176470589</v>
      </c>
      <c r="Q1308">
        <f t="shared" si="100"/>
        <v>23</v>
      </c>
      <c r="R1308">
        <f t="shared" si="103"/>
        <v>8</v>
      </c>
      <c r="S1308" t="str">
        <f t="shared" si="104"/>
        <v>Loyal Customers</v>
      </c>
    </row>
    <row r="1309" spans="1:19" x14ac:dyDescent="0.25">
      <c r="A1309">
        <v>10971</v>
      </c>
      <c r="B1309">
        <v>48</v>
      </c>
      <c r="C1309" t="s">
        <v>442</v>
      </c>
      <c r="D1309" t="s">
        <v>30</v>
      </c>
      <c r="E1309">
        <v>37774</v>
      </c>
      <c r="F1309">
        <v>28</v>
      </c>
      <c r="G1309">
        <v>16</v>
      </c>
      <c r="H1309">
        <v>473</v>
      </c>
      <c r="I1309">
        <f>(1-_xlfn.PERCENTRANK.INC($F$2:$F43521,F1309,1))*10</f>
        <v>8</v>
      </c>
      <c r="J1309">
        <f t="shared" si="101"/>
        <v>5</v>
      </c>
      <c r="K1309">
        <f t="shared" si="102"/>
        <v>5</v>
      </c>
      <c r="L1309" t="s">
        <v>483</v>
      </c>
      <c r="M1309">
        <v>7</v>
      </c>
      <c r="N1309" s="8">
        <v>331.09999999999997</v>
      </c>
      <c r="O1309" s="8">
        <v>3</v>
      </c>
      <c r="P1309" s="8">
        <v>141.9</v>
      </c>
      <c r="Q1309">
        <f t="shared" si="100"/>
        <v>18</v>
      </c>
      <c r="R1309">
        <f t="shared" si="103"/>
        <v>6</v>
      </c>
      <c r="S1309" t="str">
        <f t="shared" si="104"/>
        <v>Growth Customers</v>
      </c>
    </row>
    <row r="1310" spans="1:19" x14ac:dyDescent="0.25">
      <c r="A1310">
        <v>6398</v>
      </c>
      <c r="B1310">
        <v>51</v>
      </c>
      <c r="C1310" t="s">
        <v>41</v>
      </c>
      <c r="D1310" t="s">
        <v>34</v>
      </c>
      <c r="E1310">
        <v>18393</v>
      </c>
      <c r="F1310">
        <v>2</v>
      </c>
      <c r="G1310">
        <v>8</v>
      </c>
      <c r="H1310">
        <v>50</v>
      </c>
      <c r="I1310">
        <f>(1-_xlfn.PERCENTRANK.INC($F$2:$F43522,F1310,1))*10</f>
        <v>10</v>
      </c>
      <c r="J1310">
        <f t="shared" si="101"/>
        <v>2</v>
      </c>
      <c r="K1310">
        <f t="shared" si="102"/>
        <v>1</v>
      </c>
      <c r="L1310" t="s">
        <v>483</v>
      </c>
      <c r="M1310">
        <v>3</v>
      </c>
      <c r="N1310" s="8">
        <v>25</v>
      </c>
      <c r="O1310" s="8">
        <v>3</v>
      </c>
      <c r="P1310" s="8">
        <v>25</v>
      </c>
      <c r="Q1310">
        <f t="shared" si="100"/>
        <v>13</v>
      </c>
      <c r="R1310">
        <f t="shared" si="103"/>
        <v>4</v>
      </c>
      <c r="S1310" t="str">
        <f t="shared" si="104"/>
        <v>At-Risk Customers</v>
      </c>
    </row>
    <row r="1311" spans="1:19" x14ac:dyDescent="0.25">
      <c r="A1311">
        <v>9212</v>
      </c>
      <c r="B1311">
        <v>63</v>
      </c>
      <c r="C1311" t="s">
        <v>443</v>
      </c>
      <c r="D1311" t="s">
        <v>34</v>
      </c>
      <c r="E1311">
        <v>72828</v>
      </c>
      <c r="F1311">
        <v>17</v>
      </c>
      <c r="G1311">
        <v>28</v>
      </c>
      <c r="H1311">
        <v>1678</v>
      </c>
      <c r="I1311">
        <f>(1-_xlfn.PERCENTRANK.INC($F$2:$F43523,F1311,1))*10</f>
        <v>9</v>
      </c>
      <c r="J1311">
        <f t="shared" si="101"/>
        <v>9</v>
      </c>
      <c r="K1311">
        <f t="shared" si="102"/>
        <v>9</v>
      </c>
      <c r="L1311" t="s">
        <v>483</v>
      </c>
      <c r="M1311">
        <v>6</v>
      </c>
      <c r="N1311" s="8">
        <v>529.8947368421052</v>
      </c>
      <c r="O1311" s="8">
        <v>13</v>
      </c>
      <c r="P1311" s="8">
        <v>1148.1052631578948</v>
      </c>
      <c r="Q1311">
        <f t="shared" si="100"/>
        <v>27</v>
      </c>
      <c r="R1311">
        <f t="shared" si="103"/>
        <v>9</v>
      </c>
      <c r="S1311" t="str">
        <f t="shared" si="104"/>
        <v>Top Customers</v>
      </c>
    </row>
    <row r="1312" spans="1:19" x14ac:dyDescent="0.25">
      <c r="A1312">
        <v>7937</v>
      </c>
      <c r="B1312">
        <v>43</v>
      </c>
      <c r="C1312" t="s">
        <v>442</v>
      </c>
      <c r="D1312" t="s">
        <v>34</v>
      </c>
      <c r="E1312">
        <v>24711</v>
      </c>
      <c r="F1312">
        <v>86</v>
      </c>
      <c r="G1312">
        <v>7</v>
      </c>
      <c r="H1312">
        <v>58</v>
      </c>
      <c r="I1312">
        <f>(1-_xlfn.PERCENTRANK.INC($F$2:$F43524,F1312,1))*10</f>
        <v>1.9999999999999996</v>
      </c>
      <c r="J1312">
        <f t="shared" si="101"/>
        <v>1</v>
      </c>
      <c r="K1312">
        <f t="shared" si="102"/>
        <v>2</v>
      </c>
      <c r="L1312" t="s">
        <v>483</v>
      </c>
      <c r="M1312">
        <v>3</v>
      </c>
      <c r="N1312" s="8">
        <v>29</v>
      </c>
      <c r="O1312" s="8">
        <v>3</v>
      </c>
      <c r="P1312" s="8">
        <v>29</v>
      </c>
      <c r="Q1312">
        <f t="shared" si="100"/>
        <v>5</v>
      </c>
      <c r="R1312">
        <f t="shared" si="103"/>
        <v>0</v>
      </c>
      <c r="S1312" t="str">
        <f t="shared" si="104"/>
        <v>Inactive Customers</v>
      </c>
    </row>
    <row r="1313" spans="1:19" x14ac:dyDescent="0.25">
      <c r="A1313">
        <v>839</v>
      </c>
      <c r="B1313">
        <v>50</v>
      </c>
      <c r="C1313" t="s">
        <v>33</v>
      </c>
      <c r="D1313" t="s">
        <v>34</v>
      </c>
      <c r="E1313">
        <v>45503</v>
      </c>
      <c r="F1313">
        <v>54</v>
      </c>
      <c r="G1313">
        <v>9</v>
      </c>
      <c r="H1313">
        <v>170</v>
      </c>
      <c r="I1313">
        <f>(1-_xlfn.PERCENTRANK.INC($F$2:$F43525,F1313,1))*10</f>
        <v>5</v>
      </c>
      <c r="J1313">
        <f t="shared" si="101"/>
        <v>2</v>
      </c>
      <c r="K1313">
        <f t="shared" si="102"/>
        <v>3</v>
      </c>
      <c r="L1313" t="s">
        <v>483</v>
      </c>
      <c r="M1313">
        <v>3</v>
      </c>
      <c r="N1313" s="8">
        <v>72.857142857142847</v>
      </c>
      <c r="O1313" s="8">
        <v>4</v>
      </c>
      <c r="P1313" s="8">
        <v>97.142857142857139</v>
      </c>
      <c r="Q1313">
        <f t="shared" si="100"/>
        <v>10</v>
      </c>
      <c r="R1313">
        <f t="shared" si="103"/>
        <v>2</v>
      </c>
      <c r="S1313" t="str">
        <f t="shared" si="104"/>
        <v>At-Risk Customers</v>
      </c>
    </row>
    <row r="1314" spans="1:19" x14ac:dyDescent="0.25">
      <c r="A1314">
        <v>4246</v>
      </c>
      <c r="B1314">
        <v>43</v>
      </c>
      <c r="C1314" t="s">
        <v>443</v>
      </c>
      <c r="D1314" t="s">
        <v>30</v>
      </c>
      <c r="E1314">
        <v>6560</v>
      </c>
      <c r="F1314">
        <v>2</v>
      </c>
      <c r="G1314">
        <v>2</v>
      </c>
      <c r="H1314">
        <v>373</v>
      </c>
      <c r="I1314">
        <f>(1-_xlfn.PERCENTRANK.INC($F$2:$F43526,F1314,1))*10</f>
        <v>10</v>
      </c>
      <c r="J1314">
        <f t="shared" si="101"/>
        <v>0</v>
      </c>
      <c r="K1314">
        <f t="shared" si="102"/>
        <v>4</v>
      </c>
      <c r="L1314" t="s">
        <v>484</v>
      </c>
      <c r="M1314">
        <v>1</v>
      </c>
      <c r="N1314" s="8">
        <v>186.5</v>
      </c>
      <c r="O1314" s="8">
        <v>1</v>
      </c>
      <c r="P1314" s="8">
        <v>186.5</v>
      </c>
      <c r="Q1314">
        <f t="shared" si="100"/>
        <v>14</v>
      </c>
      <c r="R1314">
        <f t="shared" si="103"/>
        <v>4</v>
      </c>
      <c r="S1314" t="str">
        <f t="shared" si="104"/>
        <v>At-Risk Customers</v>
      </c>
    </row>
    <row r="1315" spans="1:19" x14ac:dyDescent="0.25">
      <c r="A1315">
        <v>158</v>
      </c>
      <c r="B1315">
        <v>80</v>
      </c>
      <c r="C1315" t="s">
        <v>33</v>
      </c>
      <c r="D1315" t="s">
        <v>34</v>
      </c>
      <c r="E1315">
        <v>71604</v>
      </c>
      <c r="F1315">
        <v>3</v>
      </c>
      <c r="G1315">
        <v>17</v>
      </c>
      <c r="H1315">
        <v>1196</v>
      </c>
      <c r="I1315">
        <f>(1-_xlfn.PERCENTRANK.INC($F$2:$F43527,F1315,1))*10</f>
        <v>10</v>
      </c>
      <c r="J1315">
        <f t="shared" si="101"/>
        <v>5</v>
      </c>
      <c r="K1315">
        <f t="shared" si="102"/>
        <v>8</v>
      </c>
      <c r="L1315" t="s">
        <v>483</v>
      </c>
      <c r="M1315">
        <v>8</v>
      </c>
      <c r="N1315" s="8">
        <v>736</v>
      </c>
      <c r="O1315" s="8">
        <v>5</v>
      </c>
      <c r="P1315" s="8">
        <v>460</v>
      </c>
      <c r="Q1315">
        <f t="shared" si="100"/>
        <v>23</v>
      </c>
      <c r="R1315">
        <f t="shared" si="103"/>
        <v>8</v>
      </c>
      <c r="S1315" t="str">
        <f t="shared" si="104"/>
        <v>Loyal Customers</v>
      </c>
    </row>
    <row r="1316" spans="1:19" x14ac:dyDescent="0.25">
      <c r="A1316">
        <v>4832</v>
      </c>
      <c r="B1316">
        <v>46</v>
      </c>
      <c r="C1316" t="s">
        <v>442</v>
      </c>
      <c r="D1316" t="s">
        <v>34</v>
      </c>
      <c r="E1316">
        <v>27244</v>
      </c>
      <c r="F1316">
        <v>84</v>
      </c>
      <c r="G1316">
        <v>8</v>
      </c>
      <c r="H1316">
        <v>101</v>
      </c>
      <c r="I1316">
        <f>(1-_xlfn.PERCENTRANK.INC($F$2:$F43528,F1316,1))*10</f>
        <v>1.9999999999999996</v>
      </c>
      <c r="J1316">
        <f t="shared" si="101"/>
        <v>2</v>
      </c>
      <c r="K1316">
        <f t="shared" si="102"/>
        <v>3</v>
      </c>
      <c r="L1316" t="s">
        <v>483</v>
      </c>
      <c r="M1316">
        <v>2</v>
      </c>
      <c r="N1316" s="8">
        <v>50.5</v>
      </c>
      <c r="O1316" s="8">
        <v>2</v>
      </c>
      <c r="P1316" s="8">
        <v>50.5</v>
      </c>
      <c r="Q1316">
        <f t="shared" si="100"/>
        <v>7</v>
      </c>
      <c r="R1316">
        <f t="shared" si="103"/>
        <v>1</v>
      </c>
      <c r="S1316" t="str">
        <f t="shared" si="104"/>
        <v>Inactive Customers</v>
      </c>
    </row>
    <row r="1317" spans="1:19" x14ac:dyDescent="0.25">
      <c r="A1317">
        <v>5621</v>
      </c>
      <c r="B1317">
        <v>56</v>
      </c>
      <c r="C1317" t="s">
        <v>442</v>
      </c>
      <c r="D1317" t="s">
        <v>34</v>
      </c>
      <c r="E1317">
        <v>48752</v>
      </c>
      <c r="F1317">
        <v>8</v>
      </c>
      <c r="G1317">
        <v>17</v>
      </c>
      <c r="H1317">
        <v>316</v>
      </c>
      <c r="I1317">
        <f>(1-_xlfn.PERCENTRANK.INC($F$2:$F43529,F1317,1))*10</f>
        <v>10</v>
      </c>
      <c r="J1317">
        <f t="shared" si="101"/>
        <v>5</v>
      </c>
      <c r="K1317">
        <f t="shared" si="102"/>
        <v>4</v>
      </c>
      <c r="L1317" t="s">
        <v>483</v>
      </c>
      <c r="M1317">
        <v>6</v>
      </c>
      <c r="N1317" s="8">
        <v>172.36363636363635</v>
      </c>
      <c r="O1317" s="8">
        <v>5</v>
      </c>
      <c r="P1317" s="8">
        <v>143.63636363636363</v>
      </c>
      <c r="Q1317">
        <f t="shared" si="100"/>
        <v>19</v>
      </c>
      <c r="R1317">
        <f t="shared" si="103"/>
        <v>7</v>
      </c>
      <c r="S1317" t="str">
        <f t="shared" si="104"/>
        <v>Loyal Customers</v>
      </c>
    </row>
    <row r="1318" spans="1:19" x14ac:dyDescent="0.25">
      <c r="A1318">
        <v>1945</v>
      </c>
      <c r="B1318">
        <v>63</v>
      </c>
      <c r="C1318" t="s">
        <v>442</v>
      </c>
      <c r="D1318" t="s">
        <v>34</v>
      </c>
      <c r="E1318">
        <v>71434</v>
      </c>
      <c r="F1318">
        <v>4</v>
      </c>
      <c r="G1318">
        <v>21</v>
      </c>
      <c r="H1318">
        <v>1400</v>
      </c>
      <c r="I1318">
        <f>(1-_xlfn.PERCENTRANK.INC($F$2:$F43530,F1318,1))*10</f>
        <v>10</v>
      </c>
      <c r="J1318">
        <f t="shared" si="101"/>
        <v>7</v>
      </c>
      <c r="K1318">
        <f t="shared" si="102"/>
        <v>8</v>
      </c>
      <c r="L1318" t="s">
        <v>483</v>
      </c>
      <c r="M1318">
        <v>7</v>
      </c>
      <c r="N1318" s="8">
        <v>700</v>
      </c>
      <c r="O1318" s="8">
        <v>7</v>
      </c>
      <c r="P1318" s="8">
        <v>700</v>
      </c>
      <c r="Q1318">
        <f t="shared" si="100"/>
        <v>25</v>
      </c>
      <c r="R1318">
        <f t="shared" si="103"/>
        <v>9</v>
      </c>
      <c r="S1318" t="str">
        <f t="shared" si="104"/>
        <v>Top Customers</v>
      </c>
    </row>
    <row r="1319" spans="1:19" x14ac:dyDescent="0.25">
      <c r="A1319">
        <v>5147</v>
      </c>
      <c r="B1319">
        <v>77</v>
      </c>
      <c r="C1319" t="s">
        <v>442</v>
      </c>
      <c r="D1319" t="s">
        <v>30</v>
      </c>
      <c r="E1319">
        <v>90842</v>
      </c>
      <c r="F1319">
        <v>57</v>
      </c>
      <c r="G1319">
        <v>27</v>
      </c>
      <c r="H1319">
        <v>1424</v>
      </c>
      <c r="I1319">
        <f>(1-_xlfn.PERCENTRANK.INC($F$2:$F43531,F1319,1))*10</f>
        <v>5</v>
      </c>
      <c r="J1319">
        <f t="shared" si="101"/>
        <v>9</v>
      </c>
      <c r="K1319">
        <f t="shared" si="102"/>
        <v>8</v>
      </c>
      <c r="L1319" t="s">
        <v>483</v>
      </c>
      <c r="M1319">
        <v>4</v>
      </c>
      <c r="N1319" s="8">
        <v>335.05882352941177</v>
      </c>
      <c r="O1319" s="8">
        <v>13</v>
      </c>
      <c r="P1319" s="8">
        <v>1088.9411764705881</v>
      </c>
      <c r="Q1319">
        <f t="shared" si="100"/>
        <v>22</v>
      </c>
      <c r="R1319">
        <f t="shared" si="103"/>
        <v>8</v>
      </c>
      <c r="S1319" t="str">
        <f t="shared" si="104"/>
        <v>Loyal Customers</v>
      </c>
    </row>
    <row r="1320" spans="1:19" x14ac:dyDescent="0.25">
      <c r="A1320">
        <v>2535</v>
      </c>
      <c r="B1320">
        <v>47</v>
      </c>
      <c r="C1320" t="s">
        <v>443</v>
      </c>
      <c r="D1320" t="s">
        <v>34</v>
      </c>
      <c r="E1320">
        <v>88097</v>
      </c>
      <c r="F1320">
        <v>24</v>
      </c>
      <c r="G1320">
        <v>20</v>
      </c>
      <c r="H1320">
        <v>844</v>
      </c>
      <c r="I1320">
        <f>(1-_xlfn.PERCENTRANK.INC($F$2:$F43532,F1320,1))*10</f>
        <v>8</v>
      </c>
      <c r="J1320">
        <f t="shared" si="101"/>
        <v>6</v>
      </c>
      <c r="K1320">
        <f t="shared" si="102"/>
        <v>6</v>
      </c>
      <c r="L1320" t="s">
        <v>483</v>
      </c>
      <c r="M1320">
        <v>6</v>
      </c>
      <c r="N1320" s="8">
        <v>361.71428571428572</v>
      </c>
      <c r="O1320" s="8">
        <v>8</v>
      </c>
      <c r="P1320" s="8">
        <v>482.28571428571428</v>
      </c>
      <c r="Q1320">
        <f t="shared" si="100"/>
        <v>20</v>
      </c>
      <c r="R1320">
        <f t="shared" si="103"/>
        <v>7</v>
      </c>
      <c r="S1320" t="str">
        <f t="shared" si="104"/>
        <v>Loyal Customers</v>
      </c>
    </row>
    <row r="1321" spans="1:19" x14ac:dyDescent="0.25">
      <c r="A1321">
        <v>11039</v>
      </c>
      <c r="B1321">
        <v>50</v>
      </c>
      <c r="C1321" t="s">
        <v>442</v>
      </c>
      <c r="D1321" t="s">
        <v>34</v>
      </c>
      <c r="E1321">
        <v>51948</v>
      </c>
      <c r="F1321">
        <v>51</v>
      </c>
      <c r="G1321">
        <v>13</v>
      </c>
      <c r="H1321">
        <v>311</v>
      </c>
      <c r="I1321">
        <f>(1-_xlfn.PERCENTRANK.INC($F$2:$F43533,F1321,1))*10</f>
        <v>5</v>
      </c>
      <c r="J1321">
        <f t="shared" si="101"/>
        <v>4</v>
      </c>
      <c r="K1321">
        <f t="shared" si="102"/>
        <v>4</v>
      </c>
      <c r="L1321" t="s">
        <v>483</v>
      </c>
      <c r="M1321">
        <v>5</v>
      </c>
      <c r="N1321" s="8">
        <v>172.77777777777777</v>
      </c>
      <c r="O1321" s="8">
        <v>4</v>
      </c>
      <c r="P1321" s="8">
        <v>138.22222222222223</v>
      </c>
      <c r="Q1321">
        <f t="shared" si="100"/>
        <v>13</v>
      </c>
      <c r="R1321">
        <f t="shared" si="103"/>
        <v>4</v>
      </c>
      <c r="S1321" t="str">
        <f t="shared" si="104"/>
        <v>At-Risk Customers</v>
      </c>
    </row>
    <row r="1322" spans="1:19" x14ac:dyDescent="0.25">
      <c r="A1322">
        <v>9495</v>
      </c>
      <c r="B1322">
        <v>43</v>
      </c>
      <c r="C1322" t="s">
        <v>442</v>
      </c>
      <c r="D1322" t="s">
        <v>34</v>
      </c>
      <c r="E1322">
        <v>71853</v>
      </c>
      <c r="F1322">
        <v>29</v>
      </c>
      <c r="G1322">
        <v>17</v>
      </c>
      <c r="H1322">
        <v>1149</v>
      </c>
      <c r="I1322">
        <f>(1-_xlfn.PERCENTRANK.INC($F$2:$F43534,F1322,1))*10</f>
        <v>8</v>
      </c>
      <c r="J1322">
        <f t="shared" si="101"/>
        <v>5</v>
      </c>
      <c r="K1322">
        <f t="shared" si="102"/>
        <v>7</v>
      </c>
      <c r="L1322" t="s">
        <v>483</v>
      </c>
      <c r="M1322">
        <v>2</v>
      </c>
      <c r="N1322" s="8">
        <v>287.25</v>
      </c>
      <c r="O1322" s="8">
        <v>6</v>
      </c>
      <c r="P1322" s="8">
        <v>861.75</v>
      </c>
      <c r="Q1322">
        <f t="shared" si="100"/>
        <v>20</v>
      </c>
      <c r="R1322">
        <f t="shared" si="103"/>
        <v>7</v>
      </c>
      <c r="S1322" t="str">
        <f t="shared" si="104"/>
        <v>Loyal Customers</v>
      </c>
    </row>
    <row r="1323" spans="1:19" x14ac:dyDescent="0.25">
      <c r="A1323">
        <v>9635</v>
      </c>
      <c r="B1323">
        <v>42</v>
      </c>
      <c r="C1323" t="s">
        <v>443</v>
      </c>
      <c r="D1323" t="s">
        <v>34</v>
      </c>
      <c r="E1323">
        <v>35876</v>
      </c>
      <c r="F1323">
        <v>13</v>
      </c>
      <c r="G1323">
        <v>8</v>
      </c>
      <c r="H1323">
        <v>129</v>
      </c>
      <c r="I1323">
        <f>(1-_xlfn.PERCENTRANK.INC($F$2:$F43535,F1323,1))*10</f>
        <v>9</v>
      </c>
      <c r="J1323">
        <f t="shared" si="101"/>
        <v>2</v>
      </c>
      <c r="K1323">
        <f t="shared" si="102"/>
        <v>3</v>
      </c>
      <c r="L1323" t="s">
        <v>483</v>
      </c>
      <c r="M1323">
        <v>3</v>
      </c>
      <c r="N1323" s="8">
        <v>64.5</v>
      </c>
      <c r="O1323" s="8">
        <v>3</v>
      </c>
      <c r="P1323" s="8">
        <v>64.5</v>
      </c>
      <c r="Q1323">
        <f t="shared" si="100"/>
        <v>14</v>
      </c>
      <c r="R1323">
        <f t="shared" si="103"/>
        <v>4</v>
      </c>
      <c r="S1323" t="str">
        <f t="shared" si="104"/>
        <v>At-Risk Customers</v>
      </c>
    </row>
    <row r="1324" spans="1:19" x14ac:dyDescent="0.25">
      <c r="A1324">
        <v>2173</v>
      </c>
      <c r="B1324">
        <v>73</v>
      </c>
      <c r="C1324" t="s">
        <v>442</v>
      </c>
      <c r="D1324" t="s">
        <v>57</v>
      </c>
      <c r="E1324">
        <v>40049</v>
      </c>
      <c r="F1324">
        <v>23</v>
      </c>
      <c r="G1324">
        <v>5</v>
      </c>
      <c r="H1324">
        <v>32</v>
      </c>
      <c r="I1324">
        <f>(1-_xlfn.PERCENTRANK.INC($F$2:$F43536,F1324,1))*10</f>
        <v>8</v>
      </c>
      <c r="J1324">
        <f t="shared" si="101"/>
        <v>0</v>
      </c>
      <c r="K1324">
        <f t="shared" si="102"/>
        <v>0</v>
      </c>
      <c r="L1324" t="s">
        <v>483</v>
      </c>
      <c r="M1324">
        <v>1</v>
      </c>
      <c r="N1324" s="8">
        <v>8</v>
      </c>
      <c r="O1324" s="8">
        <v>3</v>
      </c>
      <c r="P1324" s="8">
        <v>24</v>
      </c>
      <c r="Q1324">
        <f t="shared" si="100"/>
        <v>8</v>
      </c>
      <c r="R1324">
        <f t="shared" si="103"/>
        <v>1</v>
      </c>
      <c r="S1324" t="str">
        <f t="shared" si="104"/>
        <v>Inactive Customers</v>
      </c>
    </row>
    <row r="1325" spans="1:19" x14ac:dyDescent="0.25">
      <c r="A1325">
        <v>942</v>
      </c>
      <c r="B1325">
        <v>43</v>
      </c>
      <c r="C1325" t="s">
        <v>442</v>
      </c>
      <c r="D1325" t="s">
        <v>30</v>
      </c>
      <c r="E1325">
        <v>39660</v>
      </c>
      <c r="F1325">
        <v>36</v>
      </c>
      <c r="G1325">
        <v>14</v>
      </c>
      <c r="H1325">
        <v>299</v>
      </c>
      <c r="I1325">
        <f>(1-_xlfn.PERCENTRANK.INC($F$2:$F43537,F1325,1))*10</f>
        <v>7</v>
      </c>
      <c r="J1325">
        <f t="shared" si="101"/>
        <v>4</v>
      </c>
      <c r="K1325">
        <f t="shared" si="102"/>
        <v>4</v>
      </c>
      <c r="L1325" t="s">
        <v>483</v>
      </c>
      <c r="M1325">
        <v>7</v>
      </c>
      <c r="N1325" s="8">
        <v>209.29999999999998</v>
      </c>
      <c r="O1325" s="8">
        <v>3</v>
      </c>
      <c r="P1325" s="8">
        <v>89.7</v>
      </c>
      <c r="Q1325">
        <f t="shared" si="100"/>
        <v>15</v>
      </c>
      <c r="R1325">
        <f t="shared" si="103"/>
        <v>4</v>
      </c>
      <c r="S1325" t="str">
        <f t="shared" si="104"/>
        <v>At-Risk Customers</v>
      </c>
    </row>
    <row r="1326" spans="1:19" x14ac:dyDescent="0.25">
      <c r="A1326">
        <v>9386</v>
      </c>
      <c r="B1326">
        <v>63</v>
      </c>
      <c r="C1326" t="s">
        <v>442</v>
      </c>
      <c r="D1326" t="s">
        <v>34</v>
      </c>
      <c r="E1326">
        <v>50127</v>
      </c>
      <c r="F1326">
        <v>88</v>
      </c>
      <c r="G1326">
        <v>13</v>
      </c>
      <c r="H1326">
        <v>320</v>
      </c>
      <c r="I1326">
        <f>(1-_xlfn.PERCENTRANK.INC($F$2:$F43538,F1326,1))*10</f>
        <v>1.9999999999999996</v>
      </c>
      <c r="J1326">
        <f t="shared" si="101"/>
        <v>4</v>
      </c>
      <c r="K1326">
        <f t="shared" si="102"/>
        <v>4</v>
      </c>
      <c r="L1326" t="s">
        <v>483</v>
      </c>
      <c r="M1326">
        <v>5</v>
      </c>
      <c r="N1326" s="8">
        <v>145.45454545454544</v>
      </c>
      <c r="O1326" s="8">
        <v>6</v>
      </c>
      <c r="P1326" s="8">
        <v>174.54545454545453</v>
      </c>
      <c r="Q1326">
        <f t="shared" si="100"/>
        <v>10</v>
      </c>
      <c r="R1326">
        <f t="shared" si="103"/>
        <v>2</v>
      </c>
      <c r="S1326" t="str">
        <f t="shared" si="104"/>
        <v>At-Risk Customers</v>
      </c>
    </row>
    <row r="1327" spans="1:19" x14ac:dyDescent="0.25">
      <c r="A1327">
        <v>5510</v>
      </c>
      <c r="B1327">
        <v>48</v>
      </c>
      <c r="C1327" t="s">
        <v>443</v>
      </c>
      <c r="D1327" t="s">
        <v>34</v>
      </c>
      <c r="E1327">
        <v>43263</v>
      </c>
      <c r="F1327">
        <v>2</v>
      </c>
      <c r="G1327">
        <v>16</v>
      </c>
      <c r="H1327">
        <v>441</v>
      </c>
      <c r="I1327">
        <f>(1-_xlfn.PERCENTRANK.INC($F$2:$F43539,F1327,1))*10</f>
        <v>10</v>
      </c>
      <c r="J1327">
        <f t="shared" si="101"/>
        <v>5</v>
      </c>
      <c r="K1327">
        <f t="shared" si="102"/>
        <v>5</v>
      </c>
      <c r="L1327" t="s">
        <v>483</v>
      </c>
      <c r="M1327">
        <v>5</v>
      </c>
      <c r="N1327" s="8">
        <v>200.45454545454544</v>
      </c>
      <c r="O1327" s="8">
        <v>6</v>
      </c>
      <c r="P1327" s="8">
        <v>240.54545454545453</v>
      </c>
      <c r="Q1327">
        <f t="shared" si="100"/>
        <v>20</v>
      </c>
      <c r="R1327">
        <f t="shared" si="103"/>
        <v>7</v>
      </c>
      <c r="S1327" t="str">
        <f t="shared" si="104"/>
        <v>Loyal Customers</v>
      </c>
    </row>
    <row r="1328" spans="1:19" x14ac:dyDescent="0.25">
      <c r="A1328">
        <v>873</v>
      </c>
      <c r="B1328">
        <v>76</v>
      </c>
      <c r="C1328" t="s">
        <v>443</v>
      </c>
      <c r="D1328" t="s">
        <v>34</v>
      </c>
      <c r="E1328">
        <v>62845</v>
      </c>
      <c r="F1328">
        <v>3</v>
      </c>
      <c r="G1328">
        <v>28</v>
      </c>
      <c r="H1328">
        <v>1178</v>
      </c>
      <c r="I1328">
        <f>(1-_xlfn.PERCENTRANK.INC($F$2:$F43540,F1328,1))*10</f>
        <v>10</v>
      </c>
      <c r="J1328">
        <f t="shared" si="101"/>
        <v>9</v>
      </c>
      <c r="K1328">
        <f t="shared" si="102"/>
        <v>8</v>
      </c>
      <c r="L1328" t="s">
        <v>483</v>
      </c>
      <c r="M1328">
        <v>3</v>
      </c>
      <c r="N1328" s="8">
        <v>271.84615384615387</v>
      </c>
      <c r="O1328" s="8">
        <v>10</v>
      </c>
      <c r="P1328" s="8">
        <v>906.15384615384619</v>
      </c>
      <c r="Q1328">
        <f t="shared" si="100"/>
        <v>27</v>
      </c>
      <c r="R1328">
        <f t="shared" si="103"/>
        <v>9</v>
      </c>
      <c r="S1328" t="str">
        <f t="shared" si="104"/>
        <v>Top Customers</v>
      </c>
    </row>
    <row r="1329" spans="1:19" x14ac:dyDescent="0.25">
      <c r="A1329">
        <v>2253</v>
      </c>
      <c r="B1329">
        <v>35</v>
      </c>
      <c r="C1329" t="s">
        <v>442</v>
      </c>
      <c r="D1329" t="s">
        <v>34</v>
      </c>
      <c r="E1329">
        <v>18929</v>
      </c>
      <c r="F1329">
        <v>15</v>
      </c>
      <c r="G1329">
        <v>6</v>
      </c>
      <c r="H1329">
        <v>85</v>
      </c>
      <c r="I1329">
        <f>(1-_xlfn.PERCENTRANK.INC($F$2:$F43541,F1329,1))*10</f>
        <v>9</v>
      </c>
      <c r="J1329">
        <f t="shared" si="101"/>
        <v>1</v>
      </c>
      <c r="K1329">
        <f t="shared" si="102"/>
        <v>2</v>
      </c>
      <c r="L1329" t="s">
        <v>483</v>
      </c>
      <c r="M1329">
        <v>1</v>
      </c>
      <c r="N1329" s="8">
        <v>17</v>
      </c>
      <c r="O1329" s="8">
        <v>4</v>
      </c>
      <c r="P1329" s="8">
        <v>68</v>
      </c>
      <c r="Q1329">
        <f t="shared" si="100"/>
        <v>12</v>
      </c>
      <c r="R1329">
        <f t="shared" si="103"/>
        <v>3</v>
      </c>
      <c r="S1329" t="str">
        <f t="shared" si="104"/>
        <v>At-Risk Customers</v>
      </c>
    </row>
    <row r="1330" spans="1:19" x14ac:dyDescent="0.25">
      <c r="A1330">
        <v>5181</v>
      </c>
      <c r="B1330">
        <v>43</v>
      </c>
      <c r="C1330" t="s">
        <v>41</v>
      </c>
      <c r="D1330" t="s">
        <v>30</v>
      </c>
      <c r="E1330">
        <v>24367</v>
      </c>
      <c r="F1330">
        <v>58</v>
      </c>
      <c r="G1330">
        <v>4</v>
      </c>
      <c r="H1330">
        <v>24</v>
      </c>
      <c r="I1330">
        <f>(1-_xlfn.PERCENTRANK.INC($F$2:$F43542,F1330,1))*10</f>
        <v>5</v>
      </c>
      <c r="J1330">
        <f t="shared" si="101"/>
        <v>0</v>
      </c>
      <c r="K1330">
        <f t="shared" si="102"/>
        <v>0</v>
      </c>
      <c r="L1330" t="s">
        <v>483</v>
      </c>
      <c r="M1330">
        <v>1</v>
      </c>
      <c r="N1330" s="8">
        <v>8</v>
      </c>
      <c r="O1330" s="8">
        <v>2</v>
      </c>
      <c r="P1330" s="8">
        <v>16</v>
      </c>
      <c r="Q1330">
        <f t="shared" si="100"/>
        <v>5</v>
      </c>
      <c r="R1330">
        <f t="shared" si="103"/>
        <v>0</v>
      </c>
      <c r="S1330" t="str">
        <f t="shared" si="104"/>
        <v>Inactive Customers</v>
      </c>
    </row>
    <row r="1331" spans="1:19" x14ac:dyDescent="0.25">
      <c r="A1331">
        <v>979</v>
      </c>
      <c r="B1331">
        <v>50</v>
      </c>
      <c r="C1331" t="s">
        <v>442</v>
      </c>
      <c r="D1331" t="s">
        <v>30</v>
      </c>
      <c r="E1331">
        <v>33249</v>
      </c>
      <c r="F1331">
        <v>11</v>
      </c>
      <c r="G1331">
        <v>8</v>
      </c>
      <c r="H1331">
        <v>112</v>
      </c>
      <c r="I1331">
        <f>(1-_xlfn.PERCENTRANK.INC($F$2:$F43543,F1331,1))*10</f>
        <v>9</v>
      </c>
      <c r="J1331">
        <f t="shared" si="101"/>
        <v>2</v>
      </c>
      <c r="K1331">
        <f t="shared" si="102"/>
        <v>3</v>
      </c>
      <c r="L1331" t="s">
        <v>483</v>
      </c>
      <c r="M1331">
        <v>2</v>
      </c>
      <c r="N1331" s="8">
        <v>44.800000000000004</v>
      </c>
      <c r="O1331" s="8">
        <v>3</v>
      </c>
      <c r="P1331" s="8">
        <v>67.2</v>
      </c>
      <c r="Q1331">
        <f t="shared" si="100"/>
        <v>14</v>
      </c>
      <c r="R1331">
        <f t="shared" si="103"/>
        <v>4</v>
      </c>
      <c r="S1331" t="str">
        <f t="shared" si="104"/>
        <v>At-Risk Customers</v>
      </c>
    </row>
    <row r="1332" spans="1:19" x14ac:dyDescent="0.25">
      <c r="A1332">
        <v>10390</v>
      </c>
      <c r="B1332">
        <v>66</v>
      </c>
      <c r="C1332" t="s">
        <v>443</v>
      </c>
      <c r="D1332" t="s">
        <v>34</v>
      </c>
      <c r="E1332">
        <v>26887</v>
      </c>
      <c r="F1332">
        <v>27</v>
      </c>
      <c r="G1332">
        <v>5</v>
      </c>
      <c r="H1332">
        <v>30</v>
      </c>
      <c r="I1332">
        <f>(1-_xlfn.PERCENTRANK.INC($F$2:$F43544,F1332,1))*10</f>
        <v>8</v>
      </c>
      <c r="J1332">
        <f t="shared" si="101"/>
        <v>0</v>
      </c>
      <c r="K1332">
        <f t="shared" si="102"/>
        <v>0</v>
      </c>
      <c r="L1332" t="s">
        <v>483</v>
      </c>
      <c r="M1332">
        <v>1</v>
      </c>
      <c r="N1332" s="8">
        <v>7.5</v>
      </c>
      <c r="O1332" s="8">
        <v>3</v>
      </c>
      <c r="P1332" s="8">
        <v>22.5</v>
      </c>
      <c r="Q1332">
        <f t="shared" si="100"/>
        <v>8</v>
      </c>
      <c r="R1332">
        <f t="shared" si="103"/>
        <v>1</v>
      </c>
      <c r="S1332" t="str">
        <f t="shared" si="104"/>
        <v>Inactive Customers</v>
      </c>
    </row>
    <row r="1333" spans="1:19" x14ac:dyDescent="0.25">
      <c r="A1333">
        <v>4698</v>
      </c>
      <c r="B1333">
        <v>42</v>
      </c>
      <c r="C1333" t="s">
        <v>33</v>
      </c>
      <c r="D1333" t="s">
        <v>34</v>
      </c>
      <c r="E1333">
        <v>50150</v>
      </c>
      <c r="F1333">
        <v>32</v>
      </c>
      <c r="G1333">
        <v>16</v>
      </c>
      <c r="H1333">
        <v>410</v>
      </c>
      <c r="I1333">
        <f>(1-_xlfn.PERCENTRANK.INC($F$2:$F43545,F1333,1))*10</f>
        <v>7</v>
      </c>
      <c r="J1333">
        <f t="shared" si="101"/>
        <v>5</v>
      </c>
      <c r="K1333">
        <f t="shared" si="102"/>
        <v>5</v>
      </c>
      <c r="L1333" t="s">
        <v>483</v>
      </c>
      <c r="M1333">
        <v>5</v>
      </c>
      <c r="N1333" s="8">
        <v>170.83333333333334</v>
      </c>
      <c r="O1333" s="8">
        <v>7</v>
      </c>
      <c r="P1333" s="8">
        <v>239.16666666666669</v>
      </c>
      <c r="Q1333">
        <f t="shared" si="100"/>
        <v>17</v>
      </c>
      <c r="R1333">
        <f t="shared" si="103"/>
        <v>5</v>
      </c>
      <c r="S1333" t="str">
        <f t="shared" si="104"/>
        <v>Growth Customers</v>
      </c>
    </row>
    <row r="1334" spans="1:19" x14ac:dyDescent="0.25">
      <c r="A1334">
        <v>7793</v>
      </c>
      <c r="B1334">
        <v>49</v>
      </c>
      <c r="C1334" t="s">
        <v>442</v>
      </c>
      <c r="D1334" t="s">
        <v>34</v>
      </c>
      <c r="E1334">
        <v>62061</v>
      </c>
      <c r="F1334">
        <v>12</v>
      </c>
      <c r="G1334">
        <v>24</v>
      </c>
      <c r="H1334">
        <v>800</v>
      </c>
      <c r="I1334">
        <f>(1-_xlfn.PERCENTRANK.INC($F$2:$F43546,F1334,1))*10</f>
        <v>9</v>
      </c>
      <c r="J1334">
        <f t="shared" si="101"/>
        <v>8</v>
      </c>
      <c r="K1334">
        <f t="shared" si="102"/>
        <v>6</v>
      </c>
      <c r="L1334" t="s">
        <v>483</v>
      </c>
      <c r="M1334">
        <v>10</v>
      </c>
      <c r="N1334" s="8">
        <v>470.58823529411768</v>
      </c>
      <c r="O1334" s="8">
        <v>7</v>
      </c>
      <c r="P1334" s="8">
        <v>329.41176470588232</v>
      </c>
      <c r="Q1334">
        <f t="shared" si="100"/>
        <v>23</v>
      </c>
      <c r="R1334">
        <f t="shared" si="103"/>
        <v>8</v>
      </c>
      <c r="S1334" t="str">
        <f t="shared" si="104"/>
        <v>Loyal Customers</v>
      </c>
    </row>
    <row r="1335" spans="1:19" x14ac:dyDescent="0.25">
      <c r="A1335">
        <v>1745</v>
      </c>
      <c r="B1335">
        <v>63</v>
      </c>
      <c r="C1335" t="s">
        <v>33</v>
      </c>
      <c r="D1335" t="s">
        <v>37</v>
      </c>
      <c r="E1335">
        <v>85696</v>
      </c>
      <c r="F1335">
        <v>88</v>
      </c>
      <c r="G1335">
        <v>20</v>
      </c>
      <c r="H1335">
        <v>1313</v>
      </c>
      <c r="I1335">
        <f>(1-_xlfn.PERCENTRANK.INC($F$2:$F43547,F1335,1))*10</f>
        <v>1.9999999999999996</v>
      </c>
      <c r="J1335">
        <f t="shared" si="101"/>
        <v>6</v>
      </c>
      <c r="K1335">
        <f t="shared" si="102"/>
        <v>8</v>
      </c>
      <c r="L1335" t="s">
        <v>483</v>
      </c>
      <c r="M1335">
        <v>4</v>
      </c>
      <c r="N1335" s="8">
        <v>404</v>
      </c>
      <c r="O1335" s="8">
        <v>9</v>
      </c>
      <c r="P1335" s="8">
        <v>909</v>
      </c>
      <c r="Q1335">
        <f t="shared" si="100"/>
        <v>16</v>
      </c>
      <c r="R1335">
        <f t="shared" si="103"/>
        <v>5</v>
      </c>
      <c r="S1335" t="str">
        <f t="shared" si="104"/>
        <v>Growth Customers</v>
      </c>
    </row>
    <row r="1336" spans="1:19" x14ac:dyDescent="0.25">
      <c r="A1336">
        <v>10590</v>
      </c>
      <c r="B1336">
        <v>69</v>
      </c>
      <c r="C1336" t="s">
        <v>33</v>
      </c>
      <c r="D1336" t="s">
        <v>34</v>
      </c>
      <c r="E1336">
        <v>76542</v>
      </c>
      <c r="F1336">
        <v>91</v>
      </c>
      <c r="G1336">
        <v>23</v>
      </c>
      <c r="H1336">
        <v>1483</v>
      </c>
      <c r="I1336">
        <f>(1-_xlfn.PERCENTRANK.INC($F$2:$F43548,F1336,1))*10</f>
        <v>0.99999999999999978</v>
      </c>
      <c r="J1336">
        <f t="shared" si="101"/>
        <v>8</v>
      </c>
      <c r="K1336">
        <f t="shared" si="102"/>
        <v>8</v>
      </c>
      <c r="L1336" t="s">
        <v>483</v>
      </c>
      <c r="M1336">
        <v>4</v>
      </c>
      <c r="N1336" s="8">
        <v>423.71428571428567</v>
      </c>
      <c r="O1336" s="8">
        <v>10</v>
      </c>
      <c r="P1336" s="8">
        <v>1059.2857142857142</v>
      </c>
      <c r="Q1336">
        <f t="shared" si="100"/>
        <v>17</v>
      </c>
      <c r="R1336">
        <f t="shared" si="103"/>
        <v>5</v>
      </c>
      <c r="S1336" t="str">
        <f t="shared" si="104"/>
        <v>Growth Customers</v>
      </c>
    </row>
    <row r="1337" spans="1:19" x14ac:dyDescent="0.25">
      <c r="A1337">
        <v>5080</v>
      </c>
      <c r="B1337">
        <v>32</v>
      </c>
      <c r="C1337" t="s">
        <v>442</v>
      </c>
      <c r="D1337" t="s">
        <v>30</v>
      </c>
      <c r="E1337">
        <v>70515</v>
      </c>
      <c r="F1337">
        <v>12</v>
      </c>
      <c r="G1337">
        <v>17</v>
      </c>
      <c r="H1337">
        <v>1258</v>
      </c>
      <c r="I1337">
        <f>(1-_xlfn.PERCENTRANK.INC($F$2:$F43549,F1337,1))*10</f>
        <v>9</v>
      </c>
      <c r="J1337">
        <f t="shared" si="101"/>
        <v>5</v>
      </c>
      <c r="K1337">
        <f t="shared" si="102"/>
        <v>8</v>
      </c>
      <c r="L1337" t="s">
        <v>483</v>
      </c>
      <c r="M1337">
        <v>6</v>
      </c>
      <c r="N1337" s="8">
        <v>754.8</v>
      </c>
      <c r="O1337" s="8">
        <v>4</v>
      </c>
      <c r="P1337" s="8">
        <v>503.20000000000005</v>
      </c>
      <c r="Q1337">
        <f t="shared" si="100"/>
        <v>22</v>
      </c>
      <c r="R1337">
        <f t="shared" si="103"/>
        <v>8</v>
      </c>
      <c r="S1337" t="str">
        <f t="shared" si="104"/>
        <v>Loyal Customers</v>
      </c>
    </row>
    <row r="1338" spans="1:19" x14ac:dyDescent="0.25">
      <c r="A1338">
        <v>8369</v>
      </c>
      <c r="B1338">
        <v>38</v>
      </c>
      <c r="C1338" t="s">
        <v>442</v>
      </c>
      <c r="D1338" t="s">
        <v>34</v>
      </c>
      <c r="E1338">
        <v>18227</v>
      </c>
      <c r="F1338">
        <v>21</v>
      </c>
      <c r="G1338">
        <v>4</v>
      </c>
      <c r="H1338">
        <v>28</v>
      </c>
      <c r="I1338">
        <f>(1-_xlfn.PERCENTRANK.INC($F$2:$F43550,F1338,1))*10</f>
        <v>8</v>
      </c>
      <c r="J1338">
        <f t="shared" si="101"/>
        <v>0</v>
      </c>
      <c r="K1338">
        <f t="shared" si="102"/>
        <v>0</v>
      </c>
      <c r="L1338" t="s">
        <v>483</v>
      </c>
      <c r="M1338">
        <v>0</v>
      </c>
      <c r="N1338" s="8">
        <v>0</v>
      </c>
      <c r="O1338" s="8">
        <v>2</v>
      </c>
      <c r="P1338" s="8">
        <v>28</v>
      </c>
      <c r="Q1338">
        <f t="shared" si="100"/>
        <v>8</v>
      </c>
      <c r="R1338">
        <f t="shared" si="103"/>
        <v>1</v>
      </c>
      <c r="S1338" t="str">
        <f t="shared" si="104"/>
        <v>Inactive Customers</v>
      </c>
    </row>
    <row r="1339" spans="1:19" x14ac:dyDescent="0.25">
      <c r="A1339">
        <v>5232</v>
      </c>
      <c r="B1339">
        <v>60</v>
      </c>
      <c r="C1339" t="s">
        <v>442</v>
      </c>
      <c r="D1339" t="s">
        <v>34</v>
      </c>
      <c r="E1339">
        <v>69139</v>
      </c>
      <c r="F1339">
        <v>23</v>
      </c>
      <c r="G1339">
        <v>11</v>
      </c>
      <c r="H1339">
        <v>227</v>
      </c>
      <c r="I1339">
        <f>(1-_xlfn.PERCENTRANK.INC($F$2:$F43551,F1339,1))*10</f>
        <v>8</v>
      </c>
      <c r="J1339">
        <f t="shared" si="101"/>
        <v>3</v>
      </c>
      <c r="K1339">
        <f t="shared" si="102"/>
        <v>4</v>
      </c>
      <c r="L1339" t="s">
        <v>483</v>
      </c>
      <c r="M1339">
        <v>4</v>
      </c>
      <c r="N1339" s="8">
        <v>100.88888888888889</v>
      </c>
      <c r="O1339" s="8">
        <v>5</v>
      </c>
      <c r="P1339" s="8">
        <v>126.11111111111111</v>
      </c>
      <c r="Q1339">
        <f t="shared" si="100"/>
        <v>15</v>
      </c>
      <c r="R1339">
        <f t="shared" si="103"/>
        <v>4</v>
      </c>
      <c r="S1339" t="str">
        <f t="shared" si="104"/>
        <v>At-Risk Customers</v>
      </c>
    </row>
    <row r="1340" spans="1:19" x14ac:dyDescent="0.25">
      <c r="A1340">
        <v>2407</v>
      </c>
      <c r="B1340">
        <v>43</v>
      </c>
      <c r="C1340" t="s">
        <v>442</v>
      </c>
      <c r="D1340" t="s">
        <v>34</v>
      </c>
      <c r="E1340">
        <v>69109</v>
      </c>
      <c r="F1340">
        <v>10</v>
      </c>
      <c r="G1340">
        <v>20</v>
      </c>
      <c r="H1340">
        <v>1555</v>
      </c>
      <c r="I1340">
        <f>(1-_xlfn.PERCENTRANK.INC($F$2:$F43552,F1340,1))*10</f>
        <v>9</v>
      </c>
      <c r="J1340">
        <f t="shared" si="101"/>
        <v>6</v>
      </c>
      <c r="K1340">
        <f t="shared" si="102"/>
        <v>9</v>
      </c>
      <c r="L1340" t="s">
        <v>483</v>
      </c>
      <c r="M1340">
        <v>6</v>
      </c>
      <c r="N1340" s="8">
        <v>717.69230769230774</v>
      </c>
      <c r="O1340" s="8">
        <v>7</v>
      </c>
      <c r="P1340" s="8">
        <v>837.30769230769226</v>
      </c>
      <c r="Q1340">
        <f t="shared" si="100"/>
        <v>24</v>
      </c>
      <c r="R1340">
        <f t="shared" si="103"/>
        <v>9</v>
      </c>
      <c r="S1340" t="str">
        <f t="shared" si="104"/>
        <v>Top Customers</v>
      </c>
    </row>
    <row r="1341" spans="1:19" x14ac:dyDescent="0.25">
      <c r="A1341">
        <v>3834</v>
      </c>
      <c r="B1341">
        <v>63</v>
      </c>
      <c r="C1341" t="s">
        <v>442</v>
      </c>
      <c r="D1341" t="s">
        <v>30</v>
      </c>
      <c r="E1341">
        <v>69627</v>
      </c>
      <c r="F1341">
        <v>35</v>
      </c>
      <c r="G1341">
        <v>23</v>
      </c>
      <c r="H1341">
        <v>861</v>
      </c>
      <c r="I1341">
        <f>(1-_xlfn.PERCENTRANK.INC($F$2:$F43553,F1341,1))*10</f>
        <v>7</v>
      </c>
      <c r="J1341">
        <f t="shared" si="101"/>
        <v>8</v>
      </c>
      <c r="K1341">
        <f t="shared" si="102"/>
        <v>6</v>
      </c>
      <c r="L1341" t="s">
        <v>483</v>
      </c>
      <c r="M1341">
        <v>8</v>
      </c>
      <c r="N1341" s="8">
        <v>362.52631578947364</v>
      </c>
      <c r="O1341" s="8">
        <v>11</v>
      </c>
      <c r="P1341" s="8">
        <v>498.47368421052636</v>
      </c>
      <c r="Q1341">
        <f t="shared" si="100"/>
        <v>21</v>
      </c>
      <c r="R1341">
        <f t="shared" si="103"/>
        <v>8</v>
      </c>
      <c r="S1341" t="str">
        <f t="shared" si="104"/>
        <v>Loyal Customers</v>
      </c>
    </row>
    <row r="1342" spans="1:19" x14ac:dyDescent="0.25">
      <c r="A1342">
        <v>7912</v>
      </c>
      <c r="B1342">
        <v>47</v>
      </c>
      <c r="C1342" t="s">
        <v>442</v>
      </c>
      <c r="D1342" t="s">
        <v>34</v>
      </c>
      <c r="E1342">
        <v>38136</v>
      </c>
      <c r="F1342">
        <v>69</v>
      </c>
      <c r="G1342">
        <v>8</v>
      </c>
      <c r="H1342">
        <v>103</v>
      </c>
      <c r="I1342">
        <f>(1-_xlfn.PERCENTRANK.INC($F$2:$F43554,F1342,1))*10</f>
        <v>4</v>
      </c>
      <c r="J1342">
        <f t="shared" si="101"/>
        <v>2</v>
      </c>
      <c r="K1342">
        <f t="shared" si="102"/>
        <v>3</v>
      </c>
      <c r="L1342" t="s">
        <v>483</v>
      </c>
      <c r="M1342">
        <v>3</v>
      </c>
      <c r="N1342" s="8">
        <v>61.8</v>
      </c>
      <c r="O1342" s="8">
        <v>2</v>
      </c>
      <c r="P1342" s="8">
        <v>41.2</v>
      </c>
      <c r="Q1342">
        <f t="shared" si="100"/>
        <v>9</v>
      </c>
      <c r="R1342">
        <f t="shared" si="103"/>
        <v>2</v>
      </c>
      <c r="S1342" t="str">
        <f t="shared" si="104"/>
        <v>At-Risk Customers</v>
      </c>
    </row>
    <row r="1343" spans="1:19" x14ac:dyDescent="0.25">
      <c r="A1343">
        <v>7712</v>
      </c>
      <c r="B1343">
        <v>79</v>
      </c>
      <c r="C1343" t="s">
        <v>33</v>
      </c>
      <c r="D1343" t="s">
        <v>30</v>
      </c>
      <c r="E1343">
        <v>62159</v>
      </c>
      <c r="F1343">
        <v>68</v>
      </c>
      <c r="G1343">
        <v>19</v>
      </c>
      <c r="H1343">
        <v>634</v>
      </c>
      <c r="I1343">
        <f>(1-_xlfn.PERCENTRANK.INC($F$2:$F43555,F1343,1))*10</f>
        <v>4</v>
      </c>
      <c r="J1343">
        <f t="shared" si="101"/>
        <v>6</v>
      </c>
      <c r="K1343">
        <f t="shared" si="102"/>
        <v>5</v>
      </c>
      <c r="L1343" t="s">
        <v>483</v>
      </c>
      <c r="M1343">
        <v>6</v>
      </c>
      <c r="N1343" s="8">
        <v>237.75</v>
      </c>
      <c r="O1343" s="8">
        <v>10</v>
      </c>
      <c r="P1343" s="8">
        <v>396.25</v>
      </c>
      <c r="Q1343">
        <f t="shared" si="100"/>
        <v>15</v>
      </c>
      <c r="R1343">
        <f t="shared" si="103"/>
        <v>4</v>
      </c>
      <c r="S1343" t="str">
        <f t="shared" si="104"/>
        <v>At-Risk Customers</v>
      </c>
    </row>
    <row r="1344" spans="1:19" x14ac:dyDescent="0.25">
      <c r="A1344">
        <v>1065</v>
      </c>
      <c r="B1344">
        <v>62</v>
      </c>
      <c r="C1344" t="s">
        <v>442</v>
      </c>
      <c r="D1344" t="s">
        <v>30</v>
      </c>
      <c r="E1344">
        <v>80695</v>
      </c>
      <c r="F1344">
        <v>85</v>
      </c>
      <c r="G1344">
        <v>19</v>
      </c>
      <c r="H1344">
        <v>1918</v>
      </c>
      <c r="I1344">
        <f>(1-_xlfn.PERCENTRANK.INC($F$2:$F43556,F1344,1))*10</f>
        <v>1.9999999999999996</v>
      </c>
      <c r="J1344">
        <f t="shared" si="101"/>
        <v>6</v>
      </c>
      <c r="K1344">
        <f t="shared" si="102"/>
        <v>9</v>
      </c>
      <c r="L1344" t="s">
        <v>483</v>
      </c>
      <c r="M1344">
        <v>5</v>
      </c>
      <c r="N1344" s="8">
        <v>959</v>
      </c>
      <c r="O1344" s="8">
        <v>5</v>
      </c>
      <c r="P1344" s="8">
        <v>959</v>
      </c>
      <c r="Q1344">
        <f t="shared" si="100"/>
        <v>17</v>
      </c>
      <c r="R1344">
        <f t="shared" si="103"/>
        <v>5</v>
      </c>
      <c r="S1344" t="str">
        <f t="shared" si="104"/>
        <v>Growth Customers</v>
      </c>
    </row>
    <row r="1345" spans="1:19" x14ac:dyDescent="0.25">
      <c r="A1345">
        <v>7275</v>
      </c>
      <c r="B1345">
        <v>54</v>
      </c>
      <c r="C1345" t="s">
        <v>443</v>
      </c>
      <c r="D1345" t="s">
        <v>30</v>
      </c>
      <c r="E1345">
        <v>33316</v>
      </c>
      <c r="F1345">
        <v>34</v>
      </c>
      <c r="G1345">
        <v>10</v>
      </c>
      <c r="H1345">
        <v>131</v>
      </c>
      <c r="I1345">
        <f>(1-_xlfn.PERCENTRANK.INC($F$2:$F43557,F1345,1))*10</f>
        <v>7</v>
      </c>
      <c r="J1345">
        <f t="shared" si="101"/>
        <v>3</v>
      </c>
      <c r="K1345">
        <f t="shared" si="102"/>
        <v>3</v>
      </c>
      <c r="L1345" t="s">
        <v>483</v>
      </c>
      <c r="M1345">
        <v>2</v>
      </c>
      <c r="N1345" s="8">
        <v>43.666666666666664</v>
      </c>
      <c r="O1345" s="8">
        <v>4</v>
      </c>
      <c r="P1345" s="8">
        <v>87.333333333333329</v>
      </c>
      <c r="Q1345">
        <f t="shared" si="100"/>
        <v>13</v>
      </c>
      <c r="R1345">
        <f t="shared" si="103"/>
        <v>4</v>
      </c>
      <c r="S1345" t="str">
        <f t="shared" si="104"/>
        <v>At-Risk Customers</v>
      </c>
    </row>
    <row r="1346" spans="1:19" x14ac:dyDescent="0.25">
      <c r="A1346">
        <v>1343</v>
      </c>
      <c r="B1346">
        <v>57</v>
      </c>
      <c r="C1346" t="s">
        <v>442</v>
      </c>
      <c r="D1346" t="s">
        <v>34</v>
      </c>
      <c r="E1346">
        <v>58554</v>
      </c>
      <c r="F1346">
        <v>55</v>
      </c>
      <c r="G1346">
        <v>22</v>
      </c>
      <c r="H1346">
        <v>586</v>
      </c>
      <c r="I1346">
        <f>(1-_xlfn.PERCENTRANK.INC($F$2:$F43558,F1346,1))*10</f>
        <v>5</v>
      </c>
      <c r="J1346">
        <f t="shared" si="101"/>
        <v>7</v>
      </c>
      <c r="K1346">
        <f t="shared" si="102"/>
        <v>5</v>
      </c>
      <c r="L1346" t="s">
        <v>483</v>
      </c>
      <c r="M1346">
        <v>8</v>
      </c>
      <c r="N1346" s="8">
        <v>334.85714285714283</v>
      </c>
      <c r="O1346" s="8">
        <v>6</v>
      </c>
      <c r="P1346" s="8">
        <v>251.14285714285714</v>
      </c>
      <c r="Q1346">
        <f t="shared" ref="Q1346:Q1409" si="105">SUM(I1346,J1346,K1346)</f>
        <v>17</v>
      </c>
      <c r="R1346">
        <f t="shared" si="103"/>
        <v>5</v>
      </c>
      <c r="S1346" t="str">
        <f t="shared" si="104"/>
        <v>Growth Customers</v>
      </c>
    </row>
    <row r="1347" spans="1:19" x14ac:dyDescent="0.25">
      <c r="A1347">
        <v>1384</v>
      </c>
      <c r="B1347">
        <v>33</v>
      </c>
      <c r="C1347" t="s">
        <v>41</v>
      </c>
      <c r="D1347" t="s">
        <v>34</v>
      </c>
      <c r="E1347">
        <v>17256</v>
      </c>
      <c r="F1347">
        <v>10</v>
      </c>
      <c r="G1347">
        <v>7</v>
      </c>
      <c r="H1347">
        <v>62</v>
      </c>
      <c r="I1347">
        <f>(1-_xlfn.PERCENTRANK.INC($F$2:$F43559,F1347,1))*10</f>
        <v>9</v>
      </c>
      <c r="J1347">
        <f t="shared" ref="J1347:J1410" si="106">_xlfn.PERCENTRANK.INC($G$2:$G$2214, G1347,1) * 10</f>
        <v>1</v>
      </c>
      <c r="K1347">
        <f t="shared" ref="K1347:K1410" si="107">_xlfn.PERCENTRANK.INC($H$2:$H$2214, H1347, 1) * 10</f>
        <v>2</v>
      </c>
      <c r="L1347" t="s">
        <v>483</v>
      </c>
      <c r="M1347">
        <v>2</v>
      </c>
      <c r="N1347" s="8">
        <v>31</v>
      </c>
      <c r="O1347" s="8">
        <v>2</v>
      </c>
      <c r="P1347" s="8">
        <v>31</v>
      </c>
      <c r="Q1347">
        <f t="shared" si="105"/>
        <v>12</v>
      </c>
      <c r="R1347">
        <f t="shared" ref="R1347:R1410" si="108">_xlfn.PERCENTRANK.INC($Q$2:$Q$2214, Q1347, 1) * 10</f>
        <v>3</v>
      </c>
      <c r="S1347" t="str">
        <f t="shared" ref="S1347:S1410" si="109">VLOOKUP(R1347,$W$6:$X$17, 2,FALSE)</f>
        <v>At-Risk Customers</v>
      </c>
    </row>
    <row r="1348" spans="1:19" x14ac:dyDescent="0.25">
      <c r="A1348">
        <v>9967</v>
      </c>
      <c r="B1348">
        <v>51</v>
      </c>
      <c r="C1348" t="s">
        <v>442</v>
      </c>
      <c r="D1348" t="s">
        <v>37</v>
      </c>
      <c r="E1348">
        <v>53034</v>
      </c>
      <c r="F1348">
        <v>30</v>
      </c>
      <c r="G1348">
        <v>22</v>
      </c>
      <c r="H1348">
        <v>447</v>
      </c>
      <c r="I1348">
        <f>(1-_xlfn.PERCENTRANK.INC($F$2:$F43560,F1348,1))*10</f>
        <v>7</v>
      </c>
      <c r="J1348">
        <f t="shared" si="106"/>
        <v>7</v>
      </c>
      <c r="K1348">
        <f t="shared" si="107"/>
        <v>5</v>
      </c>
      <c r="L1348" t="s">
        <v>483</v>
      </c>
      <c r="M1348">
        <v>6</v>
      </c>
      <c r="N1348" s="8">
        <v>206.30769230769232</v>
      </c>
      <c r="O1348" s="8">
        <v>7</v>
      </c>
      <c r="P1348" s="8">
        <v>240.69230769230768</v>
      </c>
      <c r="Q1348">
        <f t="shared" si="105"/>
        <v>19</v>
      </c>
      <c r="R1348">
        <f t="shared" si="108"/>
        <v>7</v>
      </c>
      <c r="S1348" t="str">
        <f t="shared" si="109"/>
        <v>Loyal Customers</v>
      </c>
    </row>
    <row r="1349" spans="1:19" x14ac:dyDescent="0.25">
      <c r="A1349">
        <v>6181</v>
      </c>
      <c r="B1349">
        <v>75</v>
      </c>
      <c r="C1349" t="s">
        <v>443</v>
      </c>
      <c r="D1349" t="s">
        <v>34</v>
      </c>
      <c r="E1349">
        <v>52203</v>
      </c>
      <c r="F1349">
        <v>36</v>
      </c>
      <c r="G1349">
        <v>27</v>
      </c>
      <c r="H1349">
        <v>939</v>
      </c>
      <c r="I1349">
        <f>(1-_xlfn.PERCENTRANK.INC($F$2:$F43561,F1349,1))*10</f>
        <v>7</v>
      </c>
      <c r="J1349">
        <f t="shared" si="106"/>
        <v>9</v>
      </c>
      <c r="K1349">
        <f t="shared" si="107"/>
        <v>7</v>
      </c>
      <c r="L1349" t="s">
        <v>483</v>
      </c>
      <c r="M1349">
        <v>8</v>
      </c>
      <c r="N1349" s="8">
        <v>395.36842105263156</v>
      </c>
      <c r="O1349" s="8">
        <v>11</v>
      </c>
      <c r="P1349" s="8">
        <v>543.63157894736844</v>
      </c>
      <c r="Q1349">
        <f t="shared" si="105"/>
        <v>23</v>
      </c>
      <c r="R1349">
        <f t="shared" si="108"/>
        <v>8</v>
      </c>
      <c r="S1349" t="str">
        <f t="shared" si="109"/>
        <v>Loyal Customers</v>
      </c>
    </row>
    <row r="1350" spans="1:19" x14ac:dyDescent="0.25">
      <c r="A1350">
        <v>10507</v>
      </c>
      <c r="B1350">
        <v>48</v>
      </c>
      <c r="C1350" t="s">
        <v>443</v>
      </c>
      <c r="D1350" t="s">
        <v>37</v>
      </c>
      <c r="E1350">
        <v>59601</v>
      </c>
      <c r="F1350">
        <v>14</v>
      </c>
      <c r="G1350">
        <v>15</v>
      </c>
      <c r="H1350">
        <v>797</v>
      </c>
      <c r="I1350">
        <f>(1-_xlfn.PERCENTRANK.INC($F$2:$F43562,F1350,1))*10</f>
        <v>9</v>
      </c>
      <c r="J1350">
        <f t="shared" si="106"/>
        <v>4</v>
      </c>
      <c r="K1350">
        <f t="shared" si="107"/>
        <v>6</v>
      </c>
      <c r="L1350" t="s">
        <v>483</v>
      </c>
      <c r="M1350">
        <v>2</v>
      </c>
      <c r="N1350" s="8">
        <v>177.11111111111111</v>
      </c>
      <c r="O1350" s="8">
        <v>7</v>
      </c>
      <c r="P1350" s="8">
        <v>619.88888888888891</v>
      </c>
      <c r="Q1350">
        <f t="shared" si="105"/>
        <v>19</v>
      </c>
      <c r="R1350">
        <f t="shared" si="108"/>
        <v>7</v>
      </c>
      <c r="S1350" t="str">
        <f t="shared" si="109"/>
        <v>Loyal Customers</v>
      </c>
    </row>
    <row r="1351" spans="1:19" x14ac:dyDescent="0.25">
      <c r="A1351">
        <v>2674</v>
      </c>
      <c r="B1351">
        <v>67</v>
      </c>
      <c r="C1351" t="s">
        <v>443</v>
      </c>
      <c r="D1351" t="s">
        <v>30</v>
      </c>
      <c r="E1351">
        <v>75154</v>
      </c>
      <c r="F1351">
        <v>79</v>
      </c>
      <c r="G1351">
        <v>16</v>
      </c>
      <c r="H1351">
        <v>1143</v>
      </c>
      <c r="I1351">
        <f>(1-_xlfn.PERCENTRANK.INC($F$2:$F43563,F1351,1))*10</f>
        <v>3.0000000000000004</v>
      </c>
      <c r="J1351">
        <f t="shared" si="106"/>
        <v>5</v>
      </c>
      <c r="K1351">
        <f t="shared" si="107"/>
        <v>7</v>
      </c>
      <c r="L1351" t="s">
        <v>483</v>
      </c>
      <c r="M1351">
        <v>6</v>
      </c>
      <c r="N1351" s="8">
        <v>571.5</v>
      </c>
      <c r="O1351" s="8">
        <v>6</v>
      </c>
      <c r="P1351" s="8">
        <v>571.5</v>
      </c>
      <c r="Q1351">
        <f t="shared" si="105"/>
        <v>15</v>
      </c>
      <c r="R1351">
        <f t="shared" si="108"/>
        <v>4</v>
      </c>
      <c r="S1351" t="str">
        <f t="shared" si="109"/>
        <v>At-Risk Customers</v>
      </c>
    </row>
    <row r="1352" spans="1:19" x14ac:dyDescent="0.25">
      <c r="A1352">
        <v>2698</v>
      </c>
      <c r="B1352">
        <v>49</v>
      </c>
      <c r="C1352" t="s">
        <v>442</v>
      </c>
      <c r="D1352" t="s">
        <v>30</v>
      </c>
      <c r="E1352">
        <v>47025</v>
      </c>
      <c r="F1352">
        <v>52</v>
      </c>
      <c r="G1352">
        <v>17</v>
      </c>
      <c r="H1352">
        <v>415</v>
      </c>
      <c r="I1352">
        <f>(1-_xlfn.PERCENTRANK.INC($F$2:$F43564,F1352,1))*10</f>
        <v>5</v>
      </c>
      <c r="J1352">
        <f t="shared" si="106"/>
        <v>5</v>
      </c>
      <c r="K1352">
        <f t="shared" si="107"/>
        <v>5</v>
      </c>
      <c r="L1352" t="s">
        <v>483</v>
      </c>
      <c r="M1352">
        <v>6</v>
      </c>
      <c r="N1352" s="8">
        <v>226.36363636363635</v>
      </c>
      <c r="O1352" s="8">
        <v>5</v>
      </c>
      <c r="P1352" s="8">
        <v>188.63636363636363</v>
      </c>
      <c r="Q1352">
        <f t="shared" si="105"/>
        <v>15</v>
      </c>
      <c r="R1352">
        <f t="shared" si="108"/>
        <v>4</v>
      </c>
      <c r="S1352" t="str">
        <f t="shared" si="109"/>
        <v>At-Risk Customers</v>
      </c>
    </row>
    <row r="1353" spans="1:19" x14ac:dyDescent="0.25">
      <c r="A1353">
        <v>3231</v>
      </c>
      <c r="B1353">
        <v>52</v>
      </c>
      <c r="C1353" t="s">
        <v>442</v>
      </c>
      <c r="D1353" t="s">
        <v>34</v>
      </c>
      <c r="E1353">
        <v>37971</v>
      </c>
      <c r="F1353">
        <v>97</v>
      </c>
      <c r="G1353">
        <v>5</v>
      </c>
      <c r="H1353">
        <v>30</v>
      </c>
      <c r="I1353">
        <f>(1-_xlfn.PERCENTRANK.INC($F$2:$F43565,F1353,1))*10</f>
        <v>0.99999999999999978</v>
      </c>
      <c r="J1353">
        <f t="shared" si="106"/>
        <v>0</v>
      </c>
      <c r="K1353">
        <f t="shared" si="107"/>
        <v>0</v>
      </c>
      <c r="L1353" t="s">
        <v>483</v>
      </c>
      <c r="M1353">
        <v>1</v>
      </c>
      <c r="N1353" s="8">
        <v>7.5</v>
      </c>
      <c r="O1353" s="8">
        <v>3</v>
      </c>
      <c r="P1353" s="8">
        <v>22.5</v>
      </c>
      <c r="Q1353">
        <f t="shared" si="105"/>
        <v>0.99999999999999978</v>
      </c>
      <c r="R1353">
        <f t="shared" si="108"/>
        <v>0</v>
      </c>
      <c r="S1353" t="str">
        <f t="shared" si="109"/>
        <v>Inactive Customers</v>
      </c>
    </row>
    <row r="1354" spans="1:19" x14ac:dyDescent="0.25">
      <c r="A1354">
        <v>4096</v>
      </c>
      <c r="B1354">
        <v>57</v>
      </c>
      <c r="C1354" t="s">
        <v>443</v>
      </c>
      <c r="D1354" t="s">
        <v>37</v>
      </c>
      <c r="E1354">
        <v>41335</v>
      </c>
      <c r="F1354">
        <v>24</v>
      </c>
      <c r="G1354">
        <v>12</v>
      </c>
      <c r="H1354">
        <v>187</v>
      </c>
      <c r="I1354">
        <f>(1-_xlfn.PERCENTRANK.INC($F$2:$F43566,F1354,1))*10</f>
        <v>8</v>
      </c>
      <c r="J1354">
        <f t="shared" si="106"/>
        <v>3</v>
      </c>
      <c r="K1354">
        <f t="shared" si="107"/>
        <v>3</v>
      </c>
      <c r="L1354" t="s">
        <v>483</v>
      </c>
      <c r="M1354">
        <v>4</v>
      </c>
      <c r="N1354" s="8">
        <v>93.5</v>
      </c>
      <c r="O1354" s="8">
        <v>4</v>
      </c>
      <c r="P1354" s="8">
        <v>93.5</v>
      </c>
      <c r="Q1354">
        <f t="shared" si="105"/>
        <v>14</v>
      </c>
      <c r="R1354">
        <f t="shared" si="108"/>
        <v>4</v>
      </c>
      <c r="S1354" t="str">
        <f t="shared" si="109"/>
        <v>At-Risk Customers</v>
      </c>
    </row>
    <row r="1355" spans="1:19" x14ac:dyDescent="0.25">
      <c r="A1355">
        <v>10476</v>
      </c>
      <c r="B1355">
        <v>67</v>
      </c>
      <c r="C1355" t="s">
        <v>442</v>
      </c>
      <c r="D1355" t="s">
        <v>34</v>
      </c>
      <c r="E1355">
        <v>67267</v>
      </c>
      <c r="F1355">
        <v>0</v>
      </c>
      <c r="G1355">
        <v>11</v>
      </c>
      <c r="H1355">
        <v>251</v>
      </c>
      <c r="I1355">
        <f>(1-_xlfn.PERCENTRANK.INC($F$2:$F43567,F1355,1))*10</f>
        <v>10</v>
      </c>
      <c r="J1355">
        <f t="shared" si="106"/>
        <v>3</v>
      </c>
      <c r="K1355">
        <f t="shared" si="107"/>
        <v>4</v>
      </c>
      <c r="L1355" t="s">
        <v>483</v>
      </c>
      <c r="M1355">
        <v>3</v>
      </c>
      <c r="N1355" s="8">
        <v>94.125</v>
      </c>
      <c r="O1355" s="8">
        <v>5</v>
      </c>
      <c r="P1355" s="8">
        <v>156.875</v>
      </c>
      <c r="Q1355">
        <f t="shared" si="105"/>
        <v>17</v>
      </c>
      <c r="R1355">
        <f t="shared" si="108"/>
        <v>5</v>
      </c>
      <c r="S1355" t="str">
        <f t="shared" si="109"/>
        <v>Growth Customers</v>
      </c>
    </row>
    <row r="1356" spans="1:19" x14ac:dyDescent="0.25">
      <c r="A1356">
        <v>5948</v>
      </c>
      <c r="B1356">
        <v>50</v>
      </c>
      <c r="C1356" t="s">
        <v>442</v>
      </c>
      <c r="D1356" t="s">
        <v>30</v>
      </c>
      <c r="E1356">
        <v>57338</v>
      </c>
      <c r="F1356">
        <v>96</v>
      </c>
      <c r="G1356">
        <v>12</v>
      </c>
      <c r="H1356">
        <v>237</v>
      </c>
      <c r="I1356">
        <f>(1-_xlfn.PERCENTRANK.INC($F$2:$F43568,F1356,1))*10</f>
        <v>0.99999999999999978</v>
      </c>
      <c r="J1356">
        <f t="shared" si="106"/>
        <v>3</v>
      </c>
      <c r="K1356">
        <f t="shared" si="107"/>
        <v>4</v>
      </c>
      <c r="L1356" t="s">
        <v>483</v>
      </c>
      <c r="M1356">
        <v>4</v>
      </c>
      <c r="N1356" s="8">
        <v>105.33333333333333</v>
      </c>
      <c r="O1356" s="8">
        <v>5</v>
      </c>
      <c r="P1356" s="8">
        <v>131.66666666666669</v>
      </c>
      <c r="Q1356">
        <f t="shared" si="105"/>
        <v>8</v>
      </c>
      <c r="R1356">
        <f t="shared" si="108"/>
        <v>1</v>
      </c>
      <c r="S1356" t="str">
        <f t="shared" si="109"/>
        <v>Inactive Customers</v>
      </c>
    </row>
    <row r="1357" spans="1:19" x14ac:dyDescent="0.25">
      <c r="A1357">
        <v>9140</v>
      </c>
      <c r="B1357">
        <v>65</v>
      </c>
      <c r="C1357" t="s">
        <v>443</v>
      </c>
      <c r="D1357" t="s">
        <v>34</v>
      </c>
      <c r="E1357">
        <v>50523</v>
      </c>
      <c r="F1357">
        <v>89</v>
      </c>
      <c r="G1357">
        <v>8</v>
      </c>
      <c r="H1357">
        <v>91</v>
      </c>
      <c r="I1357">
        <f>(1-_xlfn.PERCENTRANK.INC($F$2:$F43569,F1357,1))*10</f>
        <v>1.9999999999999996</v>
      </c>
      <c r="J1357">
        <f t="shared" si="106"/>
        <v>2</v>
      </c>
      <c r="K1357">
        <f t="shared" si="107"/>
        <v>2</v>
      </c>
      <c r="L1357" t="s">
        <v>483</v>
      </c>
      <c r="M1357">
        <v>2</v>
      </c>
      <c r="N1357" s="8">
        <v>30.333333333333332</v>
      </c>
      <c r="O1357" s="8">
        <v>4</v>
      </c>
      <c r="P1357" s="8">
        <v>60.666666666666664</v>
      </c>
      <c r="Q1357">
        <f t="shared" si="105"/>
        <v>6</v>
      </c>
      <c r="R1357">
        <f t="shared" si="108"/>
        <v>0</v>
      </c>
      <c r="S1357" t="str">
        <f t="shared" si="109"/>
        <v>Inactive Customers</v>
      </c>
    </row>
    <row r="1358" spans="1:19" x14ac:dyDescent="0.25">
      <c r="A1358">
        <v>10258</v>
      </c>
      <c r="B1358">
        <v>60</v>
      </c>
      <c r="C1358" t="s">
        <v>443</v>
      </c>
      <c r="D1358" t="s">
        <v>30</v>
      </c>
      <c r="E1358">
        <v>35791</v>
      </c>
      <c r="F1358">
        <v>94</v>
      </c>
      <c r="G1358">
        <v>6</v>
      </c>
      <c r="H1358">
        <v>35</v>
      </c>
      <c r="I1358">
        <f>(1-_xlfn.PERCENTRANK.INC($F$2:$F43570,F1358,1))*10</f>
        <v>0.99999999999999978</v>
      </c>
      <c r="J1358">
        <f t="shared" si="106"/>
        <v>1</v>
      </c>
      <c r="K1358">
        <f t="shared" si="107"/>
        <v>0</v>
      </c>
      <c r="L1358" t="s">
        <v>483</v>
      </c>
      <c r="M1358">
        <v>1</v>
      </c>
      <c r="N1358" s="8">
        <v>8.75</v>
      </c>
      <c r="O1358" s="8">
        <v>3</v>
      </c>
      <c r="P1358" s="8">
        <v>26.25</v>
      </c>
      <c r="Q1358">
        <f t="shared" si="105"/>
        <v>1.9999999999999998</v>
      </c>
      <c r="R1358">
        <f t="shared" si="108"/>
        <v>0</v>
      </c>
      <c r="S1358" t="str">
        <f t="shared" si="109"/>
        <v>Inactive Customers</v>
      </c>
    </row>
    <row r="1359" spans="1:19" x14ac:dyDescent="0.25">
      <c r="A1359">
        <v>5675</v>
      </c>
      <c r="B1359">
        <v>65</v>
      </c>
      <c r="C1359" t="s">
        <v>33</v>
      </c>
      <c r="D1359" t="s">
        <v>37</v>
      </c>
      <c r="E1359">
        <v>50611</v>
      </c>
      <c r="F1359">
        <v>98</v>
      </c>
      <c r="G1359">
        <v>22</v>
      </c>
      <c r="H1359">
        <v>493</v>
      </c>
      <c r="I1359">
        <f>(1-_xlfn.PERCENTRANK.INC($F$2:$F43571,F1359,1))*10</f>
        <v>0.99999999999999978</v>
      </c>
      <c r="J1359">
        <f t="shared" si="106"/>
        <v>7</v>
      </c>
      <c r="K1359">
        <f t="shared" si="107"/>
        <v>5</v>
      </c>
      <c r="L1359" t="s">
        <v>483</v>
      </c>
      <c r="M1359">
        <v>4</v>
      </c>
      <c r="N1359" s="8">
        <v>179.27272727272728</v>
      </c>
      <c r="O1359" s="8">
        <v>7</v>
      </c>
      <c r="P1359" s="8">
        <v>313.72727272727275</v>
      </c>
      <c r="Q1359">
        <f t="shared" si="105"/>
        <v>13</v>
      </c>
      <c r="R1359">
        <f t="shared" si="108"/>
        <v>4</v>
      </c>
      <c r="S1359" t="str">
        <f t="shared" si="109"/>
        <v>At-Risk Customers</v>
      </c>
    </row>
    <row r="1360" spans="1:19" x14ac:dyDescent="0.25">
      <c r="A1360">
        <v>4743</v>
      </c>
      <c r="B1360">
        <v>56</v>
      </c>
      <c r="C1360" t="s">
        <v>33</v>
      </c>
      <c r="D1360" t="s">
        <v>34</v>
      </c>
      <c r="E1360">
        <v>56242</v>
      </c>
      <c r="F1360">
        <v>72</v>
      </c>
      <c r="G1360">
        <v>28</v>
      </c>
      <c r="H1360">
        <v>971</v>
      </c>
      <c r="I1360">
        <f>(1-_xlfn.PERCENTRANK.INC($F$2:$F43572,F1360,1))*10</f>
        <v>3.0000000000000004</v>
      </c>
      <c r="J1360">
        <f t="shared" si="106"/>
        <v>9</v>
      </c>
      <c r="K1360">
        <f t="shared" si="107"/>
        <v>7</v>
      </c>
      <c r="L1360" t="s">
        <v>483</v>
      </c>
      <c r="M1360">
        <v>8</v>
      </c>
      <c r="N1360" s="8">
        <v>408.84210526315786</v>
      </c>
      <c r="O1360" s="8">
        <v>11</v>
      </c>
      <c r="P1360" s="8">
        <v>562.15789473684208</v>
      </c>
      <c r="Q1360">
        <f t="shared" si="105"/>
        <v>19</v>
      </c>
      <c r="R1360">
        <f t="shared" si="108"/>
        <v>7</v>
      </c>
      <c r="S1360" t="str">
        <f t="shared" si="109"/>
        <v>Loyal Customers</v>
      </c>
    </row>
    <row r="1361" spans="1:19" x14ac:dyDescent="0.25">
      <c r="A1361">
        <v>8805</v>
      </c>
      <c r="B1361">
        <v>65</v>
      </c>
      <c r="C1361" t="s">
        <v>442</v>
      </c>
      <c r="D1361" t="s">
        <v>30</v>
      </c>
      <c r="E1361">
        <v>48904</v>
      </c>
      <c r="F1361">
        <v>1</v>
      </c>
      <c r="G1361">
        <v>17</v>
      </c>
      <c r="H1361">
        <v>371</v>
      </c>
      <c r="I1361">
        <f>(1-_xlfn.PERCENTRANK.INC($F$2:$F43573,F1361,1))*10</f>
        <v>10</v>
      </c>
      <c r="J1361">
        <f t="shared" si="106"/>
        <v>5</v>
      </c>
      <c r="K1361">
        <f t="shared" si="107"/>
        <v>4</v>
      </c>
      <c r="L1361" t="s">
        <v>483</v>
      </c>
      <c r="M1361">
        <v>7</v>
      </c>
      <c r="N1361" s="8">
        <v>236.09090909090909</v>
      </c>
      <c r="O1361" s="8">
        <v>4</v>
      </c>
      <c r="P1361" s="8">
        <v>134.90909090909091</v>
      </c>
      <c r="Q1361">
        <f t="shared" si="105"/>
        <v>19</v>
      </c>
      <c r="R1361">
        <f t="shared" si="108"/>
        <v>7</v>
      </c>
      <c r="S1361" t="str">
        <f t="shared" si="109"/>
        <v>Loyal Customers</v>
      </c>
    </row>
    <row r="1362" spans="1:19" x14ac:dyDescent="0.25">
      <c r="A1362">
        <v>1542</v>
      </c>
      <c r="B1362">
        <v>50</v>
      </c>
      <c r="C1362" t="s">
        <v>442</v>
      </c>
      <c r="D1362" t="s">
        <v>30</v>
      </c>
      <c r="E1362">
        <v>56243</v>
      </c>
      <c r="F1362">
        <v>26</v>
      </c>
      <c r="G1362">
        <v>20</v>
      </c>
      <c r="H1362">
        <v>396</v>
      </c>
      <c r="I1362">
        <f>(1-_xlfn.PERCENTRANK.INC($F$2:$F43574,F1362,1))*10</f>
        <v>8</v>
      </c>
      <c r="J1362">
        <f t="shared" si="106"/>
        <v>6</v>
      </c>
      <c r="K1362">
        <f t="shared" si="107"/>
        <v>4</v>
      </c>
      <c r="L1362" t="s">
        <v>483</v>
      </c>
      <c r="M1362">
        <v>4</v>
      </c>
      <c r="N1362" s="8">
        <v>132</v>
      </c>
      <c r="O1362" s="8">
        <v>8</v>
      </c>
      <c r="P1362" s="8">
        <v>264</v>
      </c>
      <c r="Q1362">
        <f t="shared" si="105"/>
        <v>18</v>
      </c>
      <c r="R1362">
        <f t="shared" si="108"/>
        <v>6</v>
      </c>
      <c r="S1362" t="str">
        <f t="shared" si="109"/>
        <v>Growth Customers</v>
      </c>
    </row>
    <row r="1363" spans="1:19" x14ac:dyDescent="0.25">
      <c r="A1363">
        <v>6770</v>
      </c>
      <c r="B1363">
        <v>40</v>
      </c>
      <c r="C1363" t="s">
        <v>442</v>
      </c>
      <c r="D1363" t="s">
        <v>34</v>
      </c>
      <c r="E1363">
        <v>21355</v>
      </c>
      <c r="F1363">
        <v>5</v>
      </c>
      <c r="G1363">
        <v>7</v>
      </c>
      <c r="H1363">
        <v>68</v>
      </c>
      <c r="I1363">
        <f>(1-_xlfn.PERCENTRANK.INC($F$2:$F43575,F1363,1))*10</f>
        <v>10</v>
      </c>
      <c r="J1363">
        <f t="shared" si="106"/>
        <v>1</v>
      </c>
      <c r="K1363">
        <f t="shared" si="107"/>
        <v>2</v>
      </c>
      <c r="L1363" t="s">
        <v>483</v>
      </c>
      <c r="M1363">
        <v>2</v>
      </c>
      <c r="N1363" s="8">
        <v>34</v>
      </c>
      <c r="O1363" s="8">
        <v>2</v>
      </c>
      <c r="P1363" s="8">
        <v>34</v>
      </c>
      <c r="Q1363">
        <f t="shared" si="105"/>
        <v>13</v>
      </c>
      <c r="R1363">
        <f t="shared" si="108"/>
        <v>4</v>
      </c>
      <c r="S1363" t="str">
        <f t="shared" si="109"/>
        <v>At-Risk Customers</v>
      </c>
    </row>
    <row r="1364" spans="1:19" x14ac:dyDescent="0.25">
      <c r="A1364">
        <v>8773</v>
      </c>
      <c r="B1364">
        <v>54</v>
      </c>
      <c r="C1364" t="s">
        <v>443</v>
      </c>
      <c r="D1364" t="s">
        <v>34</v>
      </c>
      <c r="E1364">
        <v>57420</v>
      </c>
      <c r="F1364">
        <v>22</v>
      </c>
      <c r="G1364">
        <v>15</v>
      </c>
      <c r="H1364">
        <v>322</v>
      </c>
      <c r="I1364">
        <f>(1-_xlfn.PERCENTRANK.INC($F$2:$F43576,F1364,1))*10</f>
        <v>8</v>
      </c>
      <c r="J1364">
        <f t="shared" si="106"/>
        <v>4</v>
      </c>
      <c r="K1364">
        <f t="shared" si="107"/>
        <v>4</v>
      </c>
      <c r="L1364" t="s">
        <v>483</v>
      </c>
      <c r="M1364">
        <v>5</v>
      </c>
      <c r="N1364" s="8">
        <v>146.36363636363635</v>
      </c>
      <c r="O1364" s="8">
        <v>6</v>
      </c>
      <c r="P1364" s="8">
        <v>175.63636363636363</v>
      </c>
      <c r="Q1364">
        <f t="shared" si="105"/>
        <v>16</v>
      </c>
      <c r="R1364">
        <f t="shared" si="108"/>
        <v>5</v>
      </c>
      <c r="S1364" t="str">
        <f t="shared" si="109"/>
        <v>Growth Customers</v>
      </c>
    </row>
    <row r="1365" spans="1:19" x14ac:dyDescent="0.25">
      <c r="A1365">
        <v>10420</v>
      </c>
      <c r="B1365">
        <v>70</v>
      </c>
      <c r="C1365" t="s">
        <v>443</v>
      </c>
      <c r="D1365" t="s">
        <v>37</v>
      </c>
      <c r="E1365">
        <v>46390</v>
      </c>
      <c r="F1365">
        <v>56</v>
      </c>
      <c r="G1365">
        <v>10</v>
      </c>
      <c r="H1365">
        <v>222</v>
      </c>
      <c r="I1365">
        <f>(1-_xlfn.PERCENTRANK.INC($F$2:$F43577,F1365,1))*10</f>
        <v>5</v>
      </c>
      <c r="J1365">
        <f t="shared" si="106"/>
        <v>3</v>
      </c>
      <c r="K1365">
        <f t="shared" si="107"/>
        <v>4</v>
      </c>
      <c r="L1365" t="s">
        <v>483</v>
      </c>
      <c r="M1365">
        <v>4</v>
      </c>
      <c r="N1365" s="8">
        <v>126.85714285714285</v>
      </c>
      <c r="O1365" s="8">
        <v>3</v>
      </c>
      <c r="P1365" s="8">
        <v>95.142857142857139</v>
      </c>
      <c r="Q1365">
        <f t="shared" si="105"/>
        <v>12</v>
      </c>
      <c r="R1365">
        <f t="shared" si="108"/>
        <v>3</v>
      </c>
      <c r="S1365" t="str">
        <f t="shared" si="109"/>
        <v>At-Risk Customers</v>
      </c>
    </row>
    <row r="1366" spans="1:19" x14ac:dyDescent="0.25">
      <c r="A1366">
        <v>7514</v>
      </c>
      <c r="B1366">
        <v>69</v>
      </c>
      <c r="C1366" t="s">
        <v>443</v>
      </c>
      <c r="D1366" t="s">
        <v>34</v>
      </c>
      <c r="E1366">
        <v>54342</v>
      </c>
      <c r="F1366">
        <v>74</v>
      </c>
      <c r="G1366">
        <v>12</v>
      </c>
      <c r="H1366">
        <v>177</v>
      </c>
      <c r="I1366">
        <f>(1-_xlfn.PERCENTRANK.INC($F$2:$F43578,F1366,1))*10</f>
        <v>3.0000000000000004</v>
      </c>
      <c r="J1366">
        <f t="shared" si="106"/>
        <v>3</v>
      </c>
      <c r="K1366">
        <f t="shared" si="107"/>
        <v>3</v>
      </c>
      <c r="L1366" t="s">
        <v>483</v>
      </c>
      <c r="M1366">
        <v>3</v>
      </c>
      <c r="N1366" s="8">
        <v>75.857142857142847</v>
      </c>
      <c r="O1366" s="8">
        <v>4</v>
      </c>
      <c r="P1366" s="8">
        <v>101.14285714285714</v>
      </c>
      <c r="Q1366">
        <f t="shared" si="105"/>
        <v>9</v>
      </c>
      <c r="R1366">
        <f t="shared" si="108"/>
        <v>2</v>
      </c>
      <c r="S1366" t="str">
        <f t="shared" si="109"/>
        <v>At-Risk Customers</v>
      </c>
    </row>
    <row r="1367" spans="1:19" x14ac:dyDescent="0.25">
      <c r="A1367">
        <v>793</v>
      </c>
      <c r="B1367">
        <v>52</v>
      </c>
      <c r="C1367" t="s">
        <v>442</v>
      </c>
      <c r="D1367" t="s">
        <v>34</v>
      </c>
      <c r="E1367">
        <v>20895</v>
      </c>
      <c r="F1367">
        <v>24</v>
      </c>
      <c r="G1367">
        <v>6</v>
      </c>
      <c r="H1367">
        <v>45</v>
      </c>
      <c r="I1367">
        <f>(1-_xlfn.PERCENTRANK.INC($F$2:$F43579,F1367,1))*10</f>
        <v>8</v>
      </c>
      <c r="J1367">
        <f t="shared" si="106"/>
        <v>1</v>
      </c>
      <c r="K1367">
        <f t="shared" si="107"/>
        <v>1</v>
      </c>
      <c r="L1367" t="s">
        <v>483</v>
      </c>
      <c r="M1367">
        <v>2</v>
      </c>
      <c r="N1367" s="8">
        <v>18</v>
      </c>
      <c r="O1367" s="8">
        <v>3</v>
      </c>
      <c r="P1367" s="8">
        <v>27</v>
      </c>
      <c r="Q1367">
        <f t="shared" si="105"/>
        <v>10</v>
      </c>
      <c r="R1367">
        <f t="shared" si="108"/>
        <v>2</v>
      </c>
      <c r="S1367" t="str">
        <f t="shared" si="109"/>
        <v>At-Risk Customers</v>
      </c>
    </row>
    <row r="1368" spans="1:19" x14ac:dyDescent="0.25">
      <c r="A1368">
        <v>10909</v>
      </c>
      <c r="B1368">
        <v>77</v>
      </c>
      <c r="C1368" t="s">
        <v>442</v>
      </c>
      <c r="D1368" t="s">
        <v>34</v>
      </c>
      <c r="E1368">
        <v>92344</v>
      </c>
      <c r="F1368">
        <v>9</v>
      </c>
      <c r="G1368">
        <v>20</v>
      </c>
      <c r="H1368">
        <v>1899</v>
      </c>
      <c r="I1368">
        <f>(1-_xlfn.PERCENTRANK.INC($F$2:$F43580,F1368,1))*10</f>
        <v>10</v>
      </c>
      <c r="J1368">
        <f t="shared" si="106"/>
        <v>6</v>
      </c>
      <c r="K1368">
        <f t="shared" si="107"/>
        <v>9</v>
      </c>
      <c r="L1368" t="s">
        <v>484</v>
      </c>
      <c r="M1368">
        <v>5</v>
      </c>
      <c r="N1368" s="8">
        <v>949.5</v>
      </c>
      <c r="O1368" s="8">
        <v>5</v>
      </c>
      <c r="P1368" s="8">
        <v>949.5</v>
      </c>
      <c r="Q1368">
        <f t="shared" si="105"/>
        <v>25</v>
      </c>
      <c r="R1368">
        <f t="shared" si="108"/>
        <v>9</v>
      </c>
      <c r="S1368" t="str">
        <f t="shared" si="109"/>
        <v>Top Customers</v>
      </c>
    </row>
    <row r="1369" spans="1:19" x14ac:dyDescent="0.25">
      <c r="A1369">
        <v>8702</v>
      </c>
      <c r="B1369">
        <v>49</v>
      </c>
      <c r="C1369" t="s">
        <v>443</v>
      </c>
      <c r="D1369" t="s">
        <v>34</v>
      </c>
      <c r="E1369">
        <v>26907</v>
      </c>
      <c r="F1369">
        <v>10</v>
      </c>
      <c r="G1369">
        <v>6</v>
      </c>
      <c r="H1369">
        <v>22</v>
      </c>
      <c r="I1369">
        <f>(1-_xlfn.PERCENTRANK.INC($F$2:$F43581,F1369,1))*10</f>
        <v>9</v>
      </c>
      <c r="J1369">
        <f t="shared" si="106"/>
        <v>1</v>
      </c>
      <c r="K1369">
        <f t="shared" si="107"/>
        <v>0</v>
      </c>
      <c r="L1369" t="s">
        <v>483</v>
      </c>
      <c r="M1369">
        <v>1</v>
      </c>
      <c r="N1369" s="8">
        <v>5.5</v>
      </c>
      <c r="O1369" s="8">
        <v>3</v>
      </c>
      <c r="P1369" s="8">
        <v>16.5</v>
      </c>
      <c r="Q1369">
        <f t="shared" si="105"/>
        <v>10</v>
      </c>
      <c r="R1369">
        <f t="shared" si="108"/>
        <v>2</v>
      </c>
      <c r="S1369" t="str">
        <f t="shared" si="109"/>
        <v>At-Risk Customers</v>
      </c>
    </row>
    <row r="1370" spans="1:19" x14ac:dyDescent="0.25">
      <c r="A1370">
        <v>4791</v>
      </c>
      <c r="B1370">
        <v>45</v>
      </c>
      <c r="C1370" t="s">
        <v>442</v>
      </c>
      <c r="D1370" t="s">
        <v>34</v>
      </c>
      <c r="E1370">
        <v>44964</v>
      </c>
      <c r="F1370">
        <v>35</v>
      </c>
      <c r="G1370">
        <v>5</v>
      </c>
      <c r="H1370">
        <v>41</v>
      </c>
      <c r="I1370">
        <f>(1-_xlfn.PERCENTRANK.INC($F$2:$F43582,F1370,1))*10</f>
        <v>7</v>
      </c>
      <c r="J1370">
        <f t="shared" si="106"/>
        <v>0</v>
      </c>
      <c r="K1370">
        <f t="shared" si="107"/>
        <v>1</v>
      </c>
      <c r="L1370" t="s">
        <v>483</v>
      </c>
      <c r="M1370">
        <v>1</v>
      </c>
      <c r="N1370" s="8">
        <v>10.25</v>
      </c>
      <c r="O1370" s="8">
        <v>3</v>
      </c>
      <c r="P1370" s="8">
        <v>30.75</v>
      </c>
      <c r="Q1370">
        <f t="shared" si="105"/>
        <v>8</v>
      </c>
      <c r="R1370">
        <f t="shared" si="108"/>
        <v>1</v>
      </c>
      <c r="S1370" t="str">
        <f t="shared" si="109"/>
        <v>Inactive Customers</v>
      </c>
    </row>
    <row r="1371" spans="1:19" x14ac:dyDescent="0.25">
      <c r="A1371">
        <v>2963</v>
      </c>
      <c r="B1371">
        <v>46</v>
      </c>
      <c r="C1371" t="s">
        <v>442</v>
      </c>
      <c r="D1371" t="s">
        <v>34</v>
      </c>
      <c r="E1371">
        <v>75507</v>
      </c>
      <c r="F1371">
        <v>56</v>
      </c>
      <c r="G1371">
        <v>21</v>
      </c>
      <c r="H1371">
        <v>1440</v>
      </c>
      <c r="I1371">
        <f>(1-_xlfn.PERCENTRANK.INC($F$2:$F43583,F1371,1))*10</f>
        <v>5</v>
      </c>
      <c r="J1371">
        <f t="shared" si="106"/>
        <v>7</v>
      </c>
      <c r="K1371">
        <f t="shared" si="107"/>
        <v>8</v>
      </c>
      <c r="L1371" t="s">
        <v>483</v>
      </c>
      <c r="M1371">
        <v>8</v>
      </c>
      <c r="N1371" s="8">
        <v>822.85714285714278</v>
      </c>
      <c r="O1371" s="8">
        <v>6</v>
      </c>
      <c r="P1371" s="8">
        <v>617.14285714285711</v>
      </c>
      <c r="Q1371">
        <f t="shared" si="105"/>
        <v>20</v>
      </c>
      <c r="R1371">
        <f t="shared" si="108"/>
        <v>7</v>
      </c>
      <c r="S1371" t="str">
        <f t="shared" si="109"/>
        <v>Loyal Customers</v>
      </c>
    </row>
    <row r="1372" spans="1:19" x14ac:dyDescent="0.25">
      <c r="A1372">
        <v>8216</v>
      </c>
      <c r="B1372">
        <v>53</v>
      </c>
      <c r="C1372" t="s">
        <v>443</v>
      </c>
      <c r="D1372" t="s">
        <v>34</v>
      </c>
      <c r="E1372">
        <v>53761</v>
      </c>
      <c r="F1372">
        <v>7</v>
      </c>
      <c r="G1372">
        <v>17</v>
      </c>
      <c r="H1372">
        <v>325</v>
      </c>
      <c r="I1372">
        <f>(1-_xlfn.PERCENTRANK.INC($F$2:$F43584,F1372,1))*10</f>
        <v>10</v>
      </c>
      <c r="J1372">
        <f t="shared" si="106"/>
        <v>5</v>
      </c>
      <c r="K1372">
        <f t="shared" si="107"/>
        <v>4</v>
      </c>
      <c r="L1372" t="s">
        <v>483</v>
      </c>
      <c r="M1372">
        <v>4</v>
      </c>
      <c r="N1372" s="8">
        <v>185.71428571428569</v>
      </c>
      <c r="O1372" s="8">
        <v>3</v>
      </c>
      <c r="P1372" s="8">
        <v>139.28571428571428</v>
      </c>
      <c r="Q1372">
        <f t="shared" si="105"/>
        <v>19</v>
      </c>
      <c r="R1372">
        <f t="shared" si="108"/>
        <v>7</v>
      </c>
      <c r="S1372" t="str">
        <f t="shared" si="109"/>
        <v>Loyal Customers</v>
      </c>
    </row>
    <row r="1373" spans="1:19" x14ac:dyDescent="0.25">
      <c r="A1373">
        <v>8140</v>
      </c>
      <c r="B1373">
        <v>52</v>
      </c>
      <c r="C1373" t="s">
        <v>442</v>
      </c>
      <c r="D1373" t="s">
        <v>34</v>
      </c>
      <c r="E1373">
        <v>22682</v>
      </c>
      <c r="F1373">
        <v>51</v>
      </c>
      <c r="G1373">
        <v>10</v>
      </c>
      <c r="H1373">
        <v>95</v>
      </c>
      <c r="I1373">
        <f>(1-_xlfn.PERCENTRANK.INC($F$2:$F43585,F1373,1))*10</f>
        <v>5</v>
      </c>
      <c r="J1373">
        <f t="shared" si="106"/>
        <v>3</v>
      </c>
      <c r="K1373">
        <f t="shared" si="107"/>
        <v>3</v>
      </c>
      <c r="L1373" t="s">
        <v>483</v>
      </c>
      <c r="M1373">
        <v>2</v>
      </c>
      <c r="N1373" s="8">
        <v>31.666666666666664</v>
      </c>
      <c r="O1373" s="8">
        <v>4</v>
      </c>
      <c r="P1373" s="8">
        <v>63.333333333333329</v>
      </c>
      <c r="Q1373">
        <f t="shared" si="105"/>
        <v>11</v>
      </c>
      <c r="R1373">
        <f t="shared" si="108"/>
        <v>3</v>
      </c>
      <c r="S1373" t="str">
        <f t="shared" si="109"/>
        <v>At-Risk Customers</v>
      </c>
    </row>
    <row r="1374" spans="1:19" x14ac:dyDescent="0.25">
      <c r="A1374">
        <v>10146</v>
      </c>
      <c r="B1374">
        <v>53</v>
      </c>
      <c r="C1374" t="s">
        <v>33</v>
      </c>
      <c r="D1374" t="s">
        <v>34</v>
      </c>
      <c r="E1374">
        <v>38887</v>
      </c>
      <c r="F1374">
        <v>17</v>
      </c>
      <c r="G1374">
        <v>5</v>
      </c>
      <c r="H1374">
        <v>42</v>
      </c>
      <c r="I1374">
        <f>(1-_xlfn.PERCENTRANK.INC($F$2:$F43586,F1374,1))*10</f>
        <v>9</v>
      </c>
      <c r="J1374">
        <f t="shared" si="106"/>
        <v>0</v>
      </c>
      <c r="K1374">
        <f t="shared" si="107"/>
        <v>1</v>
      </c>
      <c r="L1374" t="s">
        <v>483</v>
      </c>
      <c r="M1374">
        <v>1</v>
      </c>
      <c r="N1374" s="8">
        <v>10.5</v>
      </c>
      <c r="O1374" s="8">
        <v>3</v>
      </c>
      <c r="P1374" s="8">
        <v>31.5</v>
      </c>
      <c r="Q1374">
        <f t="shared" si="105"/>
        <v>10</v>
      </c>
      <c r="R1374">
        <f t="shared" si="108"/>
        <v>2</v>
      </c>
      <c r="S1374" t="str">
        <f t="shared" si="109"/>
        <v>At-Risk Customers</v>
      </c>
    </row>
    <row r="1375" spans="1:19" x14ac:dyDescent="0.25">
      <c r="A1375">
        <v>5289</v>
      </c>
      <c r="B1375">
        <v>50</v>
      </c>
      <c r="C1375" t="s">
        <v>443</v>
      </c>
      <c r="D1375" t="s">
        <v>30</v>
      </c>
      <c r="E1375">
        <v>41658</v>
      </c>
      <c r="F1375">
        <v>30</v>
      </c>
      <c r="G1375">
        <v>6</v>
      </c>
      <c r="H1375">
        <v>72</v>
      </c>
      <c r="I1375">
        <f>(1-_xlfn.PERCENTRANK.INC($F$2:$F43587,F1375,1))*10</f>
        <v>7</v>
      </c>
      <c r="J1375">
        <f t="shared" si="106"/>
        <v>1</v>
      </c>
      <c r="K1375">
        <f t="shared" si="107"/>
        <v>2</v>
      </c>
      <c r="L1375" t="s">
        <v>483</v>
      </c>
      <c r="M1375">
        <v>1</v>
      </c>
      <c r="N1375" s="8">
        <v>24</v>
      </c>
      <c r="O1375" s="8">
        <v>2</v>
      </c>
      <c r="P1375" s="8">
        <v>48</v>
      </c>
      <c r="Q1375">
        <f t="shared" si="105"/>
        <v>10</v>
      </c>
      <c r="R1375">
        <f t="shared" si="108"/>
        <v>2</v>
      </c>
      <c r="S1375" t="str">
        <f t="shared" si="109"/>
        <v>At-Risk Customers</v>
      </c>
    </row>
    <row r="1376" spans="1:19" x14ac:dyDescent="0.25">
      <c r="A1376">
        <v>2587</v>
      </c>
      <c r="B1376">
        <v>53</v>
      </c>
      <c r="C1376" t="s">
        <v>33</v>
      </c>
      <c r="D1376" t="s">
        <v>34</v>
      </c>
      <c r="E1376">
        <v>29791</v>
      </c>
      <c r="F1376">
        <v>21</v>
      </c>
      <c r="G1376">
        <v>7</v>
      </c>
      <c r="H1376">
        <v>20</v>
      </c>
      <c r="I1376">
        <f>(1-_xlfn.PERCENTRANK.INC($F$2:$F43588,F1376,1))*10</f>
        <v>8</v>
      </c>
      <c r="J1376">
        <f t="shared" si="106"/>
        <v>1</v>
      </c>
      <c r="K1376">
        <f t="shared" si="107"/>
        <v>0</v>
      </c>
      <c r="L1376" t="s">
        <v>483</v>
      </c>
      <c r="M1376">
        <v>2</v>
      </c>
      <c r="N1376" s="8">
        <v>8</v>
      </c>
      <c r="O1376" s="8">
        <v>3</v>
      </c>
      <c r="P1376" s="8">
        <v>12</v>
      </c>
      <c r="Q1376">
        <f t="shared" si="105"/>
        <v>9</v>
      </c>
      <c r="R1376">
        <f t="shared" si="108"/>
        <v>2</v>
      </c>
      <c r="S1376" t="str">
        <f t="shared" si="109"/>
        <v>At-Risk Customers</v>
      </c>
    </row>
    <row r="1377" spans="1:19" x14ac:dyDescent="0.25">
      <c r="A1377">
        <v>4405</v>
      </c>
      <c r="B1377">
        <v>69</v>
      </c>
      <c r="C1377" t="s">
        <v>443</v>
      </c>
      <c r="D1377" t="s">
        <v>34</v>
      </c>
      <c r="E1377">
        <v>63915</v>
      </c>
      <c r="F1377">
        <v>2</v>
      </c>
      <c r="G1377">
        <v>23</v>
      </c>
      <c r="H1377">
        <v>789</v>
      </c>
      <c r="I1377">
        <f>(1-_xlfn.PERCENTRANK.INC($F$2:$F43589,F1377,1))*10</f>
        <v>10</v>
      </c>
      <c r="J1377">
        <f t="shared" si="106"/>
        <v>8</v>
      </c>
      <c r="K1377">
        <f t="shared" si="107"/>
        <v>6</v>
      </c>
      <c r="L1377" t="s">
        <v>483</v>
      </c>
      <c r="M1377">
        <v>6</v>
      </c>
      <c r="N1377" s="8">
        <v>263</v>
      </c>
      <c r="O1377" s="8">
        <v>12</v>
      </c>
      <c r="P1377" s="8">
        <v>526</v>
      </c>
      <c r="Q1377">
        <f t="shared" si="105"/>
        <v>24</v>
      </c>
      <c r="R1377">
        <f t="shared" si="108"/>
        <v>9</v>
      </c>
      <c r="S1377" t="str">
        <f t="shared" si="109"/>
        <v>Top Customers</v>
      </c>
    </row>
    <row r="1378" spans="1:19" x14ac:dyDescent="0.25">
      <c r="A1378">
        <v>8663</v>
      </c>
      <c r="B1378">
        <v>51</v>
      </c>
      <c r="C1378" t="s">
        <v>442</v>
      </c>
      <c r="D1378" t="s">
        <v>37</v>
      </c>
      <c r="E1378">
        <v>39996</v>
      </c>
      <c r="F1378">
        <v>85</v>
      </c>
      <c r="G1378">
        <v>4</v>
      </c>
      <c r="H1378">
        <v>15</v>
      </c>
      <c r="I1378">
        <f>(1-_xlfn.PERCENTRANK.INC($F$2:$F43590,F1378,1))*10</f>
        <v>1.9999999999999996</v>
      </c>
      <c r="J1378">
        <f t="shared" si="106"/>
        <v>0</v>
      </c>
      <c r="K1378">
        <f t="shared" si="107"/>
        <v>0</v>
      </c>
      <c r="L1378" t="s">
        <v>483</v>
      </c>
      <c r="M1378">
        <v>1</v>
      </c>
      <c r="N1378" s="8">
        <v>5</v>
      </c>
      <c r="O1378" s="8">
        <v>2</v>
      </c>
      <c r="P1378" s="8">
        <v>10</v>
      </c>
      <c r="Q1378">
        <f t="shared" si="105"/>
        <v>1.9999999999999996</v>
      </c>
      <c r="R1378">
        <f t="shared" si="108"/>
        <v>0</v>
      </c>
      <c r="S1378" t="str">
        <f t="shared" si="109"/>
        <v>Inactive Customers</v>
      </c>
    </row>
    <row r="1379" spans="1:19" x14ac:dyDescent="0.25">
      <c r="A1379">
        <v>2589</v>
      </c>
      <c r="B1379">
        <v>53</v>
      </c>
      <c r="C1379" t="s">
        <v>442</v>
      </c>
      <c r="D1379" t="s">
        <v>37</v>
      </c>
      <c r="E1379">
        <v>26759</v>
      </c>
      <c r="F1379">
        <v>65</v>
      </c>
      <c r="G1379">
        <v>8</v>
      </c>
      <c r="H1379">
        <v>59</v>
      </c>
      <c r="I1379">
        <f>(1-_xlfn.PERCENTRANK.INC($F$2:$F43591,F1379,1))*10</f>
        <v>4</v>
      </c>
      <c r="J1379">
        <f t="shared" si="106"/>
        <v>2</v>
      </c>
      <c r="K1379">
        <f t="shared" si="107"/>
        <v>2</v>
      </c>
      <c r="L1379" t="s">
        <v>483</v>
      </c>
      <c r="M1379">
        <v>2</v>
      </c>
      <c r="N1379" s="8">
        <v>23.6</v>
      </c>
      <c r="O1379" s="8">
        <v>3</v>
      </c>
      <c r="P1379" s="8">
        <v>35.4</v>
      </c>
      <c r="Q1379">
        <f t="shared" si="105"/>
        <v>8</v>
      </c>
      <c r="R1379">
        <f t="shared" si="108"/>
        <v>1</v>
      </c>
      <c r="S1379" t="str">
        <f t="shared" si="109"/>
        <v>Inactive Customers</v>
      </c>
    </row>
    <row r="1380" spans="1:19" x14ac:dyDescent="0.25">
      <c r="A1380">
        <v>3421</v>
      </c>
      <c r="B1380">
        <v>57</v>
      </c>
      <c r="C1380" t="s">
        <v>443</v>
      </c>
      <c r="D1380" t="s">
        <v>37</v>
      </c>
      <c r="E1380">
        <v>63841</v>
      </c>
      <c r="F1380">
        <v>64</v>
      </c>
      <c r="G1380">
        <v>22</v>
      </c>
      <c r="H1380">
        <v>908</v>
      </c>
      <c r="I1380">
        <f>(1-_xlfn.PERCENTRANK.INC($F$2:$F43592,F1380,1))*10</f>
        <v>4</v>
      </c>
      <c r="J1380">
        <f t="shared" si="106"/>
        <v>7</v>
      </c>
      <c r="K1380">
        <f t="shared" si="107"/>
        <v>6</v>
      </c>
      <c r="L1380" t="s">
        <v>483</v>
      </c>
      <c r="M1380">
        <v>9</v>
      </c>
      <c r="N1380" s="8">
        <v>454</v>
      </c>
      <c r="O1380" s="8">
        <v>9</v>
      </c>
      <c r="P1380" s="8">
        <v>454</v>
      </c>
      <c r="Q1380">
        <f t="shared" si="105"/>
        <v>17</v>
      </c>
      <c r="R1380">
        <f t="shared" si="108"/>
        <v>5</v>
      </c>
      <c r="S1380" t="str">
        <f t="shared" si="109"/>
        <v>Growth Customers</v>
      </c>
    </row>
    <row r="1381" spans="1:19" x14ac:dyDescent="0.25">
      <c r="A1381">
        <v>10490</v>
      </c>
      <c r="B1381">
        <v>56</v>
      </c>
      <c r="C1381" t="s">
        <v>33</v>
      </c>
      <c r="D1381" t="s">
        <v>34</v>
      </c>
      <c r="E1381">
        <v>51039</v>
      </c>
      <c r="F1381">
        <v>11</v>
      </c>
      <c r="G1381">
        <v>14</v>
      </c>
      <c r="H1381">
        <v>417</v>
      </c>
      <c r="I1381">
        <f>(1-_xlfn.PERCENTRANK.INC($F$2:$F43593,F1381,1))*10</f>
        <v>9</v>
      </c>
      <c r="J1381">
        <f t="shared" si="106"/>
        <v>4</v>
      </c>
      <c r="K1381">
        <f t="shared" si="107"/>
        <v>5</v>
      </c>
      <c r="L1381" t="s">
        <v>483</v>
      </c>
      <c r="M1381">
        <v>6</v>
      </c>
      <c r="N1381" s="8">
        <v>250.2</v>
      </c>
      <c r="O1381" s="8">
        <v>4</v>
      </c>
      <c r="P1381" s="8">
        <v>166.8</v>
      </c>
      <c r="Q1381">
        <f t="shared" si="105"/>
        <v>18</v>
      </c>
      <c r="R1381">
        <f t="shared" si="108"/>
        <v>6</v>
      </c>
      <c r="S1381" t="str">
        <f t="shared" si="109"/>
        <v>Growth Customers</v>
      </c>
    </row>
    <row r="1382" spans="1:19" x14ac:dyDescent="0.25">
      <c r="A1382">
        <v>4094</v>
      </c>
      <c r="B1382">
        <v>64</v>
      </c>
      <c r="C1382" t="s">
        <v>442</v>
      </c>
      <c r="D1382" t="s">
        <v>34</v>
      </c>
      <c r="E1382">
        <v>60544</v>
      </c>
      <c r="F1382">
        <v>92</v>
      </c>
      <c r="G1382">
        <v>15</v>
      </c>
      <c r="H1382">
        <v>289</v>
      </c>
      <c r="I1382">
        <f>(1-_xlfn.PERCENTRANK.INC($F$2:$F43594,F1382,1))*10</f>
        <v>0.99999999999999978</v>
      </c>
      <c r="J1382">
        <f t="shared" si="106"/>
        <v>4</v>
      </c>
      <c r="K1382">
        <f t="shared" si="107"/>
        <v>4</v>
      </c>
      <c r="L1382" t="s">
        <v>483</v>
      </c>
      <c r="M1382">
        <v>5</v>
      </c>
      <c r="N1382" s="8">
        <v>144.5</v>
      </c>
      <c r="O1382" s="8">
        <v>5</v>
      </c>
      <c r="P1382" s="8">
        <v>144.5</v>
      </c>
      <c r="Q1382">
        <f t="shared" si="105"/>
        <v>9</v>
      </c>
      <c r="R1382">
        <f t="shared" si="108"/>
        <v>2</v>
      </c>
      <c r="S1382" t="str">
        <f t="shared" si="109"/>
        <v>At-Risk Customers</v>
      </c>
    </row>
    <row r="1383" spans="1:19" x14ac:dyDescent="0.25">
      <c r="A1383">
        <v>9958</v>
      </c>
      <c r="B1383">
        <v>53</v>
      </c>
      <c r="C1383" t="s">
        <v>442</v>
      </c>
      <c r="D1383" t="s">
        <v>34</v>
      </c>
      <c r="E1383">
        <v>65685</v>
      </c>
      <c r="F1383">
        <v>54</v>
      </c>
      <c r="G1383">
        <v>21</v>
      </c>
      <c r="H1383">
        <v>769</v>
      </c>
      <c r="I1383">
        <f>(1-_xlfn.PERCENTRANK.INC($F$2:$F43595,F1383,1))*10</f>
        <v>5</v>
      </c>
      <c r="J1383">
        <f t="shared" si="106"/>
        <v>7</v>
      </c>
      <c r="K1383">
        <f t="shared" si="107"/>
        <v>6</v>
      </c>
      <c r="L1383" t="s">
        <v>483</v>
      </c>
      <c r="M1383">
        <v>9</v>
      </c>
      <c r="N1383" s="8">
        <v>384.5</v>
      </c>
      <c r="O1383" s="8">
        <v>9</v>
      </c>
      <c r="P1383" s="8">
        <v>384.5</v>
      </c>
      <c r="Q1383">
        <f t="shared" si="105"/>
        <v>18</v>
      </c>
      <c r="R1383">
        <f t="shared" si="108"/>
        <v>6</v>
      </c>
      <c r="S1383" t="str">
        <f t="shared" si="109"/>
        <v>Growth Customers</v>
      </c>
    </row>
    <row r="1384" spans="1:19" x14ac:dyDescent="0.25">
      <c r="A1384">
        <v>2534</v>
      </c>
      <c r="B1384">
        <v>72</v>
      </c>
      <c r="C1384" t="s">
        <v>442</v>
      </c>
      <c r="D1384" t="s">
        <v>34</v>
      </c>
      <c r="E1384">
        <v>37716</v>
      </c>
      <c r="F1384">
        <v>4</v>
      </c>
      <c r="G1384">
        <v>10</v>
      </c>
      <c r="H1384">
        <v>188</v>
      </c>
      <c r="I1384">
        <f>(1-_xlfn.PERCENTRANK.INC($F$2:$F43596,F1384,1))*10</f>
        <v>10</v>
      </c>
      <c r="J1384">
        <f t="shared" si="106"/>
        <v>3</v>
      </c>
      <c r="K1384">
        <f t="shared" si="107"/>
        <v>3</v>
      </c>
      <c r="L1384" t="s">
        <v>483</v>
      </c>
      <c r="M1384">
        <v>4</v>
      </c>
      <c r="N1384" s="8">
        <v>107.42857142857142</v>
      </c>
      <c r="O1384" s="8">
        <v>3</v>
      </c>
      <c r="P1384" s="8">
        <v>80.571428571428569</v>
      </c>
      <c r="Q1384">
        <f t="shared" si="105"/>
        <v>16</v>
      </c>
      <c r="R1384">
        <f t="shared" si="108"/>
        <v>5</v>
      </c>
      <c r="S1384" t="str">
        <f t="shared" si="109"/>
        <v>Growth Customers</v>
      </c>
    </row>
    <row r="1385" spans="1:19" x14ac:dyDescent="0.25">
      <c r="A1385">
        <v>4188</v>
      </c>
      <c r="B1385">
        <v>68</v>
      </c>
      <c r="C1385" t="s">
        <v>442</v>
      </c>
      <c r="D1385" t="s">
        <v>30</v>
      </c>
      <c r="E1385">
        <v>36864</v>
      </c>
      <c r="F1385">
        <v>53</v>
      </c>
      <c r="G1385">
        <v>14</v>
      </c>
      <c r="H1385">
        <v>354</v>
      </c>
      <c r="I1385">
        <f>(1-_xlfn.PERCENTRANK.INC($F$2:$F43597,F1385,1))*10</f>
        <v>5</v>
      </c>
      <c r="J1385">
        <f t="shared" si="106"/>
        <v>4</v>
      </c>
      <c r="K1385">
        <f t="shared" si="107"/>
        <v>4</v>
      </c>
      <c r="L1385" t="s">
        <v>483</v>
      </c>
      <c r="M1385">
        <v>5</v>
      </c>
      <c r="N1385" s="8">
        <v>196.66666666666669</v>
      </c>
      <c r="O1385" s="8">
        <v>4</v>
      </c>
      <c r="P1385" s="8">
        <v>157.33333333333331</v>
      </c>
      <c r="Q1385">
        <f t="shared" si="105"/>
        <v>13</v>
      </c>
      <c r="R1385">
        <f t="shared" si="108"/>
        <v>4</v>
      </c>
      <c r="S1385" t="str">
        <f t="shared" si="109"/>
        <v>At-Risk Customers</v>
      </c>
    </row>
    <row r="1386" spans="1:19" x14ac:dyDescent="0.25">
      <c r="A1386">
        <v>6613</v>
      </c>
      <c r="B1386">
        <v>55</v>
      </c>
      <c r="C1386" t="s">
        <v>443</v>
      </c>
      <c r="D1386" t="s">
        <v>34</v>
      </c>
      <c r="E1386">
        <v>44511</v>
      </c>
      <c r="F1386">
        <v>39</v>
      </c>
      <c r="G1386">
        <v>26</v>
      </c>
      <c r="H1386">
        <v>727</v>
      </c>
      <c r="I1386">
        <f>(1-_xlfn.PERCENTRANK.INC($F$2:$F43598,F1386,1))*10</f>
        <v>7</v>
      </c>
      <c r="J1386">
        <f t="shared" si="106"/>
        <v>9</v>
      </c>
      <c r="K1386">
        <f t="shared" si="107"/>
        <v>6</v>
      </c>
      <c r="L1386" t="s">
        <v>483</v>
      </c>
      <c r="M1386">
        <v>8</v>
      </c>
      <c r="N1386" s="8">
        <v>363.5</v>
      </c>
      <c r="O1386" s="8">
        <v>8</v>
      </c>
      <c r="P1386" s="8">
        <v>363.5</v>
      </c>
      <c r="Q1386">
        <f t="shared" si="105"/>
        <v>22</v>
      </c>
      <c r="R1386">
        <f t="shared" si="108"/>
        <v>8</v>
      </c>
      <c r="S1386" t="str">
        <f t="shared" si="109"/>
        <v>Loyal Customers</v>
      </c>
    </row>
    <row r="1387" spans="1:19" x14ac:dyDescent="0.25">
      <c r="A1387">
        <v>10827</v>
      </c>
      <c r="B1387">
        <v>58</v>
      </c>
      <c r="C1387" t="s">
        <v>33</v>
      </c>
      <c r="D1387" t="s">
        <v>34</v>
      </c>
      <c r="E1387">
        <v>36947</v>
      </c>
      <c r="F1387">
        <v>49</v>
      </c>
      <c r="G1387">
        <v>11</v>
      </c>
      <c r="H1387">
        <v>146</v>
      </c>
      <c r="I1387">
        <f>(1-_xlfn.PERCENTRANK.INC($F$2:$F43599,F1387,1))*10</f>
        <v>6</v>
      </c>
      <c r="J1387">
        <f t="shared" si="106"/>
        <v>3</v>
      </c>
      <c r="K1387">
        <f t="shared" si="107"/>
        <v>3</v>
      </c>
      <c r="L1387" t="s">
        <v>483</v>
      </c>
      <c r="M1387">
        <v>3</v>
      </c>
      <c r="N1387" s="8">
        <v>62.571428571428569</v>
      </c>
      <c r="O1387" s="8">
        <v>4</v>
      </c>
      <c r="P1387" s="8">
        <v>83.428571428571431</v>
      </c>
      <c r="Q1387">
        <f t="shared" si="105"/>
        <v>12</v>
      </c>
      <c r="R1387">
        <f t="shared" si="108"/>
        <v>3</v>
      </c>
      <c r="S1387" t="str">
        <f t="shared" si="109"/>
        <v>At-Risk Customers</v>
      </c>
    </row>
    <row r="1388" spans="1:19" x14ac:dyDescent="0.25">
      <c r="A1388">
        <v>5491</v>
      </c>
      <c r="B1388">
        <v>74</v>
      </c>
      <c r="C1388" t="s">
        <v>443</v>
      </c>
      <c r="D1388" t="s">
        <v>34</v>
      </c>
      <c r="E1388">
        <v>47352</v>
      </c>
      <c r="F1388">
        <v>70</v>
      </c>
      <c r="G1388">
        <v>16</v>
      </c>
      <c r="H1388">
        <v>319</v>
      </c>
      <c r="I1388">
        <f>(1-_xlfn.PERCENTRANK.INC($F$2:$F43600,F1388,1))*10</f>
        <v>3.0000000000000004</v>
      </c>
      <c r="J1388">
        <f t="shared" si="106"/>
        <v>5</v>
      </c>
      <c r="K1388">
        <f t="shared" si="107"/>
        <v>4</v>
      </c>
      <c r="L1388" t="s">
        <v>483</v>
      </c>
      <c r="M1388">
        <v>6</v>
      </c>
      <c r="N1388" s="8">
        <v>174</v>
      </c>
      <c r="O1388" s="8">
        <v>5</v>
      </c>
      <c r="P1388" s="8">
        <v>145</v>
      </c>
      <c r="Q1388">
        <f t="shared" si="105"/>
        <v>12</v>
      </c>
      <c r="R1388">
        <f t="shared" si="108"/>
        <v>3</v>
      </c>
      <c r="S1388" t="str">
        <f t="shared" si="109"/>
        <v>At-Risk Customers</v>
      </c>
    </row>
    <row r="1389" spans="1:19" x14ac:dyDescent="0.25">
      <c r="A1389">
        <v>8402</v>
      </c>
      <c r="B1389">
        <v>72</v>
      </c>
      <c r="C1389" t="s">
        <v>443</v>
      </c>
      <c r="D1389" t="s">
        <v>34</v>
      </c>
      <c r="E1389">
        <v>67087</v>
      </c>
      <c r="F1389">
        <v>40</v>
      </c>
      <c r="G1389">
        <v>22</v>
      </c>
      <c r="H1389">
        <v>794</v>
      </c>
      <c r="I1389">
        <f>(1-_xlfn.PERCENTRANK.INC($F$2:$F43601,F1389,1))*10</f>
        <v>6</v>
      </c>
      <c r="J1389">
        <f t="shared" si="106"/>
        <v>7</v>
      </c>
      <c r="K1389">
        <f t="shared" si="107"/>
        <v>6</v>
      </c>
      <c r="L1389" t="s">
        <v>483</v>
      </c>
      <c r="M1389">
        <v>7</v>
      </c>
      <c r="N1389" s="8">
        <v>370.53333333333336</v>
      </c>
      <c r="O1389" s="8">
        <v>8</v>
      </c>
      <c r="P1389" s="8">
        <v>423.46666666666664</v>
      </c>
      <c r="Q1389">
        <f t="shared" si="105"/>
        <v>19</v>
      </c>
      <c r="R1389">
        <f t="shared" si="108"/>
        <v>7</v>
      </c>
      <c r="S1389" t="str">
        <f t="shared" si="109"/>
        <v>Loyal Customers</v>
      </c>
    </row>
    <row r="1390" spans="1:19" x14ac:dyDescent="0.25">
      <c r="A1390">
        <v>8783</v>
      </c>
      <c r="B1390">
        <v>75</v>
      </c>
      <c r="C1390" t="s">
        <v>442</v>
      </c>
      <c r="D1390" t="s">
        <v>34</v>
      </c>
      <c r="E1390">
        <v>57045</v>
      </c>
      <c r="F1390">
        <v>40</v>
      </c>
      <c r="G1390">
        <v>18</v>
      </c>
      <c r="H1390">
        <v>454</v>
      </c>
      <c r="I1390">
        <f>(1-_xlfn.PERCENTRANK.INC($F$2:$F43602,F1390,1))*10</f>
        <v>6</v>
      </c>
      <c r="J1390">
        <f t="shared" si="106"/>
        <v>6</v>
      </c>
      <c r="K1390">
        <f t="shared" si="107"/>
        <v>5</v>
      </c>
      <c r="L1390" t="s">
        <v>483</v>
      </c>
      <c r="M1390">
        <v>4</v>
      </c>
      <c r="N1390" s="8">
        <v>139.69230769230771</v>
      </c>
      <c r="O1390" s="8">
        <v>9</v>
      </c>
      <c r="P1390" s="8">
        <v>314.30769230769232</v>
      </c>
      <c r="Q1390">
        <f t="shared" si="105"/>
        <v>17</v>
      </c>
      <c r="R1390">
        <f t="shared" si="108"/>
        <v>5</v>
      </c>
      <c r="S1390" t="str">
        <f t="shared" si="109"/>
        <v>Growth Customers</v>
      </c>
    </row>
    <row r="1391" spans="1:19" x14ac:dyDescent="0.25">
      <c r="A1391">
        <v>10010</v>
      </c>
      <c r="B1391">
        <v>72</v>
      </c>
      <c r="C1391" t="s">
        <v>33</v>
      </c>
      <c r="D1391" t="s">
        <v>37</v>
      </c>
      <c r="E1391">
        <v>36957</v>
      </c>
      <c r="F1391">
        <v>43</v>
      </c>
      <c r="G1391">
        <v>11</v>
      </c>
      <c r="H1391">
        <v>152</v>
      </c>
      <c r="I1391">
        <f>(1-_xlfn.PERCENTRANK.INC($F$2:$F43603,F1391,1))*10</f>
        <v>6</v>
      </c>
      <c r="J1391">
        <f t="shared" si="106"/>
        <v>3</v>
      </c>
      <c r="K1391">
        <f t="shared" si="107"/>
        <v>3</v>
      </c>
      <c r="L1391" t="s">
        <v>483</v>
      </c>
      <c r="M1391">
        <v>3</v>
      </c>
      <c r="N1391" s="8">
        <v>91.2</v>
      </c>
      <c r="O1391" s="8">
        <v>2</v>
      </c>
      <c r="P1391" s="8">
        <v>60.800000000000004</v>
      </c>
      <c r="Q1391">
        <f t="shared" si="105"/>
        <v>12</v>
      </c>
      <c r="R1391">
        <f t="shared" si="108"/>
        <v>3</v>
      </c>
      <c r="S1391" t="str">
        <f t="shared" si="109"/>
        <v>At-Risk Customers</v>
      </c>
    </row>
    <row r="1392" spans="1:19" x14ac:dyDescent="0.25">
      <c r="A1392">
        <v>618</v>
      </c>
      <c r="B1392">
        <v>48</v>
      </c>
      <c r="C1392" t="s">
        <v>33</v>
      </c>
      <c r="D1392" t="s">
        <v>34</v>
      </c>
      <c r="E1392">
        <v>69389</v>
      </c>
      <c r="F1392">
        <v>17</v>
      </c>
      <c r="G1392">
        <v>22</v>
      </c>
      <c r="H1392">
        <v>797</v>
      </c>
      <c r="I1392">
        <f>(1-_xlfn.PERCENTRANK.INC($F$2:$F43604,F1392,1))*10</f>
        <v>9</v>
      </c>
      <c r="J1392">
        <f t="shared" si="106"/>
        <v>7</v>
      </c>
      <c r="K1392">
        <f t="shared" si="107"/>
        <v>6</v>
      </c>
      <c r="L1392" t="s">
        <v>483</v>
      </c>
      <c r="M1392">
        <v>7</v>
      </c>
      <c r="N1392" s="8">
        <v>293.63157894736838</v>
      </c>
      <c r="O1392" s="8">
        <v>12</v>
      </c>
      <c r="P1392" s="8">
        <v>503.36842105263156</v>
      </c>
      <c r="Q1392">
        <f t="shared" si="105"/>
        <v>22</v>
      </c>
      <c r="R1392">
        <f t="shared" si="108"/>
        <v>8</v>
      </c>
      <c r="S1392" t="str">
        <f t="shared" si="109"/>
        <v>Loyal Customers</v>
      </c>
    </row>
    <row r="1393" spans="1:19" x14ac:dyDescent="0.25">
      <c r="A1393">
        <v>9121</v>
      </c>
      <c r="B1393">
        <v>53</v>
      </c>
      <c r="C1393" t="s">
        <v>442</v>
      </c>
      <c r="D1393" t="s">
        <v>34</v>
      </c>
      <c r="E1393">
        <v>80134</v>
      </c>
      <c r="F1393">
        <v>40</v>
      </c>
      <c r="G1393">
        <v>16</v>
      </c>
      <c r="H1393">
        <v>1690</v>
      </c>
      <c r="I1393">
        <f>(1-_xlfn.PERCENTRANK.INC($F$2:$F43605,F1393,1))*10</f>
        <v>6</v>
      </c>
      <c r="J1393">
        <f t="shared" si="106"/>
        <v>5</v>
      </c>
      <c r="K1393">
        <f t="shared" si="107"/>
        <v>9</v>
      </c>
      <c r="L1393" t="s">
        <v>483</v>
      </c>
      <c r="M1393">
        <v>5</v>
      </c>
      <c r="N1393" s="8">
        <v>768.18181818181813</v>
      </c>
      <c r="O1393" s="8">
        <v>6</v>
      </c>
      <c r="P1393" s="8">
        <v>921.81818181818176</v>
      </c>
      <c r="Q1393">
        <f t="shared" si="105"/>
        <v>20</v>
      </c>
      <c r="R1393">
        <f t="shared" si="108"/>
        <v>7</v>
      </c>
      <c r="S1393" t="str">
        <f t="shared" si="109"/>
        <v>Loyal Customers</v>
      </c>
    </row>
    <row r="1394" spans="1:19" x14ac:dyDescent="0.25">
      <c r="A1394">
        <v>361</v>
      </c>
      <c r="B1394">
        <v>56</v>
      </c>
      <c r="C1394" t="s">
        <v>443</v>
      </c>
      <c r="D1394" t="s">
        <v>34</v>
      </c>
      <c r="E1394">
        <v>43142</v>
      </c>
      <c r="F1394">
        <v>84</v>
      </c>
      <c r="G1394">
        <v>4</v>
      </c>
      <c r="H1394">
        <v>20</v>
      </c>
      <c r="I1394">
        <f>(1-_xlfn.PERCENTRANK.INC($F$2:$F43606,F1394,1))*10</f>
        <v>1.9999999999999996</v>
      </c>
      <c r="J1394">
        <f t="shared" si="106"/>
        <v>0</v>
      </c>
      <c r="K1394">
        <f t="shared" si="107"/>
        <v>0</v>
      </c>
      <c r="L1394" t="s">
        <v>483</v>
      </c>
      <c r="M1394">
        <v>1</v>
      </c>
      <c r="N1394" s="8">
        <v>6.6666666666666661</v>
      </c>
      <c r="O1394" s="8">
        <v>2</v>
      </c>
      <c r="P1394" s="8">
        <v>13.333333333333332</v>
      </c>
      <c r="Q1394">
        <f t="shared" si="105"/>
        <v>1.9999999999999996</v>
      </c>
      <c r="R1394">
        <f t="shared" si="108"/>
        <v>0</v>
      </c>
      <c r="S1394" t="str">
        <f t="shared" si="109"/>
        <v>Inactive Customers</v>
      </c>
    </row>
    <row r="1395" spans="1:19" x14ac:dyDescent="0.25">
      <c r="A1395">
        <v>4310</v>
      </c>
      <c r="B1395">
        <v>81</v>
      </c>
      <c r="C1395" t="s">
        <v>442</v>
      </c>
      <c r="D1395" t="s">
        <v>34</v>
      </c>
      <c r="E1395">
        <v>80589</v>
      </c>
      <c r="F1395">
        <v>25</v>
      </c>
      <c r="G1395">
        <v>21</v>
      </c>
      <c r="H1395">
        <v>1428</v>
      </c>
      <c r="I1395">
        <f>(1-_xlfn.PERCENTRANK.INC($F$2:$F43607,F1395,1))*10</f>
        <v>8</v>
      </c>
      <c r="J1395">
        <f t="shared" si="106"/>
        <v>7</v>
      </c>
      <c r="K1395">
        <f t="shared" si="107"/>
        <v>8</v>
      </c>
      <c r="L1395" t="s">
        <v>483</v>
      </c>
      <c r="M1395">
        <v>5</v>
      </c>
      <c r="N1395" s="8">
        <v>714</v>
      </c>
      <c r="O1395" s="8">
        <v>5</v>
      </c>
      <c r="P1395" s="8">
        <v>714</v>
      </c>
      <c r="Q1395">
        <f t="shared" si="105"/>
        <v>23</v>
      </c>
      <c r="R1395">
        <f t="shared" si="108"/>
        <v>8</v>
      </c>
      <c r="S1395" t="str">
        <f t="shared" si="109"/>
        <v>Loyal Customers</v>
      </c>
    </row>
    <row r="1396" spans="1:19" x14ac:dyDescent="0.25">
      <c r="A1396">
        <v>2678</v>
      </c>
      <c r="B1396">
        <v>35</v>
      </c>
      <c r="C1396" t="s">
        <v>442</v>
      </c>
      <c r="D1396" t="s">
        <v>30</v>
      </c>
      <c r="E1396">
        <v>34412</v>
      </c>
      <c r="F1396">
        <v>62</v>
      </c>
      <c r="G1396">
        <v>11</v>
      </c>
      <c r="H1396">
        <v>209</v>
      </c>
      <c r="I1396">
        <f>(1-_xlfn.PERCENTRANK.INC($F$2:$F43608,F1396,1))*10</f>
        <v>4</v>
      </c>
      <c r="J1396">
        <f t="shared" si="106"/>
        <v>3</v>
      </c>
      <c r="K1396">
        <f t="shared" si="107"/>
        <v>4</v>
      </c>
      <c r="L1396" t="s">
        <v>483</v>
      </c>
      <c r="M1396">
        <v>5</v>
      </c>
      <c r="N1396" s="8">
        <v>130.625</v>
      </c>
      <c r="O1396" s="8">
        <v>3</v>
      </c>
      <c r="P1396" s="8">
        <v>78.375</v>
      </c>
      <c r="Q1396">
        <f t="shared" si="105"/>
        <v>11</v>
      </c>
      <c r="R1396">
        <f t="shared" si="108"/>
        <v>3</v>
      </c>
      <c r="S1396" t="str">
        <f t="shared" si="109"/>
        <v>At-Risk Customers</v>
      </c>
    </row>
    <row r="1397" spans="1:19" x14ac:dyDescent="0.25">
      <c r="A1397">
        <v>6376</v>
      </c>
      <c r="B1397">
        <v>46</v>
      </c>
      <c r="C1397" t="s">
        <v>442</v>
      </c>
      <c r="D1397" t="s">
        <v>30</v>
      </c>
      <c r="E1397">
        <v>57537</v>
      </c>
      <c r="F1397">
        <v>83</v>
      </c>
      <c r="G1397">
        <v>19</v>
      </c>
      <c r="H1397">
        <v>545</v>
      </c>
      <c r="I1397">
        <f>(1-_xlfn.PERCENTRANK.INC($F$2:$F43609,F1397,1))*10</f>
        <v>1.9999999999999996</v>
      </c>
      <c r="J1397">
        <f t="shared" si="106"/>
        <v>6</v>
      </c>
      <c r="K1397">
        <f t="shared" si="107"/>
        <v>5</v>
      </c>
      <c r="L1397" t="s">
        <v>483</v>
      </c>
      <c r="M1397">
        <v>4</v>
      </c>
      <c r="N1397" s="8">
        <v>181.66666666666666</v>
      </c>
      <c r="O1397" s="8">
        <v>8</v>
      </c>
      <c r="P1397" s="8">
        <v>363.33333333333331</v>
      </c>
      <c r="Q1397">
        <f t="shared" si="105"/>
        <v>13</v>
      </c>
      <c r="R1397">
        <f t="shared" si="108"/>
        <v>4</v>
      </c>
      <c r="S1397" t="str">
        <f t="shared" si="109"/>
        <v>At-Risk Customers</v>
      </c>
    </row>
    <row r="1398" spans="1:19" x14ac:dyDescent="0.25">
      <c r="A1398">
        <v>524</v>
      </c>
      <c r="B1398">
        <v>59</v>
      </c>
      <c r="C1398" t="s">
        <v>41</v>
      </c>
      <c r="D1398" t="s">
        <v>34</v>
      </c>
      <c r="E1398">
        <v>22634</v>
      </c>
      <c r="F1398">
        <v>47</v>
      </c>
      <c r="G1398">
        <v>6</v>
      </c>
      <c r="H1398">
        <v>96</v>
      </c>
      <c r="I1398">
        <f>(1-_xlfn.PERCENTRANK.INC($F$2:$F43610,F1398,1))*10</f>
        <v>6</v>
      </c>
      <c r="J1398">
        <f t="shared" si="106"/>
        <v>1</v>
      </c>
      <c r="K1398">
        <f t="shared" si="107"/>
        <v>3</v>
      </c>
      <c r="L1398" t="s">
        <v>483</v>
      </c>
      <c r="M1398">
        <v>2</v>
      </c>
      <c r="N1398" s="8">
        <v>48</v>
      </c>
      <c r="O1398" s="8">
        <v>2</v>
      </c>
      <c r="P1398" s="8">
        <v>48</v>
      </c>
      <c r="Q1398">
        <f t="shared" si="105"/>
        <v>10</v>
      </c>
      <c r="R1398">
        <f t="shared" si="108"/>
        <v>2</v>
      </c>
      <c r="S1398" t="str">
        <f t="shared" si="109"/>
        <v>At-Risk Customers</v>
      </c>
    </row>
    <row r="1399" spans="1:19" x14ac:dyDescent="0.25">
      <c r="A1399">
        <v>10341</v>
      </c>
      <c r="B1399">
        <v>77</v>
      </c>
      <c r="C1399" t="s">
        <v>442</v>
      </c>
      <c r="D1399" t="s">
        <v>34</v>
      </c>
      <c r="E1399">
        <v>51315</v>
      </c>
      <c r="F1399">
        <v>45</v>
      </c>
      <c r="G1399">
        <v>10</v>
      </c>
      <c r="H1399">
        <v>222</v>
      </c>
      <c r="I1399">
        <f>(1-_xlfn.PERCENTRANK.INC($F$2:$F43611,F1399,1))*10</f>
        <v>6</v>
      </c>
      <c r="J1399">
        <f t="shared" si="106"/>
        <v>3</v>
      </c>
      <c r="K1399">
        <f t="shared" si="107"/>
        <v>4</v>
      </c>
      <c r="L1399" t="s">
        <v>483</v>
      </c>
      <c r="M1399">
        <v>2</v>
      </c>
      <c r="N1399" s="8">
        <v>63.428571428571423</v>
      </c>
      <c r="O1399" s="8">
        <v>5</v>
      </c>
      <c r="P1399" s="8">
        <v>158.57142857142858</v>
      </c>
      <c r="Q1399">
        <f t="shared" si="105"/>
        <v>13</v>
      </c>
      <c r="R1399">
        <f t="shared" si="108"/>
        <v>4</v>
      </c>
      <c r="S1399" t="str">
        <f t="shared" si="109"/>
        <v>At-Risk Customers</v>
      </c>
    </row>
    <row r="1400" spans="1:19" x14ac:dyDescent="0.25">
      <c r="A1400">
        <v>5654</v>
      </c>
      <c r="B1400">
        <v>53</v>
      </c>
      <c r="C1400" t="s">
        <v>442</v>
      </c>
      <c r="D1400" t="s">
        <v>34</v>
      </c>
      <c r="E1400">
        <v>36026</v>
      </c>
      <c r="F1400">
        <v>34</v>
      </c>
      <c r="G1400">
        <v>7</v>
      </c>
      <c r="H1400">
        <v>61</v>
      </c>
      <c r="I1400">
        <f>(1-_xlfn.PERCENTRANK.INC($F$2:$F43612,F1400,1))*10</f>
        <v>7</v>
      </c>
      <c r="J1400">
        <f t="shared" si="106"/>
        <v>1</v>
      </c>
      <c r="K1400">
        <f t="shared" si="107"/>
        <v>2</v>
      </c>
      <c r="L1400" t="s">
        <v>483</v>
      </c>
      <c r="M1400">
        <v>2</v>
      </c>
      <c r="N1400" s="8">
        <v>24.400000000000002</v>
      </c>
      <c r="O1400" s="8">
        <v>3</v>
      </c>
      <c r="P1400" s="8">
        <v>36.6</v>
      </c>
      <c r="Q1400">
        <f t="shared" si="105"/>
        <v>10</v>
      </c>
      <c r="R1400">
        <f t="shared" si="108"/>
        <v>2</v>
      </c>
      <c r="S1400" t="str">
        <f t="shared" si="109"/>
        <v>At-Risk Customers</v>
      </c>
    </row>
    <row r="1401" spans="1:19" x14ac:dyDescent="0.25">
      <c r="A1401">
        <v>4098</v>
      </c>
      <c r="B1401">
        <v>52</v>
      </c>
      <c r="C1401" t="s">
        <v>442</v>
      </c>
      <c r="D1401" t="s">
        <v>34</v>
      </c>
      <c r="E1401">
        <v>24639</v>
      </c>
      <c r="F1401">
        <v>3</v>
      </c>
      <c r="G1401">
        <v>9</v>
      </c>
      <c r="H1401">
        <v>44</v>
      </c>
      <c r="I1401">
        <f>(1-_xlfn.PERCENTRANK.INC($F$2:$F43613,F1401,1))*10</f>
        <v>10</v>
      </c>
      <c r="J1401">
        <f t="shared" si="106"/>
        <v>2</v>
      </c>
      <c r="K1401">
        <f t="shared" si="107"/>
        <v>1</v>
      </c>
      <c r="L1401" t="s">
        <v>483</v>
      </c>
      <c r="M1401">
        <v>2</v>
      </c>
      <c r="N1401" s="8">
        <v>14.666666666666666</v>
      </c>
      <c r="O1401" s="8">
        <v>4</v>
      </c>
      <c r="P1401" s="8">
        <v>29.333333333333332</v>
      </c>
      <c r="Q1401">
        <f t="shared" si="105"/>
        <v>13</v>
      </c>
      <c r="R1401">
        <f t="shared" si="108"/>
        <v>4</v>
      </c>
      <c r="S1401" t="str">
        <f t="shared" si="109"/>
        <v>At-Risk Customers</v>
      </c>
    </row>
    <row r="1402" spans="1:19" x14ac:dyDescent="0.25">
      <c r="A1402">
        <v>5824</v>
      </c>
      <c r="B1402">
        <v>53</v>
      </c>
      <c r="C1402" t="s">
        <v>33</v>
      </c>
      <c r="D1402" t="s">
        <v>34</v>
      </c>
      <c r="E1402">
        <v>34578</v>
      </c>
      <c r="F1402">
        <v>1</v>
      </c>
      <c r="G1402">
        <v>4</v>
      </c>
      <c r="H1402">
        <v>8</v>
      </c>
      <c r="I1402">
        <f>(1-_xlfn.PERCENTRANK.INC($F$2:$F43614,F1402,1))*10</f>
        <v>10</v>
      </c>
      <c r="J1402">
        <f t="shared" si="106"/>
        <v>0</v>
      </c>
      <c r="K1402">
        <f t="shared" si="107"/>
        <v>0</v>
      </c>
      <c r="L1402" t="s">
        <v>483</v>
      </c>
      <c r="M1402">
        <v>1</v>
      </c>
      <c r="N1402" s="8">
        <v>2.6666666666666665</v>
      </c>
      <c r="O1402" s="8">
        <v>2</v>
      </c>
      <c r="P1402" s="8">
        <v>5.333333333333333</v>
      </c>
      <c r="Q1402">
        <f t="shared" si="105"/>
        <v>10</v>
      </c>
      <c r="R1402">
        <f t="shared" si="108"/>
        <v>2</v>
      </c>
      <c r="S1402" t="str">
        <f t="shared" si="109"/>
        <v>At-Risk Customers</v>
      </c>
    </row>
    <row r="1403" spans="1:19" x14ac:dyDescent="0.25">
      <c r="A1403">
        <v>7000</v>
      </c>
      <c r="B1403">
        <v>53</v>
      </c>
      <c r="C1403" t="s">
        <v>443</v>
      </c>
      <c r="D1403" t="s">
        <v>30</v>
      </c>
      <c r="E1403">
        <v>65704</v>
      </c>
      <c r="F1403">
        <v>18</v>
      </c>
      <c r="G1403">
        <v>23</v>
      </c>
      <c r="H1403">
        <v>817</v>
      </c>
      <c r="I1403">
        <f>(1-_xlfn.PERCENTRANK.INC($F$2:$F43615,F1403,1))*10</f>
        <v>9</v>
      </c>
      <c r="J1403">
        <f t="shared" si="106"/>
        <v>8</v>
      </c>
      <c r="K1403">
        <f t="shared" si="107"/>
        <v>6</v>
      </c>
      <c r="L1403" t="s">
        <v>483</v>
      </c>
      <c r="M1403">
        <v>2</v>
      </c>
      <c r="N1403" s="8">
        <v>136.16666666666666</v>
      </c>
      <c r="O1403" s="8">
        <v>10</v>
      </c>
      <c r="P1403" s="8">
        <v>680.83333333333337</v>
      </c>
      <c r="Q1403">
        <f t="shared" si="105"/>
        <v>23</v>
      </c>
      <c r="R1403">
        <f t="shared" si="108"/>
        <v>8</v>
      </c>
      <c r="S1403" t="str">
        <f t="shared" si="109"/>
        <v>Loyal Customers</v>
      </c>
    </row>
    <row r="1404" spans="1:19" x14ac:dyDescent="0.25">
      <c r="A1404">
        <v>2561</v>
      </c>
      <c r="B1404">
        <v>59</v>
      </c>
      <c r="C1404" t="s">
        <v>442</v>
      </c>
      <c r="D1404" t="s">
        <v>30</v>
      </c>
      <c r="E1404">
        <v>63810</v>
      </c>
      <c r="F1404">
        <v>45</v>
      </c>
      <c r="G1404">
        <v>23</v>
      </c>
      <c r="H1404">
        <v>1371</v>
      </c>
      <c r="I1404">
        <f>(1-_xlfn.PERCENTRANK.INC($F$2:$F43616,F1404,1))*10</f>
        <v>6</v>
      </c>
      <c r="J1404">
        <f t="shared" si="106"/>
        <v>8</v>
      </c>
      <c r="K1404">
        <f t="shared" si="107"/>
        <v>8</v>
      </c>
      <c r="L1404" t="s">
        <v>483</v>
      </c>
      <c r="M1404">
        <v>4</v>
      </c>
      <c r="N1404" s="8">
        <v>342.75</v>
      </c>
      <c r="O1404" s="8">
        <v>12</v>
      </c>
      <c r="P1404" s="8">
        <v>1028.25</v>
      </c>
      <c r="Q1404">
        <f t="shared" si="105"/>
        <v>22</v>
      </c>
      <c r="R1404">
        <f t="shared" si="108"/>
        <v>8</v>
      </c>
      <c r="S1404" t="str">
        <f t="shared" si="109"/>
        <v>Loyal Customers</v>
      </c>
    </row>
    <row r="1405" spans="1:19" x14ac:dyDescent="0.25">
      <c r="A1405">
        <v>5229</v>
      </c>
      <c r="B1405">
        <v>56</v>
      </c>
      <c r="C1405" t="s">
        <v>33</v>
      </c>
      <c r="D1405" t="s">
        <v>34</v>
      </c>
      <c r="E1405">
        <v>54132</v>
      </c>
      <c r="F1405">
        <v>81</v>
      </c>
      <c r="G1405">
        <v>5</v>
      </c>
      <c r="H1405">
        <v>42</v>
      </c>
      <c r="I1405">
        <f>(1-_xlfn.PERCENTRANK.INC($F$2:$F43617,F1405,1))*10</f>
        <v>1.9999999999999996</v>
      </c>
      <c r="J1405">
        <f t="shared" si="106"/>
        <v>0</v>
      </c>
      <c r="K1405">
        <f t="shared" si="107"/>
        <v>1</v>
      </c>
      <c r="L1405" t="s">
        <v>483</v>
      </c>
      <c r="M1405">
        <v>1</v>
      </c>
      <c r="N1405" s="8">
        <v>10.5</v>
      </c>
      <c r="O1405" s="8">
        <v>3</v>
      </c>
      <c r="P1405" s="8">
        <v>31.5</v>
      </c>
      <c r="Q1405">
        <f t="shared" si="105"/>
        <v>2.9999999999999996</v>
      </c>
      <c r="R1405">
        <f t="shared" si="108"/>
        <v>0</v>
      </c>
      <c r="S1405" t="str">
        <f t="shared" si="109"/>
        <v>Inactive Customers</v>
      </c>
    </row>
    <row r="1406" spans="1:19" x14ac:dyDescent="0.25">
      <c r="A1406">
        <v>4086</v>
      </c>
      <c r="B1406">
        <v>66</v>
      </c>
      <c r="C1406" t="s">
        <v>442</v>
      </c>
      <c r="D1406" t="s">
        <v>34</v>
      </c>
      <c r="E1406">
        <v>18690</v>
      </c>
      <c r="F1406">
        <v>77</v>
      </c>
      <c r="G1406">
        <v>5</v>
      </c>
      <c r="H1406">
        <v>60</v>
      </c>
      <c r="I1406">
        <f>(1-_xlfn.PERCENTRANK.INC($F$2:$F43618,F1406,1))*10</f>
        <v>3.0000000000000004</v>
      </c>
      <c r="J1406">
        <f t="shared" si="106"/>
        <v>0</v>
      </c>
      <c r="K1406">
        <f t="shared" si="107"/>
        <v>2</v>
      </c>
      <c r="L1406" t="s">
        <v>483</v>
      </c>
      <c r="M1406">
        <v>1</v>
      </c>
      <c r="N1406" s="8">
        <v>20</v>
      </c>
      <c r="O1406" s="8">
        <v>2</v>
      </c>
      <c r="P1406" s="8">
        <v>40</v>
      </c>
      <c r="Q1406">
        <f t="shared" si="105"/>
        <v>5</v>
      </c>
      <c r="R1406">
        <f t="shared" si="108"/>
        <v>0</v>
      </c>
      <c r="S1406" t="str">
        <f t="shared" si="109"/>
        <v>Inactive Customers</v>
      </c>
    </row>
    <row r="1407" spans="1:19" x14ac:dyDescent="0.25">
      <c r="A1407">
        <v>2428</v>
      </c>
      <c r="B1407">
        <v>55</v>
      </c>
      <c r="C1407" t="s">
        <v>442</v>
      </c>
      <c r="D1407" t="s">
        <v>34</v>
      </c>
      <c r="E1407">
        <v>28164</v>
      </c>
      <c r="F1407">
        <v>23</v>
      </c>
      <c r="G1407">
        <v>9</v>
      </c>
      <c r="H1407">
        <v>78</v>
      </c>
      <c r="I1407">
        <f>(1-_xlfn.PERCENTRANK.INC($F$2:$F43619,F1407,1))*10</f>
        <v>8</v>
      </c>
      <c r="J1407">
        <f t="shared" si="106"/>
        <v>2</v>
      </c>
      <c r="K1407">
        <f t="shared" si="107"/>
        <v>2</v>
      </c>
      <c r="L1407" t="s">
        <v>483</v>
      </c>
      <c r="M1407">
        <v>2</v>
      </c>
      <c r="N1407" s="8">
        <v>26</v>
      </c>
      <c r="O1407" s="8">
        <v>4</v>
      </c>
      <c r="P1407" s="8">
        <v>52</v>
      </c>
      <c r="Q1407">
        <f t="shared" si="105"/>
        <v>12</v>
      </c>
      <c r="R1407">
        <f t="shared" si="108"/>
        <v>3</v>
      </c>
      <c r="S1407" t="str">
        <f t="shared" si="109"/>
        <v>At-Risk Customers</v>
      </c>
    </row>
    <row r="1408" spans="1:19" x14ac:dyDescent="0.25">
      <c r="A1408">
        <v>8254</v>
      </c>
      <c r="B1408">
        <v>51</v>
      </c>
      <c r="C1408" t="s">
        <v>33</v>
      </c>
      <c r="D1408" t="s">
        <v>34</v>
      </c>
      <c r="E1408">
        <v>34596</v>
      </c>
      <c r="F1408">
        <v>48</v>
      </c>
      <c r="G1408">
        <v>4</v>
      </c>
      <c r="H1408">
        <v>23</v>
      </c>
      <c r="I1408">
        <f>(1-_xlfn.PERCENTRANK.INC($F$2:$F43620,F1408,1))*10</f>
        <v>6</v>
      </c>
      <c r="J1408">
        <f t="shared" si="106"/>
        <v>0</v>
      </c>
      <c r="K1408">
        <f t="shared" si="107"/>
        <v>0</v>
      </c>
      <c r="L1408" t="s">
        <v>483</v>
      </c>
      <c r="M1408">
        <v>1</v>
      </c>
      <c r="N1408" s="8">
        <v>7.6666666666666661</v>
      </c>
      <c r="O1408" s="8">
        <v>2</v>
      </c>
      <c r="P1408" s="8">
        <v>15.333333333333332</v>
      </c>
      <c r="Q1408">
        <f t="shared" si="105"/>
        <v>6</v>
      </c>
      <c r="R1408">
        <f t="shared" si="108"/>
        <v>0</v>
      </c>
      <c r="S1408" t="str">
        <f t="shared" si="109"/>
        <v>Inactive Customers</v>
      </c>
    </row>
    <row r="1409" spans="1:19" x14ac:dyDescent="0.25">
      <c r="A1409">
        <v>2836</v>
      </c>
      <c r="B1409">
        <v>53</v>
      </c>
      <c r="C1409" t="s">
        <v>33</v>
      </c>
      <c r="D1409" t="s">
        <v>34</v>
      </c>
      <c r="E1409">
        <v>43269</v>
      </c>
      <c r="F1409">
        <v>61</v>
      </c>
      <c r="G1409">
        <v>4</v>
      </c>
      <c r="H1409">
        <v>19</v>
      </c>
      <c r="I1409">
        <f>(1-_xlfn.PERCENTRANK.INC($F$2:$F43621,F1409,1))*10</f>
        <v>4</v>
      </c>
      <c r="J1409">
        <f t="shared" si="106"/>
        <v>0</v>
      </c>
      <c r="K1409">
        <f t="shared" si="107"/>
        <v>0</v>
      </c>
      <c r="L1409" t="s">
        <v>483</v>
      </c>
      <c r="M1409">
        <v>1</v>
      </c>
      <c r="N1409" s="8">
        <v>6.333333333333333</v>
      </c>
      <c r="O1409" s="8">
        <v>2</v>
      </c>
      <c r="P1409" s="8">
        <v>12.666666666666666</v>
      </c>
      <c r="Q1409">
        <f t="shared" si="105"/>
        <v>4</v>
      </c>
      <c r="R1409">
        <f t="shared" si="108"/>
        <v>0</v>
      </c>
      <c r="S1409" t="str">
        <f t="shared" si="109"/>
        <v>Inactive Customers</v>
      </c>
    </row>
    <row r="1410" spans="1:19" x14ac:dyDescent="0.25">
      <c r="A1410">
        <v>8418</v>
      </c>
      <c r="B1410">
        <v>67</v>
      </c>
      <c r="C1410" t="s">
        <v>443</v>
      </c>
      <c r="D1410" t="s">
        <v>30</v>
      </c>
      <c r="E1410">
        <v>38741</v>
      </c>
      <c r="F1410">
        <v>60</v>
      </c>
      <c r="G1410">
        <v>7</v>
      </c>
      <c r="H1410">
        <v>61</v>
      </c>
      <c r="I1410">
        <f>(1-_xlfn.PERCENTRANK.INC($F$2:$F43622,F1410,1))*10</f>
        <v>4</v>
      </c>
      <c r="J1410">
        <f t="shared" si="106"/>
        <v>1</v>
      </c>
      <c r="K1410">
        <f t="shared" si="107"/>
        <v>2</v>
      </c>
      <c r="L1410" t="s">
        <v>483</v>
      </c>
      <c r="M1410">
        <v>2</v>
      </c>
      <c r="N1410" s="8">
        <v>24.400000000000002</v>
      </c>
      <c r="O1410" s="8">
        <v>3</v>
      </c>
      <c r="P1410" s="8">
        <v>36.6</v>
      </c>
      <c r="Q1410">
        <f t="shared" ref="Q1410:Q1473" si="110">SUM(I1410,J1410,K1410)</f>
        <v>7</v>
      </c>
      <c r="R1410">
        <f t="shared" si="108"/>
        <v>1</v>
      </c>
      <c r="S1410" t="str">
        <f t="shared" si="109"/>
        <v>Inactive Customers</v>
      </c>
    </row>
    <row r="1411" spans="1:19" x14ac:dyDescent="0.25">
      <c r="A1411">
        <v>1362</v>
      </c>
      <c r="B1411">
        <v>53</v>
      </c>
      <c r="C1411" t="s">
        <v>442</v>
      </c>
      <c r="D1411" t="s">
        <v>30</v>
      </c>
      <c r="E1411">
        <v>31907</v>
      </c>
      <c r="F1411">
        <v>75</v>
      </c>
      <c r="G1411">
        <v>14</v>
      </c>
      <c r="H1411">
        <v>449</v>
      </c>
      <c r="I1411">
        <f>(1-_xlfn.PERCENTRANK.INC($F$2:$F43623,F1411,1))*10</f>
        <v>3.0000000000000004</v>
      </c>
      <c r="J1411">
        <f t="shared" ref="J1411:J1474" si="111">_xlfn.PERCENTRANK.INC($G$2:$G$2214, G1411,1) * 10</f>
        <v>4</v>
      </c>
      <c r="K1411">
        <f t="shared" ref="K1411:K1474" si="112">_xlfn.PERCENTRANK.INC($H$2:$H$2214, H1411, 1) * 10</f>
        <v>5</v>
      </c>
      <c r="L1411" t="s">
        <v>483</v>
      </c>
      <c r="M1411">
        <v>6</v>
      </c>
      <c r="N1411" s="8">
        <v>224.5</v>
      </c>
      <c r="O1411" s="8">
        <v>6</v>
      </c>
      <c r="P1411" s="8">
        <v>224.5</v>
      </c>
      <c r="Q1411">
        <f t="shared" si="110"/>
        <v>12</v>
      </c>
      <c r="R1411">
        <f t="shared" ref="R1411:R1474" si="113">_xlfn.PERCENTRANK.INC($Q$2:$Q$2214, Q1411, 1) * 10</f>
        <v>3</v>
      </c>
      <c r="S1411" t="str">
        <f t="shared" ref="S1411:S1474" si="114">VLOOKUP(R1411,$W$6:$X$17, 2,FALSE)</f>
        <v>At-Risk Customers</v>
      </c>
    </row>
    <row r="1412" spans="1:19" x14ac:dyDescent="0.25">
      <c r="A1412">
        <v>7152</v>
      </c>
      <c r="B1412">
        <v>42</v>
      </c>
      <c r="C1412" t="s">
        <v>443</v>
      </c>
      <c r="D1412" t="s">
        <v>34</v>
      </c>
      <c r="E1412">
        <v>27100</v>
      </c>
      <c r="F1412">
        <v>64</v>
      </c>
      <c r="G1412">
        <v>5</v>
      </c>
      <c r="H1412">
        <v>37</v>
      </c>
      <c r="I1412">
        <f>(1-_xlfn.PERCENTRANK.INC($F$2:$F43624,F1412,1))*10</f>
        <v>4</v>
      </c>
      <c r="J1412">
        <f t="shared" si="111"/>
        <v>0</v>
      </c>
      <c r="K1412">
        <f t="shared" si="112"/>
        <v>1</v>
      </c>
      <c r="L1412" t="s">
        <v>483</v>
      </c>
      <c r="M1412">
        <v>1</v>
      </c>
      <c r="N1412" s="8">
        <v>9.25</v>
      </c>
      <c r="O1412" s="8">
        <v>3</v>
      </c>
      <c r="P1412" s="8">
        <v>27.75</v>
      </c>
      <c r="Q1412">
        <f t="shared" si="110"/>
        <v>5</v>
      </c>
      <c r="R1412">
        <f t="shared" si="113"/>
        <v>0</v>
      </c>
      <c r="S1412" t="str">
        <f t="shared" si="114"/>
        <v>Inactive Customers</v>
      </c>
    </row>
    <row r="1413" spans="1:19" x14ac:dyDescent="0.25">
      <c r="A1413">
        <v>10033</v>
      </c>
      <c r="B1413">
        <v>52</v>
      </c>
      <c r="C1413" t="s">
        <v>443</v>
      </c>
      <c r="D1413" t="s">
        <v>37</v>
      </c>
      <c r="E1413">
        <v>31163</v>
      </c>
      <c r="F1413">
        <v>54</v>
      </c>
      <c r="G1413">
        <v>5</v>
      </c>
      <c r="H1413">
        <v>38</v>
      </c>
      <c r="I1413">
        <f>(1-_xlfn.PERCENTRANK.INC($F$2:$F43625,F1413,1))*10</f>
        <v>5</v>
      </c>
      <c r="J1413">
        <f t="shared" si="111"/>
        <v>0</v>
      </c>
      <c r="K1413">
        <f t="shared" si="112"/>
        <v>1</v>
      </c>
      <c r="L1413" t="s">
        <v>483</v>
      </c>
      <c r="M1413">
        <v>1</v>
      </c>
      <c r="N1413" s="8">
        <v>9.5</v>
      </c>
      <c r="O1413" s="8">
        <v>3</v>
      </c>
      <c r="P1413" s="8">
        <v>28.5</v>
      </c>
      <c r="Q1413">
        <f t="shared" si="110"/>
        <v>6</v>
      </c>
      <c r="R1413">
        <f t="shared" si="113"/>
        <v>0</v>
      </c>
      <c r="S1413" t="str">
        <f t="shared" si="114"/>
        <v>Inactive Customers</v>
      </c>
    </row>
    <row r="1414" spans="1:19" x14ac:dyDescent="0.25">
      <c r="A1414">
        <v>9349</v>
      </c>
      <c r="B1414">
        <v>40</v>
      </c>
      <c r="C1414" t="s">
        <v>442</v>
      </c>
      <c r="D1414" t="s">
        <v>34</v>
      </c>
      <c r="E1414">
        <v>92533</v>
      </c>
      <c r="F1414">
        <v>84</v>
      </c>
      <c r="G1414">
        <v>23</v>
      </c>
      <c r="H1414">
        <v>1131</v>
      </c>
      <c r="I1414">
        <f>(1-_xlfn.PERCENTRANK.INC($F$2:$F43626,F1414,1))*10</f>
        <v>1.9999999999999996</v>
      </c>
      <c r="J1414">
        <f t="shared" si="111"/>
        <v>8</v>
      </c>
      <c r="K1414">
        <f t="shared" si="112"/>
        <v>7</v>
      </c>
      <c r="L1414" t="s">
        <v>483</v>
      </c>
      <c r="M1414">
        <v>6</v>
      </c>
      <c r="N1414" s="8">
        <v>399.1764705882353</v>
      </c>
      <c r="O1414" s="8">
        <v>11</v>
      </c>
      <c r="P1414" s="8">
        <v>731.82352941176475</v>
      </c>
      <c r="Q1414">
        <f t="shared" si="110"/>
        <v>17</v>
      </c>
      <c r="R1414">
        <f t="shared" si="113"/>
        <v>5</v>
      </c>
      <c r="S1414" t="str">
        <f t="shared" si="114"/>
        <v>Growth Customers</v>
      </c>
    </row>
    <row r="1415" spans="1:19" x14ac:dyDescent="0.25">
      <c r="A1415">
        <v>274</v>
      </c>
      <c r="B1415">
        <v>52</v>
      </c>
      <c r="C1415" t="s">
        <v>442</v>
      </c>
      <c r="D1415" t="s">
        <v>30</v>
      </c>
      <c r="E1415">
        <v>34853</v>
      </c>
      <c r="F1415">
        <v>75</v>
      </c>
      <c r="G1415">
        <v>7</v>
      </c>
      <c r="H1415">
        <v>34</v>
      </c>
      <c r="I1415">
        <f>(1-_xlfn.PERCENTRANK.INC($F$2:$F43627,F1415,1))*10</f>
        <v>3.0000000000000004</v>
      </c>
      <c r="J1415">
        <f t="shared" si="111"/>
        <v>1</v>
      </c>
      <c r="K1415">
        <f t="shared" si="112"/>
        <v>0</v>
      </c>
      <c r="L1415" t="s">
        <v>483</v>
      </c>
      <c r="M1415">
        <v>2</v>
      </c>
      <c r="N1415" s="8">
        <v>13.600000000000001</v>
      </c>
      <c r="O1415" s="8">
        <v>3</v>
      </c>
      <c r="P1415" s="8">
        <v>20.399999999999999</v>
      </c>
      <c r="Q1415">
        <f t="shared" si="110"/>
        <v>4</v>
      </c>
      <c r="R1415">
        <f t="shared" si="113"/>
        <v>0</v>
      </c>
      <c r="S1415" t="str">
        <f t="shared" si="114"/>
        <v>Inactive Customers</v>
      </c>
    </row>
    <row r="1416" spans="1:19" x14ac:dyDescent="0.25">
      <c r="A1416">
        <v>3388</v>
      </c>
      <c r="B1416">
        <v>58</v>
      </c>
      <c r="C1416" t="s">
        <v>442</v>
      </c>
      <c r="D1416" t="s">
        <v>37</v>
      </c>
      <c r="E1416">
        <v>70844</v>
      </c>
      <c r="F1416">
        <v>16</v>
      </c>
      <c r="G1416">
        <v>17</v>
      </c>
      <c r="H1416">
        <v>294</v>
      </c>
      <c r="I1416">
        <f>(1-_xlfn.PERCENTRANK.INC($F$2:$F43628,F1416,1))*10</f>
        <v>9</v>
      </c>
      <c r="J1416">
        <f t="shared" si="111"/>
        <v>5</v>
      </c>
      <c r="K1416">
        <f t="shared" si="112"/>
        <v>4</v>
      </c>
      <c r="L1416" t="s">
        <v>483</v>
      </c>
      <c r="M1416">
        <v>6</v>
      </c>
      <c r="N1416" s="8">
        <v>160.36363636363635</v>
      </c>
      <c r="O1416" s="8">
        <v>5</v>
      </c>
      <c r="P1416" s="8">
        <v>133.63636363636363</v>
      </c>
      <c r="Q1416">
        <f t="shared" si="110"/>
        <v>18</v>
      </c>
      <c r="R1416">
        <f t="shared" si="113"/>
        <v>6</v>
      </c>
      <c r="S1416" t="str">
        <f t="shared" si="114"/>
        <v>Growth Customers</v>
      </c>
    </row>
    <row r="1417" spans="1:19" x14ac:dyDescent="0.25">
      <c r="A1417">
        <v>922</v>
      </c>
      <c r="B1417">
        <v>46</v>
      </c>
      <c r="C1417" t="s">
        <v>443</v>
      </c>
      <c r="D1417" t="s">
        <v>34</v>
      </c>
      <c r="E1417">
        <v>31086</v>
      </c>
      <c r="F1417">
        <v>79</v>
      </c>
      <c r="G1417">
        <v>6</v>
      </c>
      <c r="H1417">
        <v>48</v>
      </c>
      <c r="I1417">
        <f>(1-_xlfn.PERCENTRANK.INC($F$2:$F43629,F1417,1))*10</f>
        <v>3.0000000000000004</v>
      </c>
      <c r="J1417">
        <f t="shared" si="111"/>
        <v>1</v>
      </c>
      <c r="K1417">
        <f t="shared" si="112"/>
        <v>1</v>
      </c>
      <c r="L1417" t="s">
        <v>483</v>
      </c>
      <c r="M1417">
        <v>1</v>
      </c>
      <c r="N1417" s="8">
        <v>16</v>
      </c>
      <c r="O1417" s="8">
        <v>2</v>
      </c>
      <c r="P1417" s="8">
        <v>32</v>
      </c>
      <c r="Q1417">
        <f t="shared" si="110"/>
        <v>5</v>
      </c>
      <c r="R1417">
        <f t="shared" si="113"/>
        <v>0</v>
      </c>
      <c r="S1417" t="str">
        <f t="shared" si="114"/>
        <v>Inactive Customers</v>
      </c>
    </row>
    <row r="1418" spans="1:19" x14ac:dyDescent="0.25">
      <c r="A1418">
        <v>8588</v>
      </c>
      <c r="B1418">
        <v>64</v>
      </c>
      <c r="C1418" t="s">
        <v>442</v>
      </c>
      <c r="D1418" t="s">
        <v>34</v>
      </c>
      <c r="E1418">
        <v>60544</v>
      </c>
      <c r="F1418">
        <v>92</v>
      </c>
      <c r="G1418">
        <v>15</v>
      </c>
      <c r="H1418">
        <v>289</v>
      </c>
      <c r="I1418">
        <f>(1-_xlfn.PERCENTRANK.INC($F$2:$F43630,F1418,1))*10</f>
        <v>0.99999999999999978</v>
      </c>
      <c r="J1418">
        <f t="shared" si="111"/>
        <v>4</v>
      </c>
      <c r="K1418">
        <f t="shared" si="112"/>
        <v>4</v>
      </c>
      <c r="L1418" t="s">
        <v>483</v>
      </c>
      <c r="M1418">
        <v>5</v>
      </c>
      <c r="N1418" s="8">
        <v>144.5</v>
      </c>
      <c r="O1418" s="8">
        <v>5</v>
      </c>
      <c r="P1418" s="8">
        <v>144.5</v>
      </c>
      <c r="Q1418">
        <f t="shared" si="110"/>
        <v>9</v>
      </c>
      <c r="R1418">
        <f t="shared" si="113"/>
        <v>2</v>
      </c>
      <c r="S1418" t="str">
        <f t="shared" si="114"/>
        <v>At-Risk Customers</v>
      </c>
    </row>
    <row r="1419" spans="1:19" x14ac:dyDescent="0.25">
      <c r="A1419">
        <v>2518</v>
      </c>
      <c r="B1419">
        <v>39</v>
      </c>
      <c r="C1419" t="s">
        <v>443</v>
      </c>
      <c r="D1419" t="s">
        <v>34</v>
      </c>
      <c r="E1419">
        <v>20491</v>
      </c>
      <c r="F1419">
        <v>16</v>
      </c>
      <c r="G1419">
        <v>4</v>
      </c>
      <c r="H1419">
        <v>30</v>
      </c>
      <c r="I1419">
        <f>(1-_xlfn.PERCENTRANK.INC($F$2:$F43631,F1419,1))*10</f>
        <v>9</v>
      </c>
      <c r="J1419">
        <f t="shared" si="111"/>
        <v>0</v>
      </c>
      <c r="K1419">
        <f t="shared" si="112"/>
        <v>0</v>
      </c>
      <c r="L1419" t="s">
        <v>483</v>
      </c>
      <c r="M1419">
        <v>0</v>
      </c>
      <c r="N1419" s="8">
        <v>0</v>
      </c>
      <c r="O1419" s="8">
        <v>2</v>
      </c>
      <c r="P1419" s="8">
        <v>30</v>
      </c>
      <c r="Q1419">
        <f t="shared" si="110"/>
        <v>9</v>
      </c>
      <c r="R1419">
        <f t="shared" si="113"/>
        <v>2</v>
      </c>
      <c r="S1419" t="str">
        <f t="shared" si="114"/>
        <v>At-Risk Customers</v>
      </c>
    </row>
    <row r="1420" spans="1:19" x14ac:dyDescent="0.25">
      <c r="A1420">
        <v>574</v>
      </c>
      <c r="B1420">
        <v>61</v>
      </c>
      <c r="C1420" t="s">
        <v>442</v>
      </c>
      <c r="D1420" t="s">
        <v>34</v>
      </c>
      <c r="E1420">
        <v>42523</v>
      </c>
      <c r="F1420">
        <v>96</v>
      </c>
      <c r="G1420">
        <v>7</v>
      </c>
      <c r="H1420">
        <v>125</v>
      </c>
      <c r="I1420">
        <f>(1-_xlfn.PERCENTRANK.INC($F$2:$F43632,F1420,1))*10</f>
        <v>0.99999999999999978</v>
      </c>
      <c r="J1420">
        <f t="shared" si="111"/>
        <v>1</v>
      </c>
      <c r="K1420">
        <f t="shared" si="112"/>
        <v>3</v>
      </c>
      <c r="L1420" t="s">
        <v>483</v>
      </c>
      <c r="M1420">
        <v>1</v>
      </c>
      <c r="N1420" s="8">
        <v>25</v>
      </c>
      <c r="O1420" s="8">
        <v>4</v>
      </c>
      <c r="P1420" s="8">
        <v>100</v>
      </c>
      <c r="Q1420">
        <f t="shared" si="110"/>
        <v>5</v>
      </c>
      <c r="R1420">
        <f t="shared" si="113"/>
        <v>0</v>
      </c>
      <c r="S1420" t="str">
        <f t="shared" si="114"/>
        <v>Inactive Customers</v>
      </c>
    </row>
    <row r="1421" spans="1:19" x14ac:dyDescent="0.25">
      <c r="A1421">
        <v>3220</v>
      </c>
      <c r="B1421">
        <v>42</v>
      </c>
      <c r="C1421" t="s">
        <v>442</v>
      </c>
      <c r="D1421" t="s">
        <v>34</v>
      </c>
      <c r="E1421">
        <v>39922</v>
      </c>
      <c r="F1421">
        <v>30</v>
      </c>
      <c r="G1421">
        <v>9</v>
      </c>
      <c r="H1421">
        <v>156</v>
      </c>
      <c r="I1421">
        <f>(1-_xlfn.PERCENTRANK.INC($F$2:$F43633,F1421,1))*10</f>
        <v>7</v>
      </c>
      <c r="J1421">
        <f t="shared" si="111"/>
        <v>2</v>
      </c>
      <c r="K1421">
        <f t="shared" si="112"/>
        <v>3</v>
      </c>
      <c r="L1421" t="s">
        <v>483</v>
      </c>
      <c r="M1421">
        <v>3</v>
      </c>
      <c r="N1421" s="8">
        <v>66.857142857142847</v>
      </c>
      <c r="O1421" s="8">
        <v>4</v>
      </c>
      <c r="P1421" s="8">
        <v>89.142857142857139</v>
      </c>
      <c r="Q1421">
        <f t="shared" si="110"/>
        <v>12</v>
      </c>
      <c r="R1421">
        <f t="shared" si="113"/>
        <v>3</v>
      </c>
      <c r="S1421" t="str">
        <f t="shared" si="114"/>
        <v>At-Risk Customers</v>
      </c>
    </row>
    <row r="1422" spans="1:19" x14ac:dyDescent="0.25">
      <c r="A1422">
        <v>5967</v>
      </c>
      <c r="B1422">
        <v>73</v>
      </c>
      <c r="C1422" t="s">
        <v>442</v>
      </c>
      <c r="D1422" t="s">
        <v>34</v>
      </c>
      <c r="E1422">
        <v>33402</v>
      </c>
      <c r="F1422">
        <v>60</v>
      </c>
      <c r="G1422">
        <v>9</v>
      </c>
      <c r="H1422">
        <v>70</v>
      </c>
      <c r="I1422">
        <f>(1-_xlfn.PERCENTRANK.INC($F$2:$F43634,F1422,1))*10</f>
        <v>4</v>
      </c>
      <c r="J1422">
        <f t="shared" si="111"/>
        <v>2</v>
      </c>
      <c r="K1422">
        <f t="shared" si="112"/>
        <v>2</v>
      </c>
      <c r="L1422" t="s">
        <v>483</v>
      </c>
      <c r="M1422">
        <v>2</v>
      </c>
      <c r="N1422" s="8">
        <v>28</v>
      </c>
      <c r="O1422" s="8">
        <v>3</v>
      </c>
      <c r="P1422" s="8">
        <v>42</v>
      </c>
      <c r="Q1422">
        <f t="shared" si="110"/>
        <v>8</v>
      </c>
      <c r="R1422">
        <f t="shared" si="113"/>
        <v>1</v>
      </c>
      <c r="S1422" t="str">
        <f t="shared" si="114"/>
        <v>Inactive Customers</v>
      </c>
    </row>
    <row r="1423" spans="1:19" x14ac:dyDescent="0.25">
      <c r="A1423">
        <v>1183</v>
      </c>
      <c r="B1423">
        <v>76</v>
      </c>
      <c r="C1423" t="s">
        <v>443</v>
      </c>
      <c r="D1423" t="s">
        <v>34</v>
      </c>
      <c r="E1423">
        <v>36408</v>
      </c>
      <c r="F1423">
        <v>11</v>
      </c>
      <c r="G1423">
        <v>4</v>
      </c>
      <c r="H1423">
        <v>22</v>
      </c>
      <c r="I1423">
        <f>(1-_xlfn.PERCENTRANK.INC($F$2:$F43635,F1423,1))*10</f>
        <v>9</v>
      </c>
      <c r="J1423">
        <f t="shared" si="111"/>
        <v>0</v>
      </c>
      <c r="K1423">
        <f t="shared" si="112"/>
        <v>0</v>
      </c>
      <c r="L1423" t="s">
        <v>483</v>
      </c>
      <c r="M1423">
        <v>1</v>
      </c>
      <c r="N1423" s="8">
        <v>7.333333333333333</v>
      </c>
      <c r="O1423" s="8">
        <v>2</v>
      </c>
      <c r="P1423" s="8">
        <v>14.666666666666666</v>
      </c>
      <c r="Q1423">
        <f t="shared" si="110"/>
        <v>9</v>
      </c>
      <c r="R1423">
        <f t="shared" si="113"/>
        <v>2</v>
      </c>
      <c r="S1423" t="str">
        <f t="shared" si="114"/>
        <v>At-Risk Customers</v>
      </c>
    </row>
    <row r="1424" spans="1:19" x14ac:dyDescent="0.25">
      <c r="A1424">
        <v>6856</v>
      </c>
      <c r="B1424">
        <v>46</v>
      </c>
      <c r="C1424" t="s">
        <v>442</v>
      </c>
      <c r="D1424" t="s">
        <v>34</v>
      </c>
      <c r="E1424">
        <v>21645</v>
      </c>
      <c r="F1424">
        <v>75</v>
      </c>
      <c r="G1424">
        <v>9</v>
      </c>
      <c r="H1424">
        <v>65</v>
      </c>
      <c r="I1424">
        <f>(1-_xlfn.PERCENTRANK.INC($F$2:$F43636,F1424,1))*10</f>
        <v>3.0000000000000004</v>
      </c>
      <c r="J1424">
        <f t="shared" si="111"/>
        <v>2</v>
      </c>
      <c r="K1424">
        <f t="shared" si="112"/>
        <v>2</v>
      </c>
      <c r="L1424" t="s">
        <v>483</v>
      </c>
      <c r="M1424">
        <v>3</v>
      </c>
      <c r="N1424" s="8">
        <v>32.5</v>
      </c>
      <c r="O1424" s="8">
        <v>3</v>
      </c>
      <c r="P1424" s="8">
        <v>32.5</v>
      </c>
      <c r="Q1424">
        <f t="shared" si="110"/>
        <v>7</v>
      </c>
      <c r="R1424">
        <f t="shared" si="113"/>
        <v>1</v>
      </c>
      <c r="S1424" t="str">
        <f t="shared" si="114"/>
        <v>Inactive Customers</v>
      </c>
    </row>
    <row r="1425" spans="1:19" x14ac:dyDescent="0.25">
      <c r="A1425">
        <v>4530</v>
      </c>
      <c r="B1425">
        <v>77</v>
      </c>
      <c r="C1425" t="s">
        <v>443</v>
      </c>
      <c r="D1425" t="s">
        <v>57</v>
      </c>
      <c r="E1425">
        <v>78427</v>
      </c>
      <c r="F1425">
        <v>36</v>
      </c>
      <c r="G1425">
        <v>23</v>
      </c>
      <c r="H1425">
        <v>1930</v>
      </c>
      <c r="I1425">
        <f>(1-_xlfn.PERCENTRANK.INC($F$2:$F43637,F1425,1))*10</f>
        <v>7</v>
      </c>
      <c r="J1425">
        <f t="shared" si="111"/>
        <v>8</v>
      </c>
      <c r="K1425">
        <f t="shared" si="112"/>
        <v>9</v>
      </c>
      <c r="L1425" t="s">
        <v>483</v>
      </c>
      <c r="M1425">
        <v>3</v>
      </c>
      <c r="N1425" s="8">
        <v>445.38461538461542</v>
      </c>
      <c r="O1425" s="8">
        <v>10</v>
      </c>
      <c r="P1425" s="8">
        <v>1484.6153846153848</v>
      </c>
      <c r="Q1425">
        <f t="shared" si="110"/>
        <v>24</v>
      </c>
      <c r="R1425">
        <f t="shared" si="113"/>
        <v>9</v>
      </c>
      <c r="S1425" t="str">
        <f t="shared" si="114"/>
        <v>Top Customers</v>
      </c>
    </row>
    <row r="1426" spans="1:19" x14ac:dyDescent="0.25">
      <c r="A1426">
        <v>1553</v>
      </c>
      <c r="B1426">
        <v>79</v>
      </c>
      <c r="C1426" t="s">
        <v>442</v>
      </c>
      <c r="D1426" t="s">
        <v>34</v>
      </c>
      <c r="E1426">
        <v>82657</v>
      </c>
      <c r="F1426">
        <v>71</v>
      </c>
      <c r="G1426">
        <v>23</v>
      </c>
      <c r="H1426">
        <v>2283</v>
      </c>
      <c r="I1426">
        <f>(1-_xlfn.PERCENTRANK.INC($F$2:$F43638,F1426,1))*10</f>
        <v>3.0000000000000004</v>
      </c>
      <c r="J1426">
        <f t="shared" si="111"/>
        <v>8</v>
      </c>
      <c r="K1426">
        <f t="shared" si="112"/>
        <v>9</v>
      </c>
      <c r="L1426" t="s">
        <v>483</v>
      </c>
      <c r="M1426">
        <v>7</v>
      </c>
      <c r="N1426" s="8">
        <v>940.05882352941171</v>
      </c>
      <c r="O1426" s="8">
        <v>10</v>
      </c>
      <c r="P1426" s="8">
        <v>1342.9411764705883</v>
      </c>
      <c r="Q1426">
        <f t="shared" si="110"/>
        <v>20</v>
      </c>
      <c r="R1426">
        <f t="shared" si="113"/>
        <v>7</v>
      </c>
      <c r="S1426" t="str">
        <f t="shared" si="114"/>
        <v>Loyal Customers</v>
      </c>
    </row>
    <row r="1427" spans="1:19" x14ac:dyDescent="0.25">
      <c r="A1427">
        <v>4682</v>
      </c>
      <c r="B1427">
        <v>67</v>
      </c>
      <c r="C1427" t="s">
        <v>442</v>
      </c>
      <c r="D1427" t="s">
        <v>34</v>
      </c>
      <c r="E1427">
        <v>51876</v>
      </c>
      <c r="F1427">
        <v>88</v>
      </c>
      <c r="G1427">
        <v>13</v>
      </c>
      <c r="H1427">
        <v>310</v>
      </c>
      <c r="I1427">
        <f>(1-_xlfn.PERCENTRANK.INC($F$2:$F43639,F1427,1))*10</f>
        <v>1.9999999999999996</v>
      </c>
      <c r="J1427">
        <f t="shared" si="111"/>
        <v>4</v>
      </c>
      <c r="K1427">
        <f t="shared" si="112"/>
        <v>4</v>
      </c>
      <c r="L1427" t="s">
        <v>483</v>
      </c>
      <c r="M1427">
        <v>2</v>
      </c>
      <c r="N1427" s="8">
        <v>62</v>
      </c>
      <c r="O1427" s="8">
        <v>8</v>
      </c>
      <c r="P1427" s="8">
        <v>248</v>
      </c>
      <c r="Q1427">
        <f t="shared" si="110"/>
        <v>10</v>
      </c>
      <c r="R1427">
        <f t="shared" si="113"/>
        <v>2</v>
      </c>
      <c r="S1427" t="str">
        <f t="shared" si="114"/>
        <v>At-Risk Customers</v>
      </c>
    </row>
    <row r="1428" spans="1:19" x14ac:dyDescent="0.25">
      <c r="A1428">
        <v>8204</v>
      </c>
      <c r="B1428">
        <v>54</v>
      </c>
      <c r="C1428" t="s">
        <v>443</v>
      </c>
      <c r="D1428" t="s">
        <v>34</v>
      </c>
      <c r="E1428">
        <v>78041</v>
      </c>
      <c r="F1428">
        <v>93</v>
      </c>
      <c r="G1428">
        <v>18</v>
      </c>
      <c r="H1428">
        <v>1319</v>
      </c>
      <c r="I1428">
        <f>(1-_xlfn.PERCENTRANK.INC($F$2:$F43640,F1428,1))*10</f>
        <v>0.99999999999999978</v>
      </c>
      <c r="J1428">
        <f t="shared" si="111"/>
        <v>6</v>
      </c>
      <c r="K1428">
        <f t="shared" si="112"/>
        <v>8</v>
      </c>
      <c r="L1428" t="s">
        <v>483</v>
      </c>
      <c r="M1428">
        <v>4</v>
      </c>
      <c r="N1428" s="8">
        <v>405.84615384615387</v>
      </c>
      <c r="O1428" s="8">
        <v>9</v>
      </c>
      <c r="P1428" s="8">
        <v>913.15384615384608</v>
      </c>
      <c r="Q1428">
        <f t="shared" si="110"/>
        <v>15</v>
      </c>
      <c r="R1428">
        <f t="shared" si="113"/>
        <v>4</v>
      </c>
      <c r="S1428" t="str">
        <f t="shared" si="114"/>
        <v>At-Risk Customers</v>
      </c>
    </row>
    <row r="1429" spans="1:19" x14ac:dyDescent="0.25">
      <c r="A1429">
        <v>5221</v>
      </c>
      <c r="B1429">
        <v>68</v>
      </c>
      <c r="C1429" t="s">
        <v>442</v>
      </c>
      <c r="D1429" t="s">
        <v>34</v>
      </c>
      <c r="E1429">
        <v>52852</v>
      </c>
      <c r="F1429">
        <v>93</v>
      </c>
      <c r="G1429">
        <v>26</v>
      </c>
      <c r="H1429">
        <v>879</v>
      </c>
      <c r="I1429">
        <f>(1-_xlfn.PERCENTRANK.INC($F$2:$F43641,F1429,1))*10</f>
        <v>0.99999999999999978</v>
      </c>
      <c r="J1429">
        <f t="shared" si="111"/>
        <v>9</v>
      </c>
      <c r="K1429">
        <f t="shared" si="112"/>
        <v>6</v>
      </c>
      <c r="L1429" t="s">
        <v>483</v>
      </c>
      <c r="M1429">
        <v>10</v>
      </c>
      <c r="N1429" s="8">
        <v>586</v>
      </c>
      <c r="O1429" s="8">
        <v>5</v>
      </c>
      <c r="P1429" s="8">
        <v>293</v>
      </c>
      <c r="Q1429">
        <f t="shared" si="110"/>
        <v>16</v>
      </c>
      <c r="R1429">
        <f t="shared" si="113"/>
        <v>5</v>
      </c>
      <c r="S1429" t="str">
        <f t="shared" si="114"/>
        <v>Growth Customers</v>
      </c>
    </row>
    <row r="1430" spans="1:19" x14ac:dyDescent="0.25">
      <c r="A1430">
        <v>1232</v>
      </c>
      <c r="B1430">
        <v>43</v>
      </c>
      <c r="C1430" t="s">
        <v>33</v>
      </c>
      <c r="D1430" t="s">
        <v>34</v>
      </c>
      <c r="E1430">
        <v>70038</v>
      </c>
      <c r="F1430">
        <v>54</v>
      </c>
      <c r="G1430">
        <v>17</v>
      </c>
      <c r="H1430">
        <v>1244</v>
      </c>
      <c r="I1430">
        <f>(1-_xlfn.PERCENTRANK.INC($F$2:$F43642,F1430,1))*10</f>
        <v>5</v>
      </c>
      <c r="J1430">
        <f t="shared" si="111"/>
        <v>5</v>
      </c>
      <c r="K1430">
        <f t="shared" si="112"/>
        <v>8</v>
      </c>
      <c r="L1430" t="s">
        <v>483</v>
      </c>
      <c r="M1430">
        <v>4</v>
      </c>
      <c r="N1430" s="8">
        <v>414.66666666666663</v>
      </c>
      <c r="O1430" s="8">
        <v>8</v>
      </c>
      <c r="P1430" s="8">
        <v>829.33333333333326</v>
      </c>
      <c r="Q1430">
        <f t="shared" si="110"/>
        <v>18</v>
      </c>
      <c r="R1430">
        <f t="shared" si="113"/>
        <v>6</v>
      </c>
      <c r="S1430" t="str">
        <f t="shared" si="114"/>
        <v>Growth Customers</v>
      </c>
    </row>
    <row r="1431" spans="1:19" x14ac:dyDescent="0.25">
      <c r="A1431">
        <v>1927</v>
      </c>
      <c r="B1431">
        <v>52</v>
      </c>
      <c r="C1431" t="s">
        <v>443</v>
      </c>
      <c r="D1431" t="s">
        <v>34</v>
      </c>
      <c r="E1431">
        <v>69401</v>
      </c>
      <c r="F1431">
        <v>41</v>
      </c>
      <c r="G1431">
        <v>17</v>
      </c>
      <c r="H1431">
        <v>690</v>
      </c>
      <c r="I1431">
        <f>(1-_xlfn.PERCENTRANK.INC($F$2:$F43643,F1431,1))*10</f>
        <v>6</v>
      </c>
      <c r="J1431">
        <f t="shared" si="111"/>
        <v>5</v>
      </c>
      <c r="K1431">
        <f t="shared" si="112"/>
        <v>6</v>
      </c>
      <c r="L1431" t="s">
        <v>483</v>
      </c>
      <c r="M1431">
        <v>4</v>
      </c>
      <c r="N1431" s="8">
        <v>306.66666666666663</v>
      </c>
      <c r="O1431" s="8">
        <v>5</v>
      </c>
      <c r="P1431" s="8">
        <v>383.33333333333337</v>
      </c>
      <c r="Q1431">
        <f t="shared" si="110"/>
        <v>17</v>
      </c>
      <c r="R1431">
        <f t="shared" si="113"/>
        <v>5</v>
      </c>
      <c r="S1431" t="str">
        <f t="shared" si="114"/>
        <v>Growth Customers</v>
      </c>
    </row>
    <row r="1432" spans="1:19" x14ac:dyDescent="0.25">
      <c r="A1432">
        <v>5788</v>
      </c>
      <c r="B1432">
        <v>53</v>
      </c>
      <c r="C1432" t="s">
        <v>442</v>
      </c>
      <c r="D1432" t="s">
        <v>34</v>
      </c>
      <c r="E1432">
        <v>46053</v>
      </c>
      <c r="F1432">
        <v>46</v>
      </c>
      <c r="G1432">
        <v>12</v>
      </c>
      <c r="H1432">
        <v>209</v>
      </c>
      <c r="I1432">
        <f>(1-_xlfn.PERCENTRANK.INC($F$2:$F43644,F1432,1))*10</f>
        <v>6</v>
      </c>
      <c r="J1432">
        <f t="shared" si="111"/>
        <v>3</v>
      </c>
      <c r="K1432">
        <f t="shared" si="112"/>
        <v>4</v>
      </c>
      <c r="L1432" t="s">
        <v>483</v>
      </c>
      <c r="M1432">
        <v>3</v>
      </c>
      <c r="N1432" s="8">
        <v>89.571428571428569</v>
      </c>
      <c r="O1432" s="8">
        <v>4</v>
      </c>
      <c r="P1432" s="8">
        <v>119.42857142857142</v>
      </c>
      <c r="Q1432">
        <f t="shared" si="110"/>
        <v>13</v>
      </c>
      <c r="R1432">
        <f t="shared" si="113"/>
        <v>4</v>
      </c>
      <c r="S1432" t="str">
        <f t="shared" si="114"/>
        <v>At-Risk Customers</v>
      </c>
    </row>
    <row r="1433" spans="1:19" x14ac:dyDescent="0.25">
      <c r="A1433">
        <v>6652</v>
      </c>
      <c r="B1433">
        <v>60</v>
      </c>
      <c r="C1433" t="s">
        <v>442</v>
      </c>
      <c r="D1433" t="s">
        <v>34</v>
      </c>
      <c r="E1433">
        <v>77343</v>
      </c>
      <c r="F1433">
        <v>28</v>
      </c>
      <c r="G1433">
        <v>17</v>
      </c>
      <c r="H1433">
        <v>1134</v>
      </c>
      <c r="I1433">
        <f>(1-_xlfn.PERCENTRANK.INC($F$2:$F43645,F1433,1))*10</f>
        <v>8</v>
      </c>
      <c r="J1433">
        <f t="shared" si="111"/>
        <v>5</v>
      </c>
      <c r="K1433">
        <f t="shared" si="112"/>
        <v>7</v>
      </c>
      <c r="L1433" t="s">
        <v>483</v>
      </c>
      <c r="M1433">
        <v>3</v>
      </c>
      <c r="N1433" s="8">
        <v>283.5</v>
      </c>
      <c r="O1433" s="8">
        <v>9</v>
      </c>
      <c r="P1433" s="8">
        <v>850.5</v>
      </c>
      <c r="Q1433">
        <f t="shared" si="110"/>
        <v>20</v>
      </c>
      <c r="R1433">
        <f t="shared" si="113"/>
        <v>7</v>
      </c>
      <c r="S1433" t="str">
        <f t="shared" si="114"/>
        <v>Loyal Customers</v>
      </c>
    </row>
    <row r="1434" spans="1:19" x14ac:dyDescent="0.25">
      <c r="A1434">
        <v>6246</v>
      </c>
      <c r="B1434">
        <v>72</v>
      </c>
      <c r="C1434" t="s">
        <v>442</v>
      </c>
      <c r="D1434" t="s">
        <v>30</v>
      </c>
      <c r="E1434">
        <v>73892</v>
      </c>
      <c r="F1434">
        <v>40</v>
      </c>
      <c r="G1434">
        <v>23</v>
      </c>
      <c r="H1434">
        <v>1507</v>
      </c>
      <c r="I1434">
        <f>(1-_xlfn.PERCENTRANK.INC($F$2:$F43646,F1434,1))*10</f>
        <v>6</v>
      </c>
      <c r="J1434">
        <f t="shared" si="111"/>
        <v>8</v>
      </c>
      <c r="K1434">
        <f t="shared" si="112"/>
        <v>8</v>
      </c>
      <c r="L1434" t="s">
        <v>483</v>
      </c>
      <c r="M1434">
        <v>3</v>
      </c>
      <c r="N1434" s="8">
        <v>410.99999999999994</v>
      </c>
      <c r="O1434" s="8">
        <v>8</v>
      </c>
      <c r="P1434" s="8">
        <v>1096</v>
      </c>
      <c r="Q1434">
        <f t="shared" si="110"/>
        <v>22</v>
      </c>
      <c r="R1434">
        <f t="shared" si="113"/>
        <v>8</v>
      </c>
      <c r="S1434" t="str">
        <f t="shared" si="114"/>
        <v>Loyal Customers</v>
      </c>
    </row>
    <row r="1435" spans="1:19" x14ac:dyDescent="0.25">
      <c r="A1435">
        <v>5975</v>
      </c>
      <c r="B1435">
        <v>58</v>
      </c>
      <c r="C1435" t="s">
        <v>33</v>
      </c>
      <c r="D1435" t="s">
        <v>30</v>
      </c>
      <c r="E1435">
        <v>40304</v>
      </c>
      <c r="F1435">
        <v>82</v>
      </c>
      <c r="G1435">
        <v>6</v>
      </c>
      <c r="H1435">
        <v>57</v>
      </c>
      <c r="I1435">
        <f>(1-_xlfn.PERCENTRANK.INC($F$2:$F43647,F1435,1))*10</f>
        <v>1.9999999999999996</v>
      </c>
      <c r="J1435">
        <f t="shared" si="111"/>
        <v>1</v>
      </c>
      <c r="K1435">
        <f t="shared" si="112"/>
        <v>2</v>
      </c>
      <c r="L1435" t="s">
        <v>483</v>
      </c>
      <c r="M1435">
        <v>2</v>
      </c>
      <c r="N1435" s="8">
        <v>22.8</v>
      </c>
      <c r="O1435" s="8">
        <v>3</v>
      </c>
      <c r="P1435" s="8">
        <v>34.199999999999996</v>
      </c>
      <c r="Q1435">
        <f t="shared" si="110"/>
        <v>5</v>
      </c>
      <c r="R1435">
        <f t="shared" si="113"/>
        <v>0</v>
      </c>
      <c r="S1435" t="str">
        <f t="shared" si="114"/>
        <v>Inactive Customers</v>
      </c>
    </row>
    <row r="1436" spans="1:19" x14ac:dyDescent="0.25">
      <c r="A1436">
        <v>6875</v>
      </c>
      <c r="B1436">
        <v>60</v>
      </c>
      <c r="C1436" t="s">
        <v>33</v>
      </c>
      <c r="D1436" t="s">
        <v>34</v>
      </c>
      <c r="E1436">
        <v>32727</v>
      </c>
      <c r="F1436">
        <v>38</v>
      </c>
      <c r="G1436">
        <v>17</v>
      </c>
      <c r="H1436">
        <v>529</v>
      </c>
      <c r="I1436">
        <f>(1-_xlfn.PERCENTRANK.INC($F$2:$F43648,F1436,1))*10</f>
        <v>7</v>
      </c>
      <c r="J1436">
        <f t="shared" si="111"/>
        <v>5</v>
      </c>
      <c r="K1436">
        <f t="shared" si="112"/>
        <v>5</v>
      </c>
      <c r="L1436" t="s">
        <v>483</v>
      </c>
      <c r="M1436">
        <v>7</v>
      </c>
      <c r="N1436" s="8">
        <v>308.58333333333337</v>
      </c>
      <c r="O1436" s="8">
        <v>5</v>
      </c>
      <c r="P1436" s="8">
        <v>220.41666666666669</v>
      </c>
      <c r="Q1436">
        <f t="shared" si="110"/>
        <v>17</v>
      </c>
      <c r="R1436">
        <f t="shared" si="113"/>
        <v>5</v>
      </c>
      <c r="S1436" t="str">
        <f t="shared" si="114"/>
        <v>Growth Customers</v>
      </c>
    </row>
    <row r="1437" spans="1:19" x14ac:dyDescent="0.25">
      <c r="A1437">
        <v>4399</v>
      </c>
      <c r="B1437">
        <v>56</v>
      </c>
      <c r="C1437" t="s">
        <v>442</v>
      </c>
      <c r="D1437" t="s">
        <v>34</v>
      </c>
      <c r="E1437">
        <v>68695</v>
      </c>
      <c r="F1437">
        <v>3</v>
      </c>
      <c r="G1437">
        <v>16</v>
      </c>
      <c r="H1437">
        <v>1091</v>
      </c>
      <c r="I1437">
        <f>(1-_xlfn.PERCENTRANK.INC($F$2:$F43649,F1437,1))*10</f>
        <v>10</v>
      </c>
      <c r="J1437">
        <f t="shared" si="111"/>
        <v>5</v>
      </c>
      <c r="K1437">
        <f t="shared" si="112"/>
        <v>7</v>
      </c>
      <c r="L1437" t="s">
        <v>483</v>
      </c>
      <c r="M1437">
        <v>4</v>
      </c>
      <c r="N1437" s="8">
        <v>396.72727272727275</v>
      </c>
      <c r="O1437" s="8">
        <v>7</v>
      </c>
      <c r="P1437" s="8">
        <v>694.27272727272725</v>
      </c>
      <c r="Q1437">
        <f t="shared" si="110"/>
        <v>22</v>
      </c>
      <c r="R1437">
        <f t="shared" si="113"/>
        <v>8</v>
      </c>
      <c r="S1437" t="str">
        <f t="shared" si="114"/>
        <v>Loyal Customers</v>
      </c>
    </row>
    <row r="1438" spans="1:19" x14ac:dyDescent="0.25">
      <c r="A1438">
        <v>4042</v>
      </c>
      <c r="B1438">
        <v>54</v>
      </c>
      <c r="C1438" t="s">
        <v>442</v>
      </c>
      <c r="D1438" t="s">
        <v>37</v>
      </c>
      <c r="E1438">
        <v>43300</v>
      </c>
      <c r="F1438">
        <v>87</v>
      </c>
      <c r="G1438">
        <v>11</v>
      </c>
      <c r="H1438">
        <v>180</v>
      </c>
      <c r="I1438">
        <f>(1-_xlfn.PERCENTRANK.INC($F$2:$F43650,F1438,1))*10</f>
        <v>1.9999999999999996</v>
      </c>
      <c r="J1438">
        <f t="shared" si="111"/>
        <v>3</v>
      </c>
      <c r="K1438">
        <f t="shared" si="112"/>
        <v>3</v>
      </c>
      <c r="L1438" t="s">
        <v>483</v>
      </c>
      <c r="M1438">
        <v>4</v>
      </c>
      <c r="N1438" s="8">
        <v>90</v>
      </c>
      <c r="O1438" s="8">
        <v>4</v>
      </c>
      <c r="P1438" s="8">
        <v>90</v>
      </c>
      <c r="Q1438">
        <f t="shared" si="110"/>
        <v>8</v>
      </c>
      <c r="R1438">
        <f t="shared" si="113"/>
        <v>1</v>
      </c>
      <c r="S1438" t="str">
        <f t="shared" si="114"/>
        <v>Inactive Customers</v>
      </c>
    </row>
    <row r="1439" spans="1:19" x14ac:dyDescent="0.25">
      <c r="A1439">
        <v>2157</v>
      </c>
      <c r="B1439">
        <v>53</v>
      </c>
      <c r="C1439" t="s">
        <v>442</v>
      </c>
      <c r="D1439" t="s">
        <v>34</v>
      </c>
      <c r="E1439">
        <v>26290</v>
      </c>
      <c r="F1439">
        <v>49</v>
      </c>
      <c r="G1439">
        <v>10</v>
      </c>
      <c r="H1439">
        <v>77</v>
      </c>
      <c r="I1439">
        <f>(1-_xlfn.PERCENTRANK.INC($F$2:$F43651,F1439,1))*10</f>
        <v>6</v>
      </c>
      <c r="J1439">
        <f t="shared" si="111"/>
        <v>3</v>
      </c>
      <c r="K1439">
        <f t="shared" si="112"/>
        <v>2</v>
      </c>
      <c r="L1439" t="s">
        <v>483</v>
      </c>
      <c r="M1439">
        <v>2</v>
      </c>
      <c r="N1439" s="8">
        <v>25.666666666666664</v>
      </c>
      <c r="O1439" s="8">
        <v>4</v>
      </c>
      <c r="P1439" s="8">
        <v>51.333333333333329</v>
      </c>
      <c r="Q1439">
        <f t="shared" si="110"/>
        <v>11</v>
      </c>
      <c r="R1439">
        <f t="shared" si="113"/>
        <v>3</v>
      </c>
      <c r="S1439" t="str">
        <f t="shared" si="114"/>
        <v>At-Risk Customers</v>
      </c>
    </row>
    <row r="1440" spans="1:19" x14ac:dyDescent="0.25">
      <c r="A1440">
        <v>10133</v>
      </c>
      <c r="B1440">
        <v>55</v>
      </c>
      <c r="C1440" t="s">
        <v>442</v>
      </c>
      <c r="D1440" t="s">
        <v>30</v>
      </c>
      <c r="E1440">
        <v>93790</v>
      </c>
      <c r="F1440">
        <v>16</v>
      </c>
      <c r="G1440">
        <v>25</v>
      </c>
      <c r="H1440">
        <v>2349</v>
      </c>
      <c r="I1440">
        <f>(1-_xlfn.PERCENTRANK.INC($F$2:$F43652,F1440,1))*10</f>
        <v>9</v>
      </c>
      <c r="J1440">
        <f t="shared" si="111"/>
        <v>8</v>
      </c>
      <c r="K1440">
        <f t="shared" si="112"/>
        <v>9</v>
      </c>
      <c r="L1440" t="s">
        <v>484</v>
      </c>
      <c r="M1440">
        <v>6</v>
      </c>
      <c r="N1440" s="8">
        <v>783</v>
      </c>
      <c r="O1440" s="8">
        <v>12</v>
      </c>
      <c r="P1440" s="8">
        <v>1566</v>
      </c>
      <c r="Q1440">
        <f t="shared" si="110"/>
        <v>26</v>
      </c>
      <c r="R1440">
        <f t="shared" si="113"/>
        <v>9</v>
      </c>
      <c r="S1440" t="str">
        <f t="shared" si="114"/>
        <v>Top Customers</v>
      </c>
    </row>
    <row r="1441" spans="1:19" x14ac:dyDescent="0.25">
      <c r="A1441">
        <v>2525</v>
      </c>
      <c r="B1441">
        <v>51</v>
      </c>
      <c r="C1441" t="s">
        <v>33</v>
      </c>
      <c r="D1441" t="s">
        <v>34</v>
      </c>
      <c r="E1441">
        <v>38410</v>
      </c>
      <c r="F1441">
        <v>65</v>
      </c>
      <c r="G1441">
        <v>18</v>
      </c>
      <c r="H1441">
        <v>534</v>
      </c>
      <c r="I1441">
        <f>(1-_xlfn.PERCENTRANK.INC($F$2:$F43653,F1441,1))*10</f>
        <v>4</v>
      </c>
      <c r="J1441">
        <f t="shared" si="111"/>
        <v>6</v>
      </c>
      <c r="K1441">
        <f t="shared" si="112"/>
        <v>5</v>
      </c>
      <c r="L1441" t="s">
        <v>483</v>
      </c>
      <c r="M1441">
        <v>5</v>
      </c>
      <c r="N1441" s="8">
        <v>190.71428571428572</v>
      </c>
      <c r="O1441" s="8">
        <v>9</v>
      </c>
      <c r="P1441" s="8">
        <v>343.28571428571433</v>
      </c>
      <c r="Q1441">
        <f t="shared" si="110"/>
        <v>15</v>
      </c>
      <c r="R1441">
        <f t="shared" si="113"/>
        <v>4</v>
      </c>
      <c r="S1441" t="str">
        <f t="shared" si="114"/>
        <v>At-Risk Customers</v>
      </c>
    </row>
    <row r="1442" spans="1:19" x14ac:dyDescent="0.25">
      <c r="A1442">
        <v>8233</v>
      </c>
      <c r="B1442">
        <v>75</v>
      </c>
      <c r="C1442" t="s">
        <v>443</v>
      </c>
      <c r="D1442" t="s">
        <v>57</v>
      </c>
      <c r="E1442">
        <v>64866</v>
      </c>
      <c r="F1442">
        <v>9</v>
      </c>
      <c r="G1442">
        <v>21</v>
      </c>
      <c r="H1442">
        <v>556</v>
      </c>
      <c r="I1442">
        <f>(1-_xlfn.PERCENTRANK.INC($F$2:$F43654,F1442,1))*10</f>
        <v>10</v>
      </c>
      <c r="J1442">
        <f t="shared" si="111"/>
        <v>7</v>
      </c>
      <c r="K1442">
        <f t="shared" si="112"/>
        <v>5</v>
      </c>
      <c r="L1442" t="s">
        <v>483</v>
      </c>
      <c r="M1442">
        <v>7</v>
      </c>
      <c r="N1442" s="8">
        <v>278</v>
      </c>
      <c r="O1442" s="8">
        <v>7</v>
      </c>
      <c r="P1442" s="8">
        <v>278</v>
      </c>
      <c r="Q1442">
        <f t="shared" si="110"/>
        <v>22</v>
      </c>
      <c r="R1442">
        <f t="shared" si="113"/>
        <v>8</v>
      </c>
      <c r="S1442" t="str">
        <f t="shared" si="114"/>
        <v>Loyal Customers</v>
      </c>
    </row>
    <row r="1443" spans="1:19" x14ac:dyDescent="0.25">
      <c r="A1443">
        <v>9483</v>
      </c>
      <c r="B1443">
        <v>66</v>
      </c>
      <c r="C1443" t="s">
        <v>442</v>
      </c>
      <c r="D1443" t="s">
        <v>34</v>
      </c>
      <c r="E1443">
        <v>57957</v>
      </c>
      <c r="F1443">
        <v>24</v>
      </c>
      <c r="G1443">
        <v>25</v>
      </c>
      <c r="H1443">
        <v>637</v>
      </c>
      <c r="I1443">
        <f>(1-_xlfn.PERCENTRANK.INC($F$2:$F43655,F1443,1))*10</f>
        <v>8</v>
      </c>
      <c r="J1443">
        <f t="shared" si="111"/>
        <v>8</v>
      </c>
      <c r="K1443">
        <f t="shared" si="112"/>
        <v>6</v>
      </c>
      <c r="L1443" t="s">
        <v>483</v>
      </c>
      <c r="M1443">
        <v>4</v>
      </c>
      <c r="N1443" s="8">
        <v>212.33333333333331</v>
      </c>
      <c r="O1443" s="8">
        <v>8</v>
      </c>
      <c r="P1443" s="8">
        <v>424.66666666666663</v>
      </c>
      <c r="Q1443">
        <f t="shared" si="110"/>
        <v>22</v>
      </c>
      <c r="R1443">
        <f t="shared" si="113"/>
        <v>8</v>
      </c>
      <c r="S1443" t="str">
        <f t="shared" si="114"/>
        <v>Loyal Customers</v>
      </c>
    </row>
    <row r="1444" spans="1:19" x14ac:dyDescent="0.25">
      <c r="A1444">
        <v>2945</v>
      </c>
      <c r="B1444">
        <v>70</v>
      </c>
      <c r="C1444" t="s">
        <v>33</v>
      </c>
      <c r="D1444" t="s">
        <v>34</v>
      </c>
      <c r="E1444">
        <v>46015</v>
      </c>
      <c r="F1444">
        <v>25</v>
      </c>
      <c r="G1444">
        <v>5</v>
      </c>
      <c r="H1444">
        <v>46</v>
      </c>
      <c r="I1444">
        <f>(1-_xlfn.PERCENTRANK.INC($F$2:$F43656,F1444,1))*10</f>
        <v>8</v>
      </c>
      <c r="J1444">
        <f t="shared" si="111"/>
        <v>0</v>
      </c>
      <c r="K1444">
        <f t="shared" si="112"/>
        <v>1</v>
      </c>
      <c r="L1444" t="s">
        <v>483</v>
      </c>
      <c r="M1444">
        <v>1</v>
      </c>
      <c r="N1444" s="8">
        <v>11.5</v>
      </c>
      <c r="O1444" s="8">
        <v>3</v>
      </c>
      <c r="P1444" s="8">
        <v>34.5</v>
      </c>
      <c r="Q1444">
        <f t="shared" si="110"/>
        <v>9</v>
      </c>
      <c r="R1444">
        <f t="shared" si="113"/>
        <v>2</v>
      </c>
      <c r="S1444" t="str">
        <f t="shared" si="114"/>
        <v>At-Risk Customers</v>
      </c>
    </row>
    <row r="1445" spans="1:19" x14ac:dyDescent="0.25">
      <c r="A1445">
        <v>10403</v>
      </c>
      <c r="B1445">
        <v>47</v>
      </c>
      <c r="C1445" t="s">
        <v>442</v>
      </c>
      <c r="D1445" t="s">
        <v>34</v>
      </c>
      <c r="E1445">
        <v>16531</v>
      </c>
      <c r="F1445">
        <v>43</v>
      </c>
      <c r="G1445">
        <v>9</v>
      </c>
      <c r="H1445">
        <v>44</v>
      </c>
      <c r="I1445">
        <f>(1-_xlfn.PERCENTRANK.INC($F$2:$F43657,F1445,1))*10</f>
        <v>6</v>
      </c>
      <c r="J1445">
        <f t="shared" si="111"/>
        <v>2</v>
      </c>
      <c r="K1445">
        <f t="shared" si="112"/>
        <v>1</v>
      </c>
      <c r="L1445" t="s">
        <v>483</v>
      </c>
      <c r="M1445">
        <v>3</v>
      </c>
      <c r="N1445" s="8">
        <v>22</v>
      </c>
      <c r="O1445" s="8">
        <v>3</v>
      </c>
      <c r="P1445" s="8">
        <v>22</v>
      </c>
      <c r="Q1445">
        <f t="shared" si="110"/>
        <v>9</v>
      </c>
      <c r="R1445">
        <f t="shared" si="113"/>
        <v>2</v>
      </c>
      <c r="S1445" t="str">
        <f t="shared" si="114"/>
        <v>At-Risk Customers</v>
      </c>
    </row>
    <row r="1446" spans="1:19" x14ac:dyDescent="0.25">
      <c r="A1446">
        <v>5074</v>
      </c>
      <c r="B1446">
        <v>39</v>
      </c>
      <c r="C1446" t="s">
        <v>443</v>
      </c>
      <c r="D1446" t="s">
        <v>34</v>
      </c>
      <c r="E1446">
        <v>28072</v>
      </c>
      <c r="F1446">
        <v>10</v>
      </c>
      <c r="G1446">
        <v>5</v>
      </c>
      <c r="H1446">
        <v>47</v>
      </c>
      <c r="I1446">
        <f>(1-_xlfn.PERCENTRANK.INC($F$2:$F43658,F1446,1))*10</f>
        <v>9</v>
      </c>
      <c r="J1446">
        <f t="shared" si="111"/>
        <v>0</v>
      </c>
      <c r="K1446">
        <f t="shared" si="112"/>
        <v>1</v>
      </c>
      <c r="L1446" t="s">
        <v>483</v>
      </c>
      <c r="M1446">
        <v>1</v>
      </c>
      <c r="N1446" s="8">
        <v>11.75</v>
      </c>
      <c r="O1446" s="8">
        <v>3</v>
      </c>
      <c r="P1446" s="8">
        <v>35.25</v>
      </c>
      <c r="Q1446">
        <f t="shared" si="110"/>
        <v>10</v>
      </c>
      <c r="R1446">
        <f t="shared" si="113"/>
        <v>2</v>
      </c>
      <c r="S1446" t="str">
        <f t="shared" si="114"/>
        <v>At-Risk Customers</v>
      </c>
    </row>
    <row r="1447" spans="1:19" x14ac:dyDescent="0.25">
      <c r="A1447">
        <v>10524</v>
      </c>
      <c r="B1447">
        <v>62</v>
      </c>
      <c r="C1447" t="s">
        <v>443</v>
      </c>
      <c r="D1447" t="s">
        <v>37</v>
      </c>
      <c r="E1447">
        <v>49476</v>
      </c>
      <c r="F1447">
        <v>29</v>
      </c>
      <c r="G1447">
        <v>22</v>
      </c>
      <c r="H1447">
        <v>795</v>
      </c>
      <c r="I1447">
        <f>(1-_xlfn.PERCENTRANK.INC($F$2:$F43659,F1447,1))*10</f>
        <v>8</v>
      </c>
      <c r="J1447">
        <f t="shared" si="111"/>
        <v>7</v>
      </c>
      <c r="K1447">
        <f t="shared" si="112"/>
        <v>6</v>
      </c>
      <c r="L1447" t="s">
        <v>483</v>
      </c>
      <c r="M1447">
        <v>2</v>
      </c>
      <c r="N1447" s="8">
        <v>227.14285714285714</v>
      </c>
      <c r="O1447" s="8">
        <v>5</v>
      </c>
      <c r="P1447" s="8">
        <v>567.85714285714289</v>
      </c>
      <c r="Q1447">
        <f t="shared" si="110"/>
        <v>21</v>
      </c>
      <c r="R1447">
        <f t="shared" si="113"/>
        <v>8</v>
      </c>
      <c r="S1447" t="str">
        <f t="shared" si="114"/>
        <v>Loyal Customers</v>
      </c>
    </row>
    <row r="1448" spans="1:19" x14ac:dyDescent="0.25">
      <c r="A1448">
        <v>4690</v>
      </c>
      <c r="B1448">
        <v>72</v>
      </c>
      <c r="C1448" t="s">
        <v>442</v>
      </c>
      <c r="D1448" t="s">
        <v>34</v>
      </c>
      <c r="E1448">
        <v>50725</v>
      </c>
      <c r="F1448">
        <v>45</v>
      </c>
      <c r="G1448">
        <v>21</v>
      </c>
      <c r="H1448">
        <v>586</v>
      </c>
      <c r="I1448">
        <f>(1-_xlfn.PERCENTRANK.INC($F$2:$F43660,F1448,1))*10</f>
        <v>6</v>
      </c>
      <c r="J1448">
        <f t="shared" si="111"/>
        <v>7</v>
      </c>
      <c r="K1448">
        <f t="shared" si="112"/>
        <v>5</v>
      </c>
      <c r="L1448" t="s">
        <v>483</v>
      </c>
      <c r="M1448">
        <v>8</v>
      </c>
      <c r="N1448" s="8">
        <v>293</v>
      </c>
      <c r="O1448" s="8">
        <v>8</v>
      </c>
      <c r="P1448" s="8">
        <v>293</v>
      </c>
      <c r="Q1448">
        <f t="shared" si="110"/>
        <v>18</v>
      </c>
      <c r="R1448">
        <f t="shared" si="113"/>
        <v>6</v>
      </c>
      <c r="S1448" t="str">
        <f t="shared" si="114"/>
        <v>Growth Customers</v>
      </c>
    </row>
    <row r="1449" spans="1:19" x14ac:dyDescent="0.25">
      <c r="A1449">
        <v>7521</v>
      </c>
      <c r="B1449">
        <v>73</v>
      </c>
      <c r="C1449" t="s">
        <v>442</v>
      </c>
      <c r="D1449" t="s">
        <v>34</v>
      </c>
      <c r="E1449">
        <v>83844</v>
      </c>
      <c r="F1449">
        <v>57</v>
      </c>
      <c r="G1449">
        <v>20</v>
      </c>
      <c r="H1449">
        <v>1574</v>
      </c>
      <c r="I1449">
        <f>(1-_xlfn.PERCENTRANK.INC($F$2:$F43661,F1449,1))*10</f>
        <v>5</v>
      </c>
      <c r="J1449">
        <f t="shared" si="111"/>
        <v>6</v>
      </c>
      <c r="K1449">
        <f t="shared" si="112"/>
        <v>9</v>
      </c>
      <c r="L1449" t="s">
        <v>483</v>
      </c>
      <c r="M1449">
        <v>4</v>
      </c>
      <c r="N1449" s="8">
        <v>419.73333333333335</v>
      </c>
      <c r="O1449" s="8">
        <v>11</v>
      </c>
      <c r="P1449" s="8">
        <v>1154.2666666666667</v>
      </c>
      <c r="Q1449">
        <f t="shared" si="110"/>
        <v>20</v>
      </c>
      <c r="R1449">
        <f t="shared" si="113"/>
        <v>7</v>
      </c>
      <c r="S1449" t="str">
        <f t="shared" si="114"/>
        <v>Loyal Customers</v>
      </c>
    </row>
    <row r="1450" spans="1:19" x14ac:dyDescent="0.25">
      <c r="A1450">
        <v>7196</v>
      </c>
      <c r="B1450">
        <v>75</v>
      </c>
      <c r="C1450" t="s">
        <v>33</v>
      </c>
      <c r="D1450" t="s">
        <v>34</v>
      </c>
      <c r="E1450">
        <v>41145</v>
      </c>
      <c r="F1450">
        <v>20</v>
      </c>
      <c r="G1450">
        <v>4</v>
      </c>
      <c r="H1450">
        <v>13</v>
      </c>
      <c r="I1450">
        <f>(1-_xlfn.PERCENTRANK.INC($F$2:$F43662,F1450,1))*10</f>
        <v>8</v>
      </c>
      <c r="J1450">
        <f t="shared" si="111"/>
        <v>0</v>
      </c>
      <c r="K1450">
        <f t="shared" si="112"/>
        <v>0</v>
      </c>
      <c r="L1450" t="s">
        <v>483</v>
      </c>
      <c r="M1450">
        <v>0</v>
      </c>
      <c r="N1450" s="8">
        <v>0</v>
      </c>
      <c r="O1450" s="8">
        <v>3</v>
      </c>
      <c r="P1450" s="8">
        <v>13</v>
      </c>
      <c r="Q1450">
        <f t="shared" si="110"/>
        <v>8</v>
      </c>
      <c r="R1450">
        <f t="shared" si="113"/>
        <v>1</v>
      </c>
      <c r="S1450" t="str">
        <f t="shared" si="114"/>
        <v>Inactive Customers</v>
      </c>
    </row>
    <row r="1451" spans="1:19" x14ac:dyDescent="0.25">
      <c r="A1451">
        <v>4406</v>
      </c>
      <c r="B1451">
        <v>55</v>
      </c>
      <c r="C1451" t="s">
        <v>442</v>
      </c>
      <c r="D1451" t="s">
        <v>34</v>
      </c>
      <c r="E1451">
        <v>67419</v>
      </c>
      <c r="F1451">
        <v>29</v>
      </c>
      <c r="G1451">
        <v>25</v>
      </c>
      <c r="H1451">
        <v>1471</v>
      </c>
      <c r="I1451">
        <f>(1-_xlfn.PERCENTRANK.INC($F$2:$F43663,F1451,1))*10</f>
        <v>8</v>
      </c>
      <c r="J1451">
        <f t="shared" si="111"/>
        <v>8</v>
      </c>
      <c r="K1451">
        <f t="shared" si="112"/>
        <v>8</v>
      </c>
      <c r="L1451" t="s">
        <v>483</v>
      </c>
      <c r="M1451">
        <v>9</v>
      </c>
      <c r="N1451" s="8">
        <v>778.76470588235293</v>
      </c>
      <c r="O1451" s="8">
        <v>8</v>
      </c>
      <c r="P1451" s="8">
        <v>692.23529411764707</v>
      </c>
      <c r="Q1451">
        <f t="shared" si="110"/>
        <v>24</v>
      </c>
      <c r="R1451">
        <f t="shared" si="113"/>
        <v>9</v>
      </c>
      <c r="S1451" t="str">
        <f t="shared" si="114"/>
        <v>Top Customers</v>
      </c>
    </row>
    <row r="1452" spans="1:19" x14ac:dyDescent="0.25">
      <c r="A1452">
        <v>9672</v>
      </c>
      <c r="B1452">
        <v>55</v>
      </c>
      <c r="C1452" t="s">
        <v>443</v>
      </c>
      <c r="D1452" t="s">
        <v>34</v>
      </c>
      <c r="E1452">
        <v>23162</v>
      </c>
      <c r="F1452">
        <v>82</v>
      </c>
      <c r="G1452">
        <v>8</v>
      </c>
      <c r="H1452">
        <v>65</v>
      </c>
      <c r="I1452">
        <f>(1-_xlfn.PERCENTRANK.INC($F$2:$F43664,F1452,1))*10</f>
        <v>1.9999999999999996</v>
      </c>
      <c r="J1452">
        <f t="shared" si="111"/>
        <v>2</v>
      </c>
      <c r="K1452">
        <f t="shared" si="112"/>
        <v>2</v>
      </c>
      <c r="L1452" t="s">
        <v>483</v>
      </c>
      <c r="M1452">
        <v>1</v>
      </c>
      <c r="N1452" s="8">
        <v>16.25</v>
      </c>
      <c r="O1452" s="8">
        <v>3</v>
      </c>
      <c r="P1452" s="8">
        <v>48.75</v>
      </c>
      <c r="Q1452">
        <f t="shared" si="110"/>
        <v>6</v>
      </c>
      <c r="R1452">
        <f t="shared" si="113"/>
        <v>0</v>
      </c>
      <c r="S1452" t="str">
        <f t="shared" si="114"/>
        <v>Inactive Customers</v>
      </c>
    </row>
    <row r="1453" spans="1:19" x14ac:dyDescent="0.25">
      <c r="A1453">
        <v>4864</v>
      </c>
      <c r="B1453">
        <v>48</v>
      </c>
      <c r="C1453" t="s">
        <v>442</v>
      </c>
      <c r="D1453" t="s">
        <v>34</v>
      </c>
      <c r="E1453">
        <v>34380</v>
      </c>
      <c r="F1453">
        <v>68</v>
      </c>
      <c r="G1453">
        <v>12</v>
      </c>
      <c r="H1453">
        <v>175</v>
      </c>
      <c r="I1453">
        <f>(1-_xlfn.PERCENTRANK.INC($F$2:$F43665,F1453,1))*10</f>
        <v>4</v>
      </c>
      <c r="J1453">
        <f t="shared" si="111"/>
        <v>3</v>
      </c>
      <c r="K1453">
        <f t="shared" si="112"/>
        <v>3</v>
      </c>
      <c r="L1453" t="s">
        <v>483</v>
      </c>
      <c r="M1453">
        <v>4</v>
      </c>
      <c r="N1453" s="8">
        <v>100</v>
      </c>
      <c r="O1453" s="8">
        <v>3</v>
      </c>
      <c r="P1453" s="8">
        <v>75</v>
      </c>
      <c r="Q1453">
        <f t="shared" si="110"/>
        <v>10</v>
      </c>
      <c r="R1453">
        <f t="shared" si="113"/>
        <v>2</v>
      </c>
      <c r="S1453" t="str">
        <f t="shared" si="114"/>
        <v>At-Risk Customers</v>
      </c>
    </row>
    <row r="1454" spans="1:19" x14ac:dyDescent="0.25">
      <c r="A1454">
        <v>4706</v>
      </c>
      <c r="B1454">
        <v>59</v>
      </c>
      <c r="C1454" t="s">
        <v>442</v>
      </c>
      <c r="D1454" t="s">
        <v>30</v>
      </c>
      <c r="E1454">
        <v>34704</v>
      </c>
      <c r="F1454">
        <v>65</v>
      </c>
      <c r="G1454">
        <v>5</v>
      </c>
      <c r="H1454">
        <v>40</v>
      </c>
      <c r="I1454">
        <f>(1-_xlfn.PERCENTRANK.INC($F$2:$F43666,F1454,1))*10</f>
        <v>4</v>
      </c>
      <c r="J1454">
        <f t="shared" si="111"/>
        <v>0</v>
      </c>
      <c r="K1454">
        <f t="shared" si="112"/>
        <v>1</v>
      </c>
      <c r="L1454" t="s">
        <v>483</v>
      </c>
      <c r="M1454">
        <v>1</v>
      </c>
      <c r="N1454" s="8">
        <v>10</v>
      </c>
      <c r="O1454" s="8">
        <v>3</v>
      </c>
      <c r="P1454" s="8">
        <v>30</v>
      </c>
      <c r="Q1454">
        <f t="shared" si="110"/>
        <v>5</v>
      </c>
      <c r="R1454">
        <f t="shared" si="113"/>
        <v>0</v>
      </c>
      <c r="S1454" t="str">
        <f t="shared" si="114"/>
        <v>Inactive Customers</v>
      </c>
    </row>
    <row r="1455" spans="1:19" x14ac:dyDescent="0.25">
      <c r="A1455">
        <v>4070</v>
      </c>
      <c r="B1455">
        <v>56</v>
      </c>
      <c r="C1455" t="s">
        <v>33</v>
      </c>
      <c r="D1455" t="s">
        <v>34</v>
      </c>
      <c r="E1455">
        <v>94871</v>
      </c>
      <c r="F1455">
        <v>99</v>
      </c>
      <c r="G1455">
        <v>18</v>
      </c>
      <c r="H1455">
        <v>1078</v>
      </c>
      <c r="I1455">
        <f>(1-_xlfn.PERCENTRANK.INC($F$2:$F43667,F1455,1))*10</f>
        <v>0.99999999999999978</v>
      </c>
      <c r="J1455">
        <f t="shared" si="111"/>
        <v>6</v>
      </c>
      <c r="K1455">
        <f t="shared" si="112"/>
        <v>7</v>
      </c>
      <c r="L1455" t="s">
        <v>483</v>
      </c>
      <c r="M1455">
        <v>8</v>
      </c>
      <c r="N1455" s="8">
        <v>718.66666666666663</v>
      </c>
      <c r="O1455" s="8">
        <v>4</v>
      </c>
      <c r="P1455" s="8">
        <v>359.33333333333331</v>
      </c>
      <c r="Q1455">
        <f t="shared" si="110"/>
        <v>14</v>
      </c>
      <c r="R1455">
        <f t="shared" si="113"/>
        <v>4</v>
      </c>
      <c r="S1455" t="str">
        <f t="shared" si="114"/>
        <v>At-Risk Customers</v>
      </c>
    </row>
    <row r="1456" spans="1:19" x14ac:dyDescent="0.25">
      <c r="A1456">
        <v>25</v>
      </c>
      <c r="B1456">
        <v>67</v>
      </c>
      <c r="C1456" t="s">
        <v>442</v>
      </c>
      <c r="D1456" t="s">
        <v>34</v>
      </c>
      <c r="E1456">
        <v>65148</v>
      </c>
      <c r="F1456">
        <v>9</v>
      </c>
      <c r="G1456">
        <v>21</v>
      </c>
      <c r="H1456">
        <v>1115</v>
      </c>
      <c r="I1456">
        <f>(1-_xlfn.PERCENTRANK.INC($F$2:$F43668,F1456,1))*10</f>
        <v>10</v>
      </c>
      <c r="J1456">
        <f t="shared" si="111"/>
        <v>7</v>
      </c>
      <c r="K1456">
        <f t="shared" si="112"/>
        <v>7</v>
      </c>
      <c r="L1456" t="s">
        <v>483</v>
      </c>
      <c r="M1456">
        <v>6</v>
      </c>
      <c r="N1456" s="8">
        <v>514.61538461538464</v>
      </c>
      <c r="O1456" s="8">
        <v>7</v>
      </c>
      <c r="P1456" s="8">
        <v>600.38461538461536</v>
      </c>
      <c r="Q1456">
        <f t="shared" si="110"/>
        <v>24</v>
      </c>
      <c r="R1456">
        <f t="shared" si="113"/>
        <v>9</v>
      </c>
      <c r="S1456" t="str">
        <f t="shared" si="114"/>
        <v>Top Customers</v>
      </c>
    </row>
    <row r="1457" spans="1:19" x14ac:dyDescent="0.25">
      <c r="A1457">
        <v>3697</v>
      </c>
      <c r="B1457">
        <v>71</v>
      </c>
      <c r="C1457" t="s">
        <v>442</v>
      </c>
      <c r="D1457" t="s">
        <v>34</v>
      </c>
      <c r="E1457">
        <v>39898</v>
      </c>
      <c r="F1457">
        <v>20</v>
      </c>
      <c r="G1457">
        <v>9</v>
      </c>
      <c r="H1457">
        <v>134</v>
      </c>
      <c r="I1457">
        <f>(1-_xlfn.PERCENTRANK.INC($F$2:$F43669,F1457,1))*10</f>
        <v>8</v>
      </c>
      <c r="J1457">
        <f t="shared" si="111"/>
        <v>2</v>
      </c>
      <c r="K1457">
        <f t="shared" si="112"/>
        <v>3</v>
      </c>
      <c r="L1457" t="s">
        <v>483</v>
      </c>
      <c r="M1457">
        <v>3</v>
      </c>
      <c r="N1457" s="8">
        <v>57.428571428571423</v>
      </c>
      <c r="O1457" s="8">
        <v>4</v>
      </c>
      <c r="P1457" s="8">
        <v>76.571428571428569</v>
      </c>
      <c r="Q1457">
        <f t="shared" si="110"/>
        <v>13</v>
      </c>
      <c r="R1457">
        <f t="shared" si="113"/>
        <v>4</v>
      </c>
      <c r="S1457" t="str">
        <f t="shared" si="114"/>
        <v>At-Risk Customers</v>
      </c>
    </row>
    <row r="1458" spans="1:19" x14ac:dyDescent="0.25">
      <c r="A1458">
        <v>217</v>
      </c>
      <c r="B1458">
        <v>69</v>
      </c>
      <c r="C1458" t="s">
        <v>443</v>
      </c>
      <c r="D1458" t="s">
        <v>30</v>
      </c>
      <c r="E1458">
        <v>64857</v>
      </c>
      <c r="F1458">
        <v>78</v>
      </c>
      <c r="G1458">
        <v>23</v>
      </c>
      <c r="H1458">
        <v>1540</v>
      </c>
      <c r="I1458">
        <f>(1-_xlfn.PERCENTRANK.INC($F$2:$F43670,F1458,1))*10</f>
        <v>3.0000000000000004</v>
      </c>
      <c r="J1458">
        <f t="shared" si="111"/>
        <v>8</v>
      </c>
      <c r="K1458">
        <f t="shared" si="112"/>
        <v>9</v>
      </c>
      <c r="L1458" t="s">
        <v>483</v>
      </c>
      <c r="M1458">
        <v>7</v>
      </c>
      <c r="N1458" s="8">
        <v>634.11764705882354</v>
      </c>
      <c r="O1458" s="8">
        <v>10</v>
      </c>
      <c r="P1458" s="8">
        <v>905.88235294117646</v>
      </c>
      <c r="Q1458">
        <f t="shared" si="110"/>
        <v>20</v>
      </c>
      <c r="R1458">
        <f t="shared" si="113"/>
        <v>7</v>
      </c>
      <c r="S1458" t="str">
        <f t="shared" si="114"/>
        <v>Loyal Customers</v>
      </c>
    </row>
    <row r="1459" spans="1:19" x14ac:dyDescent="0.25">
      <c r="A1459">
        <v>4220</v>
      </c>
      <c r="B1459">
        <v>55</v>
      </c>
      <c r="C1459" t="s">
        <v>33</v>
      </c>
      <c r="D1459" t="s">
        <v>34</v>
      </c>
      <c r="E1459">
        <v>59892</v>
      </c>
      <c r="F1459">
        <v>26</v>
      </c>
      <c r="G1459">
        <v>7</v>
      </c>
      <c r="H1459">
        <v>87</v>
      </c>
      <c r="I1459">
        <f>(1-_xlfn.PERCENTRANK.INC($F$2:$F43671,F1459,1))*10</f>
        <v>8</v>
      </c>
      <c r="J1459">
        <f t="shared" si="111"/>
        <v>1</v>
      </c>
      <c r="K1459">
        <f t="shared" si="112"/>
        <v>2</v>
      </c>
      <c r="L1459" t="s">
        <v>483</v>
      </c>
      <c r="M1459">
        <v>2</v>
      </c>
      <c r="N1459" s="8">
        <v>34.800000000000004</v>
      </c>
      <c r="O1459" s="8">
        <v>3</v>
      </c>
      <c r="P1459" s="8">
        <v>52.199999999999996</v>
      </c>
      <c r="Q1459">
        <f t="shared" si="110"/>
        <v>11</v>
      </c>
      <c r="R1459">
        <f t="shared" si="113"/>
        <v>3</v>
      </c>
      <c r="S1459" t="str">
        <f t="shared" si="114"/>
        <v>At-Risk Customers</v>
      </c>
    </row>
    <row r="1460" spans="1:19" x14ac:dyDescent="0.25">
      <c r="A1460">
        <v>5286</v>
      </c>
      <c r="B1460">
        <v>38</v>
      </c>
      <c r="C1460" t="s">
        <v>443</v>
      </c>
      <c r="D1460" t="s">
        <v>30</v>
      </c>
      <c r="E1460">
        <v>41020</v>
      </c>
      <c r="F1460">
        <v>68</v>
      </c>
      <c r="G1460">
        <v>10</v>
      </c>
      <c r="H1460">
        <v>217</v>
      </c>
      <c r="I1460">
        <f>(1-_xlfn.PERCENTRANK.INC($F$2:$F43672,F1460,1))*10</f>
        <v>4</v>
      </c>
      <c r="J1460">
        <f t="shared" si="111"/>
        <v>3</v>
      </c>
      <c r="K1460">
        <f t="shared" si="112"/>
        <v>4</v>
      </c>
      <c r="L1460" t="s">
        <v>483</v>
      </c>
      <c r="M1460">
        <v>3</v>
      </c>
      <c r="N1460" s="8">
        <v>93</v>
      </c>
      <c r="O1460" s="8">
        <v>4</v>
      </c>
      <c r="P1460" s="8">
        <v>124</v>
      </c>
      <c r="Q1460">
        <f t="shared" si="110"/>
        <v>11</v>
      </c>
      <c r="R1460">
        <f t="shared" si="113"/>
        <v>3</v>
      </c>
      <c r="S1460" t="str">
        <f t="shared" si="114"/>
        <v>At-Risk Customers</v>
      </c>
    </row>
    <row r="1461" spans="1:19" x14ac:dyDescent="0.25">
      <c r="A1461">
        <v>9559</v>
      </c>
      <c r="B1461">
        <v>64</v>
      </c>
      <c r="C1461" t="s">
        <v>33</v>
      </c>
      <c r="D1461" t="s">
        <v>34</v>
      </c>
      <c r="E1461">
        <v>57072</v>
      </c>
      <c r="F1461">
        <v>79</v>
      </c>
      <c r="G1461">
        <v>27</v>
      </c>
      <c r="H1461">
        <v>1034</v>
      </c>
      <c r="I1461">
        <f>(1-_xlfn.PERCENTRANK.INC($F$2:$F43673,F1461,1))*10</f>
        <v>3.0000000000000004</v>
      </c>
      <c r="J1461">
        <f t="shared" si="111"/>
        <v>9</v>
      </c>
      <c r="K1461">
        <f t="shared" si="112"/>
        <v>7</v>
      </c>
      <c r="L1461" t="s">
        <v>483</v>
      </c>
      <c r="M1461">
        <v>7</v>
      </c>
      <c r="N1461" s="8">
        <v>361.9</v>
      </c>
      <c r="O1461" s="8">
        <v>13</v>
      </c>
      <c r="P1461" s="8">
        <v>672.1</v>
      </c>
      <c r="Q1461">
        <f t="shared" si="110"/>
        <v>19</v>
      </c>
      <c r="R1461">
        <f t="shared" si="113"/>
        <v>7</v>
      </c>
      <c r="S1461" t="str">
        <f t="shared" si="114"/>
        <v>Loyal Customers</v>
      </c>
    </row>
    <row r="1462" spans="1:19" x14ac:dyDescent="0.25">
      <c r="A1462">
        <v>2849</v>
      </c>
      <c r="B1462">
        <v>46</v>
      </c>
      <c r="C1462" t="s">
        <v>442</v>
      </c>
      <c r="D1462" t="s">
        <v>30</v>
      </c>
      <c r="E1462">
        <v>60474</v>
      </c>
      <c r="F1462">
        <v>25</v>
      </c>
      <c r="G1462">
        <v>31</v>
      </c>
      <c r="H1462">
        <v>1180</v>
      </c>
      <c r="I1462">
        <f>(1-_xlfn.PERCENTRANK.INC($F$2:$F43674,F1462,1))*10</f>
        <v>8</v>
      </c>
      <c r="J1462">
        <f t="shared" si="111"/>
        <v>9</v>
      </c>
      <c r="K1462">
        <f t="shared" si="112"/>
        <v>8</v>
      </c>
      <c r="L1462" t="s">
        <v>483</v>
      </c>
      <c r="M1462">
        <v>10</v>
      </c>
      <c r="N1462" s="8">
        <v>536.36363636363637</v>
      </c>
      <c r="O1462" s="8">
        <v>12</v>
      </c>
      <c r="P1462" s="8">
        <v>643.63636363636363</v>
      </c>
      <c r="Q1462">
        <f t="shared" si="110"/>
        <v>25</v>
      </c>
      <c r="R1462">
        <f t="shared" si="113"/>
        <v>9</v>
      </c>
      <c r="S1462" t="str">
        <f t="shared" si="114"/>
        <v>Top Customers</v>
      </c>
    </row>
    <row r="1463" spans="1:19" x14ac:dyDescent="0.25">
      <c r="A1463">
        <v>7787</v>
      </c>
      <c r="B1463">
        <v>65</v>
      </c>
      <c r="C1463" t="s">
        <v>442</v>
      </c>
      <c r="D1463" t="s">
        <v>34</v>
      </c>
      <c r="E1463">
        <v>62807</v>
      </c>
      <c r="F1463">
        <v>83</v>
      </c>
      <c r="G1463">
        <v>23</v>
      </c>
      <c r="H1463">
        <v>819</v>
      </c>
      <c r="I1463">
        <f>(1-_xlfn.PERCENTRANK.INC($F$2:$F43675,F1463,1))*10</f>
        <v>1.9999999999999996</v>
      </c>
      <c r="J1463">
        <f t="shared" si="111"/>
        <v>8</v>
      </c>
      <c r="K1463">
        <f t="shared" si="112"/>
        <v>6</v>
      </c>
      <c r="L1463" t="s">
        <v>483</v>
      </c>
      <c r="M1463">
        <v>5</v>
      </c>
      <c r="N1463" s="8">
        <v>240.88235294117649</v>
      </c>
      <c r="O1463" s="8">
        <v>12</v>
      </c>
      <c r="P1463" s="8">
        <v>578.11764705882354</v>
      </c>
      <c r="Q1463">
        <f t="shared" si="110"/>
        <v>16</v>
      </c>
      <c r="R1463">
        <f t="shared" si="113"/>
        <v>5</v>
      </c>
      <c r="S1463" t="str">
        <f t="shared" si="114"/>
        <v>Growth Customers</v>
      </c>
    </row>
    <row r="1464" spans="1:19" x14ac:dyDescent="0.25">
      <c r="A1464">
        <v>3102</v>
      </c>
      <c r="B1464">
        <v>44</v>
      </c>
      <c r="C1464" t="s">
        <v>443</v>
      </c>
      <c r="D1464" t="s">
        <v>34</v>
      </c>
      <c r="E1464">
        <v>19414</v>
      </c>
      <c r="F1464">
        <v>32</v>
      </c>
      <c r="G1464">
        <v>5</v>
      </c>
      <c r="H1464">
        <v>32</v>
      </c>
      <c r="I1464">
        <f>(1-_xlfn.PERCENTRANK.INC($F$2:$F43676,F1464,1))*10</f>
        <v>7</v>
      </c>
      <c r="J1464">
        <f t="shared" si="111"/>
        <v>0</v>
      </c>
      <c r="K1464">
        <f t="shared" si="112"/>
        <v>0</v>
      </c>
      <c r="L1464" t="s">
        <v>483</v>
      </c>
      <c r="M1464">
        <v>1</v>
      </c>
      <c r="N1464" s="8">
        <v>8</v>
      </c>
      <c r="O1464" s="8">
        <v>3</v>
      </c>
      <c r="P1464" s="8">
        <v>24</v>
      </c>
      <c r="Q1464">
        <f t="shared" si="110"/>
        <v>7</v>
      </c>
      <c r="R1464">
        <f t="shared" si="113"/>
        <v>1</v>
      </c>
      <c r="S1464" t="str">
        <f t="shared" si="114"/>
        <v>Inactive Customers</v>
      </c>
    </row>
    <row r="1465" spans="1:19" x14ac:dyDescent="0.25">
      <c r="A1465">
        <v>5868</v>
      </c>
      <c r="B1465">
        <v>45</v>
      </c>
      <c r="C1465" t="s">
        <v>442</v>
      </c>
      <c r="D1465" t="s">
        <v>34</v>
      </c>
      <c r="E1465">
        <v>19107</v>
      </c>
      <c r="F1465">
        <v>49</v>
      </c>
      <c r="G1465">
        <v>6</v>
      </c>
      <c r="H1465">
        <v>46</v>
      </c>
      <c r="I1465">
        <f>(1-_xlfn.PERCENTRANK.INC($F$2:$F43677,F1465,1))*10</f>
        <v>6</v>
      </c>
      <c r="J1465">
        <f t="shared" si="111"/>
        <v>1</v>
      </c>
      <c r="K1465">
        <f t="shared" si="112"/>
        <v>1</v>
      </c>
      <c r="L1465" t="s">
        <v>483</v>
      </c>
      <c r="M1465">
        <v>1</v>
      </c>
      <c r="N1465" s="8">
        <v>11.5</v>
      </c>
      <c r="O1465" s="8">
        <v>3</v>
      </c>
      <c r="P1465" s="8">
        <v>34.5</v>
      </c>
      <c r="Q1465">
        <f t="shared" si="110"/>
        <v>8</v>
      </c>
      <c r="R1465">
        <f t="shared" si="113"/>
        <v>1</v>
      </c>
      <c r="S1465" t="str">
        <f t="shared" si="114"/>
        <v>Inactive Customers</v>
      </c>
    </row>
    <row r="1466" spans="1:19" x14ac:dyDescent="0.25">
      <c r="A1466">
        <v>8370</v>
      </c>
      <c r="B1466">
        <v>49</v>
      </c>
      <c r="C1466" t="s">
        <v>443</v>
      </c>
      <c r="D1466" t="s">
        <v>34</v>
      </c>
      <c r="E1466">
        <v>75484</v>
      </c>
      <c r="F1466">
        <v>50</v>
      </c>
      <c r="G1466">
        <v>18</v>
      </c>
      <c r="H1466">
        <v>1159</v>
      </c>
      <c r="I1466">
        <f>(1-_xlfn.PERCENTRANK.INC($F$2:$F43678,F1466,1))*10</f>
        <v>5</v>
      </c>
      <c r="J1466">
        <f t="shared" si="111"/>
        <v>6</v>
      </c>
      <c r="K1466">
        <f t="shared" si="112"/>
        <v>7</v>
      </c>
      <c r="L1466" t="s">
        <v>483</v>
      </c>
      <c r="M1466">
        <v>7</v>
      </c>
      <c r="N1466" s="8">
        <v>624.07692307692309</v>
      </c>
      <c r="O1466" s="8">
        <v>6</v>
      </c>
      <c r="P1466" s="8">
        <v>534.92307692307691</v>
      </c>
      <c r="Q1466">
        <f t="shared" si="110"/>
        <v>18</v>
      </c>
      <c r="R1466">
        <f t="shared" si="113"/>
        <v>6</v>
      </c>
      <c r="S1466" t="str">
        <f t="shared" si="114"/>
        <v>Growth Customers</v>
      </c>
    </row>
    <row r="1467" spans="1:19" x14ac:dyDescent="0.25">
      <c r="A1467">
        <v>9988</v>
      </c>
      <c r="B1467">
        <v>49</v>
      </c>
      <c r="C1467" t="s">
        <v>443</v>
      </c>
      <c r="D1467" t="s">
        <v>30</v>
      </c>
      <c r="E1467">
        <v>70379</v>
      </c>
      <c r="F1467">
        <v>84</v>
      </c>
      <c r="G1467">
        <v>25</v>
      </c>
      <c r="H1467">
        <v>860</v>
      </c>
      <c r="I1467">
        <f>(1-_xlfn.PERCENTRANK.INC($F$2:$F43679,F1467,1))*10</f>
        <v>1.9999999999999996</v>
      </c>
      <c r="J1467">
        <f t="shared" si="111"/>
        <v>8</v>
      </c>
      <c r="K1467">
        <f t="shared" si="112"/>
        <v>6</v>
      </c>
      <c r="L1467" t="s">
        <v>483</v>
      </c>
      <c r="M1467">
        <v>6</v>
      </c>
      <c r="N1467" s="8">
        <v>271.57894736842104</v>
      </c>
      <c r="O1467" s="8">
        <v>13</v>
      </c>
      <c r="P1467" s="8">
        <v>588.42105263157896</v>
      </c>
      <c r="Q1467">
        <f t="shared" si="110"/>
        <v>16</v>
      </c>
      <c r="R1467">
        <f t="shared" si="113"/>
        <v>5</v>
      </c>
      <c r="S1467" t="str">
        <f t="shared" si="114"/>
        <v>Growth Customers</v>
      </c>
    </row>
    <row r="1468" spans="1:19" x14ac:dyDescent="0.25">
      <c r="A1468">
        <v>2939</v>
      </c>
      <c r="B1468">
        <v>55</v>
      </c>
      <c r="C1468" t="s">
        <v>443</v>
      </c>
      <c r="D1468" t="s">
        <v>34</v>
      </c>
      <c r="E1468">
        <v>79419</v>
      </c>
      <c r="F1468">
        <v>96</v>
      </c>
      <c r="G1468">
        <v>15</v>
      </c>
      <c r="H1468">
        <v>1631</v>
      </c>
      <c r="I1468">
        <f>(1-_xlfn.PERCENTRANK.INC($F$2:$F43680,F1468,1))*10</f>
        <v>0.99999999999999978</v>
      </c>
      <c r="J1468">
        <f t="shared" si="111"/>
        <v>4</v>
      </c>
      <c r="K1468">
        <f t="shared" si="112"/>
        <v>9</v>
      </c>
      <c r="L1468" t="s">
        <v>483</v>
      </c>
      <c r="M1468">
        <v>4</v>
      </c>
      <c r="N1468" s="8">
        <v>815.5</v>
      </c>
      <c r="O1468" s="8">
        <v>4</v>
      </c>
      <c r="P1468" s="8">
        <v>815.5</v>
      </c>
      <c r="Q1468">
        <f t="shared" si="110"/>
        <v>14</v>
      </c>
      <c r="R1468">
        <f t="shared" si="113"/>
        <v>4</v>
      </c>
      <c r="S1468" t="str">
        <f t="shared" si="114"/>
        <v>At-Risk Customers</v>
      </c>
    </row>
    <row r="1469" spans="1:19" x14ac:dyDescent="0.25">
      <c r="A1469">
        <v>5529</v>
      </c>
      <c r="B1469">
        <v>79</v>
      </c>
      <c r="C1469" t="s">
        <v>33</v>
      </c>
      <c r="D1469" t="s">
        <v>34</v>
      </c>
      <c r="E1469">
        <v>64014</v>
      </c>
      <c r="F1469">
        <v>56</v>
      </c>
      <c r="G1469">
        <v>22</v>
      </c>
      <c r="H1469">
        <v>444</v>
      </c>
      <c r="I1469">
        <f>(1-_xlfn.PERCENTRANK.INC($F$2:$F43681,F1469,1))*10</f>
        <v>5</v>
      </c>
      <c r="J1469">
        <f t="shared" si="111"/>
        <v>7</v>
      </c>
      <c r="K1469">
        <f t="shared" si="112"/>
        <v>5</v>
      </c>
      <c r="L1469" t="s">
        <v>483</v>
      </c>
      <c r="M1469">
        <v>8</v>
      </c>
      <c r="N1469" s="8">
        <v>273.23076923076923</v>
      </c>
      <c r="O1469" s="8">
        <v>5</v>
      </c>
      <c r="P1469" s="8">
        <v>170.76923076923077</v>
      </c>
      <c r="Q1469">
        <f t="shared" si="110"/>
        <v>17</v>
      </c>
      <c r="R1469">
        <f t="shared" si="113"/>
        <v>5</v>
      </c>
      <c r="S1469" t="str">
        <f t="shared" si="114"/>
        <v>Growth Customers</v>
      </c>
    </row>
    <row r="1470" spans="1:19" x14ac:dyDescent="0.25">
      <c r="A1470">
        <v>9743</v>
      </c>
      <c r="B1470">
        <v>70</v>
      </c>
      <c r="C1470" t="s">
        <v>442</v>
      </c>
      <c r="D1470" t="s">
        <v>34</v>
      </c>
      <c r="E1470">
        <v>76998</v>
      </c>
      <c r="F1470">
        <v>85</v>
      </c>
      <c r="G1470">
        <v>29</v>
      </c>
      <c r="H1470">
        <v>1910</v>
      </c>
      <c r="I1470">
        <f>(1-_xlfn.PERCENTRANK.INC($F$2:$F43682,F1470,1))*10</f>
        <v>1.9999999999999996</v>
      </c>
      <c r="J1470">
        <f t="shared" si="111"/>
        <v>9</v>
      </c>
      <c r="K1470">
        <f t="shared" si="112"/>
        <v>9</v>
      </c>
      <c r="L1470" t="s">
        <v>483</v>
      </c>
      <c r="M1470">
        <v>11</v>
      </c>
      <c r="N1470" s="8">
        <v>1105.7894736842106</v>
      </c>
      <c r="O1470" s="8">
        <v>8</v>
      </c>
      <c r="P1470" s="8">
        <v>804.21052631578948</v>
      </c>
      <c r="Q1470">
        <f t="shared" si="110"/>
        <v>20</v>
      </c>
      <c r="R1470">
        <f t="shared" si="113"/>
        <v>7</v>
      </c>
      <c r="S1470" t="str">
        <f t="shared" si="114"/>
        <v>Loyal Customers</v>
      </c>
    </row>
    <row r="1471" spans="1:19" x14ac:dyDescent="0.25">
      <c r="A1471">
        <v>5763</v>
      </c>
      <c r="B1471">
        <v>53</v>
      </c>
      <c r="C1471" t="s">
        <v>443</v>
      </c>
      <c r="D1471" t="s">
        <v>34</v>
      </c>
      <c r="E1471">
        <v>49854</v>
      </c>
      <c r="F1471">
        <v>63</v>
      </c>
      <c r="G1471">
        <v>18</v>
      </c>
      <c r="H1471">
        <v>380</v>
      </c>
      <c r="I1471">
        <f>(1-_xlfn.PERCENTRANK.INC($F$2:$F43683,F1471,1))*10</f>
        <v>4</v>
      </c>
      <c r="J1471">
        <f t="shared" si="111"/>
        <v>6</v>
      </c>
      <c r="K1471">
        <f t="shared" si="112"/>
        <v>4</v>
      </c>
      <c r="L1471" t="s">
        <v>483</v>
      </c>
      <c r="M1471">
        <v>6</v>
      </c>
      <c r="N1471" s="8">
        <v>207.27272727272725</v>
      </c>
      <c r="O1471" s="8">
        <v>5</v>
      </c>
      <c r="P1471" s="8">
        <v>172.72727272727272</v>
      </c>
      <c r="Q1471">
        <f t="shared" si="110"/>
        <v>14</v>
      </c>
      <c r="R1471">
        <f t="shared" si="113"/>
        <v>4</v>
      </c>
      <c r="S1471" t="str">
        <f t="shared" si="114"/>
        <v>At-Risk Customers</v>
      </c>
    </row>
    <row r="1472" spans="1:19" x14ac:dyDescent="0.25">
      <c r="A1472">
        <v>3478</v>
      </c>
      <c r="B1472">
        <v>54</v>
      </c>
      <c r="C1472" t="s">
        <v>33</v>
      </c>
      <c r="D1472" t="s">
        <v>34</v>
      </c>
      <c r="E1472">
        <v>60585</v>
      </c>
      <c r="F1472">
        <v>17</v>
      </c>
      <c r="G1472">
        <v>30</v>
      </c>
      <c r="H1472">
        <v>736</v>
      </c>
      <c r="I1472">
        <f>(1-_xlfn.PERCENTRANK.INC($F$2:$F43684,F1472,1))*10</f>
        <v>9</v>
      </c>
      <c r="J1472">
        <f t="shared" si="111"/>
        <v>9</v>
      </c>
      <c r="K1472">
        <f t="shared" si="112"/>
        <v>6</v>
      </c>
      <c r="L1472" t="s">
        <v>483</v>
      </c>
      <c r="M1472">
        <v>7</v>
      </c>
      <c r="N1472" s="8">
        <v>322</v>
      </c>
      <c r="O1472" s="8">
        <v>9</v>
      </c>
      <c r="P1472" s="8">
        <v>414</v>
      </c>
      <c r="Q1472">
        <f t="shared" si="110"/>
        <v>24</v>
      </c>
      <c r="R1472">
        <f t="shared" si="113"/>
        <v>9</v>
      </c>
      <c r="S1472" t="str">
        <f t="shared" si="114"/>
        <v>Top Customers</v>
      </c>
    </row>
    <row r="1473" spans="1:19" x14ac:dyDescent="0.25">
      <c r="A1473">
        <v>7494</v>
      </c>
      <c r="B1473">
        <v>75</v>
      </c>
      <c r="C1473" t="s">
        <v>33</v>
      </c>
      <c r="D1473" t="s">
        <v>37</v>
      </c>
      <c r="E1473">
        <v>42873</v>
      </c>
      <c r="F1473">
        <v>11</v>
      </c>
      <c r="G1473">
        <v>15</v>
      </c>
      <c r="H1473">
        <v>269</v>
      </c>
      <c r="I1473">
        <f>(1-_xlfn.PERCENTRANK.INC($F$2:$F43685,F1473,1))*10</f>
        <v>9</v>
      </c>
      <c r="J1473">
        <f t="shared" si="111"/>
        <v>4</v>
      </c>
      <c r="K1473">
        <f t="shared" si="112"/>
        <v>4</v>
      </c>
      <c r="L1473" t="s">
        <v>483</v>
      </c>
      <c r="M1473">
        <v>6</v>
      </c>
      <c r="N1473" s="8">
        <v>161.4</v>
      </c>
      <c r="O1473" s="8">
        <v>4</v>
      </c>
      <c r="P1473" s="8">
        <v>107.60000000000001</v>
      </c>
      <c r="Q1473">
        <f t="shared" si="110"/>
        <v>17</v>
      </c>
      <c r="R1473">
        <f t="shared" si="113"/>
        <v>5</v>
      </c>
      <c r="S1473" t="str">
        <f t="shared" si="114"/>
        <v>Growth Customers</v>
      </c>
    </row>
    <row r="1474" spans="1:19" x14ac:dyDescent="0.25">
      <c r="A1474">
        <v>1763</v>
      </c>
      <c r="B1474">
        <v>37</v>
      </c>
      <c r="C1474" t="s">
        <v>442</v>
      </c>
      <c r="D1474" t="s">
        <v>34</v>
      </c>
      <c r="E1474">
        <v>87679</v>
      </c>
      <c r="F1474">
        <v>62</v>
      </c>
      <c r="G1474">
        <v>29</v>
      </c>
      <c r="H1474">
        <v>2524</v>
      </c>
      <c r="I1474">
        <f>(1-_xlfn.PERCENTRANK.INC($F$2:$F43686,F1474,1))*10</f>
        <v>4</v>
      </c>
      <c r="J1474">
        <f t="shared" si="111"/>
        <v>9</v>
      </c>
      <c r="K1474">
        <f t="shared" si="112"/>
        <v>9</v>
      </c>
      <c r="L1474" t="s">
        <v>483</v>
      </c>
      <c r="M1474">
        <v>7</v>
      </c>
      <c r="N1474" s="8">
        <v>1039.2941176470588</v>
      </c>
      <c r="O1474" s="8">
        <v>10</v>
      </c>
      <c r="P1474" s="8">
        <v>1484.7058823529412</v>
      </c>
      <c r="Q1474">
        <f t="shared" ref="Q1474:Q1537" si="115">SUM(I1474,J1474,K1474)</f>
        <v>22</v>
      </c>
      <c r="R1474">
        <f t="shared" si="113"/>
        <v>8</v>
      </c>
      <c r="S1474" t="str">
        <f t="shared" si="114"/>
        <v>Loyal Customers</v>
      </c>
    </row>
    <row r="1475" spans="1:19" x14ac:dyDescent="0.25">
      <c r="A1475">
        <v>7250</v>
      </c>
      <c r="B1475">
        <v>47</v>
      </c>
      <c r="C1475" t="s">
        <v>442</v>
      </c>
      <c r="D1475" t="s">
        <v>34</v>
      </c>
      <c r="E1475">
        <v>57867</v>
      </c>
      <c r="F1475">
        <v>48</v>
      </c>
      <c r="G1475">
        <v>25</v>
      </c>
      <c r="H1475">
        <v>612</v>
      </c>
      <c r="I1475">
        <f>(1-_xlfn.PERCENTRANK.INC($F$2:$F43687,F1475,1))*10</f>
        <v>6</v>
      </c>
      <c r="J1475">
        <f t="shared" ref="J1475:J1538" si="116">_xlfn.PERCENTRANK.INC($G$2:$G$2214, G1475,1) * 10</f>
        <v>8</v>
      </c>
      <c r="K1475">
        <f t="shared" ref="K1475:K1538" si="117">_xlfn.PERCENTRANK.INC($H$2:$H$2214, H1475, 1) * 10</f>
        <v>5</v>
      </c>
      <c r="L1475" t="s">
        <v>483</v>
      </c>
      <c r="M1475">
        <v>7</v>
      </c>
      <c r="N1475" s="8">
        <v>267.75</v>
      </c>
      <c r="O1475" s="8">
        <v>9</v>
      </c>
      <c r="P1475" s="8">
        <v>344.25</v>
      </c>
      <c r="Q1475">
        <f t="shared" si="115"/>
        <v>19</v>
      </c>
      <c r="R1475">
        <f t="shared" ref="R1475:R1538" si="118">_xlfn.PERCENTRANK.INC($Q$2:$Q$2214, Q1475, 1) * 10</f>
        <v>7</v>
      </c>
      <c r="S1475" t="str">
        <f t="shared" ref="S1475:S1538" si="119">VLOOKUP(R1475,$W$6:$X$17, 2,FALSE)</f>
        <v>Loyal Customers</v>
      </c>
    </row>
    <row r="1476" spans="1:19" x14ac:dyDescent="0.25">
      <c r="A1476">
        <v>2005</v>
      </c>
      <c r="B1476">
        <v>35</v>
      </c>
      <c r="C1476" t="s">
        <v>442</v>
      </c>
      <c r="D1476" t="s">
        <v>34</v>
      </c>
      <c r="E1476">
        <v>35765</v>
      </c>
      <c r="F1476">
        <v>86</v>
      </c>
      <c r="G1476">
        <v>8</v>
      </c>
      <c r="H1476">
        <v>75</v>
      </c>
      <c r="I1476">
        <f>(1-_xlfn.PERCENTRANK.INC($F$2:$F43688,F1476,1))*10</f>
        <v>1.9999999999999996</v>
      </c>
      <c r="J1476">
        <f t="shared" si="116"/>
        <v>2</v>
      </c>
      <c r="K1476">
        <f t="shared" si="117"/>
        <v>2</v>
      </c>
      <c r="L1476" t="s">
        <v>483</v>
      </c>
      <c r="M1476">
        <v>2</v>
      </c>
      <c r="N1476" s="8">
        <v>25</v>
      </c>
      <c r="O1476" s="8">
        <v>4</v>
      </c>
      <c r="P1476" s="8">
        <v>50</v>
      </c>
      <c r="Q1476">
        <f t="shared" si="115"/>
        <v>6</v>
      </c>
      <c r="R1476">
        <f t="shared" si="118"/>
        <v>0</v>
      </c>
      <c r="S1476" t="str">
        <f t="shared" si="119"/>
        <v>Inactive Customers</v>
      </c>
    </row>
    <row r="1477" spans="1:19" x14ac:dyDescent="0.25">
      <c r="A1477">
        <v>10770</v>
      </c>
      <c r="B1477">
        <v>66</v>
      </c>
      <c r="C1477" t="s">
        <v>442</v>
      </c>
      <c r="D1477" t="s">
        <v>34</v>
      </c>
      <c r="E1477">
        <v>65492</v>
      </c>
      <c r="F1477">
        <v>73</v>
      </c>
      <c r="G1477">
        <v>26</v>
      </c>
      <c r="H1477">
        <v>1045</v>
      </c>
      <c r="I1477">
        <f>(1-_xlfn.PERCENTRANK.INC($F$2:$F43689,F1477,1))*10</f>
        <v>3.0000000000000004</v>
      </c>
      <c r="J1477">
        <f t="shared" si="116"/>
        <v>9</v>
      </c>
      <c r="K1477">
        <f t="shared" si="117"/>
        <v>7</v>
      </c>
      <c r="L1477" t="s">
        <v>483</v>
      </c>
      <c r="M1477">
        <v>4</v>
      </c>
      <c r="N1477" s="8">
        <v>245.88235294117646</v>
      </c>
      <c r="O1477" s="8">
        <v>13</v>
      </c>
      <c r="P1477" s="8">
        <v>799.11764705882342</v>
      </c>
      <c r="Q1477">
        <f t="shared" si="115"/>
        <v>19</v>
      </c>
      <c r="R1477">
        <f t="shared" si="118"/>
        <v>7</v>
      </c>
      <c r="S1477" t="str">
        <f t="shared" si="119"/>
        <v>Loyal Customers</v>
      </c>
    </row>
    <row r="1478" spans="1:19" x14ac:dyDescent="0.25">
      <c r="A1478">
        <v>6885</v>
      </c>
      <c r="B1478">
        <v>48</v>
      </c>
      <c r="C1478" t="s">
        <v>442</v>
      </c>
      <c r="D1478" t="s">
        <v>37</v>
      </c>
      <c r="E1478">
        <v>32952</v>
      </c>
      <c r="F1478">
        <v>36</v>
      </c>
      <c r="G1478">
        <v>6</v>
      </c>
      <c r="H1478">
        <v>55</v>
      </c>
      <c r="I1478">
        <f>(1-_xlfn.PERCENTRANK.INC($F$2:$F43690,F1478,1))*10</f>
        <v>7</v>
      </c>
      <c r="J1478">
        <f t="shared" si="116"/>
        <v>1</v>
      </c>
      <c r="K1478">
        <f t="shared" si="117"/>
        <v>1</v>
      </c>
      <c r="L1478" t="s">
        <v>483</v>
      </c>
      <c r="M1478">
        <v>2</v>
      </c>
      <c r="N1478" s="8">
        <v>22</v>
      </c>
      <c r="O1478" s="8">
        <v>3</v>
      </c>
      <c r="P1478" s="8">
        <v>33</v>
      </c>
      <c r="Q1478">
        <f t="shared" si="115"/>
        <v>9</v>
      </c>
      <c r="R1478">
        <f t="shared" si="118"/>
        <v>2</v>
      </c>
      <c r="S1478" t="str">
        <f t="shared" si="119"/>
        <v>At-Risk Customers</v>
      </c>
    </row>
    <row r="1479" spans="1:19" x14ac:dyDescent="0.25">
      <c r="A1479">
        <v>2072</v>
      </c>
      <c r="B1479">
        <v>56</v>
      </c>
      <c r="C1479" t="s">
        <v>33</v>
      </c>
      <c r="D1479" t="s">
        <v>34</v>
      </c>
      <c r="E1479">
        <v>53374</v>
      </c>
      <c r="F1479">
        <v>34</v>
      </c>
      <c r="G1479">
        <v>21</v>
      </c>
      <c r="H1479">
        <v>1064</v>
      </c>
      <c r="I1479">
        <f>(1-_xlfn.PERCENTRANK.INC($F$2:$F43691,F1479,1))*10</f>
        <v>7</v>
      </c>
      <c r="J1479">
        <f t="shared" si="116"/>
        <v>7</v>
      </c>
      <c r="K1479">
        <f t="shared" si="117"/>
        <v>7</v>
      </c>
      <c r="L1479" t="s">
        <v>483</v>
      </c>
      <c r="M1479">
        <v>4</v>
      </c>
      <c r="N1479" s="8">
        <v>327.38461538461542</v>
      </c>
      <c r="O1479" s="8">
        <v>9</v>
      </c>
      <c r="P1479" s="8">
        <v>736.61538461538464</v>
      </c>
      <c r="Q1479">
        <f t="shared" si="115"/>
        <v>21</v>
      </c>
      <c r="R1479">
        <f t="shared" si="118"/>
        <v>8</v>
      </c>
      <c r="S1479" t="str">
        <f t="shared" si="119"/>
        <v>Loyal Customers</v>
      </c>
    </row>
    <row r="1480" spans="1:19" x14ac:dyDescent="0.25">
      <c r="A1480">
        <v>9463</v>
      </c>
      <c r="B1480">
        <v>66</v>
      </c>
      <c r="C1480" t="s">
        <v>442</v>
      </c>
      <c r="D1480" t="s">
        <v>34</v>
      </c>
      <c r="E1480">
        <v>71706</v>
      </c>
      <c r="F1480">
        <v>16</v>
      </c>
      <c r="G1480">
        <v>25</v>
      </c>
      <c r="H1480">
        <v>1443</v>
      </c>
      <c r="I1480">
        <f>(1-_xlfn.PERCENTRANK.INC($F$2:$F43692,F1480,1))*10</f>
        <v>9</v>
      </c>
      <c r="J1480">
        <f t="shared" si="116"/>
        <v>8</v>
      </c>
      <c r="K1480">
        <f t="shared" si="117"/>
        <v>8</v>
      </c>
      <c r="L1480" t="s">
        <v>483</v>
      </c>
      <c r="M1480">
        <v>9</v>
      </c>
      <c r="N1480" s="8">
        <v>811.6875</v>
      </c>
      <c r="O1480" s="8">
        <v>7</v>
      </c>
      <c r="P1480" s="8">
        <v>631.3125</v>
      </c>
      <c r="Q1480">
        <f t="shared" si="115"/>
        <v>25</v>
      </c>
      <c r="R1480">
        <f t="shared" si="118"/>
        <v>9</v>
      </c>
      <c r="S1480" t="str">
        <f t="shared" si="119"/>
        <v>Top Customers</v>
      </c>
    </row>
    <row r="1481" spans="1:19" x14ac:dyDescent="0.25">
      <c r="A1481">
        <v>6318</v>
      </c>
      <c r="B1481">
        <v>37</v>
      </c>
      <c r="C1481" t="s">
        <v>442</v>
      </c>
      <c r="D1481" t="s">
        <v>34</v>
      </c>
      <c r="E1481">
        <v>68487</v>
      </c>
      <c r="F1481">
        <v>48</v>
      </c>
      <c r="G1481">
        <v>30</v>
      </c>
      <c r="H1481">
        <v>1366</v>
      </c>
      <c r="I1481">
        <f>(1-_xlfn.PERCENTRANK.INC($F$2:$F43693,F1481,1))*10</f>
        <v>6</v>
      </c>
      <c r="J1481">
        <f t="shared" si="116"/>
        <v>9</v>
      </c>
      <c r="K1481">
        <f t="shared" si="117"/>
        <v>8</v>
      </c>
      <c r="L1481" t="s">
        <v>483</v>
      </c>
      <c r="M1481">
        <v>9</v>
      </c>
      <c r="N1481" s="8">
        <v>558.81818181818187</v>
      </c>
      <c r="O1481" s="8">
        <v>13</v>
      </c>
      <c r="P1481" s="8">
        <v>807.18181818181824</v>
      </c>
      <c r="Q1481">
        <f t="shared" si="115"/>
        <v>23</v>
      </c>
      <c r="R1481">
        <f t="shared" si="118"/>
        <v>8</v>
      </c>
      <c r="S1481" t="str">
        <f t="shared" si="119"/>
        <v>Loyal Customers</v>
      </c>
    </row>
    <row r="1482" spans="1:19" x14ac:dyDescent="0.25">
      <c r="A1482">
        <v>4093</v>
      </c>
      <c r="B1482">
        <v>50</v>
      </c>
      <c r="C1482" t="s">
        <v>443</v>
      </c>
      <c r="D1482" t="s">
        <v>34</v>
      </c>
      <c r="E1482">
        <v>53253</v>
      </c>
      <c r="F1482">
        <v>61</v>
      </c>
      <c r="G1482">
        <v>19</v>
      </c>
      <c r="H1482">
        <v>436</v>
      </c>
      <c r="I1482">
        <f>(1-_xlfn.PERCENTRANK.INC($F$2:$F43694,F1482,1))*10</f>
        <v>4</v>
      </c>
      <c r="J1482">
        <f t="shared" si="116"/>
        <v>6</v>
      </c>
      <c r="K1482">
        <f t="shared" si="117"/>
        <v>5</v>
      </c>
      <c r="L1482" t="s">
        <v>483</v>
      </c>
      <c r="M1482">
        <v>4</v>
      </c>
      <c r="N1482" s="8">
        <v>193.77777777777777</v>
      </c>
      <c r="O1482" s="8">
        <v>5</v>
      </c>
      <c r="P1482" s="8">
        <v>242.22222222222223</v>
      </c>
      <c r="Q1482">
        <f t="shared" si="115"/>
        <v>15</v>
      </c>
      <c r="R1482">
        <f t="shared" si="118"/>
        <v>4</v>
      </c>
      <c r="S1482" t="str">
        <f t="shared" si="119"/>
        <v>At-Risk Customers</v>
      </c>
    </row>
    <row r="1483" spans="1:19" x14ac:dyDescent="0.25">
      <c r="A1483">
        <v>5751</v>
      </c>
      <c r="B1483">
        <v>52</v>
      </c>
      <c r="C1483" t="s">
        <v>443</v>
      </c>
      <c r="D1483" t="s">
        <v>37</v>
      </c>
      <c r="E1483">
        <v>31163</v>
      </c>
      <c r="F1483">
        <v>54</v>
      </c>
      <c r="G1483">
        <v>5</v>
      </c>
      <c r="H1483">
        <v>38</v>
      </c>
      <c r="I1483">
        <f>(1-_xlfn.PERCENTRANK.INC($F$2:$F43695,F1483,1))*10</f>
        <v>5</v>
      </c>
      <c r="J1483">
        <f t="shared" si="116"/>
        <v>0</v>
      </c>
      <c r="K1483">
        <f t="shared" si="117"/>
        <v>1</v>
      </c>
      <c r="L1483" t="s">
        <v>483</v>
      </c>
      <c r="M1483">
        <v>1</v>
      </c>
      <c r="N1483" s="8">
        <v>9.5</v>
      </c>
      <c r="O1483" s="8">
        <v>3</v>
      </c>
      <c r="P1483" s="8">
        <v>28.5</v>
      </c>
      <c r="Q1483">
        <f t="shared" si="115"/>
        <v>6</v>
      </c>
      <c r="R1483">
        <f t="shared" si="118"/>
        <v>0</v>
      </c>
      <c r="S1483" t="str">
        <f t="shared" si="119"/>
        <v>Inactive Customers</v>
      </c>
    </row>
    <row r="1484" spans="1:19" x14ac:dyDescent="0.25">
      <c r="A1484">
        <v>3340</v>
      </c>
      <c r="B1484">
        <v>48</v>
      </c>
      <c r="C1484" t="s">
        <v>442</v>
      </c>
      <c r="D1484" t="s">
        <v>34</v>
      </c>
      <c r="E1484">
        <v>42014</v>
      </c>
      <c r="F1484">
        <v>56</v>
      </c>
      <c r="G1484">
        <v>20</v>
      </c>
      <c r="H1484">
        <v>436</v>
      </c>
      <c r="I1484">
        <f>(1-_xlfn.PERCENTRANK.INC($F$2:$F43696,F1484,1))*10</f>
        <v>5</v>
      </c>
      <c r="J1484">
        <f t="shared" si="116"/>
        <v>6</v>
      </c>
      <c r="K1484">
        <f t="shared" si="117"/>
        <v>5</v>
      </c>
      <c r="L1484" t="s">
        <v>483</v>
      </c>
      <c r="M1484">
        <v>7</v>
      </c>
      <c r="N1484" s="8">
        <v>234.76923076923075</v>
      </c>
      <c r="O1484" s="8">
        <v>6</v>
      </c>
      <c r="P1484" s="8">
        <v>201.23076923076925</v>
      </c>
      <c r="Q1484">
        <f t="shared" si="115"/>
        <v>16</v>
      </c>
      <c r="R1484">
        <f t="shared" si="118"/>
        <v>5</v>
      </c>
      <c r="S1484" t="str">
        <f t="shared" si="119"/>
        <v>Growth Customers</v>
      </c>
    </row>
    <row r="1485" spans="1:19" x14ac:dyDescent="0.25">
      <c r="A1485">
        <v>3594</v>
      </c>
      <c r="B1485">
        <v>52</v>
      </c>
      <c r="C1485" t="s">
        <v>443</v>
      </c>
      <c r="D1485" t="s">
        <v>34</v>
      </c>
      <c r="E1485">
        <v>54108</v>
      </c>
      <c r="F1485">
        <v>74</v>
      </c>
      <c r="G1485">
        <v>32</v>
      </c>
      <c r="H1485">
        <v>747</v>
      </c>
      <c r="I1485">
        <f>(1-_xlfn.PERCENTRANK.INC($F$2:$F43697,F1485,1))*10</f>
        <v>3.0000000000000004</v>
      </c>
      <c r="J1485">
        <f t="shared" si="116"/>
        <v>9</v>
      </c>
      <c r="K1485">
        <f t="shared" si="117"/>
        <v>6</v>
      </c>
      <c r="L1485" t="s">
        <v>483</v>
      </c>
      <c r="M1485">
        <v>8</v>
      </c>
      <c r="N1485" s="8">
        <v>351.52941176470586</v>
      </c>
      <c r="O1485" s="8">
        <v>9</v>
      </c>
      <c r="P1485" s="8">
        <v>395.47058823529414</v>
      </c>
      <c r="Q1485">
        <f t="shared" si="115"/>
        <v>18</v>
      </c>
      <c r="R1485">
        <f t="shared" si="118"/>
        <v>6</v>
      </c>
      <c r="S1485" t="str">
        <f t="shared" si="119"/>
        <v>Growth Customers</v>
      </c>
    </row>
    <row r="1486" spans="1:19" x14ac:dyDescent="0.25">
      <c r="A1486">
        <v>3584</v>
      </c>
      <c r="B1486">
        <v>70</v>
      </c>
      <c r="C1486" t="s">
        <v>33</v>
      </c>
      <c r="D1486" t="s">
        <v>30</v>
      </c>
      <c r="E1486">
        <v>49667</v>
      </c>
      <c r="F1486">
        <v>35</v>
      </c>
      <c r="G1486">
        <v>22</v>
      </c>
      <c r="H1486">
        <v>1396</v>
      </c>
      <c r="I1486">
        <f>(1-_xlfn.PERCENTRANK.INC($F$2:$F43698,F1486,1))*10</f>
        <v>7</v>
      </c>
      <c r="J1486">
        <f t="shared" si="116"/>
        <v>7</v>
      </c>
      <c r="K1486">
        <f t="shared" si="117"/>
        <v>8</v>
      </c>
      <c r="L1486" t="s">
        <v>483</v>
      </c>
      <c r="M1486">
        <v>5</v>
      </c>
      <c r="N1486" s="8">
        <v>698</v>
      </c>
      <c r="O1486" s="8">
        <v>5</v>
      </c>
      <c r="P1486" s="8">
        <v>698</v>
      </c>
      <c r="Q1486">
        <f t="shared" si="115"/>
        <v>22</v>
      </c>
      <c r="R1486">
        <f t="shared" si="118"/>
        <v>8</v>
      </c>
      <c r="S1486" t="str">
        <f t="shared" si="119"/>
        <v>Loyal Customers</v>
      </c>
    </row>
    <row r="1487" spans="1:19" x14ac:dyDescent="0.25">
      <c r="A1487">
        <v>3643</v>
      </c>
      <c r="B1487">
        <v>51</v>
      </c>
      <c r="C1487" t="s">
        <v>443</v>
      </c>
      <c r="D1487" t="s">
        <v>34</v>
      </c>
      <c r="E1487">
        <v>63206</v>
      </c>
      <c r="F1487">
        <v>65</v>
      </c>
      <c r="G1487">
        <v>14</v>
      </c>
      <c r="H1487">
        <v>928</v>
      </c>
      <c r="I1487">
        <f>(1-_xlfn.PERCENTRANK.INC($F$2:$F43699,F1487,1))*10</f>
        <v>4</v>
      </c>
      <c r="J1487">
        <f t="shared" si="116"/>
        <v>4</v>
      </c>
      <c r="K1487">
        <f t="shared" si="117"/>
        <v>6</v>
      </c>
      <c r="L1487" t="s">
        <v>483</v>
      </c>
      <c r="M1487">
        <v>4</v>
      </c>
      <c r="N1487" s="8">
        <v>371.20000000000005</v>
      </c>
      <c r="O1487" s="8">
        <v>6</v>
      </c>
      <c r="P1487" s="8">
        <v>556.79999999999995</v>
      </c>
      <c r="Q1487">
        <f t="shared" si="115"/>
        <v>14</v>
      </c>
      <c r="R1487">
        <f t="shared" si="118"/>
        <v>4</v>
      </c>
      <c r="S1487" t="str">
        <f t="shared" si="119"/>
        <v>At-Risk Customers</v>
      </c>
    </row>
    <row r="1488" spans="1:19" x14ac:dyDescent="0.25">
      <c r="A1488">
        <v>851</v>
      </c>
      <c r="B1488">
        <v>53</v>
      </c>
      <c r="C1488" t="s">
        <v>443</v>
      </c>
      <c r="D1488" t="s">
        <v>34</v>
      </c>
      <c r="E1488">
        <v>57136</v>
      </c>
      <c r="F1488">
        <v>48</v>
      </c>
      <c r="G1488">
        <v>26</v>
      </c>
      <c r="H1488">
        <v>642</v>
      </c>
      <c r="I1488">
        <f>(1-_xlfn.PERCENTRANK.INC($F$2:$F43700,F1488,1))*10</f>
        <v>6</v>
      </c>
      <c r="J1488">
        <f t="shared" si="116"/>
        <v>9</v>
      </c>
      <c r="K1488">
        <f t="shared" si="117"/>
        <v>6</v>
      </c>
      <c r="L1488" t="s">
        <v>483</v>
      </c>
      <c r="M1488">
        <v>5</v>
      </c>
      <c r="N1488" s="8">
        <v>214</v>
      </c>
      <c r="O1488" s="8">
        <v>10</v>
      </c>
      <c r="P1488" s="8">
        <v>428</v>
      </c>
      <c r="Q1488">
        <f t="shared" si="115"/>
        <v>21</v>
      </c>
      <c r="R1488">
        <f t="shared" si="118"/>
        <v>8</v>
      </c>
      <c r="S1488" t="str">
        <f t="shared" si="119"/>
        <v>Loyal Customers</v>
      </c>
    </row>
    <row r="1489" spans="1:19" x14ac:dyDescent="0.25">
      <c r="A1489">
        <v>7706</v>
      </c>
      <c r="B1489">
        <v>50</v>
      </c>
      <c r="C1489" t="s">
        <v>443</v>
      </c>
      <c r="D1489" t="s">
        <v>34</v>
      </c>
      <c r="E1489">
        <v>46772</v>
      </c>
      <c r="F1489">
        <v>88</v>
      </c>
      <c r="G1489">
        <v>30</v>
      </c>
      <c r="H1489">
        <v>1048</v>
      </c>
      <c r="I1489">
        <f>(1-_xlfn.PERCENTRANK.INC($F$2:$F43701,F1489,1))*10</f>
        <v>1.9999999999999996</v>
      </c>
      <c r="J1489">
        <f t="shared" si="116"/>
        <v>9</v>
      </c>
      <c r="K1489">
        <f t="shared" si="117"/>
        <v>7</v>
      </c>
      <c r="L1489" t="s">
        <v>483</v>
      </c>
      <c r="M1489">
        <v>11</v>
      </c>
      <c r="N1489" s="8">
        <v>720.5</v>
      </c>
      <c r="O1489" s="8">
        <v>5</v>
      </c>
      <c r="P1489" s="8">
        <v>327.5</v>
      </c>
      <c r="Q1489">
        <f t="shared" si="115"/>
        <v>18</v>
      </c>
      <c r="R1489">
        <f t="shared" si="118"/>
        <v>6</v>
      </c>
      <c r="S1489" t="str">
        <f t="shared" si="119"/>
        <v>Growth Customers</v>
      </c>
    </row>
    <row r="1490" spans="1:19" x14ac:dyDescent="0.25">
      <c r="A1490">
        <v>3967</v>
      </c>
      <c r="B1490">
        <v>54</v>
      </c>
      <c r="C1490" t="s">
        <v>33</v>
      </c>
      <c r="D1490" t="s">
        <v>34</v>
      </c>
      <c r="E1490">
        <v>78931</v>
      </c>
      <c r="F1490">
        <v>19</v>
      </c>
      <c r="G1490">
        <v>24</v>
      </c>
      <c r="H1490">
        <v>943</v>
      </c>
      <c r="I1490">
        <f>(1-_xlfn.PERCENTRANK.INC($F$2:$F43702,F1490,1))*10</f>
        <v>9</v>
      </c>
      <c r="J1490">
        <f t="shared" si="116"/>
        <v>8</v>
      </c>
      <c r="K1490">
        <f t="shared" si="117"/>
        <v>7</v>
      </c>
      <c r="L1490" t="s">
        <v>483</v>
      </c>
      <c r="M1490">
        <v>2</v>
      </c>
      <c r="N1490" s="8">
        <v>125.73333333333333</v>
      </c>
      <c r="O1490" s="8">
        <v>13</v>
      </c>
      <c r="P1490" s="8">
        <v>817.26666666666665</v>
      </c>
      <c r="Q1490">
        <f t="shared" si="115"/>
        <v>24</v>
      </c>
      <c r="R1490">
        <f t="shared" si="118"/>
        <v>9</v>
      </c>
      <c r="S1490" t="str">
        <f t="shared" si="119"/>
        <v>Top Customers</v>
      </c>
    </row>
    <row r="1491" spans="1:19" x14ac:dyDescent="0.25">
      <c r="A1491">
        <v>10128</v>
      </c>
      <c r="B1491">
        <v>67</v>
      </c>
      <c r="C1491" t="s">
        <v>442</v>
      </c>
      <c r="D1491" t="s">
        <v>34</v>
      </c>
      <c r="E1491">
        <v>53977</v>
      </c>
      <c r="F1491">
        <v>21</v>
      </c>
      <c r="G1491">
        <v>27</v>
      </c>
      <c r="H1491">
        <v>907</v>
      </c>
      <c r="I1491">
        <f>(1-_xlfn.PERCENTRANK.INC($F$2:$F43703,F1491,1))*10</f>
        <v>8</v>
      </c>
      <c r="J1491">
        <f t="shared" si="116"/>
        <v>9</v>
      </c>
      <c r="K1491">
        <f t="shared" si="117"/>
        <v>6</v>
      </c>
      <c r="L1491" t="s">
        <v>483</v>
      </c>
      <c r="M1491">
        <v>5</v>
      </c>
      <c r="N1491" s="8">
        <v>266.76470588235293</v>
      </c>
      <c r="O1491" s="8">
        <v>12</v>
      </c>
      <c r="P1491" s="8">
        <v>640.23529411764707</v>
      </c>
      <c r="Q1491">
        <f t="shared" si="115"/>
        <v>23</v>
      </c>
      <c r="R1491">
        <f t="shared" si="118"/>
        <v>8</v>
      </c>
      <c r="S1491" t="str">
        <f t="shared" si="119"/>
        <v>Loyal Customers</v>
      </c>
    </row>
    <row r="1492" spans="1:19" x14ac:dyDescent="0.25">
      <c r="A1492">
        <v>486</v>
      </c>
      <c r="B1492">
        <v>37</v>
      </c>
      <c r="C1492" t="s">
        <v>442</v>
      </c>
      <c r="D1492" t="s">
        <v>34</v>
      </c>
      <c r="E1492">
        <v>84219</v>
      </c>
      <c r="F1492">
        <v>27</v>
      </c>
      <c r="G1492">
        <v>18</v>
      </c>
      <c r="H1492">
        <v>1198</v>
      </c>
      <c r="I1492">
        <f>(1-_xlfn.PERCENTRANK.INC($F$2:$F43704,F1492,1))*10</f>
        <v>8</v>
      </c>
      <c r="J1492">
        <f t="shared" si="116"/>
        <v>6</v>
      </c>
      <c r="K1492">
        <f t="shared" si="117"/>
        <v>8</v>
      </c>
      <c r="L1492" t="s">
        <v>483</v>
      </c>
      <c r="M1492">
        <v>3</v>
      </c>
      <c r="N1492" s="8">
        <v>276.46153846153845</v>
      </c>
      <c r="O1492" s="8">
        <v>10</v>
      </c>
      <c r="P1492" s="8">
        <v>921.53846153846155</v>
      </c>
      <c r="Q1492">
        <f t="shared" si="115"/>
        <v>22</v>
      </c>
      <c r="R1492">
        <f t="shared" si="118"/>
        <v>8</v>
      </c>
      <c r="S1492" t="str">
        <f t="shared" si="119"/>
        <v>Loyal Customers</v>
      </c>
    </row>
    <row r="1493" spans="1:19" x14ac:dyDescent="0.25">
      <c r="A1493">
        <v>9</v>
      </c>
      <c r="B1493">
        <v>50</v>
      </c>
      <c r="C1493" t="s">
        <v>443</v>
      </c>
      <c r="D1493" t="s">
        <v>30</v>
      </c>
      <c r="E1493">
        <v>46098</v>
      </c>
      <c r="F1493">
        <v>86</v>
      </c>
      <c r="G1493">
        <v>11</v>
      </c>
      <c r="H1493">
        <v>120</v>
      </c>
      <c r="I1493">
        <f>(1-_xlfn.PERCENTRANK.INC($F$2:$F43705,F1493,1))*10</f>
        <v>1.9999999999999996</v>
      </c>
      <c r="J1493">
        <f t="shared" si="116"/>
        <v>3</v>
      </c>
      <c r="K1493">
        <f t="shared" si="117"/>
        <v>3</v>
      </c>
      <c r="L1493" t="s">
        <v>483</v>
      </c>
      <c r="M1493">
        <v>3</v>
      </c>
      <c r="N1493" s="8">
        <v>72</v>
      </c>
      <c r="O1493" s="8">
        <v>2</v>
      </c>
      <c r="P1493" s="8">
        <v>48</v>
      </c>
      <c r="Q1493">
        <f t="shared" si="115"/>
        <v>8</v>
      </c>
      <c r="R1493">
        <f t="shared" si="118"/>
        <v>1</v>
      </c>
      <c r="S1493" t="str">
        <f t="shared" si="119"/>
        <v>Inactive Customers</v>
      </c>
    </row>
    <row r="1494" spans="1:19" x14ac:dyDescent="0.25">
      <c r="A1494">
        <v>9451</v>
      </c>
      <c r="B1494">
        <v>60</v>
      </c>
      <c r="C1494" t="s">
        <v>442</v>
      </c>
      <c r="D1494" t="s">
        <v>34</v>
      </c>
      <c r="E1494">
        <v>73538</v>
      </c>
      <c r="F1494">
        <v>92</v>
      </c>
      <c r="G1494">
        <v>26</v>
      </c>
      <c r="H1494">
        <v>1658</v>
      </c>
      <c r="I1494">
        <f>(1-_xlfn.PERCENTRANK.INC($F$2:$F43706,F1494,1))*10</f>
        <v>0.99999999999999978</v>
      </c>
      <c r="J1494">
        <f t="shared" si="116"/>
        <v>9</v>
      </c>
      <c r="K1494">
        <f t="shared" si="117"/>
        <v>9</v>
      </c>
      <c r="L1494" t="s">
        <v>483</v>
      </c>
      <c r="M1494">
        <v>10</v>
      </c>
      <c r="N1494" s="8">
        <v>872.63157894736833</v>
      </c>
      <c r="O1494" s="8">
        <v>9</v>
      </c>
      <c r="P1494" s="8">
        <v>785.36842105263156</v>
      </c>
      <c r="Q1494">
        <f t="shared" si="115"/>
        <v>19</v>
      </c>
      <c r="R1494">
        <f t="shared" si="118"/>
        <v>7</v>
      </c>
      <c r="S1494" t="str">
        <f t="shared" si="119"/>
        <v>Loyal Customers</v>
      </c>
    </row>
    <row r="1495" spans="1:19" x14ac:dyDescent="0.25">
      <c r="A1495">
        <v>9264</v>
      </c>
      <c r="B1495">
        <v>39</v>
      </c>
      <c r="C1495" t="s">
        <v>442</v>
      </c>
      <c r="D1495" t="s">
        <v>34</v>
      </c>
      <c r="E1495">
        <v>79529</v>
      </c>
      <c r="F1495">
        <v>1</v>
      </c>
      <c r="G1495">
        <v>22</v>
      </c>
      <c r="H1495">
        <v>1638</v>
      </c>
      <c r="I1495">
        <f>(1-_xlfn.PERCENTRANK.INC($F$2:$F43707,F1495,1))*10</f>
        <v>10</v>
      </c>
      <c r="J1495">
        <f t="shared" si="116"/>
        <v>7</v>
      </c>
      <c r="K1495">
        <f t="shared" si="117"/>
        <v>9</v>
      </c>
      <c r="L1495" t="s">
        <v>483</v>
      </c>
      <c r="M1495">
        <v>4</v>
      </c>
      <c r="N1495" s="8">
        <v>504</v>
      </c>
      <c r="O1495" s="8">
        <v>9</v>
      </c>
      <c r="P1495" s="8">
        <v>1134</v>
      </c>
      <c r="Q1495">
        <f t="shared" si="115"/>
        <v>26</v>
      </c>
      <c r="R1495">
        <f t="shared" si="118"/>
        <v>9</v>
      </c>
      <c r="S1495" t="str">
        <f t="shared" si="119"/>
        <v>Top Customers</v>
      </c>
    </row>
    <row r="1496" spans="1:19" x14ac:dyDescent="0.25">
      <c r="A1496">
        <v>3865</v>
      </c>
      <c r="B1496">
        <v>48</v>
      </c>
      <c r="C1496" t="s">
        <v>443</v>
      </c>
      <c r="D1496" t="s">
        <v>34</v>
      </c>
      <c r="E1496">
        <v>20981</v>
      </c>
      <c r="F1496">
        <v>14</v>
      </c>
      <c r="G1496">
        <v>7</v>
      </c>
      <c r="H1496">
        <v>73</v>
      </c>
      <c r="I1496">
        <f>(1-_xlfn.PERCENTRANK.INC($F$2:$F43708,F1496,1))*10</f>
        <v>9</v>
      </c>
      <c r="J1496">
        <f t="shared" si="116"/>
        <v>1</v>
      </c>
      <c r="K1496">
        <f t="shared" si="117"/>
        <v>2</v>
      </c>
      <c r="L1496" t="s">
        <v>483</v>
      </c>
      <c r="M1496">
        <v>3</v>
      </c>
      <c r="N1496" s="8">
        <v>43.8</v>
      </c>
      <c r="O1496" s="8">
        <v>2</v>
      </c>
      <c r="P1496" s="8">
        <v>29.200000000000003</v>
      </c>
      <c r="Q1496">
        <f t="shared" si="115"/>
        <v>12</v>
      </c>
      <c r="R1496">
        <f t="shared" si="118"/>
        <v>3</v>
      </c>
      <c r="S1496" t="str">
        <f t="shared" si="119"/>
        <v>At-Risk Customers</v>
      </c>
    </row>
    <row r="1497" spans="1:19" x14ac:dyDescent="0.25">
      <c r="A1497">
        <v>2853</v>
      </c>
      <c r="B1497">
        <v>45</v>
      </c>
      <c r="C1497" t="s">
        <v>442</v>
      </c>
      <c r="D1497" t="s">
        <v>30</v>
      </c>
      <c r="E1497">
        <v>51766</v>
      </c>
      <c r="F1497">
        <v>74</v>
      </c>
      <c r="G1497">
        <v>12</v>
      </c>
      <c r="H1497">
        <v>275</v>
      </c>
      <c r="I1497">
        <f>(1-_xlfn.PERCENTRANK.INC($F$2:$F43709,F1497,1))*10</f>
        <v>3.0000000000000004</v>
      </c>
      <c r="J1497">
        <f t="shared" si="116"/>
        <v>3</v>
      </c>
      <c r="K1497">
        <f t="shared" si="117"/>
        <v>4</v>
      </c>
      <c r="L1497" t="s">
        <v>483</v>
      </c>
      <c r="M1497">
        <v>4</v>
      </c>
      <c r="N1497" s="8">
        <v>137.5</v>
      </c>
      <c r="O1497" s="8">
        <v>4</v>
      </c>
      <c r="P1497" s="8">
        <v>137.5</v>
      </c>
      <c r="Q1497">
        <f t="shared" si="115"/>
        <v>10</v>
      </c>
      <c r="R1497">
        <f t="shared" si="118"/>
        <v>2</v>
      </c>
      <c r="S1497" t="str">
        <f t="shared" si="119"/>
        <v>At-Risk Customers</v>
      </c>
    </row>
    <row r="1498" spans="1:19" x14ac:dyDescent="0.25">
      <c r="A1498">
        <v>1490</v>
      </c>
      <c r="B1498">
        <v>63</v>
      </c>
      <c r="C1498" t="s">
        <v>442</v>
      </c>
      <c r="D1498" t="s">
        <v>34</v>
      </c>
      <c r="E1498">
        <v>55759</v>
      </c>
      <c r="F1498">
        <v>84</v>
      </c>
      <c r="G1498">
        <v>26</v>
      </c>
      <c r="H1498">
        <v>854</v>
      </c>
      <c r="I1498">
        <f>(1-_xlfn.PERCENTRANK.INC($F$2:$F43710,F1498,1))*10</f>
        <v>1.9999999999999996</v>
      </c>
      <c r="J1498">
        <f t="shared" si="116"/>
        <v>9</v>
      </c>
      <c r="K1498">
        <f t="shared" si="117"/>
        <v>6</v>
      </c>
      <c r="L1498" t="s">
        <v>483</v>
      </c>
      <c r="M1498">
        <v>10</v>
      </c>
      <c r="N1498" s="8">
        <v>474.44444444444446</v>
      </c>
      <c r="O1498" s="8">
        <v>8</v>
      </c>
      <c r="P1498" s="8">
        <v>379.55555555555554</v>
      </c>
      <c r="Q1498">
        <f t="shared" si="115"/>
        <v>17</v>
      </c>
      <c r="R1498">
        <f t="shared" si="118"/>
        <v>5</v>
      </c>
      <c r="S1498" t="str">
        <f t="shared" si="119"/>
        <v>Growth Customers</v>
      </c>
    </row>
    <row r="1499" spans="1:19" x14ac:dyDescent="0.25">
      <c r="A1499">
        <v>6310</v>
      </c>
      <c r="B1499">
        <v>47</v>
      </c>
      <c r="C1499" t="s">
        <v>442</v>
      </c>
      <c r="D1499" t="s">
        <v>34</v>
      </c>
      <c r="E1499">
        <v>33039</v>
      </c>
      <c r="F1499">
        <v>4</v>
      </c>
      <c r="G1499">
        <v>7</v>
      </c>
      <c r="H1499">
        <v>78</v>
      </c>
      <c r="I1499">
        <f>(1-_xlfn.PERCENTRANK.INC($F$2:$F43711,F1499,1))*10</f>
        <v>10</v>
      </c>
      <c r="J1499">
        <f t="shared" si="116"/>
        <v>1</v>
      </c>
      <c r="K1499">
        <f t="shared" si="117"/>
        <v>2</v>
      </c>
      <c r="L1499" t="s">
        <v>483</v>
      </c>
      <c r="M1499">
        <v>2</v>
      </c>
      <c r="N1499" s="8">
        <v>26</v>
      </c>
      <c r="O1499" s="8">
        <v>4</v>
      </c>
      <c r="P1499" s="8">
        <v>52</v>
      </c>
      <c r="Q1499">
        <f t="shared" si="115"/>
        <v>13</v>
      </c>
      <c r="R1499">
        <f t="shared" si="118"/>
        <v>4</v>
      </c>
      <c r="S1499" t="str">
        <f t="shared" si="119"/>
        <v>At-Risk Customers</v>
      </c>
    </row>
    <row r="1500" spans="1:19" x14ac:dyDescent="0.25">
      <c r="A1500">
        <v>10380</v>
      </c>
      <c r="B1500">
        <v>53</v>
      </c>
      <c r="C1500" t="s">
        <v>443</v>
      </c>
      <c r="D1500" t="s">
        <v>34</v>
      </c>
      <c r="E1500">
        <v>37787</v>
      </c>
      <c r="F1500">
        <v>50</v>
      </c>
      <c r="G1500">
        <v>7</v>
      </c>
      <c r="H1500">
        <v>106</v>
      </c>
      <c r="I1500">
        <f>(1-_xlfn.PERCENTRANK.INC($F$2:$F43712,F1500,1))*10</f>
        <v>5</v>
      </c>
      <c r="J1500">
        <f t="shared" si="116"/>
        <v>1</v>
      </c>
      <c r="K1500">
        <f t="shared" si="117"/>
        <v>3</v>
      </c>
      <c r="L1500" t="s">
        <v>483</v>
      </c>
      <c r="M1500">
        <v>3</v>
      </c>
      <c r="N1500" s="8">
        <v>53</v>
      </c>
      <c r="O1500" s="8">
        <v>3</v>
      </c>
      <c r="P1500" s="8">
        <v>53</v>
      </c>
      <c r="Q1500">
        <f t="shared" si="115"/>
        <v>9</v>
      </c>
      <c r="R1500">
        <f t="shared" si="118"/>
        <v>2</v>
      </c>
      <c r="S1500" t="str">
        <f t="shared" si="119"/>
        <v>At-Risk Customers</v>
      </c>
    </row>
    <row r="1501" spans="1:19" x14ac:dyDescent="0.25">
      <c r="A1501">
        <v>3887</v>
      </c>
      <c r="B1501">
        <v>55</v>
      </c>
      <c r="C1501" t="s">
        <v>442</v>
      </c>
      <c r="D1501" t="s">
        <v>30</v>
      </c>
      <c r="E1501">
        <v>27242</v>
      </c>
      <c r="F1501">
        <v>2</v>
      </c>
      <c r="G1501">
        <v>7</v>
      </c>
      <c r="H1501">
        <v>106</v>
      </c>
      <c r="I1501">
        <f>(1-_xlfn.PERCENTRANK.INC($F$2:$F43713,F1501,1))*10</f>
        <v>10</v>
      </c>
      <c r="J1501">
        <f t="shared" si="116"/>
        <v>1</v>
      </c>
      <c r="K1501">
        <f t="shared" si="117"/>
        <v>3</v>
      </c>
      <c r="L1501" t="s">
        <v>483</v>
      </c>
      <c r="M1501">
        <v>2</v>
      </c>
      <c r="N1501" s="8">
        <v>42.400000000000006</v>
      </c>
      <c r="O1501" s="8">
        <v>3</v>
      </c>
      <c r="P1501" s="8">
        <v>63.599999999999994</v>
      </c>
      <c r="Q1501">
        <f t="shared" si="115"/>
        <v>14</v>
      </c>
      <c r="R1501">
        <f t="shared" si="118"/>
        <v>4</v>
      </c>
      <c r="S1501" t="str">
        <f t="shared" si="119"/>
        <v>At-Risk Customers</v>
      </c>
    </row>
    <row r="1502" spans="1:19" x14ac:dyDescent="0.25">
      <c r="A1502">
        <v>4278</v>
      </c>
      <c r="B1502">
        <v>42</v>
      </c>
      <c r="C1502" t="s">
        <v>33</v>
      </c>
      <c r="D1502" t="s">
        <v>30</v>
      </c>
      <c r="E1502">
        <v>87188</v>
      </c>
      <c r="F1502">
        <v>73</v>
      </c>
      <c r="G1502">
        <v>19</v>
      </c>
      <c r="H1502">
        <v>1923</v>
      </c>
      <c r="I1502">
        <f>(1-_xlfn.PERCENTRANK.INC($F$2:$F43714,F1502,1))*10</f>
        <v>3.0000000000000004</v>
      </c>
      <c r="J1502">
        <f t="shared" si="116"/>
        <v>6</v>
      </c>
      <c r="K1502">
        <f t="shared" si="117"/>
        <v>9</v>
      </c>
      <c r="L1502" t="s">
        <v>483</v>
      </c>
      <c r="M1502">
        <v>10</v>
      </c>
      <c r="N1502" s="8">
        <v>1201.875</v>
      </c>
      <c r="O1502" s="8">
        <v>6</v>
      </c>
      <c r="P1502" s="8">
        <v>721.125</v>
      </c>
      <c r="Q1502">
        <f t="shared" si="115"/>
        <v>18</v>
      </c>
      <c r="R1502">
        <f t="shared" si="118"/>
        <v>6</v>
      </c>
      <c r="S1502" t="str">
        <f t="shared" si="119"/>
        <v>Growth Customers</v>
      </c>
    </row>
    <row r="1503" spans="1:19" x14ac:dyDescent="0.25">
      <c r="A1503">
        <v>8643</v>
      </c>
      <c r="B1503">
        <v>54</v>
      </c>
      <c r="C1503" t="s">
        <v>442</v>
      </c>
      <c r="D1503" t="s">
        <v>34</v>
      </c>
      <c r="E1503">
        <v>69930</v>
      </c>
      <c r="F1503">
        <v>21</v>
      </c>
      <c r="G1503">
        <v>22</v>
      </c>
      <c r="H1503">
        <v>1662</v>
      </c>
      <c r="I1503">
        <f>(1-_xlfn.PERCENTRANK.INC($F$2:$F43715,F1503,1))*10</f>
        <v>8</v>
      </c>
      <c r="J1503">
        <f t="shared" si="116"/>
        <v>7</v>
      </c>
      <c r="K1503">
        <f t="shared" si="117"/>
        <v>9</v>
      </c>
      <c r="L1503" t="s">
        <v>483</v>
      </c>
      <c r="M1503">
        <v>4</v>
      </c>
      <c r="N1503" s="8">
        <v>415.5</v>
      </c>
      <c r="O1503" s="8">
        <v>12</v>
      </c>
      <c r="P1503" s="8">
        <v>1246.5</v>
      </c>
      <c r="Q1503">
        <f t="shared" si="115"/>
        <v>24</v>
      </c>
      <c r="R1503">
        <f t="shared" si="118"/>
        <v>9</v>
      </c>
      <c r="S1503" t="str">
        <f t="shared" si="119"/>
        <v>Top Customers</v>
      </c>
    </row>
    <row r="1504" spans="1:19" x14ac:dyDescent="0.25">
      <c r="A1504">
        <v>1998</v>
      </c>
      <c r="B1504">
        <v>49</v>
      </c>
      <c r="C1504" t="s">
        <v>442</v>
      </c>
      <c r="D1504" t="s">
        <v>30</v>
      </c>
      <c r="E1504">
        <v>37697</v>
      </c>
      <c r="F1504">
        <v>82</v>
      </c>
      <c r="G1504">
        <v>7</v>
      </c>
      <c r="H1504">
        <v>84</v>
      </c>
      <c r="I1504">
        <f>(1-_xlfn.PERCENTRANK.INC($F$2:$F43716,F1504,1))*10</f>
        <v>1.9999999999999996</v>
      </c>
      <c r="J1504">
        <f t="shared" si="116"/>
        <v>1</v>
      </c>
      <c r="K1504">
        <f t="shared" si="117"/>
        <v>2</v>
      </c>
      <c r="L1504" t="s">
        <v>483</v>
      </c>
      <c r="M1504">
        <v>2</v>
      </c>
      <c r="N1504" s="8">
        <v>33.6</v>
      </c>
      <c r="O1504" s="8">
        <v>3</v>
      </c>
      <c r="P1504" s="8">
        <v>50.4</v>
      </c>
      <c r="Q1504">
        <f t="shared" si="115"/>
        <v>5</v>
      </c>
      <c r="R1504">
        <f t="shared" si="118"/>
        <v>0</v>
      </c>
      <c r="S1504" t="str">
        <f t="shared" si="119"/>
        <v>Inactive Customers</v>
      </c>
    </row>
    <row r="1505" spans="1:19" x14ac:dyDescent="0.25">
      <c r="A1505">
        <v>10795</v>
      </c>
      <c r="B1505">
        <v>52</v>
      </c>
      <c r="C1505" t="s">
        <v>33</v>
      </c>
      <c r="D1505" t="s">
        <v>34</v>
      </c>
      <c r="E1505">
        <v>37401</v>
      </c>
      <c r="F1505">
        <v>14</v>
      </c>
      <c r="G1505">
        <v>7</v>
      </c>
      <c r="H1505">
        <v>48</v>
      </c>
      <c r="I1505">
        <f>(1-_xlfn.PERCENTRANK.INC($F$2:$F43717,F1505,1))*10</f>
        <v>9</v>
      </c>
      <c r="J1505">
        <f t="shared" si="116"/>
        <v>1</v>
      </c>
      <c r="K1505">
        <f t="shared" si="117"/>
        <v>1</v>
      </c>
      <c r="L1505" t="s">
        <v>483</v>
      </c>
      <c r="M1505">
        <v>2</v>
      </c>
      <c r="N1505" s="8">
        <v>19.200000000000003</v>
      </c>
      <c r="O1505" s="8">
        <v>3</v>
      </c>
      <c r="P1505" s="8">
        <v>28.799999999999997</v>
      </c>
      <c r="Q1505">
        <f t="shared" si="115"/>
        <v>11</v>
      </c>
      <c r="R1505">
        <f t="shared" si="118"/>
        <v>3</v>
      </c>
      <c r="S1505" t="str">
        <f t="shared" si="119"/>
        <v>At-Risk Customers</v>
      </c>
    </row>
    <row r="1506" spans="1:19" x14ac:dyDescent="0.25">
      <c r="A1506">
        <v>11110</v>
      </c>
      <c r="B1506">
        <v>52</v>
      </c>
      <c r="C1506" t="s">
        <v>442</v>
      </c>
      <c r="D1506" t="s">
        <v>30</v>
      </c>
      <c r="E1506">
        <v>3502</v>
      </c>
      <c r="F1506">
        <v>56</v>
      </c>
      <c r="G1506">
        <v>0</v>
      </c>
      <c r="H1506">
        <v>5</v>
      </c>
      <c r="I1506">
        <f>(1-_xlfn.PERCENTRANK.INC($F$2:$F43718,F1506,1))*10</f>
        <v>5</v>
      </c>
      <c r="J1506">
        <f t="shared" si="116"/>
        <v>0</v>
      </c>
      <c r="K1506">
        <f t="shared" si="117"/>
        <v>0</v>
      </c>
      <c r="L1506" t="s">
        <v>484</v>
      </c>
      <c r="M1506">
        <v>0</v>
      </c>
      <c r="N1506" s="8">
        <v>0</v>
      </c>
      <c r="O1506" s="8">
        <v>0</v>
      </c>
      <c r="P1506" s="8">
        <v>0</v>
      </c>
      <c r="Q1506">
        <f t="shared" si="115"/>
        <v>5</v>
      </c>
      <c r="R1506">
        <f t="shared" si="118"/>
        <v>0</v>
      </c>
      <c r="S1506" t="str">
        <f t="shared" si="119"/>
        <v>Inactive Customers</v>
      </c>
    </row>
    <row r="1507" spans="1:19" x14ac:dyDescent="0.25">
      <c r="A1507">
        <v>2408</v>
      </c>
      <c r="B1507">
        <v>49</v>
      </c>
      <c r="C1507" t="s">
        <v>442</v>
      </c>
      <c r="D1507" t="s">
        <v>34</v>
      </c>
      <c r="E1507">
        <v>58597</v>
      </c>
      <c r="F1507">
        <v>20</v>
      </c>
      <c r="G1507">
        <v>32</v>
      </c>
      <c r="H1507">
        <v>733</v>
      </c>
      <c r="I1507">
        <f>(1-_xlfn.PERCENTRANK.INC($F$2:$F43719,F1507,1))*10</f>
        <v>8</v>
      </c>
      <c r="J1507">
        <f t="shared" si="116"/>
        <v>9</v>
      </c>
      <c r="K1507">
        <f t="shared" si="117"/>
        <v>6</v>
      </c>
      <c r="L1507" t="s">
        <v>483</v>
      </c>
      <c r="M1507">
        <v>7</v>
      </c>
      <c r="N1507" s="8">
        <v>320.6875</v>
      </c>
      <c r="O1507" s="8">
        <v>9</v>
      </c>
      <c r="P1507" s="8">
        <v>412.3125</v>
      </c>
      <c r="Q1507">
        <f t="shared" si="115"/>
        <v>23</v>
      </c>
      <c r="R1507">
        <f t="shared" si="118"/>
        <v>8</v>
      </c>
      <c r="S1507" t="str">
        <f t="shared" si="119"/>
        <v>Loyal Customers</v>
      </c>
    </row>
    <row r="1508" spans="1:19" x14ac:dyDescent="0.25">
      <c r="A1508">
        <v>202</v>
      </c>
      <c r="B1508">
        <v>77</v>
      </c>
      <c r="C1508" t="s">
        <v>33</v>
      </c>
      <c r="D1508" t="s">
        <v>57</v>
      </c>
      <c r="E1508">
        <v>82032</v>
      </c>
      <c r="F1508">
        <v>54</v>
      </c>
      <c r="G1508">
        <v>17</v>
      </c>
      <c r="H1508">
        <v>1234</v>
      </c>
      <c r="I1508">
        <f>(1-_xlfn.PERCENTRANK.INC($F$2:$F43720,F1508,1))*10</f>
        <v>5</v>
      </c>
      <c r="J1508">
        <f t="shared" si="116"/>
        <v>5</v>
      </c>
      <c r="K1508">
        <f t="shared" si="117"/>
        <v>8</v>
      </c>
      <c r="L1508" t="s">
        <v>484</v>
      </c>
      <c r="M1508">
        <v>4</v>
      </c>
      <c r="N1508" s="8">
        <v>448.72727272727275</v>
      </c>
      <c r="O1508" s="8">
        <v>7</v>
      </c>
      <c r="P1508" s="8">
        <v>785.27272727272725</v>
      </c>
      <c r="Q1508">
        <f t="shared" si="115"/>
        <v>18</v>
      </c>
      <c r="R1508">
        <f t="shared" si="118"/>
        <v>6</v>
      </c>
      <c r="S1508" t="str">
        <f t="shared" si="119"/>
        <v>Growth Customers</v>
      </c>
    </row>
    <row r="1509" spans="1:19" x14ac:dyDescent="0.25">
      <c r="A1509">
        <v>7998</v>
      </c>
      <c r="B1509">
        <v>67</v>
      </c>
      <c r="C1509" t="s">
        <v>442</v>
      </c>
      <c r="D1509" t="s">
        <v>34</v>
      </c>
      <c r="E1509">
        <v>28087</v>
      </c>
      <c r="F1509">
        <v>77</v>
      </c>
      <c r="G1509">
        <v>9</v>
      </c>
      <c r="H1509">
        <v>112</v>
      </c>
      <c r="I1509">
        <f>(1-_xlfn.PERCENTRANK.INC($F$2:$F43721,F1509,1))*10</f>
        <v>3.0000000000000004</v>
      </c>
      <c r="J1509">
        <f t="shared" si="116"/>
        <v>2</v>
      </c>
      <c r="K1509">
        <f t="shared" si="117"/>
        <v>3</v>
      </c>
      <c r="L1509" t="s">
        <v>483</v>
      </c>
      <c r="M1509">
        <v>2</v>
      </c>
      <c r="N1509" s="8">
        <v>56</v>
      </c>
      <c r="O1509" s="8">
        <v>2</v>
      </c>
      <c r="P1509" s="8">
        <v>56</v>
      </c>
      <c r="Q1509">
        <f t="shared" si="115"/>
        <v>8</v>
      </c>
      <c r="R1509">
        <f t="shared" si="118"/>
        <v>1</v>
      </c>
      <c r="S1509" t="str">
        <f t="shared" si="119"/>
        <v>Inactive Customers</v>
      </c>
    </row>
    <row r="1510" spans="1:19" x14ac:dyDescent="0.25">
      <c r="A1510">
        <v>830</v>
      </c>
      <c r="B1510">
        <v>38</v>
      </c>
      <c r="C1510" t="s">
        <v>33</v>
      </c>
      <c r="D1510" t="s">
        <v>30</v>
      </c>
      <c r="E1510">
        <v>74004</v>
      </c>
      <c r="F1510">
        <v>5</v>
      </c>
      <c r="G1510">
        <v>15</v>
      </c>
      <c r="H1510">
        <v>1658</v>
      </c>
      <c r="I1510">
        <f>(1-_xlfn.PERCENTRANK.INC($F$2:$F43722,F1510,1))*10</f>
        <v>10</v>
      </c>
      <c r="J1510">
        <f t="shared" si="116"/>
        <v>4</v>
      </c>
      <c r="K1510">
        <f t="shared" si="117"/>
        <v>9</v>
      </c>
      <c r="L1510" t="s">
        <v>483</v>
      </c>
      <c r="M1510">
        <v>4</v>
      </c>
      <c r="N1510" s="8">
        <v>829</v>
      </c>
      <c r="O1510" s="8">
        <v>4</v>
      </c>
      <c r="P1510" s="8">
        <v>829</v>
      </c>
      <c r="Q1510">
        <f t="shared" si="115"/>
        <v>23</v>
      </c>
      <c r="R1510">
        <f t="shared" si="118"/>
        <v>8</v>
      </c>
      <c r="S1510" t="str">
        <f t="shared" si="119"/>
        <v>Loyal Customers</v>
      </c>
    </row>
    <row r="1511" spans="1:19" x14ac:dyDescent="0.25">
      <c r="A1511">
        <v>3536</v>
      </c>
      <c r="B1511">
        <v>65</v>
      </c>
      <c r="C1511" t="s">
        <v>442</v>
      </c>
      <c r="D1511" t="s">
        <v>34</v>
      </c>
      <c r="E1511">
        <v>19740</v>
      </c>
      <c r="F1511">
        <v>65</v>
      </c>
      <c r="G1511">
        <v>7</v>
      </c>
      <c r="H1511">
        <v>55</v>
      </c>
      <c r="I1511">
        <f>(1-_xlfn.PERCENTRANK.INC($F$2:$F43723,F1511,1))*10</f>
        <v>4</v>
      </c>
      <c r="J1511">
        <f t="shared" si="116"/>
        <v>1</v>
      </c>
      <c r="K1511">
        <f t="shared" si="117"/>
        <v>1</v>
      </c>
      <c r="L1511" t="s">
        <v>483</v>
      </c>
      <c r="M1511">
        <v>1</v>
      </c>
      <c r="N1511" s="8">
        <v>13.75</v>
      </c>
      <c r="O1511" s="8">
        <v>3</v>
      </c>
      <c r="P1511" s="8">
        <v>41.25</v>
      </c>
      <c r="Q1511">
        <f t="shared" si="115"/>
        <v>6</v>
      </c>
      <c r="R1511">
        <f t="shared" si="118"/>
        <v>0</v>
      </c>
      <c r="S1511" t="str">
        <f t="shared" si="119"/>
        <v>Inactive Customers</v>
      </c>
    </row>
    <row r="1512" spans="1:19" x14ac:dyDescent="0.25">
      <c r="A1512">
        <v>6050</v>
      </c>
      <c r="B1512">
        <v>50</v>
      </c>
      <c r="C1512" t="s">
        <v>443</v>
      </c>
      <c r="D1512" t="s">
        <v>34</v>
      </c>
      <c r="E1512">
        <v>57036</v>
      </c>
      <c r="F1512">
        <v>33</v>
      </c>
      <c r="G1512">
        <v>26</v>
      </c>
      <c r="H1512">
        <v>1513</v>
      </c>
      <c r="I1512">
        <f>(1-_xlfn.PERCENTRANK.INC($F$2:$F43724,F1512,1))*10</f>
        <v>7</v>
      </c>
      <c r="J1512">
        <f t="shared" si="116"/>
        <v>9</v>
      </c>
      <c r="K1512">
        <f t="shared" si="117"/>
        <v>8</v>
      </c>
      <c r="L1512" t="s">
        <v>483</v>
      </c>
      <c r="M1512">
        <v>6</v>
      </c>
      <c r="N1512" s="8">
        <v>477.78947368421052</v>
      </c>
      <c r="O1512" s="8">
        <v>13</v>
      </c>
      <c r="P1512" s="8">
        <v>1035.2105263157896</v>
      </c>
      <c r="Q1512">
        <f t="shared" si="115"/>
        <v>24</v>
      </c>
      <c r="R1512">
        <f t="shared" si="118"/>
        <v>9</v>
      </c>
      <c r="S1512" t="str">
        <f t="shared" si="119"/>
        <v>Top Customers</v>
      </c>
    </row>
    <row r="1513" spans="1:19" x14ac:dyDescent="0.25">
      <c r="A1513">
        <v>125</v>
      </c>
      <c r="B1513">
        <v>67</v>
      </c>
      <c r="C1513" t="s">
        <v>443</v>
      </c>
      <c r="D1513" t="s">
        <v>34</v>
      </c>
      <c r="E1513">
        <v>53083</v>
      </c>
      <c r="F1513">
        <v>65</v>
      </c>
      <c r="G1513">
        <v>17</v>
      </c>
      <c r="H1513">
        <v>271</v>
      </c>
      <c r="I1513">
        <f>(1-_xlfn.PERCENTRANK.INC($F$2:$F43725,F1513,1))*10</f>
        <v>4</v>
      </c>
      <c r="J1513">
        <f t="shared" si="116"/>
        <v>5</v>
      </c>
      <c r="K1513">
        <f t="shared" si="117"/>
        <v>4</v>
      </c>
      <c r="L1513" t="s">
        <v>483</v>
      </c>
      <c r="M1513">
        <v>5</v>
      </c>
      <c r="N1513" s="8">
        <v>135.5</v>
      </c>
      <c r="O1513" s="8">
        <v>5</v>
      </c>
      <c r="P1513" s="8">
        <v>135.5</v>
      </c>
      <c r="Q1513">
        <f t="shared" si="115"/>
        <v>13</v>
      </c>
      <c r="R1513">
        <f t="shared" si="118"/>
        <v>4</v>
      </c>
      <c r="S1513" t="str">
        <f t="shared" si="119"/>
        <v>At-Risk Customers</v>
      </c>
    </row>
    <row r="1514" spans="1:19" x14ac:dyDescent="0.25">
      <c r="A1514">
        <v>3463</v>
      </c>
      <c r="B1514">
        <v>50</v>
      </c>
      <c r="C1514" t="s">
        <v>33</v>
      </c>
      <c r="D1514" t="s">
        <v>34</v>
      </c>
      <c r="E1514">
        <v>69283</v>
      </c>
      <c r="F1514">
        <v>41</v>
      </c>
      <c r="G1514">
        <v>27</v>
      </c>
      <c r="H1514">
        <v>904</v>
      </c>
      <c r="I1514">
        <f>(1-_xlfn.PERCENTRANK.INC($F$2:$F43726,F1514,1))*10</f>
        <v>6</v>
      </c>
      <c r="J1514">
        <f t="shared" si="116"/>
        <v>9</v>
      </c>
      <c r="K1514">
        <f t="shared" si="117"/>
        <v>6</v>
      </c>
      <c r="L1514" t="s">
        <v>483</v>
      </c>
      <c r="M1514">
        <v>7</v>
      </c>
      <c r="N1514" s="8">
        <v>316.39999999999998</v>
      </c>
      <c r="O1514" s="8">
        <v>13</v>
      </c>
      <c r="P1514" s="8">
        <v>587.6</v>
      </c>
      <c r="Q1514">
        <f t="shared" si="115"/>
        <v>21</v>
      </c>
      <c r="R1514">
        <f t="shared" si="118"/>
        <v>8</v>
      </c>
      <c r="S1514" t="str">
        <f t="shared" si="119"/>
        <v>Loyal Customers</v>
      </c>
    </row>
    <row r="1515" spans="1:19" x14ac:dyDescent="0.25">
      <c r="A1515">
        <v>2804</v>
      </c>
      <c r="B1515">
        <v>50</v>
      </c>
      <c r="C1515" t="s">
        <v>443</v>
      </c>
      <c r="D1515" t="s">
        <v>30</v>
      </c>
      <c r="E1515">
        <v>46098</v>
      </c>
      <c r="F1515">
        <v>86</v>
      </c>
      <c r="G1515">
        <v>11</v>
      </c>
      <c r="H1515">
        <v>120</v>
      </c>
      <c r="I1515">
        <f>(1-_xlfn.PERCENTRANK.INC($F$2:$F43727,F1515,1))*10</f>
        <v>1.9999999999999996</v>
      </c>
      <c r="J1515">
        <f t="shared" si="116"/>
        <v>3</v>
      </c>
      <c r="K1515">
        <f t="shared" si="117"/>
        <v>3</v>
      </c>
      <c r="L1515" t="s">
        <v>483</v>
      </c>
      <c r="M1515">
        <v>3</v>
      </c>
      <c r="N1515" s="8">
        <v>72</v>
      </c>
      <c r="O1515" s="8">
        <v>2</v>
      </c>
      <c r="P1515" s="8">
        <v>48</v>
      </c>
      <c r="Q1515">
        <f t="shared" si="115"/>
        <v>8</v>
      </c>
      <c r="R1515">
        <f t="shared" si="118"/>
        <v>1</v>
      </c>
      <c r="S1515" t="str">
        <f t="shared" si="119"/>
        <v>Inactive Customers</v>
      </c>
    </row>
    <row r="1516" spans="1:19" x14ac:dyDescent="0.25">
      <c r="A1516">
        <v>3745</v>
      </c>
      <c r="B1516">
        <v>37</v>
      </c>
      <c r="C1516" t="s">
        <v>443</v>
      </c>
      <c r="D1516" t="s">
        <v>34</v>
      </c>
      <c r="E1516">
        <v>23331</v>
      </c>
      <c r="F1516">
        <v>92</v>
      </c>
      <c r="G1516">
        <v>8</v>
      </c>
      <c r="H1516">
        <v>103</v>
      </c>
      <c r="I1516">
        <f>(1-_xlfn.PERCENTRANK.INC($F$2:$F43728,F1516,1))*10</f>
        <v>0.99999999999999978</v>
      </c>
      <c r="J1516">
        <f t="shared" si="116"/>
        <v>2</v>
      </c>
      <c r="K1516">
        <f t="shared" si="117"/>
        <v>3</v>
      </c>
      <c r="L1516" t="s">
        <v>483</v>
      </c>
      <c r="M1516">
        <v>3</v>
      </c>
      <c r="N1516" s="8">
        <v>51.5</v>
      </c>
      <c r="O1516" s="8">
        <v>3</v>
      </c>
      <c r="P1516" s="8">
        <v>51.5</v>
      </c>
      <c r="Q1516">
        <f t="shared" si="115"/>
        <v>6</v>
      </c>
      <c r="R1516">
        <f t="shared" si="118"/>
        <v>0</v>
      </c>
      <c r="S1516" t="str">
        <f t="shared" si="119"/>
        <v>Inactive Customers</v>
      </c>
    </row>
    <row r="1517" spans="1:19" x14ac:dyDescent="0.25">
      <c r="A1517">
        <v>9771</v>
      </c>
      <c r="B1517">
        <v>37</v>
      </c>
      <c r="C1517" t="s">
        <v>443</v>
      </c>
      <c r="D1517" t="s">
        <v>30</v>
      </c>
      <c r="E1517">
        <v>23331</v>
      </c>
      <c r="F1517">
        <v>97</v>
      </c>
      <c r="G1517">
        <v>17</v>
      </c>
      <c r="H1517">
        <v>269</v>
      </c>
      <c r="I1517">
        <f>(1-_xlfn.PERCENTRANK.INC($F$2:$F43729,F1517,1))*10</f>
        <v>0.99999999999999978</v>
      </c>
      <c r="J1517">
        <f t="shared" si="116"/>
        <v>5</v>
      </c>
      <c r="K1517">
        <f t="shared" si="117"/>
        <v>4</v>
      </c>
      <c r="L1517" t="s">
        <v>483</v>
      </c>
      <c r="M1517">
        <v>5</v>
      </c>
      <c r="N1517" s="8">
        <v>134.5</v>
      </c>
      <c r="O1517" s="8">
        <v>5</v>
      </c>
      <c r="P1517" s="8">
        <v>134.5</v>
      </c>
      <c r="Q1517">
        <f t="shared" si="115"/>
        <v>10</v>
      </c>
      <c r="R1517">
        <f t="shared" si="118"/>
        <v>2</v>
      </c>
      <c r="S1517" t="str">
        <f t="shared" si="119"/>
        <v>At-Risk Customers</v>
      </c>
    </row>
    <row r="1518" spans="1:19" x14ac:dyDescent="0.25">
      <c r="A1518">
        <v>451</v>
      </c>
      <c r="B1518">
        <v>36</v>
      </c>
      <c r="C1518" t="s">
        <v>442</v>
      </c>
      <c r="D1518" t="s">
        <v>30</v>
      </c>
      <c r="E1518">
        <v>9255</v>
      </c>
      <c r="F1518">
        <v>91</v>
      </c>
      <c r="G1518">
        <v>5</v>
      </c>
      <c r="H1518">
        <v>22</v>
      </c>
      <c r="I1518">
        <f>(1-_xlfn.PERCENTRANK.INC($F$2:$F43730,F1518,1))*10</f>
        <v>0.99999999999999978</v>
      </c>
      <c r="J1518">
        <f t="shared" si="116"/>
        <v>0</v>
      </c>
      <c r="K1518">
        <f t="shared" si="117"/>
        <v>0</v>
      </c>
      <c r="L1518" t="s">
        <v>483</v>
      </c>
      <c r="M1518">
        <v>1</v>
      </c>
      <c r="N1518" s="8">
        <v>7.333333333333333</v>
      </c>
      <c r="O1518" s="8">
        <v>2</v>
      </c>
      <c r="P1518" s="8">
        <v>14.666666666666666</v>
      </c>
      <c r="Q1518">
        <f t="shared" si="115"/>
        <v>0.99999999999999978</v>
      </c>
      <c r="R1518">
        <f t="shared" si="118"/>
        <v>0</v>
      </c>
      <c r="S1518" t="str">
        <f t="shared" si="119"/>
        <v>Inactive Customers</v>
      </c>
    </row>
    <row r="1519" spans="1:19" x14ac:dyDescent="0.25">
      <c r="A1519">
        <v>10530</v>
      </c>
      <c r="B1519">
        <v>66</v>
      </c>
      <c r="C1519" t="s">
        <v>33</v>
      </c>
      <c r="D1519" t="s">
        <v>57</v>
      </c>
      <c r="E1519">
        <v>67786</v>
      </c>
      <c r="F1519">
        <v>0</v>
      </c>
      <c r="G1519">
        <v>16</v>
      </c>
      <c r="H1519">
        <v>1156</v>
      </c>
      <c r="I1519">
        <f>(1-_xlfn.PERCENTRANK.INC($F$2:$F43731,F1519,1))*10</f>
        <v>10</v>
      </c>
      <c r="J1519">
        <f t="shared" si="116"/>
        <v>5</v>
      </c>
      <c r="K1519">
        <f t="shared" si="117"/>
        <v>7</v>
      </c>
      <c r="L1519" t="s">
        <v>483</v>
      </c>
      <c r="M1519">
        <v>3</v>
      </c>
      <c r="N1519" s="8">
        <v>385.33333333333331</v>
      </c>
      <c r="O1519" s="8">
        <v>6</v>
      </c>
      <c r="P1519" s="8">
        <v>770.66666666666663</v>
      </c>
      <c r="Q1519">
        <f t="shared" si="115"/>
        <v>22</v>
      </c>
      <c r="R1519">
        <f t="shared" si="118"/>
        <v>8</v>
      </c>
      <c r="S1519" t="str">
        <f t="shared" si="119"/>
        <v>Loyal Customers</v>
      </c>
    </row>
    <row r="1520" spans="1:19" x14ac:dyDescent="0.25">
      <c r="A1520">
        <v>1079</v>
      </c>
      <c r="B1520">
        <v>54</v>
      </c>
      <c r="C1520" t="s">
        <v>33</v>
      </c>
      <c r="D1520" t="s">
        <v>34</v>
      </c>
      <c r="E1520">
        <v>71969</v>
      </c>
      <c r="F1520">
        <v>59</v>
      </c>
      <c r="G1520">
        <v>19</v>
      </c>
      <c r="H1520">
        <v>1086</v>
      </c>
      <c r="I1520">
        <f>(1-_xlfn.PERCENTRANK.INC($F$2:$F43732,F1520,1))*10</f>
        <v>4</v>
      </c>
      <c r="J1520">
        <f t="shared" si="116"/>
        <v>6</v>
      </c>
      <c r="K1520">
        <f t="shared" si="117"/>
        <v>7</v>
      </c>
      <c r="L1520" t="s">
        <v>483</v>
      </c>
      <c r="M1520">
        <v>3</v>
      </c>
      <c r="N1520" s="8">
        <v>271.5</v>
      </c>
      <c r="O1520" s="8">
        <v>9</v>
      </c>
      <c r="P1520" s="8">
        <v>814.5</v>
      </c>
      <c r="Q1520">
        <f t="shared" si="115"/>
        <v>17</v>
      </c>
      <c r="R1520">
        <f t="shared" si="118"/>
        <v>5</v>
      </c>
      <c r="S1520" t="str">
        <f t="shared" si="119"/>
        <v>Growth Customers</v>
      </c>
    </row>
    <row r="1521" spans="1:19" x14ac:dyDescent="0.25">
      <c r="A1521">
        <v>8920</v>
      </c>
      <c r="B1521">
        <v>58</v>
      </c>
      <c r="C1521" t="s">
        <v>443</v>
      </c>
      <c r="D1521" t="s">
        <v>30</v>
      </c>
      <c r="E1521">
        <v>59235</v>
      </c>
      <c r="F1521">
        <v>4</v>
      </c>
      <c r="G1521">
        <v>28</v>
      </c>
      <c r="H1521">
        <v>1128</v>
      </c>
      <c r="I1521">
        <f>(1-_xlfn.PERCENTRANK.INC($F$2:$F43733,F1521,1))*10</f>
        <v>10</v>
      </c>
      <c r="J1521">
        <f t="shared" si="116"/>
        <v>9</v>
      </c>
      <c r="K1521">
        <f t="shared" si="117"/>
        <v>7</v>
      </c>
      <c r="L1521" t="s">
        <v>483</v>
      </c>
      <c r="M1521">
        <v>11</v>
      </c>
      <c r="N1521" s="8">
        <v>539.47826086956525</v>
      </c>
      <c r="O1521" s="8">
        <v>12</v>
      </c>
      <c r="P1521" s="8">
        <v>588.52173913043475</v>
      </c>
      <c r="Q1521">
        <f t="shared" si="115"/>
        <v>26</v>
      </c>
      <c r="R1521">
        <f t="shared" si="118"/>
        <v>9</v>
      </c>
      <c r="S1521" t="str">
        <f t="shared" si="119"/>
        <v>Top Customers</v>
      </c>
    </row>
    <row r="1522" spans="1:19" x14ac:dyDescent="0.25">
      <c r="A1522">
        <v>6678</v>
      </c>
      <c r="B1522">
        <v>36</v>
      </c>
      <c r="C1522" t="s">
        <v>442</v>
      </c>
      <c r="D1522" t="s">
        <v>34</v>
      </c>
      <c r="E1522">
        <v>31928</v>
      </c>
      <c r="F1522">
        <v>5</v>
      </c>
      <c r="G1522">
        <v>9</v>
      </c>
      <c r="H1522">
        <v>72</v>
      </c>
      <c r="I1522">
        <f>(1-_xlfn.PERCENTRANK.INC($F$2:$F43734,F1522,1))*10</f>
        <v>10</v>
      </c>
      <c r="J1522">
        <f t="shared" si="116"/>
        <v>2</v>
      </c>
      <c r="K1522">
        <f t="shared" si="117"/>
        <v>2</v>
      </c>
      <c r="L1522" t="s">
        <v>483</v>
      </c>
      <c r="M1522">
        <v>3</v>
      </c>
      <c r="N1522" s="8">
        <v>30.857142857142854</v>
      </c>
      <c r="O1522" s="8">
        <v>4</v>
      </c>
      <c r="P1522" s="8">
        <v>41.142857142857139</v>
      </c>
      <c r="Q1522">
        <f t="shared" si="115"/>
        <v>14</v>
      </c>
      <c r="R1522">
        <f t="shared" si="118"/>
        <v>4</v>
      </c>
      <c r="S1522" t="str">
        <f t="shared" si="119"/>
        <v>At-Risk Customers</v>
      </c>
    </row>
    <row r="1523" spans="1:19" x14ac:dyDescent="0.25">
      <c r="A1523">
        <v>3852</v>
      </c>
      <c r="B1523">
        <v>64</v>
      </c>
      <c r="C1523" t="s">
        <v>443</v>
      </c>
      <c r="D1523" t="s">
        <v>34</v>
      </c>
      <c r="E1523">
        <v>74881</v>
      </c>
      <c r="F1523">
        <v>48</v>
      </c>
      <c r="G1523">
        <v>27</v>
      </c>
      <c r="H1523">
        <v>964</v>
      </c>
      <c r="I1523">
        <f>(1-_xlfn.PERCENTRANK.INC($F$2:$F43735,F1523,1))*10</f>
        <v>6</v>
      </c>
      <c r="J1523">
        <f t="shared" si="116"/>
        <v>9</v>
      </c>
      <c r="K1523">
        <f t="shared" si="117"/>
        <v>7</v>
      </c>
      <c r="L1523" t="s">
        <v>483</v>
      </c>
      <c r="M1523">
        <v>9</v>
      </c>
      <c r="N1523" s="8">
        <v>413.14285714285711</v>
      </c>
      <c r="O1523" s="8">
        <v>12</v>
      </c>
      <c r="P1523" s="8">
        <v>550.85714285714278</v>
      </c>
      <c r="Q1523">
        <f t="shared" si="115"/>
        <v>22</v>
      </c>
      <c r="R1523">
        <f t="shared" si="118"/>
        <v>8</v>
      </c>
      <c r="S1523" t="str">
        <f t="shared" si="119"/>
        <v>Loyal Customers</v>
      </c>
    </row>
    <row r="1524" spans="1:19" x14ac:dyDescent="0.25">
      <c r="A1524">
        <v>528</v>
      </c>
      <c r="B1524">
        <v>47</v>
      </c>
      <c r="C1524" t="s">
        <v>442</v>
      </c>
      <c r="D1524" t="s">
        <v>34</v>
      </c>
      <c r="E1524">
        <v>65819</v>
      </c>
      <c r="F1524">
        <v>99</v>
      </c>
      <c r="G1524">
        <v>20</v>
      </c>
      <c r="H1524">
        <v>1383</v>
      </c>
      <c r="I1524">
        <f>(1-_xlfn.PERCENTRANK.INC($F$2:$F43736,F1524,1))*10</f>
        <v>0.99999999999999978</v>
      </c>
      <c r="J1524">
        <f t="shared" si="116"/>
        <v>6</v>
      </c>
      <c r="K1524">
        <f t="shared" si="117"/>
        <v>8</v>
      </c>
      <c r="L1524" t="s">
        <v>483</v>
      </c>
      <c r="M1524">
        <v>5</v>
      </c>
      <c r="N1524" s="8">
        <v>461</v>
      </c>
      <c r="O1524" s="8">
        <v>10</v>
      </c>
      <c r="P1524" s="8">
        <v>922</v>
      </c>
      <c r="Q1524">
        <f t="shared" si="115"/>
        <v>15</v>
      </c>
      <c r="R1524">
        <f t="shared" si="118"/>
        <v>4</v>
      </c>
      <c r="S1524" t="str">
        <f t="shared" si="119"/>
        <v>At-Risk Customers</v>
      </c>
    </row>
    <row r="1525" spans="1:19" x14ac:dyDescent="0.25">
      <c r="A1525">
        <v>73</v>
      </c>
      <c r="B1525">
        <v>72</v>
      </c>
      <c r="C1525" t="s">
        <v>33</v>
      </c>
      <c r="D1525" t="s">
        <v>30</v>
      </c>
      <c r="E1525">
        <v>51411</v>
      </c>
      <c r="F1525">
        <v>81</v>
      </c>
      <c r="G1525">
        <v>4</v>
      </c>
      <c r="H1525">
        <v>18</v>
      </c>
      <c r="I1525">
        <f>(1-_xlfn.PERCENTRANK.INC($F$2:$F43737,F1525,1))*10</f>
        <v>1.9999999999999996</v>
      </c>
      <c r="J1525">
        <f t="shared" si="116"/>
        <v>0</v>
      </c>
      <c r="K1525">
        <f t="shared" si="117"/>
        <v>0</v>
      </c>
      <c r="L1525" t="s">
        <v>483</v>
      </c>
      <c r="M1525">
        <v>0</v>
      </c>
      <c r="N1525" s="8">
        <v>0</v>
      </c>
      <c r="O1525" s="8">
        <v>3</v>
      </c>
      <c r="P1525" s="8">
        <v>18</v>
      </c>
      <c r="Q1525">
        <f t="shared" si="115"/>
        <v>1.9999999999999996</v>
      </c>
      <c r="R1525">
        <f t="shared" si="118"/>
        <v>0</v>
      </c>
      <c r="S1525" t="str">
        <f t="shared" si="119"/>
        <v>Inactive Customers</v>
      </c>
    </row>
    <row r="1526" spans="1:19" x14ac:dyDescent="0.25">
      <c r="A1526">
        <v>5589</v>
      </c>
      <c r="B1526">
        <v>61</v>
      </c>
      <c r="C1526" t="s">
        <v>442</v>
      </c>
      <c r="D1526" t="s">
        <v>37</v>
      </c>
      <c r="E1526">
        <v>51983</v>
      </c>
      <c r="F1526">
        <v>95</v>
      </c>
      <c r="G1526">
        <v>24</v>
      </c>
      <c r="H1526">
        <v>793</v>
      </c>
      <c r="I1526">
        <f>(1-_xlfn.PERCENTRANK.INC($F$2:$F43738,F1526,1))*10</f>
        <v>0.99999999999999978</v>
      </c>
      <c r="J1526">
        <f t="shared" si="116"/>
        <v>8</v>
      </c>
      <c r="K1526">
        <f t="shared" si="117"/>
        <v>6</v>
      </c>
      <c r="L1526" t="s">
        <v>483</v>
      </c>
      <c r="M1526">
        <v>9</v>
      </c>
      <c r="N1526" s="8">
        <v>375.63157894736838</v>
      </c>
      <c r="O1526" s="8">
        <v>10</v>
      </c>
      <c r="P1526" s="8">
        <v>417.36842105263156</v>
      </c>
      <c r="Q1526">
        <f t="shared" si="115"/>
        <v>15</v>
      </c>
      <c r="R1526">
        <f t="shared" si="118"/>
        <v>4</v>
      </c>
      <c r="S1526" t="str">
        <f t="shared" si="119"/>
        <v>At-Risk Customers</v>
      </c>
    </row>
    <row r="1527" spans="1:19" x14ac:dyDescent="0.25">
      <c r="A1527">
        <v>10212</v>
      </c>
      <c r="B1527">
        <v>39</v>
      </c>
      <c r="C1527" t="s">
        <v>443</v>
      </c>
      <c r="D1527" t="s">
        <v>34</v>
      </c>
      <c r="E1527">
        <v>42386</v>
      </c>
      <c r="F1527">
        <v>43</v>
      </c>
      <c r="G1527">
        <v>7</v>
      </c>
      <c r="H1527">
        <v>100</v>
      </c>
      <c r="I1527">
        <f>(1-_xlfn.PERCENTRANK.INC($F$2:$F43739,F1527,1))*10</f>
        <v>6</v>
      </c>
      <c r="J1527">
        <f t="shared" si="116"/>
        <v>1</v>
      </c>
      <c r="K1527">
        <f t="shared" si="117"/>
        <v>3</v>
      </c>
      <c r="L1527" t="s">
        <v>483</v>
      </c>
      <c r="M1527">
        <v>3</v>
      </c>
      <c r="N1527" s="8">
        <v>50</v>
      </c>
      <c r="O1527" s="8">
        <v>3</v>
      </c>
      <c r="P1527" s="8">
        <v>50</v>
      </c>
      <c r="Q1527">
        <f t="shared" si="115"/>
        <v>10</v>
      </c>
      <c r="R1527">
        <f t="shared" si="118"/>
        <v>2</v>
      </c>
      <c r="S1527" t="str">
        <f t="shared" si="119"/>
        <v>At-Risk Customers</v>
      </c>
    </row>
    <row r="1528" spans="1:19" x14ac:dyDescent="0.25">
      <c r="A1528">
        <v>6365</v>
      </c>
      <c r="B1528">
        <v>38</v>
      </c>
      <c r="C1528" t="s">
        <v>443</v>
      </c>
      <c r="D1528" t="s">
        <v>34</v>
      </c>
      <c r="E1528">
        <v>30390</v>
      </c>
      <c r="F1528">
        <v>5</v>
      </c>
      <c r="G1528">
        <v>6</v>
      </c>
      <c r="H1528">
        <v>80</v>
      </c>
      <c r="I1528">
        <f>(1-_xlfn.PERCENTRANK.INC($F$2:$F43740,F1528,1))*10</f>
        <v>10</v>
      </c>
      <c r="J1528">
        <f t="shared" si="116"/>
        <v>1</v>
      </c>
      <c r="K1528">
        <f t="shared" si="117"/>
        <v>2</v>
      </c>
      <c r="L1528" t="s">
        <v>483</v>
      </c>
      <c r="M1528">
        <v>2</v>
      </c>
      <c r="N1528" s="8">
        <v>32</v>
      </c>
      <c r="O1528" s="8">
        <v>3</v>
      </c>
      <c r="P1528" s="8">
        <v>48</v>
      </c>
      <c r="Q1528">
        <f t="shared" si="115"/>
        <v>13</v>
      </c>
      <c r="R1528">
        <f t="shared" si="118"/>
        <v>4</v>
      </c>
      <c r="S1528" t="str">
        <f t="shared" si="119"/>
        <v>At-Risk Customers</v>
      </c>
    </row>
    <row r="1529" spans="1:19" x14ac:dyDescent="0.25">
      <c r="A1529">
        <v>5636</v>
      </c>
      <c r="B1529">
        <v>62</v>
      </c>
      <c r="C1529" t="s">
        <v>442</v>
      </c>
      <c r="D1529" t="s">
        <v>30</v>
      </c>
      <c r="E1529">
        <v>30983</v>
      </c>
      <c r="F1529">
        <v>50</v>
      </c>
      <c r="G1529">
        <v>8</v>
      </c>
      <c r="H1529">
        <v>167</v>
      </c>
      <c r="I1529">
        <f>(1-_xlfn.PERCENTRANK.INC($F$2:$F43741,F1529,1))*10</f>
        <v>5</v>
      </c>
      <c r="J1529">
        <f t="shared" si="116"/>
        <v>2</v>
      </c>
      <c r="K1529">
        <f t="shared" si="117"/>
        <v>3</v>
      </c>
      <c r="L1529" t="s">
        <v>483</v>
      </c>
      <c r="M1529">
        <v>4</v>
      </c>
      <c r="N1529" s="8">
        <v>95.428571428571416</v>
      </c>
      <c r="O1529" s="8">
        <v>3</v>
      </c>
      <c r="P1529" s="8">
        <v>71.571428571428569</v>
      </c>
      <c r="Q1529">
        <f t="shared" si="115"/>
        <v>10</v>
      </c>
      <c r="R1529">
        <f t="shared" si="118"/>
        <v>2</v>
      </c>
      <c r="S1529" t="str">
        <f t="shared" si="119"/>
        <v>At-Risk Customers</v>
      </c>
    </row>
    <row r="1530" spans="1:19" x14ac:dyDescent="0.25">
      <c r="A1530">
        <v>591</v>
      </c>
      <c r="B1530">
        <v>68</v>
      </c>
      <c r="C1530" t="s">
        <v>442</v>
      </c>
      <c r="D1530" t="s">
        <v>57</v>
      </c>
      <c r="E1530">
        <v>66033</v>
      </c>
      <c r="F1530">
        <v>76</v>
      </c>
      <c r="G1530">
        <v>20</v>
      </c>
      <c r="H1530">
        <v>677</v>
      </c>
      <c r="I1530">
        <f>(1-_xlfn.PERCENTRANK.INC($F$2:$F43742,F1530,1))*10</f>
        <v>3.0000000000000004</v>
      </c>
      <c r="J1530">
        <f t="shared" si="116"/>
        <v>6</v>
      </c>
      <c r="K1530">
        <f t="shared" si="117"/>
        <v>6</v>
      </c>
      <c r="L1530" t="s">
        <v>483</v>
      </c>
      <c r="M1530">
        <v>8</v>
      </c>
      <c r="N1530" s="8">
        <v>361.06666666666666</v>
      </c>
      <c r="O1530" s="8">
        <v>7</v>
      </c>
      <c r="P1530" s="8">
        <v>315.93333333333334</v>
      </c>
      <c r="Q1530">
        <f t="shared" si="115"/>
        <v>15</v>
      </c>
      <c r="R1530">
        <f t="shared" si="118"/>
        <v>4</v>
      </c>
      <c r="S1530" t="str">
        <f t="shared" si="119"/>
        <v>At-Risk Customers</v>
      </c>
    </row>
    <row r="1531" spans="1:19" x14ac:dyDescent="0.25">
      <c r="A1531">
        <v>2217</v>
      </c>
      <c r="B1531">
        <v>50</v>
      </c>
      <c r="C1531" t="s">
        <v>443</v>
      </c>
      <c r="D1531" t="s">
        <v>34</v>
      </c>
      <c r="E1531">
        <v>37284</v>
      </c>
      <c r="F1531">
        <v>46</v>
      </c>
      <c r="G1531">
        <v>4</v>
      </c>
      <c r="H1531">
        <v>23</v>
      </c>
      <c r="I1531">
        <f>(1-_xlfn.PERCENTRANK.INC($F$2:$F43743,F1531,1))*10</f>
        <v>6</v>
      </c>
      <c r="J1531">
        <f t="shared" si="116"/>
        <v>0</v>
      </c>
      <c r="K1531">
        <f t="shared" si="117"/>
        <v>0</v>
      </c>
      <c r="L1531" t="s">
        <v>483</v>
      </c>
      <c r="M1531">
        <v>0</v>
      </c>
      <c r="N1531" s="8">
        <v>0</v>
      </c>
      <c r="O1531" s="8">
        <v>3</v>
      </c>
      <c r="P1531" s="8">
        <v>23</v>
      </c>
      <c r="Q1531">
        <f t="shared" si="115"/>
        <v>6</v>
      </c>
      <c r="R1531">
        <f t="shared" si="118"/>
        <v>0</v>
      </c>
      <c r="S1531" t="str">
        <f t="shared" si="119"/>
        <v>Inactive Customers</v>
      </c>
    </row>
    <row r="1532" spans="1:19" x14ac:dyDescent="0.25">
      <c r="A1532">
        <v>2544</v>
      </c>
      <c r="B1532">
        <v>74</v>
      </c>
      <c r="C1532" t="s">
        <v>443</v>
      </c>
      <c r="D1532" t="s">
        <v>37</v>
      </c>
      <c r="E1532">
        <v>57530</v>
      </c>
      <c r="F1532">
        <v>68</v>
      </c>
      <c r="G1532">
        <v>7</v>
      </c>
      <c r="H1532">
        <v>92</v>
      </c>
      <c r="I1532">
        <f>(1-_xlfn.PERCENTRANK.INC($F$2:$F43744,F1532,1))*10</f>
        <v>4</v>
      </c>
      <c r="J1532">
        <f t="shared" si="116"/>
        <v>1</v>
      </c>
      <c r="K1532">
        <f t="shared" si="117"/>
        <v>3</v>
      </c>
      <c r="L1532" t="s">
        <v>483</v>
      </c>
      <c r="M1532">
        <v>1</v>
      </c>
      <c r="N1532" s="8">
        <v>18.400000000000002</v>
      </c>
      <c r="O1532" s="8">
        <v>4</v>
      </c>
      <c r="P1532" s="8">
        <v>73.600000000000009</v>
      </c>
      <c r="Q1532">
        <f t="shared" si="115"/>
        <v>8</v>
      </c>
      <c r="R1532">
        <f t="shared" si="118"/>
        <v>1</v>
      </c>
      <c r="S1532" t="str">
        <f t="shared" si="119"/>
        <v>Inactive Customers</v>
      </c>
    </row>
    <row r="1533" spans="1:19" x14ac:dyDescent="0.25">
      <c r="A1533">
        <v>7725</v>
      </c>
      <c r="B1533">
        <v>60</v>
      </c>
      <c r="C1533" t="s">
        <v>443</v>
      </c>
      <c r="D1533" t="s">
        <v>34</v>
      </c>
      <c r="E1533">
        <v>76800</v>
      </c>
      <c r="F1533">
        <v>33</v>
      </c>
      <c r="G1533">
        <v>16</v>
      </c>
      <c r="H1533">
        <v>641</v>
      </c>
      <c r="I1533">
        <f>(1-_xlfn.PERCENTRANK.INC($F$2:$F43745,F1533,1))*10</f>
        <v>7</v>
      </c>
      <c r="J1533">
        <f t="shared" si="116"/>
        <v>5</v>
      </c>
      <c r="K1533">
        <f t="shared" si="117"/>
        <v>6</v>
      </c>
      <c r="L1533" t="s">
        <v>483</v>
      </c>
      <c r="M1533">
        <v>4</v>
      </c>
      <c r="N1533" s="8">
        <v>233.09090909090909</v>
      </c>
      <c r="O1533" s="8">
        <v>7</v>
      </c>
      <c r="P1533" s="8">
        <v>407.90909090909088</v>
      </c>
      <c r="Q1533">
        <f t="shared" si="115"/>
        <v>18</v>
      </c>
      <c r="R1533">
        <f t="shared" si="118"/>
        <v>6</v>
      </c>
      <c r="S1533" t="str">
        <f t="shared" si="119"/>
        <v>Growth Customers</v>
      </c>
    </row>
    <row r="1534" spans="1:19" x14ac:dyDescent="0.25">
      <c r="A1534">
        <v>8091</v>
      </c>
      <c r="B1534">
        <v>69</v>
      </c>
      <c r="C1534" t="s">
        <v>442</v>
      </c>
      <c r="D1534" t="s">
        <v>34</v>
      </c>
      <c r="E1534">
        <v>63943</v>
      </c>
      <c r="F1534">
        <v>50</v>
      </c>
      <c r="G1534">
        <v>17</v>
      </c>
      <c r="H1534">
        <v>1106</v>
      </c>
      <c r="I1534">
        <f>(1-_xlfn.PERCENTRANK.INC($F$2:$F43746,F1534,1))*10</f>
        <v>5</v>
      </c>
      <c r="J1534">
        <f t="shared" si="116"/>
        <v>5</v>
      </c>
      <c r="K1534">
        <f t="shared" si="117"/>
        <v>7</v>
      </c>
      <c r="L1534" t="s">
        <v>483</v>
      </c>
      <c r="M1534">
        <v>6</v>
      </c>
      <c r="N1534" s="8">
        <v>553</v>
      </c>
      <c r="O1534" s="8">
        <v>6</v>
      </c>
      <c r="P1534" s="8">
        <v>553</v>
      </c>
      <c r="Q1534">
        <f t="shared" si="115"/>
        <v>17</v>
      </c>
      <c r="R1534">
        <f t="shared" si="118"/>
        <v>5</v>
      </c>
      <c r="S1534" t="str">
        <f t="shared" si="119"/>
        <v>Growth Customers</v>
      </c>
    </row>
    <row r="1535" spans="1:19" x14ac:dyDescent="0.25">
      <c r="A1535">
        <v>7321</v>
      </c>
      <c r="B1535">
        <v>63</v>
      </c>
      <c r="C1535" t="s">
        <v>442</v>
      </c>
      <c r="D1535" t="s">
        <v>34</v>
      </c>
      <c r="E1535">
        <v>76081</v>
      </c>
      <c r="F1535">
        <v>85</v>
      </c>
      <c r="G1535">
        <v>14</v>
      </c>
      <c r="H1535">
        <v>1033</v>
      </c>
      <c r="I1535">
        <f>(1-_xlfn.PERCENTRANK.INC($F$2:$F43747,F1535,1))*10</f>
        <v>1.9999999999999996</v>
      </c>
      <c r="J1535">
        <f t="shared" si="116"/>
        <v>4</v>
      </c>
      <c r="K1535">
        <f t="shared" si="117"/>
        <v>7</v>
      </c>
      <c r="L1535" t="s">
        <v>483</v>
      </c>
      <c r="M1535">
        <v>4</v>
      </c>
      <c r="N1535" s="8">
        <v>516.5</v>
      </c>
      <c r="O1535" s="8">
        <v>4</v>
      </c>
      <c r="P1535" s="8">
        <v>516.5</v>
      </c>
      <c r="Q1535">
        <f t="shared" si="115"/>
        <v>13</v>
      </c>
      <c r="R1535">
        <f t="shared" si="118"/>
        <v>4</v>
      </c>
      <c r="S1535" t="str">
        <f t="shared" si="119"/>
        <v>At-Risk Customers</v>
      </c>
    </row>
    <row r="1536" spans="1:19" x14ac:dyDescent="0.25">
      <c r="A1536">
        <v>5462</v>
      </c>
      <c r="B1536">
        <v>51</v>
      </c>
      <c r="C1536" t="s">
        <v>442</v>
      </c>
      <c r="D1536" t="s">
        <v>34</v>
      </c>
      <c r="E1536">
        <v>67445</v>
      </c>
      <c r="F1536">
        <v>63</v>
      </c>
      <c r="G1536">
        <v>32</v>
      </c>
      <c r="H1536">
        <v>1174</v>
      </c>
      <c r="I1536">
        <f>(1-_xlfn.PERCENTRANK.INC($F$2:$F43748,F1536,1))*10</f>
        <v>4</v>
      </c>
      <c r="J1536">
        <f t="shared" si="116"/>
        <v>9</v>
      </c>
      <c r="K1536">
        <f t="shared" si="117"/>
        <v>7</v>
      </c>
      <c r="L1536" t="s">
        <v>483</v>
      </c>
      <c r="M1536">
        <v>9</v>
      </c>
      <c r="N1536" s="8">
        <v>503.14285714285711</v>
      </c>
      <c r="O1536" s="8">
        <v>12</v>
      </c>
      <c r="P1536" s="8">
        <v>670.85714285714278</v>
      </c>
      <c r="Q1536">
        <f t="shared" si="115"/>
        <v>20</v>
      </c>
      <c r="R1536">
        <f t="shared" si="118"/>
        <v>7</v>
      </c>
      <c r="S1536" t="str">
        <f t="shared" si="119"/>
        <v>Loyal Customers</v>
      </c>
    </row>
    <row r="1537" spans="1:19" x14ac:dyDescent="0.25">
      <c r="A1537">
        <v>7791</v>
      </c>
      <c r="B1537">
        <v>58</v>
      </c>
      <c r="C1537" t="s">
        <v>443</v>
      </c>
      <c r="D1537" t="s">
        <v>34</v>
      </c>
      <c r="E1537">
        <v>37054</v>
      </c>
      <c r="F1537">
        <v>89</v>
      </c>
      <c r="G1537">
        <v>6</v>
      </c>
      <c r="H1537">
        <v>25</v>
      </c>
      <c r="I1537">
        <f>(1-_xlfn.PERCENTRANK.INC($F$2:$F43749,F1537,1))*10</f>
        <v>1.9999999999999996</v>
      </c>
      <c r="J1537">
        <f t="shared" si="116"/>
        <v>1</v>
      </c>
      <c r="K1537">
        <f t="shared" si="117"/>
        <v>0</v>
      </c>
      <c r="L1537" t="s">
        <v>483</v>
      </c>
      <c r="M1537">
        <v>1</v>
      </c>
      <c r="N1537" s="8">
        <v>6.25</v>
      </c>
      <c r="O1537" s="8">
        <v>3</v>
      </c>
      <c r="P1537" s="8">
        <v>18.75</v>
      </c>
      <c r="Q1537">
        <f t="shared" si="115"/>
        <v>2.9999999999999996</v>
      </c>
      <c r="R1537">
        <f t="shared" si="118"/>
        <v>0</v>
      </c>
      <c r="S1537" t="str">
        <f t="shared" si="119"/>
        <v>Inactive Customers</v>
      </c>
    </row>
    <row r="1538" spans="1:19" x14ac:dyDescent="0.25">
      <c r="A1538">
        <v>955</v>
      </c>
      <c r="B1538">
        <v>63</v>
      </c>
      <c r="C1538" t="s">
        <v>443</v>
      </c>
      <c r="D1538" t="s">
        <v>34</v>
      </c>
      <c r="E1538">
        <v>47175</v>
      </c>
      <c r="F1538">
        <v>81</v>
      </c>
      <c r="G1538">
        <v>17</v>
      </c>
      <c r="H1538">
        <v>240</v>
      </c>
      <c r="I1538">
        <f>(1-_xlfn.PERCENTRANK.INC($F$2:$F43750,F1538,1))*10</f>
        <v>1.9999999999999996</v>
      </c>
      <c r="J1538">
        <f t="shared" si="116"/>
        <v>5</v>
      </c>
      <c r="K1538">
        <f t="shared" si="117"/>
        <v>4</v>
      </c>
      <c r="L1538" t="s">
        <v>483</v>
      </c>
      <c r="M1538">
        <v>4</v>
      </c>
      <c r="N1538" s="8">
        <v>120</v>
      </c>
      <c r="O1538" s="8">
        <v>4</v>
      </c>
      <c r="P1538" s="8">
        <v>120</v>
      </c>
      <c r="Q1538">
        <f t="shared" ref="Q1538:Q1601" si="120">SUM(I1538,J1538,K1538)</f>
        <v>11</v>
      </c>
      <c r="R1538">
        <f t="shared" si="118"/>
        <v>3</v>
      </c>
      <c r="S1538" t="str">
        <f t="shared" si="119"/>
        <v>At-Risk Customers</v>
      </c>
    </row>
    <row r="1539" spans="1:19" x14ac:dyDescent="0.25">
      <c r="A1539">
        <v>4037</v>
      </c>
      <c r="B1539">
        <v>49</v>
      </c>
      <c r="C1539" t="s">
        <v>442</v>
      </c>
      <c r="D1539" t="s">
        <v>37</v>
      </c>
      <c r="E1539">
        <v>31859</v>
      </c>
      <c r="F1539">
        <v>77</v>
      </c>
      <c r="G1539">
        <v>4</v>
      </c>
      <c r="H1539">
        <v>20</v>
      </c>
      <c r="I1539">
        <f>(1-_xlfn.PERCENTRANK.INC($F$2:$F43751,F1539,1))*10</f>
        <v>3.0000000000000004</v>
      </c>
      <c r="J1539">
        <f t="shared" ref="J1539:J1602" si="121">_xlfn.PERCENTRANK.INC($G$2:$G$2214, G1539,1) * 10</f>
        <v>0</v>
      </c>
      <c r="K1539">
        <f t="shared" ref="K1539:K1602" si="122">_xlfn.PERCENTRANK.INC($H$2:$H$2214, H1539, 1) * 10</f>
        <v>0</v>
      </c>
      <c r="L1539" t="s">
        <v>483</v>
      </c>
      <c r="M1539">
        <v>1</v>
      </c>
      <c r="N1539" s="8">
        <v>6.6666666666666661</v>
      </c>
      <c r="O1539" s="8">
        <v>2</v>
      </c>
      <c r="P1539" s="8">
        <v>13.333333333333332</v>
      </c>
      <c r="Q1539">
        <f t="shared" si="120"/>
        <v>3.0000000000000004</v>
      </c>
      <c r="R1539">
        <f t="shared" ref="R1539:R1602" si="123">_xlfn.PERCENTRANK.INC($Q$2:$Q$2214, Q1539, 1) * 10</f>
        <v>0</v>
      </c>
      <c r="S1539" t="str">
        <f t="shared" ref="S1539:S1602" si="124">VLOOKUP(R1539,$W$6:$X$17, 2,FALSE)</f>
        <v>Inactive Customers</v>
      </c>
    </row>
    <row r="1540" spans="1:19" x14ac:dyDescent="0.25">
      <c r="A1540">
        <v>6642</v>
      </c>
      <c r="B1540">
        <v>64</v>
      </c>
      <c r="C1540" t="s">
        <v>442</v>
      </c>
      <c r="D1540" t="s">
        <v>37</v>
      </c>
      <c r="E1540">
        <v>27215</v>
      </c>
      <c r="F1540">
        <v>50</v>
      </c>
      <c r="G1540">
        <v>11</v>
      </c>
      <c r="H1540">
        <v>102</v>
      </c>
      <c r="I1540">
        <f>(1-_xlfn.PERCENTRANK.INC($F$2:$F43752,F1540,1))*10</f>
        <v>5</v>
      </c>
      <c r="J1540">
        <f t="shared" si="121"/>
        <v>3</v>
      </c>
      <c r="K1540">
        <f t="shared" si="122"/>
        <v>3</v>
      </c>
      <c r="L1540" t="s">
        <v>483</v>
      </c>
      <c r="M1540">
        <v>2</v>
      </c>
      <c r="N1540" s="8">
        <v>34</v>
      </c>
      <c r="O1540" s="8">
        <v>4</v>
      </c>
      <c r="P1540" s="8">
        <v>68</v>
      </c>
      <c r="Q1540">
        <f t="shared" si="120"/>
        <v>11</v>
      </c>
      <c r="R1540">
        <f t="shared" si="123"/>
        <v>3</v>
      </c>
      <c r="S1540" t="str">
        <f t="shared" si="124"/>
        <v>At-Risk Customers</v>
      </c>
    </row>
    <row r="1541" spans="1:19" x14ac:dyDescent="0.25">
      <c r="A1541">
        <v>2793</v>
      </c>
      <c r="B1541">
        <v>49</v>
      </c>
      <c r="C1541" t="s">
        <v>33</v>
      </c>
      <c r="D1541" t="s">
        <v>37</v>
      </c>
      <c r="E1541">
        <v>70179</v>
      </c>
      <c r="F1541">
        <v>10</v>
      </c>
      <c r="G1541">
        <v>26</v>
      </c>
      <c r="H1541">
        <v>1034</v>
      </c>
      <c r="I1541">
        <f>(1-_xlfn.PERCENTRANK.INC($F$2:$F43753,F1541,1))*10</f>
        <v>9</v>
      </c>
      <c r="J1541">
        <f t="shared" si="121"/>
        <v>9</v>
      </c>
      <c r="K1541">
        <f t="shared" si="122"/>
        <v>7</v>
      </c>
      <c r="L1541" t="s">
        <v>483</v>
      </c>
      <c r="M1541">
        <v>7</v>
      </c>
      <c r="N1541" s="8">
        <v>361.9</v>
      </c>
      <c r="O1541" s="8">
        <v>13</v>
      </c>
      <c r="P1541" s="8">
        <v>672.1</v>
      </c>
      <c r="Q1541">
        <f t="shared" si="120"/>
        <v>25</v>
      </c>
      <c r="R1541">
        <f t="shared" si="123"/>
        <v>9</v>
      </c>
      <c r="S1541" t="str">
        <f t="shared" si="124"/>
        <v>Top Customers</v>
      </c>
    </row>
    <row r="1542" spans="1:19" x14ac:dyDescent="0.25">
      <c r="A1542">
        <v>5424</v>
      </c>
      <c r="B1542">
        <v>42</v>
      </c>
      <c r="C1542" t="s">
        <v>442</v>
      </c>
      <c r="D1542" t="s">
        <v>34</v>
      </c>
      <c r="E1542">
        <v>39922</v>
      </c>
      <c r="F1542">
        <v>30</v>
      </c>
      <c r="G1542">
        <v>9</v>
      </c>
      <c r="H1542">
        <v>156</v>
      </c>
      <c r="I1542">
        <f>(1-_xlfn.PERCENTRANK.INC($F$2:$F43754,F1542,1))*10</f>
        <v>7</v>
      </c>
      <c r="J1542">
        <f t="shared" si="121"/>
        <v>2</v>
      </c>
      <c r="K1542">
        <f t="shared" si="122"/>
        <v>3</v>
      </c>
      <c r="L1542" t="s">
        <v>483</v>
      </c>
      <c r="M1542">
        <v>3</v>
      </c>
      <c r="N1542" s="8">
        <v>66.857142857142847</v>
      </c>
      <c r="O1542" s="8">
        <v>4</v>
      </c>
      <c r="P1542" s="8">
        <v>89.142857142857139</v>
      </c>
      <c r="Q1542">
        <f t="shared" si="120"/>
        <v>12</v>
      </c>
      <c r="R1542">
        <f t="shared" si="123"/>
        <v>3</v>
      </c>
      <c r="S1542" t="str">
        <f t="shared" si="124"/>
        <v>At-Risk Customers</v>
      </c>
    </row>
    <row r="1543" spans="1:19" x14ac:dyDescent="0.25">
      <c r="A1543">
        <v>879</v>
      </c>
      <c r="B1543">
        <v>49</v>
      </c>
      <c r="C1543" t="s">
        <v>443</v>
      </c>
      <c r="D1543" t="s">
        <v>34</v>
      </c>
      <c r="E1543">
        <v>49681</v>
      </c>
      <c r="F1543">
        <v>66</v>
      </c>
      <c r="G1543">
        <v>21</v>
      </c>
      <c r="H1543">
        <v>458</v>
      </c>
      <c r="I1543">
        <f>(1-_xlfn.PERCENTRANK.INC($F$2:$F43755,F1543,1))*10</f>
        <v>4</v>
      </c>
      <c r="J1543">
        <f t="shared" si="121"/>
        <v>7</v>
      </c>
      <c r="K1543">
        <f t="shared" si="122"/>
        <v>5</v>
      </c>
      <c r="L1543" t="s">
        <v>483</v>
      </c>
      <c r="M1543">
        <v>7</v>
      </c>
      <c r="N1543" s="8">
        <v>229</v>
      </c>
      <c r="O1543" s="8">
        <v>7</v>
      </c>
      <c r="P1543" s="8">
        <v>229</v>
      </c>
      <c r="Q1543">
        <f t="shared" si="120"/>
        <v>16</v>
      </c>
      <c r="R1543">
        <f t="shared" si="123"/>
        <v>5</v>
      </c>
      <c r="S1543" t="str">
        <f t="shared" si="124"/>
        <v>Growth Customers</v>
      </c>
    </row>
    <row r="1544" spans="1:19" x14ac:dyDescent="0.25">
      <c r="A1544">
        <v>9530</v>
      </c>
      <c r="B1544">
        <v>37</v>
      </c>
      <c r="C1544" t="s">
        <v>442</v>
      </c>
      <c r="D1544" t="s">
        <v>34</v>
      </c>
      <c r="E1544">
        <v>24645</v>
      </c>
      <c r="F1544">
        <v>16</v>
      </c>
      <c r="G1544">
        <v>4</v>
      </c>
      <c r="H1544">
        <v>17</v>
      </c>
      <c r="I1544">
        <f>(1-_xlfn.PERCENTRANK.INC($F$2:$F43756,F1544,1))*10</f>
        <v>9</v>
      </c>
      <c r="J1544">
        <f t="shared" si="121"/>
        <v>0</v>
      </c>
      <c r="K1544">
        <f t="shared" si="122"/>
        <v>0</v>
      </c>
      <c r="L1544" t="s">
        <v>483</v>
      </c>
      <c r="M1544">
        <v>1</v>
      </c>
      <c r="N1544" s="8">
        <v>5.6666666666666661</v>
      </c>
      <c r="O1544" s="8">
        <v>2</v>
      </c>
      <c r="P1544" s="8">
        <v>11.333333333333332</v>
      </c>
      <c r="Q1544">
        <f t="shared" si="120"/>
        <v>9</v>
      </c>
      <c r="R1544">
        <f t="shared" si="123"/>
        <v>2</v>
      </c>
      <c r="S1544" t="str">
        <f t="shared" si="124"/>
        <v>At-Risk Customers</v>
      </c>
    </row>
    <row r="1545" spans="1:19" x14ac:dyDescent="0.25">
      <c r="A1545">
        <v>4828</v>
      </c>
      <c r="B1545">
        <v>71</v>
      </c>
      <c r="C1545" t="s">
        <v>442</v>
      </c>
      <c r="D1545" t="s">
        <v>37</v>
      </c>
      <c r="E1545">
        <v>79865</v>
      </c>
      <c r="F1545">
        <v>12</v>
      </c>
      <c r="G1545">
        <v>21</v>
      </c>
      <c r="H1545">
        <v>792</v>
      </c>
      <c r="I1545">
        <f>(1-_xlfn.PERCENTRANK.INC($F$2:$F43757,F1545,1))*10</f>
        <v>9</v>
      </c>
      <c r="J1545">
        <f t="shared" si="121"/>
        <v>7</v>
      </c>
      <c r="K1545">
        <f t="shared" si="122"/>
        <v>6</v>
      </c>
      <c r="L1545" t="s">
        <v>483</v>
      </c>
      <c r="M1545">
        <v>5</v>
      </c>
      <c r="N1545" s="8">
        <v>396</v>
      </c>
      <c r="O1545" s="8">
        <v>5</v>
      </c>
      <c r="P1545" s="8">
        <v>396</v>
      </c>
      <c r="Q1545">
        <f t="shared" si="120"/>
        <v>22</v>
      </c>
      <c r="R1545">
        <f t="shared" si="123"/>
        <v>8</v>
      </c>
      <c r="S1545" t="str">
        <f t="shared" si="124"/>
        <v>Loyal Customers</v>
      </c>
    </row>
    <row r="1546" spans="1:19" x14ac:dyDescent="0.25">
      <c r="A1546">
        <v>10699</v>
      </c>
      <c r="B1546">
        <v>40</v>
      </c>
      <c r="C1546" t="s">
        <v>442</v>
      </c>
      <c r="D1546" t="s">
        <v>34</v>
      </c>
      <c r="E1546">
        <v>44322</v>
      </c>
      <c r="F1546">
        <v>30</v>
      </c>
      <c r="G1546">
        <v>8</v>
      </c>
      <c r="H1546">
        <v>92</v>
      </c>
      <c r="I1546">
        <f>(1-_xlfn.PERCENTRANK.INC($F$2:$F43758,F1546,1))*10</f>
        <v>7</v>
      </c>
      <c r="J1546">
        <f t="shared" si="121"/>
        <v>2</v>
      </c>
      <c r="K1546">
        <f t="shared" si="122"/>
        <v>3</v>
      </c>
      <c r="L1546" t="s">
        <v>483</v>
      </c>
      <c r="M1546">
        <v>3</v>
      </c>
      <c r="N1546" s="8">
        <v>46</v>
      </c>
      <c r="O1546" s="8">
        <v>3</v>
      </c>
      <c r="P1546" s="8">
        <v>46</v>
      </c>
      <c r="Q1546">
        <f t="shared" si="120"/>
        <v>12</v>
      </c>
      <c r="R1546">
        <f t="shared" si="123"/>
        <v>3</v>
      </c>
      <c r="S1546" t="str">
        <f t="shared" si="124"/>
        <v>At-Risk Customers</v>
      </c>
    </row>
    <row r="1547" spans="1:19" x14ac:dyDescent="0.25">
      <c r="A1547">
        <v>1497</v>
      </c>
      <c r="B1547">
        <v>73</v>
      </c>
      <c r="C1547" t="s">
        <v>442</v>
      </c>
      <c r="D1547" t="s">
        <v>30</v>
      </c>
      <c r="E1547">
        <v>47958</v>
      </c>
      <c r="F1547">
        <v>8</v>
      </c>
      <c r="G1547">
        <v>16</v>
      </c>
      <c r="H1547">
        <v>407</v>
      </c>
      <c r="I1547">
        <f>(1-_xlfn.PERCENTRANK.INC($F$2:$F43759,F1547,1))*10</f>
        <v>10</v>
      </c>
      <c r="J1547">
        <f t="shared" si="121"/>
        <v>5</v>
      </c>
      <c r="K1547">
        <f t="shared" si="122"/>
        <v>5</v>
      </c>
      <c r="L1547" t="s">
        <v>483</v>
      </c>
      <c r="M1547">
        <v>6</v>
      </c>
      <c r="N1547" s="8">
        <v>221.99999999999997</v>
      </c>
      <c r="O1547" s="8">
        <v>5</v>
      </c>
      <c r="P1547" s="8">
        <v>185</v>
      </c>
      <c r="Q1547">
        <f t="shared" si="120"/>
        <v>20</v>
      </c>
      <c r="R1547">
        <f t="shared" si="123"/>
        <v>7</v>
      </c>
      <c r="S1547" t="str">
        <f t="shared" si="124"/>
        <v>Loyal Customers</v>
      </c>
    </row>
    <row r="1548" spans="1:19" x14ac:dyDescent="0.25">
      <c r="A1548">
        <v>7476</v>
      </c>
      <c r="B1548">
        <v>61</v>
      </c>
      <c r="C1548" t="s">
        <v>443</v>
      </c>
      <c r="D1548" t="s">
        <v>30</v>
      </c>
      <c r="E1548">
        <v>63972</v>
      </c>
      <c r="F1548">
        <v>93</v>
      </c>
      <c r="G1548">
        <v>23</v>
      </c>
      <c r="H1548">
        <v>1269</v>
      </c>
      <c r="I1548">
        <f>(1-_xlfn.PERCENTRANK.INC($F$2:$F43760,F1548,1))*10</f>
        <v>0.99999999999999978</v>
      </c>
      <c r="J1548">
        <f t="shared" si="121"/>
        <v>8</v>
      </c>
      <c r="K1548">
        <f t="shared" si="122"/>
        <v>8</v>
      </c>
      <c r="L1548" t="s">
        <v>483</v>
      </c>
      <c r="M1548">
        <v>5</v>
      </c>
      <c r="N1548" s="8">
        <v>423</v>
      </c>
      <c r="O1548" s="8">
        <v>10</v>
      </c>
      <c r="P1548" s="8">
        <v>846</v>
      </c>
      <c r="Q1548">
        <f t="shared" si="120"/>
        <v>17</v>
      </c>
      <c r="R1548">
        <f t="shared" si="123"/>
        <v>5</v>
      </c>
      <c r="S1548" t="str">
        <f t="shared" si="124"/>
        <v>Growth Customers</v>
      </c>
    </row>
    <row r="1549" spans="1:19" x14ac:dyDescent="0.25">
      <c r="A1549">
        <v>4390</v>
      </c>
      <c r="B1549">
        <v>71</v>
      </c>
      <c r="C1549" t="s">
        <v>442</v>
      </c>
      <c r="D1549" t="s">
        <v>34</v>
      </c>
      <c r="E1549">
        <v>75315</v>
      </c>
      <c r="F1549">
        <v>14</v>
      </c>
      <c r="G1549">
        <v>23</v>
      </c>
      <c r="H1549">
        <v>841</v>
      </c>
      <c r="I1549">
        <f>(1-_xlfn.PERCENTRANK.INC($F$2:$F43761,F1549,1))*10</f>
        <v>9</v>
      </c>
      <c r="J1549">
        <f t="shared" si="121"/>
        <v>8</v>
      </c>
      <c r="K1549">
        <f t="shared" si="122"/>
        <v>6</v>
      </c>
      <c r="L1549" t="s">
        <v>483</v>
      </c>
      <c r="M1549">
        <v>5</v>
      </c>
      <c r="N1549" s="8">
        <v>247.35294117647061</v>
      </c>
      <c r="O1549" s="8">
        <v>12</v>
      </c>
      <c r="P1549" s="8">
        <v>593.64705882352951</v>
      </c>
      <c r="Q1549">
        <f t="shared" si="120"/>
        <v>23</v>
      </c>
      <c r="R1549">
        <f t="shared" si="123"/>
        <v>8</v>
      </c>
      <c r="S1549" t="str">
        <f t="shared" si="124"/>
        <v>Loyal Customers</v>
      </c>
    </row>
    <row r="1550" spans="1:19" x14ac:dyDescent="0.25">
      <c r="A1550">
        <v>10478</v>
      </c>
      <c r="B1550">
        <v>75</v>
      </c>
      <c r="C1550" t="s">
        <v>33</v>
      </c>
      <c r="D1550" t="s">
        <v>34</v>
      </c>
      <c r="E1550">
        <v>55517</v>
      </c>
      <c r="F1550">
        <v>53</v>
      </c>
      <c r="G1550">
        <v>23</v>
      </c>
      <c r="H1550">
        <v>633</v>
      </c>
      <c r="I1550">
        <f>(1-_xlfn.PERCENTRANK.INC($F$2:$F43762,F1550,1))*10</f>
        <v>5</v>
      </c>
      <c r="J1550">
        <f t="shared" si="121"/>
        <v>8</v>
      </c>
      <c r="K1550">
        <f t="shared" si="122"/>
        <v>5</v>
      </c>
      <c r="L1550" t="s">
        <v>483</v>
      </c>
      <c r="M1550">
        <v>11</v>
      </c>
      <c r="N1550" s="8">
        <v>409.58823529411768</v>
      </c>
      <c r="O1550" s="8">
        <v>6</v>
      </c>
      <c r="P1550" s="8">
        <v>223.41176470588238</v>
      </c>
      <c r="Q1550">
        <f t="shared" si="120"/>
        <v>18</v>
      </c>
      <c r="R1550">
        <f t="shared" si="123"/>
        <v>6</v>
      </c>
      <c r="S1550" t="str">
        <f t="shared" si="124"/>
        <v>Growth Customers</v>
      </c>
    </row>
    <row r="1551" spans="1:19" x14ac:dyDescent="0.25">
      <c r="A1551">
        <v>1081</v>
      </c>
      <c r="B1551">
        <v>68</v>
      </c>
      <c r="C1551" t="s">
        <v>33</v>
      </c>
      <c r="D1551" t="s">
        <v>34</v>
      </c>
      <c r="E1551">
        <v>75283</v>
      </c>
      <c r="F1551">
        <v>26</v>
      </c>
      <c r="G1551">
        <v>25</v>
      </c>
      <c r="H1551">
        <v>1019</v>
      </c>
      <c r="I1551">
        <f>(1-_xlfn.PERCENTRANK.INC($F$2:$F43763,F1551,1))*10</f>
        <v>8</v>
      </c>
      <c r="J1551">
        <f t="shared" si="121"/>
        <v>8</v>
      </c>
      <c r="K1551">
        <f t="shared" si="122"/>
        <v>7</v>
      </c>
      <c r="L1551" t="s">
        <v>483</v>
      </c>
      <c r="M1551">
        <v>6</v>
      </c>
      <c r="N1551" s="8">
        <v>555.81818181818176</v>
      </c>
      <c r="O1551" s="8">
        <v>5</v>
      </c>
      <c r="P1551" s="8">
        <v>463.18181818181819</v>
      </c>
      <c r="Q1551">
        <f t="shared" si="120"/>
        <v>23</v>
      </c>
      <c r="R1551">
        <f t="shared" si="123"/>
        <v>8</v>
      </c>
      <c r="S1551" t="str">
        <f t="shared" si="124"/>
        <v>Loyal Customers</v>
      </c>
    </row>
    <row r="1552" spans="1:19" x14ac:dyDescent="0.25">
      <c r="A1552">
        <v>4261</v>
      </c>
      <c r="B1552">
        <v>79</v>
      </c>
      <c r="C1552" t="s">
        <v>33</v>
      </c>
      <c r="D1552" t="s">
        <v>30</v>
      </c>
      <c r="E1552">
        <v>82800</v>
      </c>
      <c r="F1552">
        <v>23</v>
      </c>
      <c r="G1552">
        <v>26</v>
      </c>
      <c r="H1552">
        <v>1315</v>
      </c>
      <c r="I1552">
        <f>(1-_xlfn.PERCENTRANK.INC($F$2:$F43764,F1552,1))*10</f>
        <v>8</v>
      </c>
      <c r="J1552">
        <f t="shared" si="121"/>
        <v>9</v>
      </c>
      <c r="K1552">
        <f t="shared" si="122"/>
        <v>8</v>
      </c>
      <c r="L1552" t="s">
        <v>483</v>
      </c>
      <c r="M1552">
        <v>7</v>
      </c>
      <c r="N1552" s="8">
        <v>484.4736842105263</v>
      </c>
      <c r="O1552" s="8">
        <v>12</v>
      </c>
      <c r="P1552" s="8">
        <v>830.52631578947364</v>
      </c>
      <c r="Q1552">
        <f t="shared" si="120"/>
        <v>25</v>
      </c>
      <c r="R1552">
        <f t="shared" si="123"/>
        <v>9</v>
      </c>
      <c r="S1552" t="str">
        <f t="shared" si="124"/>
        <v>Top Customers</v>
      </c>
    </row>
    <row r="1553" spans="1:19" x14ac:dyDescent="0.25">
      <c r="A1553">
        <v>9916</v>
      </c>
      <c r="B1553">
        <v>71</v>
      </c>
      <c r="C1553" t="s">
        <v>442</v>
      </c>
      <c r="D1553" t="s">
        <v>34</v>
      </c>
      <c r="E1553">
        <v>38998</v>
      </c>
      <c r="F1553">
        <v>92</v>
      </c>
      <c r="G1553">
        <v>8</v>
      </c>
      <c r="H1553">
        <v>54</v>
      </c>
      <c r="I1553">
        <f>(1-_xlfn.PERCENTRANK.INC($F$2:$F43765,F1553,1))*10</f>
        <v>0.99999999999999978</v>
      </c>
      <c r="J1553">
        <f t="shared" si="121"/>
        <v>2</v>
      </c>
      <c r="K1553">
        <f t="shared" si="122"/>
        <v>1</v>
      </c>
      <c r="L1553" t="s">
        <v>483</v>
      </c>
      <c r="M1553">
        <v>2</v>
      </c>
      <c r="N1553" s="8">
        <v>21.6</v>
      </c>
      <c r="O1553" s="8">
        <v>3</v>
      </c>
      <c r="P1553" s="8">
        <v>32.4</v>
      </c>
      <c r="Q1553">
        <f t="shared" si="120"/>
        <v>4</v>
      </c>
      <c r="R1553">
        <f t="shared" si="123"/>
        <v>0</v>
      </c>
      <c r="S1553" t="str">
        <f t="shared" si="124"/>
        <v>Inactive Customers</v>
      </c>
    </row>
    <row r="1554" spans="1:19" x14ac:dyDescent="0.25">
      <c r="A1554">
        <v>5350</v>
      </c>
      <c r="B1554">
        <v>34</v>
      </c>
      <c r="C1554" t="s">
        <v>443</v>
      </c>
      <c r="D1554" t="s">
        <v>30</v>
      </c>
      <c r="E1554">
        <v>90638</v>
      </c>
      <c r="F1554">
        <v>29</v>
      </c>
      <c r="G1554">
        <v>18</v>
      </c>
      <c r="H1554">
        <v>2525</v>
      </c>
      <c r="I1554">
        <f>(1-_xlfn.PERCENTRANK.INC($F$2:$F43766,F1554,1))*10</f>
        <v>8</v>
      </c>
      <c r="J1554">
        <f t="shared" si="121"/>
        <v>6</v>
      </c>
      <c r="K1554">
        <f t="shared" si="122"/>
        <v>9</v>
      </c>
      <c r="L1554" t="s">
        <v>483</v>
      </c>
      <c r="M1554">
        <v>3</v>
      </c>
      <c r="N1554" s="8">
        <v>582.69230769230774</v>
      </c>
      <c r="O1554" s="8">
        <v>10</v>
      </c>
      <c r="P1554" s="8">
        <v>1942.3076923076924</v>
      </c>
      <c r="Q1554">
        <f t="shared" si="120"/>
        <v>23</v>
      </c>
      <c r="R1554">
        <f t="shared" si="123"/>
        <v>8</v>
      </c>
      <c r="S1554" t="str">
        <f t="shared" si="124"/>
        <v>Loyal Customers</v>
      </c>
    </row>
    <row r="1555" spans="1:19" x14ac:dyDescent="0.25">
      <c r="A1555">
        <v>8135</v>
      </c>
      <c r="B1555">
        <v>39</v>
      </c>
      <c r="C1555" t="s">
        <v>443</v>
      </c>
      <c r="D1555" t="s">
        <v>34</v>
      </c>
      <c r="E1555">
        <v>27161</v>
      </c>
      <c r="F1555">
        <v>41</v>
      </c>
      <c r="G1555">
        <v>5</v>
      </c>
      <c r="H1555">
        <v>52</v>
      </c>
      <c r="I1555">
        <f>(1-_xlfn.PERCENTRANK.INC($F$2:$F43767,F1555,1))*10</f>
        <v>6</v>
      </c>
      <c r="J1555">
        <f t="shared" si="121"/>
        <v>0</v>
      </c>
      <c r="K1555">
        <f t="shared" si="122"/>
        <v>1</v>
      </c>
      <c r="L1555" t="s">
        <v>483</v>
      </c>
      <c r="M1555">
        <v>1</v>
      </c>
      <c r="N1555" s="8">
        <v>13</v>
      </c>
      <c r="O1555" s="8">
        <v>3</v>
      </c>
      <c r="P1555" s="8">
        <v>39</v>
      </c>
      <c r="Q1555">
        <f t="shared" si="120"/>
        <v>7</v>
      </c>
      <c r="R1555">
        <f t="shared" si="123"/>
        <v>1</v>
      </c>
      <c r="S1555" t="str">
        <f t="shared" si="124"/>
        <v>Inactive Customers</v>
      </c>
    </row>
    <row r="1556" spans="1:19" x14ac:dyDescent="0.25">
      <c r="A1556">
        <v>8685</v>
      </c>
      <c r="B1556">
        <v>48</v>
      </c>
      <c r="C1556" t="s">
        <v>442</v>
      </c>
      <c r="D1556" t="s">
        <v>34</v>
      </c>
      <c r="E1556">
        <v>42014</v>
      </c>
      <c r="F1556">
        <v>56</v>
      </c>
      <c r="G1556">
        <v>20</v>
      </c>
      <c r="H1556">
        <v>436</v>
      </c>
      <c r="I1556">
        <f>(1-_xlfn.PERCENTRANK.INC($F$2:$F43768,F1556,1))*10</f>
        <v>5</v>
      </c>
      <c r="J1556">
        <f t="shared" si="121"/>
        <v>6</v>
      </c>
      <c r="K1556">
        <f t="shared" si="122"/>
        <v>5</v>
      </c>
      <c r="L1556" t="s">
        <v>483</v>
      </c>
      <c r="M1556">
        <v>7</v>
      </c>
      <c r="N1556" s="8">
        <v>234.76923076923075</v>
      </c>
      <c r="O1556" s="8">
        <v>6</v>
      </c>
      <c r="P1556" s="8">
        <v>201.23076923076925</v>
      </c>
      <c r="Q1556">
        <f t="shared" si="120"/>
        <v>16</v>
      </c>
      <c r="R1556">
        <f t="shared" si="123"/>
        <v>5</v>
      </c>
      <c r="S1556" t="str">
        <f t="shared" si="124"/>
        <v>Growth Customers</v>
      </c>
    </row>
    <row r="1557" spans="1:19" x14ac:dyDescent="0.25">
      <c r="A1557">
        <v>4967</v>
      </c>
      <c r="B1557">
        <v>65</v>
      </c>
      <c r="C1557" t="s">
        <v>33</v>
      </c>
      <c r="D1557" t="s">
        <v>34</v>
      </c>
      <c r="E1557">
        <v>38201</v>
      </c>
      <c r="F1557">
        <v>19</v>
      </c>
      <c r="G1557">
        <v>15</v>
      </c>
      <c r="H1557">
        <v>268</v>
      </c>
      <c r="I1557">
        <f>(1-_xlfn.PERCENTRANK.INC($F$2:$F43769,F1557,1))*10</f>
        <v>9</v>
      </c>
      <c r="J1557">
        <f t="shared" si="121"/>
        <v>4</v>
      </c>
      <c r="K1557">
        <f t="shared" si="122"/>
        <v>4</v>
      </c>
      <c r="L1557" t="s">
        <v>483</v>
      </c>
      <c r="M1557">
        <v>5</v>
      </c>
      <c r="N1557" s="8">
        <v>134</v>
      </c>
      <c r="O1557" s="8">
        <v>5</v>
      </c>
      <c r="P1557" s="8">
        <v>134</v>
      </c>
      <c r="Q1557">
        <f t="shared" si="120"/>
        <v>17</v>
      </c>
      <c r="R1557">
        <f t="shared" si="123"/>
        <v>5</v>
      </c>
      <c r="S1557" t="str">
        <f t="shared" si="124"/>
        <v>Growth Customers</v>
      </c>
    </row>
    <row r="1558" spans="1:19" x14ac:dyDescent="0.25">
      <c r="A1558">
        <v>2130</v>
      </c>
      <c r="B1558">
        <v>43</v>
      </c>
      <c r="C1558" t="s">
        <v>442</v>
      </c>
      <c r="D1558" t="s">
        <v>34</v>
      </c>
      <c r="E1558">
        <v>45203</v>
      </c>
      <c r="F1558">
        <v>4</v>
      </c>
      <c r="G1558">
        <v>8</v>
      </c>
      <c r="H1558">
        <v>147</v>
      </c>
      <c r="I1558">
        <f>(1-_xlfn.PERCENTRANK.INC($F$2:$F43770,F1558,1))*10</f>
        <v>10</v>
      </c>
      <c r="J1558">
        <f t="shared" si="121"/>
        <v>2</v>
      </c>
      <c r="K1558">
        <f t="shared" si="122"/>
        <v>3</v>
      </c>
      <c r="L1558" t="s">
        <v>483</v>
      </c>
      <c r="M1558">
        <v>3</v>
      </c>
      <c r="N1558" s="8">
        <v>73.5</v>
      </c>
      <c r="O1558" s="8">
        <v>3</v>
      </c>
      <c r="P1558" s="8">
        <v>73.5</v>
      </c>
      <c r="Q1558">
        <f t="shared" si="120"/>
        <v>15</v>
      </c>
      <c r="R1558">
        <f t="shared" si="123"/>
        <v>4</v>
      </c>
      <c r="S1558" t="str">
        <f t="shared" si="124"/>
        <v>At-Risk Customers</v>
      </c>
    </row>
    <row r="1559" spans="1:19" x14ac:dyDescent="0.25">
      <c r="A1559">
        <v>9298</v>
      </c>
      <c r="B1559">
        <v>78</v>
      </c>
      <c r="C1559" t="s">
        <v>33</v>
      </c>
      <c r="D1559" t="s">
        <v>34</v>
      </c>
      <c r="E1559">
        <v>81574</v>
      </c>
      <c r="F1559">
        <v>89</v>
      </c>
      <c r="G1559">
        <v>18</v>
      </c>
      <c r="H1559">
        <v>1798</v>
      </c>
      <c r="I1559">
        <f>(1-_xlfn.PERCENTRANK.INC($F$2:$F43771,F1559,1))*10</f>
        <v>1.9999999999999996</v>
      </c>
      <c r="J1559">
        <f t="shared" si="121"/>
        <v>6</v>
      </c>
      <c r="K1559">
        <f t="shared" si="122"/>
        <v>9</v>
      </c>
      <c r="L1559" t="s">
        <v>483</v>
      </c>
      <c r="M1559">
        <v>4</v>
      </c>
      <c r="N1559" s="8">
        <v>599.33333333333326</v>
      </c>
      <c r="O1559" s="8">
        <v>8</v>
      </c>
      <c r="P1559" s="8">
        <v>1198.6666666666665</v>
      </c>
      <c r="Q1559">
        <f t="shared" si="120"/>
        <v>17</v>
      </c>
      <c r="R1559">
        <f t="shared" si="123"/>
        <v>5</v>
      </c>
      <c r="S1559" t="str">
        <f t="shared" si="124"/>
        <v>Growth Customers</v>
      </c>
    </row>
    <row r="1560" spans="1:19" x14ac:dyDescent="0.25">
      <c r="A1560">
        <v>8175</v>
      </c>
      <c r="B1560">
        <v>33</v>
      </c>
      <c r="C1560" t="s">
        <v>442</v>
      </c>
      <c r="D1560" t="s">
        <v>34</v>
      </c>
      <c r="E1560">
        <v>34935</v>
      </c>
      <c r="F1560">
        <v>71</v>
      </c>
      <c r="G1560">
        <v>8</v>
      </c>
      <c r="H1560">
        <v>137</v>
      </c>
      <c r="I1560">
        <f>(1-_xlfn.PERCENTRANK.INC($F$2:$F43772,F1560,1))*10</f>
        <v>3.0000000000000004</v>
      </c>
      <c r="J1560">
        <f t="shared" si="121"/>
        <v>2</v>
      </c>
      <c r="K1560">
        <f t="shared" si="122"/>
        <v>3</v>
      </c>
      <c r="L1560" t="s">
        <v>483</v>
      </c>
      <c r="M1560">
        <v>2</v>
      </c>
      <c r="N1560" s="8">
        <v>45.666666666666664</v>
      </c>
      <c r="O1560" s="8">
        <v>4</v>
      </c>
      <c r="P1560" s="8">
        <v>91.333333333333329</v>
      </c>
      <c r="Q1560">
        <f t="shared" si="120"/>
        <v>8</v>
      </c>
      <c r="R1560">
        <f t="shared" si="123"/>
        <v>1</v>
      </c>
      <c r="S1560" t="str">
        <f t="shared" si="124"/>
        <v>Inactive Customers</v>
      </c>
    </row>
    <row r="1561" spans="1:19" x14ac:dyDescent="0.25">
      <c r="A1561">
        <v>6257</v>
      </c>
      <c r="B1561">
        <v>49</v>
      </c>
      <c r="C1561" t="s">
        <v>443</v>
      </c>
      <c r="D1561" t="s">
        <v>30</v>
      </c>
      <c r="E1561">
        <v>60482</v>
      </c>
      <c r="F1561">
        <v>81</v>
      </c>
      <c r="G1561">
        <v>17</v>
      </c>
      <c r="H1561">
        <v>507</v>
      </c>
      <c r="I1561">
        <f>(1-_xlfn.PERCENTRANK.INC($F$2:$F43773,F1561,1))*10</f>
        <v>1.9999999999999996</v>
      </c>
      <c r="J1561">
        <f t="shared" si="121"/>
        <v>5</v>
      </c>
      <c r="K1561">
        <f t="shared" si="122"/>
        <v>5</v>
      </c>
      <c r="L1561" t="s">
        <v>483</v>
      </c>
      <c r="M1561">
        <v>7</v>
      </c>
      <c r="N1561" s="8">
        <v>253.5</v>
      </c>
      <c r="O1561" s="8">
        <v>7</v>
      </c>
      <c r="P1561" s="8">
        <v>253.5</v>
      </c>
      <c r="Q1561">
        <f t="shared" si="120"/>
        <v>12</v>
      </c>
      <c r="R1561">
        <f t="shared" si="123"/>
        <v>3</v>
      </c>
      <c r="S1561" t="str">
        <f t="shared" si="124"/>
        <v>At-Risk Customers</v>
      </c>
    </row>
    <row r="1562" spans="1:19" x14ac:dyDescent="0.25">
      <c r="A1562">
        <v>3790</v>
      </c>
      <c r="B1562">
        <v>69</v>
      </c>
      <c r="C1562" t="s">
        <v>442</v>
      </c>
      <c r="D1562" t="s">
        <v>34</v>
      </c>
      <c r="E1562">
        <v>34633</v>
      </c>
      <c r="F1562">
        <v>31</v>
      </c>
      <c r="G1562">
        <v>4</v>
      </c>
      <c r="H1562">
        <v>15</v>
      </c>
      <c r="I1562">
        <f>(1-_xlfn.PERCENTRANK.INC($F$2:$F43774,F1562,1))*10</f>
        <v>7</v>
      </c>
      <c r="J1562">
        <f t="shared" si="121"/>
        <v>0</v>
      </c>
      <c r="K1562">
        <f t="shared" si="122"/>
        <v>0</v>
      </c>
      <c r="L1562" t="s">
        <v>483</v>
      </c>
      <c r="M1562">
        <v>1</v>
      </c>
      <c r="N1562" s="8">
        <v>5</v>
      </c>
      <c r="O1562" s="8">
        <v>2</v>
      </c>
      <c r="P1562" s="8">
        <v>10</v>
      </c>
      <c r="Q1562">
        <f t="shared" si="120"/>
        <v>7</v>
      </c>
      <c r="R1562">
        <f t="shared" si="123"/>
        <v>1</v>
      </c>
      <c r="S1562" t="str">
        <f t="shared" si="124"/>
        <v>Inactive Customers</v>
      </c>
    </row>
    <row r="1563" spans="1:19" x14ac:dyDescent="0.25">
      <c r="A1563">
        <v>9952</v>
      </c>
      <c r="B1563">
        <v>78</v>
      </c>
      <c r="C1563" t="s">
        <v>443</v>
      </c>
      <c r="D1563" t="s">
        <v>34</v>
      </c>
      <c r="E1563">
        <v>78093</v>
      </c>
      <c r="F1563">
        <v>53</v>
      </c>
      <c r="G1563">
        <v>17</v>
      </c>
      <c r="H1563">
        <v>1105</v>
      </c>
      <c r="I1563">
        <f>(1-_xlfn.PERCENTRANK.INC($F$2:$F43775,F1563,1))*10</f>
        <v>5</v>
      </c>
      <c r="J1563">
        <f t="shared" si="121"/>
        <v>5</v>
      </c>
      <c r="K1563">
        <f t="shared" si="122"/>
        <v>7</v>
      </c>
      <c r="L1563" t="s">
        <v>483</v>
      </c>
      <c r="M1563">
        <v>4</v>
      </c>
      <c r="N1563" s="8">
        <v>491.11111111111109</v>
      </c>
      <c r="O1563" s="8">
        <v>5</v>
      </c>
      <c r="P1563" s="8">
        <v>613.88888888888891</v>
      </c>
      <c r="Q1563">
        <f t="shared" si="120"/>
        <v>17</v>
      </c>
      <c r="R1563">
        <f t="shared" si="123"/>
        <v>5</v>
      </c>
      <c r="S1563" t="str">
        <f t="shared" si="124"/>
        <v>Growth Customers</v>
      </c>
    </row>
    <row r="1564" spans="1:19" x14ac:dyDescent="0.25">
      <c r="A1564">
        <v>3503</v>
      </c>
      <c r="B1564">
        <v>75</v>
      </c>
      <c r="C1564" t="s">
        <v>442</v>
      </c>
      <c r="D1564" t="s">
        <v>37</v>
      </c>
      <c r="E1564">
        <v>82460</v>
      </c>
      <c r="F1564">
        <v>78</v>
      </c>
      <c r="G1564">
        <v>15</v>
      </c>
      <c r="H1564">
        <v>974</v>
      </c>
      <c r="I1564">
        <f>(1-_xlfn.PERCENTRANK.INC($F$2:$F43776,F1564,1))*10</f>
        <v>3.0000000000000004</v>
      </c>
      <c r="J1564">
        <f t="shared" si="121"/>
        <v>4</v>
      </c>
      <c r="K1564">
        <f t="shared" si="122"/>
        <v>7</v>
      </c>
      <c r="L1564" t="s">
        <v>483</v>
      </c>
      <c r="M1564">
        <v>5</v>
      </c>
      <c r="N1564" s="8">
        <v>442.72727272727269</v>
      </c>
      <c r="O1564" s="8">
        <v>6</v>
      </c>
      <c r="P1564" s="8">
        <v>531.27272727272725</v>
      </c>
      <c r="Q1564">
        <f t="shared" si="120"/>
        <v>14</v>
      </c>
      <c r="R1564">
        <f t="shared" si="123"/>
        <v>4</v>
      </c>
      <c r="S1564" t="str">
        <f t="shared" si="124"/>
        <v>At-Risk Customers</v>
      </c>
    </row>
    <row r="1565" spans="1:19" x14ac:dyDescent="0.25">
      <c r="A1565">
        <v>5223</v>
      </c>
      <c r="B1565">
        <v>59</v>
      </c>
      <c r="C1565" t="s">
        <v>443</v>
      </c>
      <c r="D1565" t="s">
        <v>34</v>
      </c>
      <c r="E1565">
        <v>45903</v>
      </c>
      <c r="F1565">
        <v>80</v>
      </c>
      <c r="G1565">
        <v>8</v>
      </c>
      <c r="H1565">
        <v>66</v>
      </c>
      <c r="I1565">
        <f>(1-_xlfn.PERCENTRANK.INC($F$2:$F43777,F1565,1))*10</f>
        <v>1.9999999999999996</v>
      </c>
      <c r="J1565">
        <f t="shared" si="121"/>
        <v>2</v>
      </c>
      <c r="K1565">
        <f t="shared" si="122"/>
        <v>2</v>
      </c>
      <c r="L1565" t="s">
        <v>483</v>
      </c>
      <c r="M1565">
        <v>2</v>
      </c>
      <c r="N1565" s="8">
        <v>26.400000000000002</v>
      </c>
      <c r="O1565" s="8">
        <v>3</v>
      </c>
      <c r="P1565" s="8">
        <v>39.6</v>
      </c>
      <c r="Q1565">
        <f t="shared" si="120"/>
        <v>6</v>
      </c>
      <c r="R1565">
        <f t="shared" si="123"/>
        <v>0</v>
      </c>
      <c r="S1565" t="str">
        <f t="shared" si="124"/>
        <v>Inactive Customers</v>
      </c>
    </row>
    <row r="1566" spans="1:19" x14ac:dyDescent="0.25">
      <c r="A1566">
        <v>4608</v>
      </c>
      <c r="B1566">
        <v>38</v>
      </c>
      <c r="C1566" t="s">
        <v>442</v>
      </c>
      <c r="D1566" t="s">
        <v>37</v>
      </c>
      <c r="E1566">
        <v>81361</v>
      </c>
      <c r="F1566">
        <v>18</v>
      </c>
      <c r="G1566">
        <v>27</v>
      </c>
      <c r="H1566">
        <v>778</v>
      </c>
      <c r="I1566">
        <f>(1-_xlfn.PERCENTRANK.INC($F$2:$F43778,F1566,1))*10</f>
        <v>9</v>
      </c>
      <c r="J1566">
        <f t="shared" si="121"/>
        <v>9</v>
      </c>
      <c r="K1566">
        <f t="shared" si="122"/>
        <v>6</v>
      </c>
      <c r="L1566" t="s">
        <v>483</v>
      </c>
      <c r="M1566">
        <v>3</v>
      </c>
      <c r="N1566" s="8">
        <v>145.875</v>
      </c>
      <c r="O1566" s="8">
        <v>13</v>
      </c>
      <c r="P1566" s="8">
        <v>632.125</v>
      </c>
      <c r="Q1566">
        <f t="shared" si="120"/>
        <v>24</v>
      </c>
      <c r="R1566">
        <f t="shared" si="123"/>
        <v>9</v>
      </c>
      <c r="S1566" t="str">
        <f t="shared" si="124"/>
        <v>Top Customers</v>
      </c>
    </row>
    <row r="1567" spans="1:19" x14ac:dyDescent="0.25">
      <c r="A1567">
        <v>1626</v>
      </c>
      <c r="B1567">
        <v>52</v>
      </c>
      <c r="C1567" t="s">
        <v>33</v>
      </c>
      <c r="D1567" t="s">
        <v>37</v>
      </c>
      <c r="E1567">
        <v>35860</v>
      </c>
      <c r="F1567">
        <v>37</v>
      </c>
      <c r="G1567">
        <v>6</v>
      </c>
      <c r="H1567">
        <v>49</v>
      </c>
      <c r="I1567">
        <f>(1-_xlfn.PERCENTRANK.INC($F$2:$F43779,F1567,1))*10</f>
        <v>7</v>
      </c>
      <c r="J1567">
        <f t="shared" si="121"/>
        <v>1</v>
      </c>
      <c r="K1567">
        <f t="shared" si="122"/>
        <v>1</v>
      </c>
      <c r="L1567" t="s">
        <v>483</v>
      </c>
      <c r="M1567">
        <v>1</v>
      </c>
      <c r="N1567" s="8">
        <v>16.333333333333332</v>
      </c>
      <c r="O1567" s="8">
        <v>2</v>
      </c>
      <c r="P1567" s="8">
        <v>32.666666666666664</v>
      </c>
      <c r="Q1567">
        <f t="shared" si="120"/>
        <v>9</v>
      </c>
      <c r="R1567">
        <f t="shared" si="123"/>
        <v>2</v>
      </c>
      <c r="S1567" t="str">
        <f t="shared" si="124"/>
        <v>At-Risk Customers</v>
      </c>
    </row>
    <row r="1568" spans="1:19" x14ac:dyDescent="0.25">
      <c r="A1568">
        <v>4764</v>
      </c>
      <c r="B1568">
        <v>73</v>
      </c>
      <c r="C1568" t="s">
        <v>443</v>
      </c>
      <c r="D1568" t="s">
        <v>34</v>
      </c>
      <c r="E1568">
        <v>40442</v>
      </c>
      <c r="F1568">
        <v>52</v>
      </c>
      <c r="G1568">
        <v>12</v>
      </c>
      <c r="H1568">
        <v>169</v>
      </c>
      <c r="I1568">
        <f>(1-_xlfn.PERCENTRANK.INC($F$2:$F43780,F1568,1))*10</f>
        <v>5</v>
      </c>
      <c r="J1568">
        <f t="shared" si="121"/>
        <v>3</v>
      </c>
      <c r="K1568">
        <f t="shared" si="122"/>
        <v>3</v>
      </c>
      <c r="L1568" t="s">
        <v>483</v>
      </c>
      <c r="M1568">
        <v>3</v>
      </c>
      <c r="N1568" s="8">
        <v>72.428571428571431</v>
      </c>
      <c r="O1568" s="8">
        <v>4</v>
      </c>
      <c r="P1568" s="8">
        <v>96.571428571428569</v>
      </c>
      <c r="Q1568">
        <f t="shared" si="120"/>
        <v>11</v>
      </c>
      <c r="R1568">
        <f t="shared" si="123"/>
        <v>3</v>
      </c>
      <c r="S1568" t="str">
        <f t="shared" si="124"/>
        <v>At-Risk Customers</v>
      </c>
    </row>
    <row r="1569" spans="1:19" x14ac:dyDescent="0.25">
      <c r="A1569">
        <v>2471</v>
      </c>
      <c r="B1569">
        <v>60</v>
      </c>
      <c r="C1569" t="s">
        <v>442</v>
      </c>
      <c r="D1569" t="s">
        <v>34</v>
      </c>
      <c r="E1569">
        <v>61482</v>
      </c>
      <c r="F1569">
        <v>39</v>
      </c>
      <c r="G1569">
        <v>12</v>
      </c>
      <c r="H1569">
        <v>299</v>
      </c>
      <c r="I1569">
        <f>(1-_xlfn.PERCENTRANK.INC($F$2:$F43781,F1569,1))*10</f>
        <v>7</v>
      </c>
      <c r="J1569">
        <f t="shared" si="121"/>
        <v>3</v>
      </c>
      <c r="K1569">
        <f t="shared" si="122"/>
        <v>4</v>
      </c>
      <c r="L1569" t="s">
        <v>483</v>
      </c>
      <c r="M1569">
        <v>3</v>
      </c>
      <c r="N1569" s="8">
        <v>99.666666666666657</v>
      </c>
      <c r="O1569" s="8">
        <v>6</v>
      </c>
      <c r="P1569" s="8">
        <v>199.33333333333331</v>
      </c>
      <c r="Q1569">
        <f t="shared" si="120"/>
        <v>14</v>
      </c>
      <c r="R1569">
        <f t="shared" si="123"/>
        <v>4</v>
      </c>
      <c r="S1569" t="str">
        <f t="shared" si="124"/>
        <v>At-Risk Customers</v>
      </c>
    </row>
    <row r="1570" spans="1:19" x14ac:dyDescent="0.25">
      <c r="A1570">
        <v>5892</v>
      </c>
      <c r="B1570">
        <v>45</v>
      </c>
      <c r="C1570" t="s">
        <v>442</v>
      </c>
      <c r="D1570" t="s">
        <v>34</v>
      </c>
      <c r="E1570">
        <v>34968</v>
      </c>
      <c r="F1570">
        <v>11</v>
      </c>
      <c r="G1570">
        <v>17</v>
      </c>
      <c r="H1570">
        <v>221</v>
      </c>
      <c r="I1570">
        <f>(1-_xlfn.PERCENTRANK.INC($F$2:$F43782,F1570,1))*10</f>
        <v>9</v>
      </c>
      <c r="J1570">
        <f t="shared" si="121"/>
        <v>5</v>
      </c>
      <c r="K1570">
        <f t="shared" si="122"/>
        <v>4</v>
      </c>
      <c r="L1570" t="s">
        <v>483</v>
      </c>
      <c r="M1570">
        <v>3</v>
      </c>
      <c r="N1570" s="8">
        <v>82.875</v>
      </c>
      <c r="O1570" s="8">
        <v>5</v>
      </c>
      <c r="P1570" s="8">
        <v>138.125</v>
      </c>
      <c r="Q1570">
        <f t="shared" si="120"/>
        <v>18</v>
      </c>
      <c r="R1570">
        <f t="shared" si="123"/>
        <v>6</v>
      </c>
      <c r="S1570" t="str">
        <f t="shared" si="124"/>
        <v>Growth Customers</v>
      </c>
    </row>
    <row r="1571" spans="1:19" x14ac:dyDescent="0.25">
      <c r="A1571">
        <v>2612</v>
      </c>
      <c r="B1571">
        <v>38</v>
      </c>
      <c r="C1571" t="s">
        <v>442</v>
      </c>
      <c r="D1571" t="s">
        <v>34</v>
      </c>
      <c r="E1571">
        <v>75794</v>
      </c>
      <c r="F1571">
        <v>33</v>
      </c>
      <c r="G1571">
        <v>25</v>
      </c>
      <c r="H1571">
        <v>1682</v>
      </c>
      <c r="I1571">
        <f>(1-_xlfn.PERCENTRANK.INC($F$2:$F43783,F1571,1))*10</f>
        <v>7</v>
      </c>
      <c r="J1571">
        <f t="shared" si="121"/>
        <v>8</v>
      </c>
      <c r="K1571">
        <f t="shared" si="122"/>
        <v>9</v>
      </c>
      <c r="L1571" t="s">
        <v>483</v>
      </c>
      <c r="M1571">
        <v>7</v>
      </c>
      <c r="N1571" s="8">
        <v>619.68421052631572</v>
      </c>
      <c r="O1571" s="8">
        <v>12</v>
      </c>
      <c r="P1571" s="8">
        <v>1062.3157894736842</v>
      </c>
      <c r="Q1571">
        <f t="shared" si="120"/>
        <v>24</v>
      </c>
      <c r="R1571">
        <f t="shared" si="123"/>
        <v>9</v>
      </c>
      <c r="S1571" t="str">
        <f t="shared" si="124"/>
        <v>Top Customers</v>
      </c>
    </row>
    <row r="1572" spans="1:19" x14ac:dyDescent="0.25">
      <c r="A1572">
        <v>4971</v>
      </c>
      <c r="B1572">
        <v>63</v>
      </c>
      <c r="C1572" t="s">
        <v>33</v>
      </c>
      <c r="D1572" t="s">
        <v>34</v>
      </c>
      <c r="E1572">
        <v>31497</v>
      </c>
      <c r="F1572">
        <v>22</v>
      </c>
      <c r="G1572">
        <v>10</v>
      </c>
      <c r="H1572">
        <v>155</v>
      </c>
      <c r="I1572">
        <f>(1-_xlfn.PERCENTRANK.INC($F$2:$F43784,F1572,1))*10</f>
        <v>8</v>
      </c>
      <c r="J1572">
        <f t="shared" si="121"/>
        <v>3</v>
      </c>
      <c r="K1572">
        <f t="shared" si="122"/>
        <v>3</v>
      </c>
      <c r="L1572" t="s">
        <v>483</v>
      </c>
      <c r="M1572">
        <v>3</v>
      </c>
      <c r="N1572" s="8">
        <v>66.428571428571431</v>
      </c>
      <c r="O1572" s="8">
        <v>4</v>
      </c>
      <c r="P1572" s="8">
        <v>88.571428571428569</v>
      </c>
      <c r="Q1572">
        <f t="shared" si="120"/>
        <v>14</v>
      </c>
      <c r="R1572">
        <f t="shared" si="123"/>
        <v>4</v>
      </c>
      <c r="S1572" t="str">
        <f t="shared" si="124"/>
        <v>At-Risk Customers</v>
      </c>
    </row>
    <row r="1573" spans="1:19" x14ac:dyDescent="0.25">
      <c r="A1573">
        <v>5185</v>
      </c>
      <c r="B1573">
        <v>70</v>
      </c>
      <c r="C1573" t="s">
        <v>442</v>
      </c>
      <c r="D1573" t="s">
        <v>34</v>
      </c>
      <c r="E1573">
        <v>74268</v>
      </c>
      <c r="F1573">
        <v>83</v>
      </c>
      <c r="G1573">
        <v>13</v>
      </c>
      <c r="H1573">
        <v>892</v>
      </c>
      <c r="I1573">
        <f>(1-_xlfn.PERCENTRANK.INC($F$2:$F43785,F1573,1))*10</f>
        <v>1.9999999999999996</v>
      </c>
      <c r="J1573">
        <f t="shared" si="121"/>
        <v>4</v>
      </c>
      <c r="K1573">
        <f t="shared" si="122"/>
        <v>6</v>
      </c>
      <c r="L1573" t="s">
        <v>483</v>
      </c>
      <c r="M1573">
        <v>4</v>
      </c>
      <c r="N1573" s="8">
        <v>396.4444444444444</v>
      </c>
      <c r="O1573" s="8">
        <v>5</v>
      </c>
      <c r="P1573" s="8">
        <v>495.5555555555556</v>
      </c>
      <c r="Q1573">
        <f t="shared" si="120"/>
        <v>12</v>
      </c>
      <c r="R1573">
        <f t="shared" si="123"/>
        <v>3</v>
      </c>
      <c r="S1573" t="str">
        <f t="shared" si="124"/>
        <v>At-Risk Customers</v>
      </c>
    </row>
    <row r="1574" spans="1:19" x14ac:dyDescent="0.25">
      <c r="A1574">
        <v>10069</v>
      </c>
      <c r="B1574">
        <v>37</v>
      </c>
      <c r="C1574" t="s">
        <v>41</v>
      </c>
      <c r="D1574" t="s">
        <v>34</v>
      </c>
      <c r="E1574">
        <v>13724</v>
      </c>
      <c r="F1574">
        <v>43</v>
      </c>
      <c r="G1574">
        <v>5</v>
      </c>
      <c r="H1574">
        <v>58</v>
      </c>
      <c r="I1574">
        <f>(1-_xlfn.PERCENTRANK.INC($F$2:$F43786,F1574,1))*10</f>
        <v>6</v>
      </c>
      <c r="J1574">
        <f t="shared" si="121"/>
        <v>0</v>
      </c>
      <c r="K1574">
        <f t="shared" si="122"/>
        <v>2</v>
      </c>
      <c r="L1574" t="s">
        <v>483</v>
      </c>
      <c r="M1574">
        <v>2</v>
      </c>
      <c r="N1574" s="8">
        <v>29</v>
      </c>
      <c r="O1574" s="8">
        <v>2</v>
      </c>
      <c r="P1574" s="8">
        <v>29</v>
      </c>
      <c r="Q1574">
        <f t="shared" si="120"/>
        <v>8</v>
      </c>
      <c r="R1574">
        <f t="shared" si="123"/>
        <v>1</v>
      </c>
      <c r="S1574" t="str">
        <f t="shared" si="124"/>
        <v>Inactive Customers</v>
      </c>
    </row>
    <row r="1575" spans="1:19" x14ac:dyDescent="0.25">
      <c r="A1575">
        <v>2262</v>
      </c>
      <c r="B1575">
        <v>60</v>
      </c>
      <c r="C1575" t="s">
        <v>443</v>
      </c>
      <c r="D1575" t="s">
        <v>34</v>
      </c>
      <c r="E1575">
        <v>45143</v>
      </c>
      <c r="F1575">
        <v>74</v>
      </c>
      <c r="G1575">
        <v>15</v>
      </c>
      <c r="H1575">
        <v>311</v>
      </c>
      <c r="I1575">
        <f>(1-_xlfn.PERCENTRANK.INC($F$2:$F43787,F1575,1))*10</f>
        <v>3.0000000000000004</v>
      </c>
      <c r="J1575">
        <f t="shared" si="121"/>
        <v>4</v>
      </c>
      <c r="K1575">
        <f t="shared" si="122"/>
        <v>4</v>
      </c>
      <c r="L1575" t="s">
        <v>483</v>
      </c>
      <c r="M1575">
        <v>6</v>
      </c>
      <c r="N1575" s="8">
        <v>169.63636363636363</v>
      </c>
      <c r="O1575" s="8">
        <v>5</v>
      </c>
      <c r="P1575" s="8">
        <v>141.36363636363635</v>
      </c>
      <c r="Q1575">
        <f t="shared" si="120"/>
        <v>11</v>
      </c>
      <c r="R1575">
        <f t="shared" si="123"/>
        <v>3</v>
      </c>
      <c r="S1575" t="str">
        <f t="shared" si="124"/>
        <v>At-Risk Customers</v>
      </c>
    </row>
    <row r="1576" spans="1:19" x14ac:dyDescent="0.25">
      <c r="A1576">
        <v>1131</v>
      </c>
      <c r="B1576">
        <v>58</v>
      </c>
      <c r="C1576" t="s">
        <v>33</v>
      </c>
      <c r="D1576" t="s">
        <v>30</v>
      </c>
      <c r="E1576">
        <v>52569</v>
      </c>
      <c r="F1576">
        <v>54</v>
      </c>
      <c r="G1576">
        <v>7</v>
      </c>
      <c r="H1576">
        <v>95</v>
      </c>
      <c r="I1576">
        <f>(1-_xlfn.PERCENTRANK.INC($F$2:$F43788,F1576,1))*10</f>
        <v>5</v>
      </c>
      <c r="J1576">
        <f t="shared" si="121"/>
        <v>1</v>
      </c>
      <c r="K1576">
        <f t="shared" si="122"/>
        <v>3</v>
      </c>
      <c r="L1576" t="s">
        <v>483</v>
      </c>
      <c r="M1576">
        <v>2</v>
      </c>
      <c r="N1576" s="8">
        <v>31.666666666666664</v>
      </c>
      <c r="O1576" s="8">
        <v>4</v>
      </c>
      <c r="P1576" s="8">
        <v>63.333333333333329</v>
      </c>
      <c r="Q1576">
        <f t="shared" si="120"/>
        <v>9</v>
      </c>
      <c r="R1576">
        <f t="shared" si="123"/>
        <v>2</v>
      </c>
      <c r="S1576" t="str">
        <f t="shared" si="124"/>
        <v>At-Risk Customers</v>
      </c>
    </row>
    <row r="1577" spans="1:19" x14ac:dyDescent="0.25">
      <c r="A1577">
        <v>1041</v>
      </c>
      <c r="B1577">
        <v>52</v>
      </c>
      <c r="C1577" t="s">
        <v>33</v>
      </c>
      <c r="D1577" t="s">
        <v>30</v>
      </c>
      <c r="E1577">
        <v>48432</v>
      </c>
      <c r="F1577">
        <v>3</v>
      </c>
      <c r="G1577">
        <v>19</v>
      </c>
      <c r="H1577">
        <v>424</v>
      </c>
      <c r="I1577">
        <f>(1-_xlfn.PERCENTRANK.INC($F$2:$F43789,F1577,1))*10</f>
        <v>10</v>
      </c>
      <c r="J1577">
        <f t="shared" si="121"/>
        <v>6</v>
      </c>
      <c r="K1577">
        <f t="shared" si="122"/>
        <v>5</v>
      </c>
      <c r="L1577" t="s">
        <v>483</v>
      </c>
      <c r="M1577">
        <v>7</v>
      </c>
      <c r="N1577" s="8">
        <v>228.30769230769229</v>
      </c>
      <c r="O1577" s="8">
        <v>6</v>
      </c>
      <c r="P1577" s="8">
        <v>195.69230769230771</v>
      </c>
      <c r="Q1577">
        <f t="shared" si="120"/>
        <v>21</v>
      </c>
      <c r="R1577">
        <f t="shared" si="123"/>
        <v>8</v>
      </c>
      <c r="S1577" t="str">
        <f t="shared" si="124"/>
        <v>Loyal Customers</v>
      </c>
    </row>
    <row r="1578" spans="1:19" x14ac:dyDescent="0.25">
      <c r="A1578">
        <v>24</v>
      </c>
      <c r="B1578">
        <v>65</v>
      </c>
      <c r="C1578" t="s">
        <v>443</v>
      </c>
      <c r="D1578" t="s">
        <v>34</v>
      </c>
      <c r="E1578">
        <v>17144</v>
      </c>
      <c r="F1578">
        <v>96</v>
      </c>
      <c r="G1578">
        <v>12</v>
      </c>
      <c r="H1578">
        <v>47</v>
      </c>
      <c r="I1578">
        <f>(1-_xlfn.PERCENTRANK.INC($F$2:$F43790,F1578,1))*10</f>
        <v>0.99999999999999978</v>
      </c>
      <c r="J1578">
        <f t="shared" si="121"/>
        <v>3</v>
      </c>
      <c r="K1578">
        <f t="shared" si="122"/>
        <v>1</v>
      </c>
      <c r="L1578" t="s">
        <v>483</v>
      </c>
      <c r="M1578">
        <v>3</v>
      </c>
      <c r="N1578" s="8">
        <v>20.142857142857142</v>
      </c>
      <c r="O1578" s="8">
        <v>4</v>
      </c>
      <c r="P1578" s="8">
        <v>26.857142857142854</v>
      </c>
      <c r="Q1578">
        <f t="shared" si="120"/>
        <v>5</v>
      </c>
      <c r="R1578">
        <f t="shared" si="123"/>
        <v>0</v>
      </c>
      <c r="S1578" t="str">
        <f t="shared" si="124"/>
        <v>Inactive Customers</v>
      </c>
    </row>
    <row r="1579" spans="1:19" x14ac:dyDescent="0.25">
      <c r="A1579">
        <v>3409</v>
      </c>
      <c r="B1579">
        <v>41</v>
      </c>
      <c r="C1579" t="s">
        <v>442</v>
      </c>
      <c r="D1579" t="s">
        <v>30</v>
      </c>
      <c r="E1579">
        <v>36108</v>
      </c>
      <c r="F1579">
        <v>68</v>
      </c>
      <c r="G1579">
        <v>15</v>
      </c>
      <c r="H1579">
        <v>339</v>
      </c>
      <c r="I1579">
        <f>(1-_xlfn.PERCENTRANK.INC($F$2:$F43791,F1579,1))*10</f>
        <v>4</v>
      </c>
      <c r="J1579">
        <f t="shared" si="121"/>
        <v>4</v>
      </c>
      <c r="K1579">
        <f t="shared" si="122"/>
        <v>4</v>
      </c>
      <c r="L1579" t="s">
        <v>483</v>
      </c>
      <c r="M1579">
        <v>7</v>
      </c>
      <c r="N1579" s="8">
        <v>215.72727272727272</v>
      </c>
      <c r="O1579" s="8">
        <v>4</v>
      </c>
      <c r="P1579" s="8">
        <v>123.27272727272728</v>
      </c>
      <c r="Q1579">
        <f t="shared" si="120"/>
        <v>12</v>
      </c>
      <c r="R1579">
        <f t="shared" si="123"/>
        <v>3</v>
      </c>
      <c r="S1579" t="str">
        <f t="shared" si="124"/>
        <v>At-Risk Customers</v>
      </c>
    </row>
    <row r="1580" spans="1:19" x14ac:dyDescent="0.25">
      <c r="A1580">
        <v>7022</v>
      </c>
      <c r="B1580">
        <v>54</v>
      </c>
      <c r="C1580" t="s">
        <v>442</v>
      </c>
      <c r="D1580" t="s">
        <v>34</v>
      </c>
      <c r="E1580">
        <v>76445</v>
      </c>
      <c r="F1580">
        <v>2</v>
      </c>
      <c r="G1580">
        <v>21</v>
      </c>
      <c r="H1580">
        <v>1410</v>
      </c>
      <c r="I1580">
        <f>(1-_xlfn.PERCENTRANK.INC($F$2:$F43792,F1580,1))*10</f>
        <v>10</v>
      </c>
      <c r="J1580">
        <f t="shared" si="121"/>
        <v>7</v>
      </c>
      <c r="K1580">
        <f t="shared" si="122"/>
        <v>8</v>
      </c>
      <c r="L1580" t="s">
        <v>483</v>
      </c>
      <c r="M1580">
        <v>2</v>
      </c>
      <c r="N1580" s="8">
        <v>188</v>
      </c>
      <c r="O1580" s="8">
        <v>13</v>
      </c>
      <c r="P1580" s="8">
        <v>1222</v>
      </c>
      <c r="Q1580">
        <f t="shared" si="120"/>
        <v>25</v>
      </c>
      <c r="R1580">
        <f t="shared" si="123"/>
        <v>9</v>
      </c>
      <c r="S1580" t="str">
        <f t="shared" si="124"/>
        <v>Top Customers</v>
      </c>
    </row>
    <row r="1581" spans="1:19" x14ac:dyDescent="0.25">
      <c r="A1581">
        <v>7943</v>
      </c>
      <c r="B1581">
        <v>50</v>
      </c>
      <c r="C1581" t="s">
        <v>33</v>
      </c>
      <c r="D1581" t="s">
        <v>34</v>
      </c>
      <c r="E1581">
        <v>36663</v>
      </c>
      <c r="F1581">
        <v>40</v>
      </c>
      <c r="G1581">
        <v>6</v>
      </c>
      <c r="H1581">
        <v>35</v>
      </c>
      <c r="I1581">
        <f>(1-_xlfn.PERCENTRANK.INC($F$2:$F43793,F1581,1))*10</f>
        <v>6</v>
      </c>
      <c r="J1581">
        <f t="shared" si="121"/>
        <v>1</v>
      </c>
      <c r="K1581">
        <f t="shared" si="122"/>
        <v>0</v>
      </c>
      <c r="L1581" t="s">
        <v>483</v>
      </c>
      <c r="M1581">
        <v>1</v>
      </c>
      <c r="N1581" s="8">
        <v>8.75</v>
      </c>
      <c r="O1581" s="8">
        <v>3</v>
      </c>
      <c r="P1581" s="8">
        <v>26.25</v>
      </c>
      <c r="Q1581">
        <f t="shared" si="120"/>
        <v>7</v>
      </c>
      <c r="R1581">
        <f t="shared" si="123"/>
        <v>1</v>
      </c>
      <c r="S1581" t="str">
        <f t="shared" si="124"/>
        <v>Inactive Customers</v>
      </c>
    </row>
    <row r="1582" spans="1:19" x14ac:dyDescent="0.25">
      <c r="A1582">
        <v>5272</v>
      </c>
      <c r="B1582">
        <v>60</v>
      </c>
      <c r="C1582" t="s">
        <v>443</v>
      </c>
      <c r="D1582" t="s">
        <v>34</v>
      </c>
      <c r="E1582">
        <v>53843</v>
      </c>
      <c r="F1582">
        <v>64</v>
      </c>
      <c r="G1582">
        <v>20</v>
      </c>
      <c r="H1582">
        <v>562</v>
      </c>
      <c r="I1582">
        <f>(1-_xlfn.PERCENTRANK.INC($F$2:$F43794,F1582,1))*10</f>
        <v>4</v>
      </c>
      <c r="J1582">
        <f t="shared" si="121"/>
        <v>6</v>
      </c>
      <c r="K1582">
        <f t="shared" si="122"/>
        <v>5</v>
      </c>
      <c r="L1582" t="s">
        <v>483</v>
      </c>
      <c r="M1582">
        <v>8</v>
      </c>
      <c r="N1582" s="8">
        <v>408.72727272727275</v>
      </c>
      <c r="O1582" s="8">
        <v>3</v>
      </c>
      <c r="P1582" s="8">
        <v>153.27272727272725</v>
      </c>
      <c r="Q1582">
        <f t="shared" si="120"/>
        <v>15</v>
      </c>
      <c r="R1582">
        <f t="shared" si="123"/>
        <v>4</v>
      </c>
      <c r="S1582" t="str">
        <f t="shared" si="124"/>
        <v>At-Risk Customers</v>
      </c>
    </row>
    <row r="1583" spans="1:19" x14ac:dyDescent="0.25">
      <c r="A1583">
        <v>5453</v>
      </c>
      <c r="B1583">
        <v>69</v>
      </c>
      <c r="C1583" t="s">
        <v>443</v>
      </c>
      <c r="D1583" t="s">
        <v>34</v>
      </c>
      <c r="E1583">
        <v>90226</v>
      </c>
      <c r="F1583">
        <v>26</v>
      </c>
      <c r="G1583">
        <v>24</v>
      </c>
      <c r="H1583">
        <v>2352</v>
      </c>
      <c r="I1583">
        <f>(1-_xlfn.PERCENTRANK.INC($F$2:$F43795,F1583,1))*10</f>
        <v>8</v>
      </c>
      <c r="J1583">
        <f t="shared" si="121"/>
        <v>8</v>
      </c>
      <c r="K1583">
        <f t="shared" si="122"/>
        <v>9</v>
      </c>
      <c r="L1583" t="s">
        <v>483</v>
      </c>
      <c r="M1583">
        <v>4</v>
      </c>
      <c r="N1583" s="8">
        <v>588</v>
      </c>
      <c r="O1583" s="8">
        <v>12</v>
      </c>
      <c r="P1583" s="8">
        <v>1764</v>
      </c>
      <c r="Q1583">
        <f t="shared" si="120"/>
        <v>25</v>
      </c>
      <c r="R1583">
        <f t="shared" si="123"/>
        <v>9</v>
      </c>
      <c r="S1583" t="str">
        <f t="shared" si="124"/>
        <v>Top Customers</v>
      </c>
    </row>
    <row r="1584" spans="1:19" x14ac:dyDescent="0.25">
      <c r="A1584">
        <v>2565</v>
      </c>
      <c r="B1584">
        <v>70</v>
      </c>
      <c r="C1584" t="s">
        <v>443</v>
      </c>
      <c r="D1584" t="s">
        <v>37</v>
      </c>
      <c r="E1584">
        <v>70638</v>
      </c>
      <c r="F1584">
        <v>69</v>
      </c>
      <c r="G1584">
        <v>20</v>
      </c>
      <c r="H1584">
        <v>1334</v>
      </c>
      <c r="I1584">
        <f>(1-_xlfn.PERCENTRANK.INC($F$2:$F43796,F1584,1))*10</f>
        <v>4</v>
      </c>
      <c r="J1584">
        <f t="shared" si="121"/>
        <v>6</v>
      </c>
      <c r="K1584">
        <f t="shared" si="122"/>
        <v>8</v>
      </c>
      <c r="L1584" t="s">
        <v>483</v>
      </c>
      <c r="M1584">
        <v>4</v>
      </c>
      <c r="N1584" s="8">
        <v>381.14285714285711</v>
      </c>
      <c r="O1584" s="8">
        <v>10</v>
      </c>
      <c r="P1584" s="8">
        <v>952.85714285714289</v>
      </c>
      <c r="Q1584">
        <f t="shared" si="120"/>
        <v>18</v>
      </c>
      <c r="R1584">
        <f t="shared" si="123"/>
        <v>6</v>
      </c>
      <c r="S1584" t="str">
        <f t="shared" si="124"/>
        <v>Growth Customers</v>
      </c>
    </row>
    <row r="1585" spans="1:19" x14ac:dyDescent="0.25">
      <c r="A1585">
        <v>800</v>
      </c>
      <c r="B1585">
        <v>65</v>
      </c>
      <c r="C1585" t="s">
        <v>442</v>
      </c>
      <c r="D1585" t="s">
        <v>34</v>
      </c>
      <c r="E1585">
        <v>44512</v>
      </c>
      <c r="F1585">
        <v>57</v>
      </c>
      <c r="G1585">
        <v>6</v>
      </c>
      <c r="H1585">
        <v>32</v>
      </c>
      <c r="I1585">
        <f>(1-_xlfn.PERCENTRANK.INC($F$2:$F43797,F1585,1))*10</f>
        <v>5</v>
      </c>
      <c r="J1585">
        <f t="shared" si="121"/>
        <v>1</v>
      </c>
      <c r="K1585">
        <f t="shared" si="122"/>
        <v>0</v>
      </c>
      <c r="L1585" t="s">
        <v>483</v>
      </c>
      <c r="M1585">
        <v>1</v>
      </c>
      <c r="N1585" s="8">
        <v>8</v>
      </c>
      <c r="O1585" s="8">
        <v>3</v>
      </c>
      <c r="P1585" s="8">
        <v>24</v>
      </c>
      <c r="Q1585">
        <f t="shared" si="120"/>
        <v>6</v>
      </c>
      <c r="R1585">
        <f t="shared" si="123"/>
        <v>0</v>
      </c>
      <c r="S1585" t="str">
        <f t="shared" si="124"/>
        <v>Inactive Customers</v>
      </c>
    </row>
    <row r="1586" spans="1:19" x14ac:dyDescent="0.25">
      <c r="A1586">
        <v>11092</v>
      </c>
      <c r="B1586">
        <v>64</v>
      </c>
      <c r="C1586" t="s">
        <v>442</v>
      </c>
      <c r="D1586" t="s">
        <v>34</v>
      </c>
      <c r="E1586">
        <v>27116</v>
      </c>
      <c r="F1586">
        <v>78</v>
      </c>
      <c r="G1586">
        <v>7</v>
      </c>
      <c r="H1586">
        <v>41</v>
      </c>
      <c r="I1586">
        <f>(1-_xlfn.PERCENTRANK.INC($F$2:$F43798,F1586,1))*10</f>
        <v>3.0000000000000004</v>
      </c>
      <c r="J1586">
        <f t="shared" si="121"/>
        <v>1</v>
      </c>
      <c r="K1586">
        <f t="shared" si="122"/>
        <v>1</v>
      </c>
      <c r="L1586" t="s">
        <v>483</v>
      </c>
      <c r="M1586">
        <v>2</v>
      </c>
      <c r="N1586" s="8">
        <v>16.400000000000002</v>
      </c>
      <c r="O1586" s="8">
        <v>3</v>
      </c>
      <c r="P1586" s="8">
        <v>24.599999999999998</v>
      </c>
      <c r="Q1586">
        <f t="shared" si="120"/>
        <v>5</v>
      </c>
      <c r="R1586">
        <f t="shared" si="123"/>
        <v>0</v>
      </c>
      <c r="S1586" t="str">
        <f t="shared" si="124"/>
        <v>Inactive Customers</v>
      </c>
    </row>
    <row r="1587" spans="1:19" x14ac:dyDescent="0.25">
      <c r="A1587">
        <v>5062</v>
      </c>
      <c r="B1587">
        <v>62</v>
      </c>
      <c r="C1587" t="s">
        <v>33</v>
      </c>
      <c r="D1587" t="s">
        <v>34</v>
      </c>
      <c r="E1587">
        <v>54072</v>
      </c>
      <c r="F1587">
        <v>71</v>
      </c>
      <c r="G1587">
        <v>5</v>
      </c>
      <c r="H1587">
        <v>39</v>
      </c>
      <c r="I1587">
        <f>(1-_xlfn.PERCENTRANK.INC($F$2:$F43799,F1587,1))*10</f>
        <v>3.0000000000000004</v>
      </c>
      <c r="J1587">
        <f t="shared" si="121"/>
        <v>0</v>
      </c>
      <c r="K1587">
        <f t="shared" si="122"/>
        <v>1</v>
      </c>
      <c r="L1587" t="s">
        <v>483</v>
      </c>
      <c r="M1587">
        <v>2</v>
      </c>
      <c r="N1587" s="8">
        <v>19.5</v>
      </c>
      <c r="O1587" s="8">
        <v>2</v>
      </c>
      <c r="P1587" s="8">
        <v>19.5</v>
      </c>
      <c r="Q1587">
        <f t="shared" si="120"/>
        <v>4</v>
      </c>
      <c r="R1587">
        <f t="shared" si="123"/>
        <v>0</v>
      </c>
      <c r="S1587" t="str">
        <f t="shared" si="124"/>
        <v>Inactive Customers</v>
      </c>
    </row>
    <row r="1588" spans="1:19" x14ac:dyDescent="0.25">
      <c r="A1588">
        <v>8969</v>
      </c>
      <c r="B1588">
        <v>48</v>
      </c>
      <c r="C1588" t="s">
        <v>442</v>
      </c>
      <c r="D1588" t="s">
        <v>34</v>
      </c>
      <c r="E1588">
        <v>71855</v>
      </c>
      <c r="F1588">
        <v>59</v>
      </c>
      <c r="G1588">
        <v>25</v>
      </c>
      <c r="H1588">
        <v>1141</v>
      </c>
      <c r="I1588">
        <f>(1-_xlfn.PERCENTRANK.INC($F$2:$F43800,F1588,1))*10</f>
        <v>4</v>
      </c>
      <c r="J1588">
        <f t="shared" si="121"/>
        <v>8</v>
      </c>
      <c r="K1588">
        <f t="shared" si="122"/>
        <v>7</v>
      </c>
      <c r="L1588" t="s">
        <v>483</v>
      </c>
      <c r="M1588">
        <v>5</v>
      </c>
      <c r="N1588" s="8">
        <v>356.5625</v>
      </c>
      <c r="O1588" s="8">
        <v>11</v>
      </c>
      <c r="P1588" s="8">
        <v>784.4375</v>
      </c>
      <c r="Q1588">
        <f t="shared" si="120"/>
        <v>19</v>
      </c>
      <c r="R1588">
        <f t="shared" si="123"/>
        <v>7</v>
      </c>
      <c r="S1588" t="str">
        <f t="shared" si="124"/>
        <v>Loyal Customers</v>
      </c>
    </row>
    <row r="1589" spans="1:19" x14ac:dyDescent="0.25">
      <c r="A1589">
        <v>4656</v>
      </c>
      <c r="B1589">
        <v>35</v>
      </c>
      <c r="C1589" t="s">
        <v>443</v>
      </c>
      <c r="D1589" t="s">
        <v>30</v>
      </c>
      <c r="E1589">
        <v>51250</v>
      </c>
      <c r="F1589">
        <v>28</v>
      </c>
      <c r="G1589">
        <v>24</v>
      </c>
      <c r="H1589">
        <v>710</v>
      </c>
      <c r="I1589">
        <f>(1-_xlfn.PERCENTRANK.INC($F$2:$F43801,F1589,1))*10</f>
        <v>8</v>
      </c>
      <c r="J1589">
        <f t="shared" si="121"/>
        <v>8</v>
      </c>
      <c r="K1589">
        <f t="shared" si="122"/>
        <v>6</v>
      </c>
      <c r="L1589" t="s">
        <v>483</v>
      </c>
      <c r="M1589">
        <v>10</v>
      </c>
      <c r="N1589" s="8">
        <v>507.14285714285717</v>
      </c>
      <c r="O1589" s="8">
        <v>4</v>
      </c>
      <c r="P1589" s="8">
        <v>202.85714285714283</v>
      </c>
      <c r="Q1589">
        <f t="shared" si="120"/>
        <v>22</v>
      </c>
      <c r="R1589">
        <f t="shared" si="123"/>
        <v>8</v>
      </c>
      <c r="S1589" t="str">
        <f t="shared" si="124"/>
        <v>Loyal Customers</v>
      </c>
    </row>
    <row r="1590" spans="1:19" x14ac:dyDescent="0.25">
      <c r="A1590">
        <v>4480</v>
      </c>
      <c r="B1590">
        <v>52</v>
      </c>
      <c r="C1590" t="s">
        <v>443</v>
      </c>
      <c r="D1590" t="s">
        <v>34</v>
      </c>
      <c r="E1590">
        <v>60432</v>
      </c>
      <c r="F1590">
        <v>61</v>
      </c>
      <c r="G1590">
        <v>19</v>
      </c>
      <c r="H1590">
        <v>401</v>
      </c>
      <c r="I1590">
        <f>(1-_xlfn.PERCENTRANK.INC($F$2:$F43802,F1590,1))*10</f>
        <v>4</v>
      </c>
      <c r="J1590">
        <f t="shared" si="121"/>
        <v>6</v>
      </c>
      <c r="K1590">
        <f t="shared" si="122"/>
        <v>5</v>
      </c>
      <c r="L1590" t="s">
        <v>483</v>
      </c>
      <c r="M1590">
        <v>7</v>
      </c>
      <c r="N1590" s="8">
        <v>233.91666666666669</v>
      </c>
      <c r="O1590" s="8">
        <v>5</v>
      </c>
      <c r="P1590" s="8">
        <v>167.08333333333334</v>
      </c>
      <c r="Q1590">
        <f t="shared" si="120"/>
        <v>15</v>
      </c>
      <c r="R1590">
        <f t="shared" si="123"/>
        <v>4</v>
      </c>
      <c r="S1590" t="str">
        <f t="shared" si="124"/>
        <v>At-Risk Customers</v>
      </c>
    </row>
    <row r="1591" spans="1:19" x14ac:dyDescent="0.25">
      <c r="A1591">
        <v>9971</v>
      </c>
      <c r="B1591">
        <v>61</v>
      </c>
      <c r="C1591" t="s">
        <v>33</v>
      </c>
      <c r="D1591" t="s">
        <v>34</v>
      </c>
      <c r="E1591">
        <v>65526</v>
      </c>
      <c r="F1591">
        <v>22</v>
      </c>
      <c r="G1591">
        <v>17</v>
      </c>
      <c r="H1591">
        <v>506</v>
      </c>
      <c r="I1591">
        <f>(1-_xlfn.PERCENTRANK.INC($F$2:$F43803,F1591,1))*10</f>
        <v>8</v>
      </c>
      <c r="J1591">
        <f t="shared" si="121"/>
        <v>5</v>
      </c>
      <c r="K1591">
        <f t="shared" si="122"/>
        <v>5</v>
      </c>
      <c r="L1591" t="s">
        <v>483</v>
      </c>
      <c r="M1591">
        <v>4</v>
      </c>
      <c r="N1591" s="8">
        <v>168.66666666666666</v>
      </c>
      <c r="O1591" s="8">
        <v>8</v>
      </c>
      <c r="P1591" s="8">
        <v>337.33333333333331</v>
      </c>
      <c r="Q1591">
        <f t="shared" si="120"/>
        <v>18</v>
      </c>
      <c r="R1591">
        <f t="shared" si="123"/>
        <v>6</v>
      </c>
      <c r="S1591" t="str">
        <f t="shared" si="124"/>
        <v>Growth Customers</v>
      </c>
    </row>
    <row r="1592" spans="1:19" x14ac:dyDescent="0.25">
      <c r="A1592">
        <v>6729</v>
      </c>
      <c r="B1592">
        <v>37</v>
      </c>
      <c r="C1592" t="s">
        <v>442</v>
      </c>
      <c r="D1592" t="s">
        <v>30</v>
      </c>
      <c r="E1592">
        <v>68655</v>
      </c>
      <c r="F1592">
        <v>95</v>
      </c>
      <c r="G1592">
        <v>21</v>
      </c>
      <c r="H1592">
        <v>1538</v>
      </c>
      <c r="I1592">
        <f>(1-_xlfn.PERCENTRANK.INC($F$2:$F43804,F1592,1))*10</f>
        <v>0.99999999999999978</v>
      </c>
      <c r="J1592">
        <f t="shared" si="121"/>
        <v>7</v>
      </c>
      <c r="K1592">
        <f t="shared" si="122"/>
        <v>9</v>
      </c>
      <c r="L1592" t="s">
        <v>483</v>
      </c>
      <c r="M1592">
        <v>4</v>
      </c>
      <c r="N1592" s="8">
        <v>410.13333333333333</v>
      </c>
      <c r="O1592" s="8">
        <v>11</v>
      </c>
      <c r="P1592" s="8">
        <v>1127.8666666666666</v>
      </c>
      <c r="Q1592">
        <f t="shared" si="120"/>
        <v>17</v>
      </c>
      <c r="R1592">
        <f t="shared" si="123"/>
        <v>5</v>
      </c>
      <c r="S1592" t="str">
        <f t="shared" si="124"/>
        <v>Growth Customers</v>
      </c>
    </row>
    <row r="1593" spans="1:19" x14ac:dyDescent="0.25">
      <c r="A1593">
        <v>1773</v>
      </c>
      <c r="B1593">
        <v>47</v>
      </c>
      <c r="C1593" t="s">
        <v>443</v>
      </c>
      <c r="D1593" t="s">
        <v>34</v>
      </c>
      <c r="E1593">
        <v>12393</v>
      </c>
      <c r="F1593">
        <v>38</v>
      </c>
      <c r="G1593">
        <v>6</v>
      </c>
      <c r="H1593">
        <v>57</v>
      </c>
      <c r="I1593">
        <f>(1-_xlfn.PERCENTRANK.INC($F$2:$F43805,F1593,1))*10</f>
        <v>7</v>
      </c>
      <c r="J1593">
        <f t="shared" si="121"/>
        <v>1</v>
      </c>
      <c r="K1593">
        <f t="shared" si="122"/>
        <v>2</v>
      </c>
      <c r="L1593" t="s">
        <v>483</v>
      </c>
      <c r="M1593">
        <v>2</v>
      </c>
      <c r="N1593" s="8">
        <v>22.8</v>
      </c>
      <c r="O1593" s="8">
        <v>3</v>
      </c>
      <c r="P1593" s="8">
        <v>34.199999999999996</v>
      </c>
      <c r="Q1593">
        <f t="shared" si="120"/>
        <v>10</v>
      </c>
      <c r="R1593">
        <f t="shared" si="123"/>
        <v>2</v>
      </c>
      <c r="S1593" t="str">
        <f t="shared" si="124"/>
        <v>At-Risk Customers</v>
      </c>
    </row>
    <row r="1594" spans="1:19" x14ac:dyDescent="0.25">
      <c r="A1594">
        <v>9242</v>
      </c>
      <c r="B1594">
        <v>35</v>
      </c>
      <c r="C1594" t="s">
        <v>442</v>
      </c>
      <c r="D1594" t="s">
        <v>30</v>
      </c>
      <c r="E1594">
        <v>64509</v>
      </c>
      <c r="F1594">
        <v>19</v>
      </c>
      <c r="G1594">
        <v>19</v>
      </c>
      <c r="H1594">
        <v>1722</v>
      </c>
      <c r="I1594">
        <f>(1-_xlfn.PERCENTRANK.INC($F$2:$F43806,F1594,1))*10</f>
        <v>9</v>
      </c>
      <c r="J1594">
        <f t="shared" si="121"/>
        <v>6</v>
      </c>
      <c r="K1594">
        <f t="shared" si="122"/>
        <v>9</v>
      </c>
      <c r="L1594" t="s">
        <v>483</v>
      </c>
      <c r="M1594">
        <v>6</v>
      </c>
      <c r="N1594" s="8">
        <v>688.80000000000007</v>
      </c>
      <c r="O1594" s="8">
        <v>9</v>
      </c>
      <c r="P1594" s="8">
        <v>1033.2</v>
      </c>
      <c r="Q1594">
        <f t="shared" si="120"/>
        <v>24</v>
      </c>
      <c r="R1594">
        <f t="shared" si="123"/>
        <v>9</v>
      </c>
      <c r="S1594" t="str">
        <f t="shared" si="124"/>
        <v>Top Customers</v>
      </c>
    </row>
    <row r="1595" spans="1:19" x14ac:dyDescent="0.25">
      <c r="A1595">
        <v>1764</v>
      </c>
      <c r="B1595">
        <v>50</v>
      </c>
      <c r="C1595" t="s">
        <v>442</v>
      </c>
      <c r="D1595" t="s">
        <v>30</v>
      </c>
      <c r="E1595">
        <v>33955</v>
      </c>
      <c r="F1595">
        <v>92</v>
      </c>
      <c r="G1595">
        <v>15</v>
      </c>
      <c r="H1595">
        <v>270</v>
      </c>
      <c r="I1595">
        <f>(1-_xlfn.PERCENTRANK.INC($F$2:$F43807,F1595,1))*10</f>
        <v>0.99999999999999978</v>
      </c>
      <c r="J1595">
        <f t="shared" si="121"/>
        <v>4</v>
      </c>
      <c r="K1595">
        <f t="shared" si="122"/>
        <v>4</v>
      </c>
      <c r="L1595" t="s">
        <v>483</v>
      </c>
      <c r="M1595">
        <v>5</v>
      </c>
      <c r="N1595" s="8">
        <v>135</v>
      </c>
      <c r="O1595" s="8">
        <v>5</v>
      </c>
      <c r="P1595" s="8">
        <v>135</v>
      </c>
      <c r="Q1595">
        <f t="shared" si="120"/>
        <v>9</v>
      </c>
      <c r="R1595">
        <f t="shared" si="123"/>
        <v>2</v>
      </c>
      <c r="S1595" t="str">
        <f t="shared" si="124"/>
        <v>At-Risk Customers</v>
      </c>
    </row>
    <row r="1596" spans="1:19" x14ac:dyDescent="0.25">
      <c r="A1596">
        <v>6215</v>
      </c>
      <c r="B1596">
        <v>48</v>
      </c>
      <c r="C1596" t="s">
        <v>442</v>
      </c>
      <c r="D1596" t="s">
        <v>34</v>
      </c>
      <c r="E1596">
        <v>31353</v>
      </c>
      <c r="F1596">
        <v>24</v>
      </c>
      <c r="G1596">
        <v>6</v>
      </c>
      <c r="H1596">
        <v>31</v>
      </c>
      <c r="I1596">
        <f>(1-_xlfn.PERCENTRANK.INC($F$2:$F43808,F1596,1))*10</f>
        <v>8</v>
      </c>
      <c r="J1596">
        <f t="shared" si="121"/>
        <v>1</v>
      </c>
      <c r="K1596">
        <f t="shared" si="122"/>
        <v>0</v>
      </c>
      <c r="L1596" t="s">
        <v>483</v>
      </c>
      <c r="M1596">
        <v>1</v>
      </c>
      <c r="N1596" s="8">
        <v>10.333333333333332</v>
      </c>
      <c r="O1596" s="8">
        <v>2</v>
      </c>
      <c r="P1596" s="8">
        <v>20.666666666666664</v>
      </c>
      <c r="Q1596">
        <f t="shared" si="120"/>
        <v>9</v>
      </c>
      <c r="R1596">
        <f t="shared" si="123"/>
        <v>2</v>
      </c>
      <c r="S1596" t="str">
        <f t="shared" si="124"/>
        <v>At-Risk Customers</v>
      </c>
    </row>
    <row r="1597" spans="1:19" x14ac:dyDescent="0.25">
      <c r="A1597">
        <v>10099</v>
      </c>
      <c r="B1597">
        <v>41</v>
      </c>
      <c r="C1597" t="s">
        <v>442</v>
      </c>
      <c r="D1597" t="s">
        <v>34</v>
      </c>
      <c r="E1597">
        <v>55434</v>
      </c>
      <c r="F1597">
        <v>21</v>
      </c>
      <c r="G1597">
        <v>24</v>
      </c>
      <c r="H1597">
        <v>882</v>
      </c>
      <c r="I1597">
        <f>(1-_xlfn.PERCENTRANK.INC($F$2:$F43809,F1597,1))*10</f>
        <v>8</v>
      </c>
      <c r="J1597">
        <f t="shared" si="121"/>
        <v>8</v>
      </c>
      <c r="K1597">
        <f t="shared" si="122"/>
        <v>6</v>
      </c>
      <c r="L1597" t="s">
        <v>483</v>
      </c>
      <c r="M1597">
        <v>5</v>
      </c>
      <c r="N1597" s="8">
        <v>245</v>
      </c>
      <c r="O1597" s="8">
        <v>13</v>
      </c>
      <c r="P1597" s="8">
        <v>637</v>
      </c>
      <c r="Q1597">
        <f t="shared" si="120"/>
        <v>22</v>
      </c>
      <c r="R1597">
        <f t="shared" si="123"/>
        <v>8</v>
      </c>
      <c r="S1597" t="str">
        <f t="shared" si="124"/>
        <v>Loyal Customers</v>
      </c>
    </row>
    <row r="1598" spans="1:19" x14ac:dyDescent="0.25">
      <c r="A1598">
        <v>5423</v>
      </c>
      <c r="B1598">
        <v>42</v>
      </c>
      <c r="C1598" t="s">
        <v>442</v>
      </c>
      <c r="D1598" t="s">
        <v>34</v>
      </c>
      <c r="E1598">
        <v>28359</v>
      </c>
      <c r="F1598">
        <v>35</v>
      </c>
      <c r="G1598">
        <v>4</v>
      </c>
      <c r="H1598">
        <v>16</v>
      </c>
      <c r="I1598">
        <f>(1-_xlfn.PERCENTRANK.INC($F$2:$F43810,F1598,1))*10</f>
        <v>7</v>
      </c>
      <c r="J1598">
        <f t="shared" si="121"/>
        <v>0</v>
      </c>
      <c r="K1598">
        <f t="shared" si="122"/>
        <v>0</v>
      </c>
      <c r="L1598" t="s">
        <v>483</v>
      </c>
      <c r="M1598">
        <v>1</v>
      </c>
      <c r="N1598" s="8">
        <v>5.333333333333333</v>
      </c>
      <c r="O1598" s="8">
        <v>2</v>
      </c>
      <c r="P1598" s="8">
        <v>10.666666666666666</v>
      </c>
      <c r="Q1598">
        <f t="shared" si="120"/>
        <v>7</v>
      </c>
      <c r="R1598">
        <f t="shared" si="123"/>
        <v>1</v>
      </c>
      <c r="S1598" t="str">
        <f t="shared" si="124"/>
        <v>Inactive Customers</v>
      </c>
    </row>
    <row r="1599" spans="1:19" x14ac:dyDescent="0.25">
      <c r="A1599">
        <v>940</v>
      </c>
      <c r="B1599">
        <v>38</v>
      </c>
      <c r="C1599" t="s">
        <v>442</v>
      </c>
      <c r="D1599" t="s">
        <v>30</v>
      </c>
      <c r="E1599">
        <v>57100</v>
      </c>
      <c r="F1599">
        <v>9</v>
      </c>
      <c r="G1599">
        <v>14</v>
      </c>
      <c r="H1599">
        <v>311</v>
      </c>
      <c r="I1599">
        <f>(1-_xlfn.PERCENTRANK.INC($F$2:$F43811,F1599,1))*10</f>
        <v>10</v>
      </c>
      <c r="J1599">
        <f t="shared" si="121"/>
        <v>4</v>
      </c>
      <c r="K1599">
        <f t="shared" si="122"/>
        <v>4</v>
      </c>
      <c r="L1599" t="s">
        <v>483</v>
      </c>
      <c r="M1599">
        <v>3</v>
      </c>
      <c r="N1599" s="8">
        <v>93.3</v>
      </c>
      <c r="O1599" s="8">
        <v>7</v>
      </c>
      <c r="P1599" s="8">
        <v>217.7</v>
      </c>
      <c r="Q1599">
        <f t="shared" si="120"/>
        <v>18</v>
      </c>
      <c r="R1599">
        <f t="shared" si="123"/>
        <v>6</v>
      </c>
      <c r="S1599" t="str">
        <f t="shared" si="124"/>
        <v>Growth Customers</v>
      </c>
    </row>
    <row r="1600" spans="1:19" x14ac:dyDescent="0.25">
      <c r="A1600">
        <v>3011</v>
      </c>
      <c r="B1600">
        <v>60</v>
      </c>
      <c r="C1600" t="s">
        <v>442</v>
      </c>
      <c r="D1600" t="s">
        <v>34</v>
      </c>
      <c r="E1600">
        <v>69139</v>
      </c>
      <c r="F1600">
        <v>23</v>
      </c>
      <c r="G1600">
        <v>11</v>
      </c>
      <c r="H1600">
        <v>227</v>
      </c>
      <c r="I1600">
        <f>(1-_xlfn.PERCENTRANK.INC($F$2:$F43812,F1600,1))*10</f>
        <v>8</v>
      </c>
      <c r="J1600">
        <f t="shared" si="121"/>
        <v>3</v>
      </c>
      <c r="K1600">
        <f t="shared" si="122"/>
        <v>4</v>
      </c>
      <c r="L1600" t="s">
        <v>483</v>
      </c>
      <c r="M1600">
        <v>4</v>
      </c>
      <c r="N1600" s="8">
        <v>100.88888888888889</v>
      </c>
      <c r="O1600" s="8">
        <v>5</v>
      </c>
      <c r="P1600" s="8">
        <v>126.11111111111111</v>
      </c>
      <c r="Q1600">
        <f t="shared" si="120"/>
        <v>15</v>
      </c>
      <c r="R1600">
        <f t="shared" si="123"/>
        <v>4</v>
      </c>
      <c r="S1600" t="str">
        <f t="shared" si="124"/>
        <v>At-Risk Customers</v>
      </c>
    </row>
    <row r="1601" spans="1:19" x14ac:dyDescent="0.25">
      <c r="A1601">
        <v>3298</v>
      </c>
      <c r="B1601">
        <v>69</v>
      </c>
      <c r="C1601" t="s">
        <v>443</v>
      </c>
      <c r="D1601" t="s">
        <v>34</v>
      </c>
      <c r="E1601">
        <v>52973</v>
      </c>
      <c r="F1601">
        <v>92</v>
      </c>
      <c r="G1601">
        <v>31</v>
      </c>
      <c r="H1601">
        <v>1152</v>
      </c>
      <c r="I1601">
        <f>(1-_xlfn.PERCENTRANK.INC($F$2:$F43813,F1601,1))*10</f>
        <v>0.99999999999999978</v>
      </c>
      <c r="J1601">
        <f t="shared" si="121"/>
        <v>9</v>
      </c>
      <c r="K1601">
        <f t="shared" si="122"/>
        <v>7</v>
      </c>
      <c r="L1601" t="s">
        <v>483</v>
      </c>
      <c r="M1601">
        <v>9</v>
      </c>
      <c r="N1601" s="8">
        <v>576</v>
      </c>
      <c r="O1601" s="8">
        <v>9</v>
      </c>
      <c r="P1601" s="8">
        <v>576</v>
      </c>
      <c r="Q1601">
        <f t="shared" si="120"/>
        <v>17</v>
      </c>
      <c r="R1601">
        <f t="shared" si="123"/>
        <v>5</v>
      </c>
      <c r="S1601" t="str">
        <f t="shared" si="124"/>
        <v>Growth Customers</v>
      </c>
    </row>
    <row r="1602" spans="1:19" x14ac:dyDescent="0.25">
      <c r="A1602">
        <v>8286</v>
      </c>
      <c r="B1602">
        <v>60</v>
      </c>
      <c r="C1602" t="s">
        <v>33</v>
      </c>
      <c r="D1602" t="s">
        <v>34</v>
      </c>
      <c r="E1602">
        <v>51717</v>
      </c>
      <c r="F1602">
        <v>55</v>
      </c>
      <c r="G1602">
        <v>8</v>
      </c>
      <c r="H1602">
        <v>122</v>
      </c>
      <c r="I1602">
        <f>(1-_xlfn.PERCENTRANK.INC($F$2:$F43814,F1602,1))*10</f>
        <v>5</v>
      </c>
      <c r="J1602">
        <f t="shared" si="121"/>
        <v>2</v>
      </c>
      <c r="K1602">
        <f t="shared" si="122"/>
        <v>3</v>
      </c>
      <c r="L1602" t="s">
        <v>483</v>
      </c>
      <c r="M1602">
        <v>3</v>
      </c>
      <c r="N1602" s="8">
        <v>52.285714285714285</v>
      </c>
      <c r="O1602" s="8">
        <v>4</v>
      </c>
      <c r="P1602" s="8">
        <v>69.714285714285708</v>
      </c>
      <c r="Q1602">
        <f t="shared" ref="Q1602:Q1665" si="125">SUM(I1602,J1602,K1602)</f>
        <v>10</v>
      </c>
      <c r="R1602">
        <f t="shared" si="123"/>
        <v>2</v>
      </c>
      <c r="S1602" t="str">
        <f t="shared" si="124"/>
        <v>At-Risk Customers</v>
      </c>
    </row>
    <row r="1603" spans="1:19" x14ac:dyDescent="0.25">
      <c r="A1603">
        <v>9668</v>
      </c>
      <c r="B1603">
        <v>54</v>
      </c>
      <c r="C1603" t="s">
        <v>442</v>
      </c>
      <c r="D1603" t="s">
        <v>34</v>
      </c>
      <c r="E1603">
        <v>18793</v>
      </c>
      <c r="F1603">
        <v>14</v>
      </c>
      <c r="G1603">
        <v>9</v>
      </c>
      <c r="H1603">
        <v>77</v>
      </c>
      <c r="I1603">
        <f>(1-_xlfn.PERCENTRANK.INC($F$2:$F43815,F1603,1))*10</f>
        <v>9</v>
      </c>
      <c r="J1603">
        <f t="shared" ref="J1603:J1666" si="126">_xlfn.PERCENTRANK.INC($G$2:$G$2214, G1603,1) * 10</f>
        <v>2</v>
      </c>
      <c r="K1603">
        <f t="shared" ref="K1603:K1666" si="127">_xlfn.PERCENTRANK.INC($H$2:$H$2214, H1603, 1) * 10</f>
        <v>2</v>
      </c>
      <c r="L1603" t="s">
        <v>483</v>
      </c>
      <c r="M1603">
        <v>2</v>
      </c>
      <c r="N1603" s="8">
        <v>25.666666666666664</v>
      </c>
      <c r="O1603" s="8">
        <v>4</v>
      </c>
      <c r="P1603" s="8">
        <v>51.333333333333329</v>
      </c>
      <c r="Q1603">
        <f t="shared" si="125"/>
        <v>13</v>
      </c>
      <c r="R1603">
        <f t="shared" ref="R1603:R1666" si="128">_xlfn.PERCENTRANK.INC($Q$2:$Q$2214, Q1603, 1) * 10</f>
        <v>4</v>
      </c>
      <c r="S1603" t="str">
        <f t="shared" ref="S1603:S1666" si="129">VLOOKUP(R1603,$W$6:$X$17, 2,FALSE)</f>
        <v>At-Risk Customers</v>
      </c>
    </row>
    <row r="1604" spans="1:19" x14ac:dyDescent="0.25">
      <c r="A1604">
        <v>5120</v>
      </c>
      <c r="B1604">
        <v>43</v>
      </c>
      <c r="C1604" t="s">
        <v>443</v>
      </c>
      <c r="D1604" t="s">
        <v>34</v>
      </c>
      <c r="E1604">
        <v>66664</v>
      </c>
      <c r="F1604">
        <v>78</v>
      </c>
      <c r="G1604">
        <v>19</v>
      </c>
      <c r="H1604">
        <v>1289</v>
      </c>
      <c r="I1604">
        <f>(1-_xlfn.PERCENTRANK.INC($F$2:$F43816,F1604,1))*10</f>
        <v>3.0000000000000004</v>
      </c>
      <c r="J1604">
        <f t="shared" si="126"/>
        <v>6</v>
      </c>
      <c r="K1604">
        <f t="shared" si="127"/>
        <v>8</v>
      </c>
      <c r="L1604" t="s">
        <v>483</v>
      </c>
      <c r="M1604">
        <v>5</v>
      </c>
      <c r="N1604" s="8">
        <v>585.90909090909088</v>
      </c>
      <c r="O1604" s="8">
        <v>6</v>
      </c>
      <c r="P1604" s="8">
        <v>703.09090909090901</v>
      </c>
      <c r="Q1604">
        <f t="shared" si="125"/>
        <v>17</v>
      </c>
      <c r="R1604">
        <f t="shared" si="128"/>
        <v>5</v>
      </c>
      <c r="S1604" t="str">
        <f t="shared" si="129"/>
        <v>Growth Customers</v>
      </c>
    </row>
    <row r="1605" spans="1:19" x14ac:dyDescent="0.25">
      <c r="A1605">
        <v>6097</v>
      </c>
      <c r="B1605">
        <v>66</v>
      </c>
      <c r="C1605" t="s">
        <v>442</v>
      </c>
      <c r="D1605" t="s">
        <v>30</v>
      </c>
      <c r="E1605">
        <v>50664</v>
      </c>
      <c r="F1605">
        <v>64</v>
      </c>
      <c r="G1605">
        <v>24</v>
      </c>
      <c r="H1605">
        <v>561</v>
      </c>
      <c r="I1605">
        <f>(1-_xlfn.PERCENTRANK.INC($F$2:$F43817,F1605,1))*10</f>
        <v>4</v>
      </c>
      <c r="J1605">
        <f t="shared" si="126"/>
        <v>8</v>
      </c>
      <c r="K1605">
        <f t="shared" si="127"/>
        <v>5</v>
      </c>
      <c r="L1605" t="s">
        <v>483</v>
      </c>
      <c r="M1605">
        <v>8</v>
      </c>
      <c r="N1605" s="8">
        <v>320.57142857142856</v>
      </c>
      <c r="O1605" s="8">
        <v>6</v>
      </c>
      <c r="P1605" s="8">
        <v>240.42857142857142</v>
      </c>
      <c r="Q1605">
        <f t="shared" si="125"/>
        <v>17</v>
      </c>
      <c r="R1605">
        <f t="shared" si="128"/>
        <v>5</v>
      </c>
      <c r="S1605" t="str">
        <f t="shared" si="129"/>
        <v>Growth Customers</v>
      </c>
    </row>
    <row r="1606" spans="1:19" x14ac:dyDescent="0.25">
      <c r="A1606">
        <v>7019</v>
      </c>
      <c r="B1606">
        <v>62</v>
      </c>
      <c r="C1606" t="s">
        <v>442</v>
      </c>
      <c r="D1606" t="s">
        <v>34</v>
      </c>
      <c r="E1606">
        <v>54414</v>
      </c>
      <c r="F1606">
        <v>49</v>
      </c>
      <c r="G1606">
        <v>13</v>
      </c>
      <c r="H1606">
        <v>211</v>
      </c>
      <c r="I1606">
        <f>(1-_xlfn.PERCENTRANK.INC($F$2:$F43818,F1606,1))*10</f>
        <v>6</v>
      </c>
      <c r="J1606">
        <f t="shared" si="126"/>
        <v>4</v>
      </c>
      <c r="K1606">
        <f t="shared" si="127"/>
        <v>4</v>
      </c>
      <c r="L1606" t="s">
        <v>483</v>
      </c>
      <c r="M1606">
        <v>3</v>
      </c>
      <c r="N1606" s="8">
        <v>79.125</v>
      </c>
      <c r="O1606" s="8">
        <v>5</v>
      </c>
      <c r="P1606" s="8">
        <v>131.875</v>
      </c>
      <c r="Q1606">
        <f t="shared" si="125"/>
        <v>14</v>
      </c>
      <c r="R1606">
        <f t="shared" si="128"/>
        <v>4</v>
      </c>
      <c r="S1606" t="str">
        <f t="shared" si="129"/>
        <v>At-Risk Customers</v>
      </c>
    </row>
    <row r="1607" spans="1:19" x14ac:dyDescent="0.25">
      <c r="A1607">
        <v>7408</v>
      </c>
      <c r="B1607">
        <v>73</v>
      </c>
      <c r="C1607" t="s">
        <v>33</v>
      </c>
      <c r="D1607" t="s">
        <v>34</v>
      </c>
      <c r="E1607">
        <v>54549</v>
      </c>
      <c r="F1607">
        <v>8</v>
      </c>
      <c r="G1607">
        <v>12</v>
      </c>
      <c r="H1607">
        <v>233</v>
      </c>
      <c r="I1607">
        <f>(1-_xlfn.PERCENTRANK.INC($F$2:$F43819,F1607,1))*10</f>
        <v>10</v>
      </c>
      <c r="J1607">
        <f t="shared" si="126"/>
        <v>3</v>
      </c>
      <c r="K1607">
        <f t="shared" si="127"/>
        <v>4</v>
      </c>
      <c r="L1607" t="s">
        <v>483</v>
      </c>
      <c r="M1607">
        <v>5</v>
      </c>
      <c r="N1607" s="8">
        <v>129.44444444444446</v>
      </c>
      <c r="O1607" s="8">
        <v>4</v>
      </c>
      <c r="P1607" s="8">
        <v>103.55555555555554</v>
      </c>
      <c r="Q1607">
        <f t="shared" si="125"/>
        <v>17</v>
      </c>
      <c r="R1607">
        <f t="shared" si="128"/>
        <v>5</v>
      </c>
      <c r="S1607" t="str">
        <f t="shared" si="129"/>
        <v>Growth Customers</v>
      </c>
    </row>
    <row r="1608" spans="1:19" x14ac:dyDescent="0.25">
      <c r="A1608">
        <v>8041</v>
      </c>
      <c r="B1608">
        <v>54</v>
      </c>
      <c r="C1608" t="s">
        <v>33</v>
      </c>
      <c r="D1608" t="s">
        <v>57</v>
      </c>
      <c r="E1608">
        <v>47111</v>
      </c>
      <c r="F1608">
        <v>35</v>
      </c>
      <c r="G1608">
        <v>21</v>
      </c>
      <c r="H1608">
        <v>1092</v>
      </c>
      <c r="I1608">
        <f>(1-_xlfn.PERCENTRANK.INC($F$2:$F43820,F1608,1))*10</f>
        <v>7</v>
      </c>
      <c r="J1608">
        <f t="shared" si="126"/>
        <v>7</v>
      </c>
      <c r="K1608">
        <f t="shared" si="127"/>
        <v>7</v>
      </c>
      <c r="L1608" t="s">
        <v>483</v>
      </c>
      <c r="M1608">
        <v>3</v>
      </c>
      <c r="N1608" s="8">
        <v>252</v>
      </c>
      <c r="O1608" s="8">
        <v>10</v>
      </c>
      <c r="P1608" s="8">
        <v>840</v>
      </c>
      <c r="Q1608">
        <f t="shared" si="125"/>
        <v>21</v>
      </c>
      <c r="R1608">
        <f t="shared" si="128"/>
        <v>8</v>
      </c>
      <c r="S1608" t="str">
        <f t="shared" si="129"/>
        <v>Loyal Customers</v>
      </c>
    </row>
    <row r="1609" spans="1:19" x14ac:dyDescent="0.25">
      <c r="A1609">
        <v>252</v>
      </c>
      <c r="B1609">
        <v>62</v>
      </c>
      <c r="C1609" t="s">
        <v>33</v>
      </c>
      <c r="D1609" t="s">
        <v>37</v>
      </c>
      <c r="E1609">
        <v>41003</v>
      </c>
      <c r="F1609">
        <v>11</v>
      </c>
      <c r="G1609">
        <v>17</v>
      </c>
      <c r="H1609">
        <v>601</v>
      </c>
      <c r="I1609">
        <f>(1-_xlfn.PERCENTRANK.INC($F$2:$F43821,F1609,1))*10</f>
        <v>9</v>
      </c>
      <c r="J1609">
        <f t="shared" si="126"/>
        <v>5</v>
      </c>
      <c r="K1609">
        <f t="shared" si="127"/>
        <v>5</v>
      </c>
      <c r="L1609" t="s">
        <v>483</v>
      </c>
      <c r="M1609">
        <v>6</v>
      </c>
      <c r="N1609" s="8">
        <v>257.57142857142856</v>
      </c>
      <c r="O1609" s="8">
        <v>8</v>
      </c>
      <c r="P1609" s="8">
        <v>343.42857142857139</v>
      </c>
      <c r="Q1609">
        <f t="shared" si="125"/>
        <v>19</v>
      </c>
      <c r="R1609">
        <f t="shared" si="128"/>
        <v>7</v>
      </c>
      <c r="S1609" t="str">
        <f t="shared" si="129"/>
        <v>Loyal Customers</v>
      </c>
    </row>
    <row r="1610" spans="1:19" x14ac:dyDescent="0.25">
      <c r="A1610">
        <v>9986</v>
      </c>
      <c r="B1610">
        <v>43</v>
      </c>
      <c r="C1610" t="s">
        <v>442</v>
      </c>
      <c r="D1610" t="s">
        <v>34</v>
      </c>
      <c r="E1610">
        <v>19444</v>
      </c>
      <c r="F1610">
        <v>8</v>
      </c>
      <c r="G1610">
        <v>10</v>
      </c>
      <c r="H1610">
        <v>54</v>
      </c>
      <c r="I1610">
        <f>(1-_xlfn.PERCENTRANK.INC($F$2:$F43822,F1610,1))*10</f>
        <v>10</v>
      </c>
      <c r="J1610">
        <f t="shared" si="126"/>
        <v>3</v>
      </c>
      <c r="K1610">
        <f t="shared" si="127"/>
        <v>1</v>
      </c>
      <c r="L1610" t="s">
        <v>483</v>
      </c>
      <c r="M1610">
        <v>4</v>
      </c>
      <c r="N1610" s="8">
        <v>36</v>
      </c>
      <c r="O1610" s="8">
        <v>2</v>
      </c>
      <c r="P1610" s="8">
        <v>18</v>
      </c>
      <c r="Q1610">
        <f t="shared" si="125"/>
        <v>14</v>
      </c>
      <c r="R1610">
        <f t="shared" si="128"/>
        <v>4</v>
      </c>
      <c r="S1610" t="str">
        <f t="shared" si="129"/>
        <v>At-Risk Customers</v>
      </c>
    </row>
    <row r="1611" spans="1:19" x14ac:dyDescent="0.25">
      <c r="A1611">
        <v>3276</v>
      </c>
      <c r="B1611">
        <v>49</v>
      </c>
      <c r="C1611" t="s">
        <v>443</v>
      </c>
      <c r="D1611" t="s">
        <v>34</v>
      </c>
      <c r="E1611">
        <v>36301</v>
      </c>
      <c r="F1611">
        <v>53</v>
      </c>
      <c r="G1611">
        <v>7</v>
      </c>
      <c r="H1611">
        <v>78</v>
      </c>
      <c r="I1611">
        <f>(1-_xlfn.PERCENTRANK.INC($F$2:$F43823,F1611,1))*10</f>
        <v>5</v>
      </c>
      <c r="J1611">
        <f t="shared" si="126"/>
        <v>1</v>
      </c>
      <c r="K1611">
        <f t="shared" si="127"/>
        <v>2</v>
      </c>
      <c r="L1611" t="s">
        <v>483</v>
      </c>
      <c r="M1611">
        <v>3</v>
      </c>
      <c r="N1611" s="8">
        <v>39</v>
      </c>
      <c r="O1611" s="8">
        <v>3</v>
      </c>
      <c r="P1611" s="8">
        <v>39</v>
      </c>
      <c r="Q1611">
        <f t="shared" si="125"/>
        <v>8</v>
      </c>
      <c r="R1611">
        <f t="shared" si="128"/>
        <v>1</v>
      </c>
      <c r="S1611" t="str">
        <f t="shared" si="129"/>
        <v>Inactive Customers</v>
      </c>
    </row>
    <row r="1612" spans="1:19" x14ac:dyDescent="0.25">
      <c r="A1612">
        <v>3859</v>
      </c>
      <c r="B1612">
        <v>78</v>
      </c>
      <c r="C1612" t="s">
        <v>33</v>
      </c>
      <c r="D1612" t="s">
        <v>34</v>
      </c>
      <c r="E1612">
        <v>73059</v>
      </c>
      <c r="F1612">
        <v>36</v>
      </c>
      <c r="G1612">
        <v>26</v>
      </c>
      <c r="H1612">
        <v>1095</v>
      </c>
      <c r="I1612">
        <f>(1-_xlfn.PERCENTRANK.INC($F$2:$F43824,F1612,1))*10</f>
        <v>7</v>
      </c>
      <c r="J1612">
        <f t="shared" si="126"/>
        <v>9</v>
      </c>
      <c r="K1612">
        <f t="shared" si="127"/>
        <v>7</v>
      </c>
      <c r="L1612" t="s">
        <v>483</v>
      </c>
      <c r="M1612">
        <v>9</v>
      </c>
      <c r="N1612" s="8">
        <v>447.9545454545455</v>
      </c>
      <c r="O1612" s="8">
        <v>13</v>
      </c>
      <c r="P1612" s="8">
        <v>647.04545454545462</v>
      </c>
      <c r="Q1612">
        <f t="shared" si="125"/>
        <v>23</v>
      </c>
      <c r="R1612">
        <f t="shared" si="128"/>
        <v>8</v>
      </c>
      <c r="S1612" t="str">
        <f t="shared" si="129"/>
        <v>Loyal Customers</v>
      </c>
    </row>
    <row r="1613" spans="1:19" x14ac:dyDescent="0.25">
      <c r="A1613">
        <v>3570</v>
      </c>
      <c r="B1613">
        <v>56</v>
      </c>
      <c r="C1613" t="s">
        <v>33</v>
      </c>
      <c r="D1613" t="s">
        <v>34</v>
      </c>
      <c r="E1613">
        <v>42731</v>
      </c>
      <c r="F1613">
        <v>64</v>
      </c>
      <c r="G1613">
        <v>13</v>
      </c>
      <c r="H1613">
        <v>244</v>
      </c>
      <c r="I1613">
        <f>(1-_xlfn.PERCENTRANK.INC($F$2:$F43825,F1613,1))*10</f>
        <v>4</v>
      </c>
      <c r="J1613">
        <f t="shared" si="126"/>
        <v>4</v>
      </c>
      <c r="K1613">
        <f t="shared" si="127"/>
        <v>4</v>
      </c>
      <c r="L1613" t="s">
        <v>483</v>
      </c>
      <c r="M1613">
        <v>4</v>
      </c>
      <c r="N1613" s="8">
        <v>108.44444444444444</v>
      </c>
      <c r="O1613" s="8">
        <v>5</v>
      </c>
      <c r="P1613" s="8">
        <v>135.55555555555557</v>
      </c>
      <c r="Q1613">
        <f t="shared" si="125"/>
        <v>12</v>
      </c>
      <c r="R1613">
        <f t="shared" si="128"/>
        <v>3</v>
      </c>
      <c r="S1613" t="str">
        <f t="shared" si="129"/>
        <v>At-Risk Customers</v>
      </c>
    </row>
    <row r="1614" spans="1:19" x14ac:dyDescent="0.25">
      <c r="A1614">
        <v>3783</v>
      </c>
      <c r="B1614">
        <v>66</v>
      </c>
      <c r="C1614" t="s">
        <v>33</v>
      </c>
      <c r="D1614" t="s">
        <v>34</v>
      </c>
      <c r="E1614">
        <v>52854</v>
      </c>
      <c r="F1614">
        <v>43</v>
      </c>
      <c r="G1614">
        <v>9</v>
      </c>
      <c r="H1614">
        <v>116</v>
      </c>
      <c r="I1614">
        <f>(1-_xlfn.PERCENTRANK.INC($F$2:$F43826,F1614,1))*10</f>
        <v>6</v>
      </c>
      <c r="J1614">
        <f t="shared" si="126"/>
        <v>2</v>
      </c>
      <c r="K1614">
        <f t="shared" si="127"/>
        <v>3</v>
      </c>
      <c r="L1614" t="s">
        <v>483</v>
      </c>
      <c r="M1614">
        <v>2</v>
      </c>
      <c r="N1614" s="8">
        <v>38.666666666666664</v>
      </c>
      <c r="O1614" s="8">
        <v>4</v>
      </c>
      <c r="P1614" s="8">
        <v>77.333333333333329</v>
      </c>
      <c r="Q1614">
        <f t="shared" si="125"/>
        <v>11</v>
      </c>
      <c r="R1614">
        <f t="shared" si="128"/>
        <v>3</v>
      </c>
      <c r="S1614" t="str">
        <f t="shared" si="129"/>
        <v>At-Risk Customers</v>
      </c>
    </row>
    <row r="1615" spans="1:19" x14ac:dyDescent="0.25">
      <c r="A1615">
        <v>10207</v>
      </c>
      <c r="B1615">
        <v>47</v>
      </c>
      <c r="C1615" t="s">
        <v>442</v>
      </c>
      <c r="D1615" t="s">
        <v>34</v>
      </c>
      <c r="E1615">
        <v>22775</v>
      </c>
      <c r="F1615">
        <v>40</v>
      </c>
      <c r="G1615">
        <v>4</v>
      </c>
      <c r="H1615">
        <v>15</v>
      </c>
      <c r="I1615">
        <f>(1-_xlfn.PERCENTRANK.INC($F$2:$F43827,F1615,1))*10</f>
        <v>6</v>
      </c>
      <c r="J1615">
        <f t="shared" si="126"/>
        <v>0</v>
      </c>
      <c r="K1615">
        <f t="shared" si="127"/>
        <v>0</v>
      </c>
      <c r="L1615" t="s">
        <v>483</v>
      </c>
      <c r="M1615">
        <v>1</v>
      </c>
      <c r="N1615" s="8">
        <v>5</v>
      </c>
      <c r="O1615" s="8">
        <v>2</v>
      </c>
      <c r="P1615" s="8">
        <v>10</v>
      </c>
      <c r="Q1615">
        <f t="shared" si="125"/>
        <v>6</v>
      </c>
      <c r="R1615">
        <f t="shared" si="128"/>
        <v>0</v>
      </c>
      <c r="S1615" t="str">
        <f t="shared" si="129"/>
        <v>Inactive Customers</v>
      </c>
    </row>
    <row r="1616" spans="1:19" x14ac:dyDescent="0.25">
      <c r="A1616">
        <v>10906</v>
      </c>
      <c r="B1616">
        <v>77</v>
      </c>
      <c r="C1616" t="s">
        <v>33</v>
      </c>
      <c r="D1616" t="s">
        <v>34</v>
      </c>
      <c r="E1616">
        <v>46681</v>
      </c>
      <c r="F1616">
        <v>52</v>
      </c>
      <c r="G1616">
        <v>16</v>
      </c>
      <c r="H1616">
        <v>425</v>
      </c>
      <c r="I1616">
        <f>(1-_xlfn.PERCENTRANK.INC($F$2:$F43828,F1616,1))*10</f>
        <v>5</v>
      </c>
      <c r="J1616">
        <f t="shared" si="126"/>
        <v>5</v>
      </c>
      <c r="K1616">
        <f t="shared" si="127"/>
        <v>5</v>
      </c>
      <c r="L1616" t="s">
        <v>483</v>
      </c>
      <c r="M1616">
        <v>4</v>
      </c>
      <c r="N1616" s="8">
        <v>212.5</v>
      </c>
      <c r="O1616" s="8">
        <v>4</v>
      </c>
      <c r="P1616" s="8">
        <v>212.5</v>
      </c>
      <c r="Q1616">
        <f t="shared" si="125"/>
        <v>15</v>
      </c>
      <c r="R1616">
        <f t="shared" si="128"/>
        <v>4</v>
      </c>
      <c r="S1616" t="str">
        <f t="shared" si="129"/>
        <v>At-Risk Customers</v>
      </c>
    </row>
    <row r="1617" spans="1:19" x14ac:dyDescent="0.25">
      <c r="A1617">
        <v>3427</v>
      </c>
      <c r="B1617">
        <v>70</v>
      </c>
      <c r="C1617" t="s">
        <v>33</v>
      </c>
      <c r="D1617" t="s">
        <v>34</v>
      </c>
      <c r="E1617">
        <v>59821</v>
      </c>
      <c r="F1617">
        <v>11</v>
      </c>
      <c r="G1617">
        <v>26</v>
      </c>
      <c r="H1617">
        <v>734</v>
      </c>
      <c r="I1617">
        <f>(1-_xlfn.PERCENTRANK.INC($F$2:$F43829,F1617,1))*10</f>
        <v>9</v>
      </c>
      <c r="J1617">
        <f t="shared" si="126"/>
        <v>9</v>
      </c>
      <c r="K1617">
        <f t="shared" si="127"/>
        <v>6</v>
      </c>
      <c r="L1617" t="s">
        <v>483</v>
      </c>
      <c r="M1617">
        <v>11</v>
      </c>
      <c r="N1617" s="8">
        <v>448.5555555555556</v>
      </c>
      <c r="O1617" s="8">
        <v>7</v>
      </c>
      <c r="P1617" s="8">
        <v>285.44444444444446</v>
      </c>
      <c r="Q1617">
        <f t="shared" si="125"/>
        <v>24</v>
      </c>
      <c r="R1617">
        <f t="shared" si="128"/>
        <v>9</v>
      </c>
      <c r="S1617" t="str">
        <f t="shared" si="129"/>
        <v>Top Customers</v>
      </c>
    </row>
    <row r="1618" spans="1:19" x14ac:dyDescent="0.25">
      <c r="A1618">
        <v>5209</v>
      </c>
      <c r="B1618">
        <v>71</v>
      </c>
      <c r="C1618" t="s">
        <v>442</v>
      </c>
      <c r="D1618" t="s">
        <v>37</v>
      </c>
      <c r="E1618">
        <v>50002</v>
      </c>
      <c r="F1618">
        <v>21</v>
      </c>
      <c r="G1618">
        <v>19</v>
      </c>
      <c r="H1618">
        <v>638</v>
      </c>
      <c r="I1618">
        <f>(1-_xlfn.PERCENTRANK.INC($F$2:$F43830,F1618,1))*10</f>
        <v>8</v>
      </c>
      <c r="J1618">
        <f t="shared" si="126"/>
        <v>6</v>
      </c>
      <c r="K1618">
        <f t="shared" si="127"/>
        <v>6</v>
      </c>
      <c r="L1618" t="s">
        <v>483</v>
      </c>
      <c r="M1618">
        <v>8</v>
      </c>
      <c r="N1618" s="8">
        <v>340.26666666666665</v>
      </c>
      <c r="O1618" s="8">
        <v>7</v>
      </c>
      <c r="P1618" s="8">
        <v>297.73333333333335</v>
      </c>
      <c r="Q1618">
        <f t="shared" si="125"/>
        <v>20</v>
      </c>
      <c r="R1618">
        <f t="shared" si="128"/>
        <v>7</v>
      </c>
      <c r="S1618" t="str">
        <f t="shared" si="129"/>
        <v>Loyal Customers</v>
      </c>
    </row>
    <row r="1619" spans="1:19" x14ac:dyDescent="0.25">
      <c r="A1619">
        <v>10711</v>
      </c>
      <c r="B1619">
        <v>80</v>
      </c>
      <c r="C1619" t="s">
        <v>442</v>
      </c>
      <c r="D1619" t="s">
        <v>34</v>
      </c>
      <c r="E1619">
        <v>69755</v>
      </c>
      <c r="F1619">
        <v>23</v>
      </c>
      <c r="G1619">
        <v>22</v>
      </c>
      <c r="H1619">
        <v>894</v>
      </c>
      <c r="I1619">
        <f>(1-_xlfn.PERCENTRANK.INC($F$2:$F43831,F1619,1))*10</f>
        <v>8</v>
      </c>
      <c r="J1619">
        <f t="shared" si="126"/>
        <v>7</v>
      </c>
      <c r="K1619">
        <f t="shared" si="127"/>
        <v>6</v>
      </c>
      <c r="L1619" t="s">
        <v>483</v>
      </c>
      <c r="M1619">
        <v>3</v>
      </c>
      <c r="N1619" s="8">
        <v>178.8</v>
      </c>
      <c r="O1619" s="8">
        <v>12</v>
      </c>
      <c r="P1619" s="8">
        <v>715.2</v>
      </c>
      <c r="Q1619">
        <f t="shared" si="125"/>
        <v>21</v>
      </c>
      <c r="R1619">
        <f t="shared" si="128"/>
        <v>8</v>
      </c>
      <c r="S1619" t="str">
        <f t="shared" si="129"/>
        <v>Loyal Customers</v>
      </c>
    </row>
    <row r="1620" spans="1:19" x14ac:dyDescent="0.25">
      <c r="A1620">
        <v>10785</v>
      </c>
      <c r="B1620">
        <v>56</v>
      </c>
      <c r="C1620" t="s">
        <v>442</v>
      </c>
      <c r="D1620" t="s">
        <v>34</v>
      </c>
      <c r="E1620">
        <v>44078</v>
      </c>
      <c r="F1620">
        <v>17</v>
      </c>
      <c r="G1620">
        <v>7</v>
      </c>
      <c r="H1620">
        <v>41</v>
      </c>
      <c r="I1620">
        <f>(1-_xlfn.PERCENTRANK.INC($F$2:$F43832,F1620,1))*10</f>
        <v>9</v>
      </c>
      <c r="J1620">
        <f t="shared" si="126"/>
        <v>1</v>
      </c>
      <c r="K1620">
        <f t="shared" si="127"/>
        <v>1</v>
      </c>
      <c r="L1620" t="s">
        <v>483</v>
      </c>
      <c r="M1620">
        <v>2</v>
      </c>
      <c r="N1620" s="8">
        <v>16.400000000000002</v>
      </c>
      <c r="O1620" s="8">
        <v>3</v>
      </c>
      <c r="P1620" s="8">
        <v>24.599999999999998</v>
      </c>
      <c r="Q1620">
        <f t="shared" si="125"/>
        <v>11</v>
      </c>
      <c r="R1620">
        <f t="shared" si="128"/>
        <v>3</v>
      </c>
      <c r="S1620" t="str">
        <f t="shared" si="129"/>
        <v>At-Risk Customers</v>
      </c>
    </row>
    <row r="1621" spans="1:19" x14ac:dyDescent="0.25">
      <c r="A1621">
        <v>2814</v>
      </c>
      <c r="B1621">
        <v>49</v>
      </c>
      <c r="C1621" t="s">
        <v>443</v>
      </c>
      <c r="D1621" t="s">
        <v>34</v>
      </c>
      <c r="E1621">
        <v>30560</v>
      </c>
      <c r="F1621">
        <v>6</v>
      </c>
      <c r="G1621">
        <v>5</v>
      </c>
      <c r="H1621">
        <v>31</v>
      </c>
      <c r="I1621">
        <f>(1-_xlfn.PERCENTRANK.INC($F$2:$F43833,F1621,1))*10</f>
        <v>10</v>
      </c>
      <c r="J1621">
        <f t="shared" si="126"/>
        <v>0</v>
      </c>
      <c r="K1621">
        <f t="shared" si="127"/>
        <v>0</v>
      </c>
      <c r="L1621" t="s">
        <v>483</v>
      </c>
      <c r="M1621">
        <v>1</v>
      </c>
      <c r="N1621" s="8">
        <v>7.75</v>
      </c>
      <c r="O1621" s="8">
        <v>3</v>
      </c>
      <c r="P1621" s="8">
        <v>23.25</v>
      </c>
      <c r="Q1621">
        <f t="shared" si="125"/>
        <v>10</v>
      </c>
      <c r="R1621">
        <f t="shared" si="128"/>
        <v>2</v>
      </c>
      <c r="S1621" t="str">
        <f t="shared" si="129"/>
        <v>At-Risk Customers</v>
      </c>
    </row>
    <row r="1622" spans="1:19" x14ac:dyDescent="0.25">
      <c r="A1622">
        <v>6866</v>
      </c>
      <c r="B1622">
        <v>56</v>
      </c>
      <c r="C1622" t="s">
        <v>443</v>
      </c>
      <c r="D1622" t="s">
        <v>34</v>
      </c>
      <c r="E1622">
        <v>35924</v>
      </c>
      <c r="F1622">
        <v>56</v>
      </c>
      <c r="G1622">
        <v>5</v>
      </c>
      <c r="H1622">
        <v>34</v>
      </c>
      <c r="I1622">
        <f>(1-_xlfn.PERCENTRANK.INC($F$2:$F43834,F1622,1))*10</f>
        <v>5</v>
      </c>
      <c r="J1622">
        <f t="shared" si="126"/>
        <v>0</v>
      </c>
      <c r="K1622">
        <f t="shared" si="127"/>
        <v>0</v>
      </c>
      <c r="L1622" t="s">
        <v>483</v>
      </c>
      <c r="M1622">
        <v>1</v>
      </c>
      <c r="N1622" s="8">
        <v>8.5</v>
      </c>
      <c r="O1622" s="8">
        <v>3</v>
      </c>
      <c r="P1622" s="8">
        <v>25.5</v>
      </c>
      <c r="Q1622">
        <f t="shared" si="125"/>
        <v>5</v>
      </c>
      <c r="R1622">
        <f t="shared" si="128"/>
        <v>0</v>
      </c>
      <c r="S1622" t="str">
        <f t="shared" si="129"/>
        <v>Inactive Customers</v>
      </c>
    </row>
    <row r="1623" spans="1:19" x14ac:dyDescent="0.25">
      <c r="A1623">
        <v>1665</v>
      </c>
      <c r="B1623">
        <v>61</v>
      </c>
      <c r="C1623" t="s">
        <v>33</v>
      </c>
      <c r="D1623" t="s">
        <v>37</v>
      </c>
      <c r="E1623">
        <v>64140</v>
      </c>
      <c r="F1623">
        <v>71</v>
      </c>
      <c r="G1623">
        <v>18</v>
      </c>
      <c r="H1623">
        <v>1750</v>
      </c>
      <c r="I1623">
        <f>(1-_xlfn.PERCENTRANK.INC($F$2:$F43835,F1623,1))*10</f>
        <v>3.0000000000000004</v>
      </c>
      <c r="J1623">
        <f t="shared" si="126"/>
        <v>6</v>
      </c>
      <c r="K1623">
        <f t="shared" si="127"/>
        <v>9</v>
      </c>
      <c r="L1623" t="s">
        <v>483</v>
      </c>
      <c r="M1623">
        <v>2</v>
      </c>
      <c r="N1623" s="8">
        <v>437.5</v>
      </c>
      <c r="O1623" s="8">
        <v>6</v>
      </c>
      <c r="P1623" s="8">
        <v>1312.5</v>
      </c>
      <c r="Q1623">
        <f t="shared" si="125"/>
        <v>18</v>
      </c>
      <c r="R1623">
        <f t="shared" si="128"/>
        <v>6</v>
      </c>
      <c r="S1623" t="str">
        <f t="shared" si="129"/>
        <v>Growth Customers</v>
      </c>
    </row>
    <row r="1624" spans="1:19" x14ac:dyDescent="0.25">
      <c r="A1624">
        <v>6575</v>
      </c>
      <c r="B1624">
        <v>44</v>
      </c>
      <c r="C1624" t="s">
        <v>442</v>
      </c>
      <c r="D1624" t="s">
        <v>34</v>
      </c>
      <c r="E1624">
        <v>56386</v>
      </c>
      <c r="F1624">
        <v>51</v>
      </c>
      <c r="G1624">
        <v>25</v>
      </c>
      <c r="H1624">
        <v>612</v>
      </c>
      <c r="I1624">
        <f>(1-_xlfn.PERCENTRANK.INC($F$2:$F43836,F1624,1))*10</f>
        <v>5</v>
      </c>
      <c r="J1624">
        <f t="shared" si="126"/>
        <v>8</v>
      </c>
      <c r="K1624">
        <f t="shared" si="127"/>
        <v>5</v>
      </c>
      <c r="L1624" t="s">
        <v>483</v>
      </c>
      <c r="M1624">
        <v>9</v>
      </c>
      <c r="N1624" s="8">
        <v>344.25</v>
      </c>
      <c r="O1624" s="8">
        <v>7</v>
      </c>
      <c r="P1624" s="8">
        <v>267.75</v>
      </c>
      <c r="Q1624">
        <f t="shared" si="125"/>
        <v>18</v>
      </c>
      <c r="R1624">
        <f t="shared" si="128"/>
        <v>6</v>
      </c>
      <c r="S1624" t="str">
        <f t="shared" si="129"/>
        <v>Growth Customers</v>
      </c>
    </row>
    <row r="1625" spans="1:19" x14ac:dyDescent="0.25">
      <c r="A1625">
        <v>3829</v>
      </c>
      <c r="B1625">
        <v>46</v>
      </c>
      <c r="C1625" t="s">
        <v>41</v>
      </c>
      <c r="D1625" t="s">
        <v>34</v>
      </c>
      <c r="E1625">
        <v>24594</v>
      </c>
      <c r="F1625">
        <v>94</v>
      </c>
      <c r="G1625">
        <v>5</v>
      </c>
      <c r="H1625">
        <v>29</v>
      </c>
      <c r="I1625">
        <f>(1-_xlfn.PERCENTRANK.INC($F$2:$F43837,F1625,1))*10</f>
        <v>0.99999999999999978</v>
      </c>
      <c r="J1625">
        <f t="shared" si="126"/>
        <v>0</v>
      </c>
      <c r="K1625">
        <f t="shared" si="127"/>
        <v>0</v>
      </c>
      <c r="L1625" t="s">
        <v>483</v>
      </c>
      <c r="M1625">
        <v>1</v>
      </c>
      <c r="N1625" s="8">
        <v>7.25</v>
      </c>
      <c r="O1625" s="8">
        <v>3</v>
      </c>
      <c r="P1625" s="8">
        <v>21.75</v>
      </c>
      <c r="Q1625">
        <f t="shared" si="125"/>
        <v>0.99999999999999978</v>
      </c>
      <c r="R1625">
        <f t="shared" si="128"/>
        <v>0</v>
      </c>
      <c r="S1625" t="str">
        <f t="shared" si="129"/>
        <v>Inactive Customers</v>
      </c>
    </row>
    <row r="1626" spans="1:19" x14ac:dyDescent="0.25">
      <c r="A1626">
        <v>3091</v>
      </c>
      <c r="B1626">
        <v>44</v>
      </c>
      <c r="C1626" t="s">
        <v>443</v>
      </c>
      <c r="D1626" t="s">
        <v>34</v>
      </c>
      <c r="E1626">
        <v>75774</v>
      </c>
      <c r="F1626">
        <v>27</v>
      </c>
      <c r="G1626">
        <v>21</v>
      </c>
      <c r="H1626">
        <v>823</v>
      </c>
      <c r="I1626">
        <f>(1-_xlfn.PERCENTRANK.INC($F$2:$F43838,F1626,1))*10</f>
        <v>8</v>
      </c>
      <c r="J1626">
        <f t="shared" si="126"/>
        <v>7</v>
      </c>
      <c r="K1626">
        <f t="shared" si="127"/>
        <v>6</v>
      </c>
      <c r="L1626" t="s">
        <v>483</v>
      </c>
      <c r="M1626">
        <v>7</v>
      </c>
      <c r="N1626" s="8">
        <v>384.06666666666666</v>
      </c>
      <c r="O1626" s="8">
        <v>8</v>
      </c>
      <c r="P1626" s="8">
        <v>438.93333333333334</v>
      </c>
      <c r="Q1626">
        <f t="shared" si="125"/>
        <v>21</v>
      </c>
      <c r="R1626">
        <f t="shared" si="128"/>
        <v>8</v>
      </c>
      <c r="S1626" t="str">
        <f t="shared" si="129"/>
        <v>Loyal Customers</v>
      </c>
    </row>
    <row r="1627" spans="1:19" x14ac:dyDescent="0.25">
      <c r="A1627">
        <v>10141</v>
      </c>
      <c r="B1627">
        <v>65</v>
      </c>
      <c r="C1627" t="s">
        <v>443</v>
      </c>
      <c r="D1627" t="s">
        <v>37</v>
      </c>
      <c r="E1627">
        <v>39228</v>
      </c>
      <c r="F1627">
        <v>1</v>
      </c>
      <c r="G1627">
        <v>4</v>
      </c>
      <c r="H1627">
        <v>20</v>
      </c>
      <c r="I1627">
        <f>(1-_xlfn.PERCENTRANK.INC($F$2:$F43839,F1627,1))*10</f>
        <v>10</v>
      </c>
      <c r="J1627">
        <f t="shared" si="126"/>
        <v>0</v>
      </c>
      <c r="K1627">
        <f t="shared" si="127"/>
        <v>0</v>
      </c>
      <c r="L1627" t="s">
        <v>483</v>
      </c>
      <c r="M1627">
        <v>0</v>
      </c>
      <c r="N1627" s="8">
        <v>0</v>
      </c>
      <c r="O1627" s="8">
        <v>3</v>
      </c>
      <c r="P1627" s="8">
        <v>20</v>
      </c>
      <c r="Q1627">
        <f t="shared" si="125"/>
        <v>10</v>
      </c>
      <c r="R1627">
        <f t="shared" si="128"/>
        <v>2</v>
      </c>
      <c r="S1627" t="str">
        <f t="shared" si="129"/>
        <v>At-Risk Customers</v>
      </c>
    </row>
    <row r="1628" spans="1:19" x14ac:dyDescent="0.25">
      <c r="A1628">
        <v>5177</v>
      </c>
      <c r="B1628">
        <v>51</v>
      </c>
      <c r="C1628" t="s">
        <v>443</v>
      </c>
      <c r="D1628" t="s">
        <v>34</v>
      </c>
      <c r="E1628">
        <v>58494</v>
      </c>
      <c r="F1628">
        <v>56</v>
      </c>
      <c r="G1628">
        <v>16</v>
      </c>
      <c r="H1628">
        <v>396</v>
      </c>
      <c r="I1628">
        <f>(1-_xlfn.PERCENTRANK.INC($F$2:$F43840,F1628,1))*10</f>
        <v>5</v>
      </c>
      <c r="J1628">
        <f t="shared" si="126"/>
        <v>5</v>
      </c>
      <c r="K1628">
        <f t="shared" si="127"/>
        <v>4</v>
      </c>
      <c r="L1628" t="s">
        <v>483</v>
      </c>
      <c r="M1628">
        <v>6</v>
      </c>
      <c r="N1628" s="8">
        <v>198</v>
      </c>
      <c r="O1628" s="8">
        <v>6</v>
      </c>
      <c r="P1628" s="8">
        <v>198</v>
      </c>
      <c r="Q1628">
        <f t="shared" si="125"/>
        <v>14</v>
      </c>
      <c r="R1628">
        <f t="shared" si="128"/>
        <v>4</v>
      </c>
      <c r="S1628" t="str">
        <f t="shared" si="129"/>
        <v>At-Risk Customers</v>
      </c>
    </row>
    <row r="1629" spans="1:19" x14ac:dyDescent="0.25">
      <c r="A1629">
        <v>7005</v>
      </c>
      <c r="B1629">
        <v>44</v>
      </c>
      <c r="C1629" t="s">
        <v>442</v>
      </c>
      <c r="D1629" t="s">
        <v>30</v>
      </c>
      <c r="E1629">
        <v>58684</v>
      </c>
      <c r="F1629">
        <v>71</v>
      </c>
      <c r="G1629">
        <v>21</v>
      </c>
      <c r="H1629">
        <v>813</v>
      </c>
      <c r="I1629">
        <f>(1-_xlfn.PERCENTRANK.INC($F$2:$F43841,F1629,1))*10</f>
        <v>3.0000000000000004</v>
      </c>
      <c r="J1629">
        <f t="shared" si="126"/>
        <v>7</v>
      </c>
      <c r="K1629">
        <f t="shared" si="127"/>
        <v>6</v>
      </c>
      <c r="L1629" t="s">
        <v>483</v>
      </c>
      <c r="M1629">
        <v>5</v>
      </c>
      <c r="N1629" s="8">
        <v>239.11764705882354</v>
      </c>
      <c r="O1629" s="8">
        <v>12</v>
      </c>
      <c r="P1629" s="8">
        <v>573.88235294117646</v>
      </c>
      <c r="Q1629">
        <f t="shared" si="125"/>
        <v>16</v>
      </c>
      <c r="R1629">
        <f t="shared" si="128"/>
        <v>5</v>
      </c>
      <c r="S1629" t="str">
        <f t="shared" si="129"/>
        <v>Growth Customers</v>
      </c>
    </row>
    <row r="1630" spans="1:19" x14ac:dyDescent="0.25">
      <c r="A1630">
        <v>6409</v>
      </c>
      <c r="B1630">
        <v>58</v>
      </c>
      <c r="C1630" t="s">
        <v>442</v>
      </c>
      <c r="D1630" t="s">
        <v>37</v>
      </c>
      <c r="E1630">
        <v>57136</v>
      </c>
      <c r="F1630">
        <v>18</v>
      </c>
      <c r="G1630">
        <v>20</v>
      </c>
      <c r="H1630">
        <v>1179</v>
      </c>
      <c r="I1630">
        <f>(1-_xlfn.PERCENTRANK.INC($F$2:$F43842,F1630,1))*10</f>
        <v>9</v>
      </c>
      <c r="J1630">
        <f t="shared" si="126"/>
        <v>6</v>
      </c>
      <c r="K1630">
        <f t="shared" si="127"/>
        <v>8</v>
      </c>
      <c r="L1630" t="s">
        <v>483</v>
      </c>
      <c r="M1630">
        <v>7</v>
      </c>
      <c r="N1630" s="8">
        <v>589.5</v>
      </c>
      <c r="O1630" s="8">
        <v>7</v>
      </c>
      <c r="P1630" s="8">
        <v>589.5</v>
      </c>
      <c r="Q1630">
        <f t="shared" si="125"/>
        <v>23</v>
      </c>
      <c r="R1630">
        <f t="shared" si="128"/>
        <v>8</v>
      </c>
      <c r="S1630" t="str">
        <f t="shared" si="129"/>
        <v>Loyal Customers</v>
      </c>
    </row>
    <row r="1631" spans="1:19" x14ac:dyDescent="0.25">
      <c r="A1631">
        <v>7485</v>
      </c>
      <c r="B1631">
        <v>75</v>
      </c>
      <c r="C1631" t="s">
        <v>33</v>
      </c>
      <c r="D1631" t="s">
        <v>57</v>
      </c>
      <c r="E1631">
        <v>56551</v>
      </c>
      <c r="F1631">
        <v>48</v>
      </c>
      <c r="G1631">
        <v>10</v>
      </c>
      <c r="H1631">
        <v>138</v>
      </c>
      <c r="I1631">
        <f>(1-_xlfn.PERCENTRANK.INC($F$2:$F43843,F1631,1))*10</f>
        <v>6</v>
      </c>
      <c r="J1631">
        <f t="shared" si="126"/>
        <v>3</v>
      </c>
      <c r="K1631">
        <f t="shared" si="127"/>
        <v>3</v>
      </c>
      <c r="L1631" t="s">
        <v>483</v>
      </c>
      <c r="M1631">
        <v>2</v>
      </c>
      <c r="N1631" s="8">
        <v>46</v>
      </c>
      <c r="O1631" s="8">
        <v>4</v>
      </c>
      <c r="P1631" s="8">
        <v>92</v>
      </c>
      <c r="Q1631">
        <f t="shared" si="125"/>
        <v>12</v>
      </c>
      <c r="R1631">
        <f t="shared" si="128"/>
        <v>3</v>
      </c>
      <c r="S1631" t="str">
        <f t="shared" si="129"/>
        <v>At-Risk Customers</v>
      </c>
    </row>
    <row r="1632" spans="1:19" x14ac:dyDescent="0.25">
      <c r="A1632">
        <v>8079</v>
      </c>
      <c r="B1632">
        <v>43</v>
      </c>
      <c r="C1632" t="s">
        <v>442</v>
      </c>
      <c r="D1632" t="s">
        <v>34</v>
      </c>
      <c r="E1632">
        <v>22448</v>
      </c>
      <c r="F1632">
        <v>86</v>
      </c>
      <c r="G1632">
        <v>9</v>
      </c>
      <c r="H1632">
        <v>55</v>
      </c>
      <c r="I1632">
        <f>(1-_xlfn.PERCENTRANK.INC($F$2:$F43844,F1632,1))*10</f>
        <v>1.9999999999999996</v>
      </c>
      <c r="J1632">
        <f t="shared" si="126"/>
        <v>2</v>
      </c>
      <c r="K1632">
        <f t="shared" si="127"/>
        <v>1</v>
      </c>
      <c r="L1632" t="s">
        <v>483</v>
      </c>
      <c r="M1632">
        <v>2</v>
      </c>
      <c r="N1632" s="8">
        <v>22</v>
      </c>
      <c r="O1632" s="8">
        <v>3</v>
      </c>
      <c r="P1632" s="8">
        <v>33</v>
      </c>
      <c r="Q1632">
        <f t="shared" si="125"/>
        <v>5</v>
      </c>
      <c r="R1632">
        <f t="shared" si="128"/>
        <v>0</v>
      </c>
      <c r="S1632" t="str">
        <f t="shared" si="129"/>
        <v>Inactive Customers</v>
      </c>
    </row>
    <row r="1633" spans="1:19" x14ac:dyDescent="0.25">
      <c r="A1633">
        <v>8395</v>
      </c>
      <c r="B1633">
        <v>64</v>
      </c>
      <c r="C1633" t="s">
        <v>442</v>
      </c>
      <c r="D1633" t="s">
        <v>30</v>
      </c>
      <c r="E1633">
        <v>82014</v>
      </c>
      <c r="F1633">
        <v>48</v>
      </c>
      <c r="G1633">
        <v>22</v>
      </c>
      <c r="H1633">
        <v>1511</v>
      </c>
      <c r="I1633">
        <f>(1-_xlfn.PERCENTRANK.INC($F$2:$F43845,F1633,1))*10</f>
        <v>6</v>
      </c>
      <c r="J1633">
        <f t="shared" si="126"/>
        <v>7</v>
      </c>
      <c r="K1633">
        <f t="shared" si="127"/>
        <v>8</v>
      </c>
      <c r="L1633" t="s">
        <v>483</v>
      </c>
      <c r="M1633">
        <v>3</v>
      </c>
      <c r="N1633" s="8">
        <v>302.2</v>
      </c>
      <c r="O1633" s="8">
        <v>12</v>
      </c>
      <c r="P1633" s="8">
        <v>1208.8</v>
      </c>
      <c r="Q1633">
        <f t="shared" si="125"/>
        <v>21</v>
      </c>
      <c r="R1633">
        <f t="shared" si="128"/>
        <v>8</v>
      </c>
      <c r="S1633" t="str">
        <f t="shared" si="129"/>
        <v>Loyal Customers</v>
      </c>
    </row>
    <row r="1634" spans="1:19" x14ac:dyDescent="0.25">
      <c r="A1634">
        <v>10352</v>
      </c>
      <c r="B1634">
        <v>62</v>
      </c>
      <c r="C1634" t="s">
        <v>442</v>
      </c>
      <c r="D1634" t="s">
        <v>57</v>
      </c>
      <c r="E1634">
        <v>34213</v>
      </c>
      <c r="F1634">
        <v>2</v>
      </c>
      <c r="G1634">
        <v>9</v>
      </c>
      <c r="H1634">
        <v>117</v>
      </c>
      <c r="I1634">
        <f>(1-_xlfn.PERCENTRANK.INC($F$2:$F43846,F1634,1))*10</f>
        <v>10</v>
      </c>
      <c r="J1634">
        <f t="shared" si="126"/>
        <v>2</v>
      </c>
      <c r="K1634">
        <f t="shared" si="127"/>
        <v>3</v>
      </c>
      <c r="L1634" t="s">
        <v>483</v>
      </c>
      <c r="M1634">
        <v>3</v>
      </c>
      <c r="N1634" s="8">
        <v>70.2</v>
      </c>
      <c r="O1634" s="8">
        <v>2</v>
      </c>
      <c r="P1634" s="8">
        <v>46.800000000000004</v>
      </c>
      <c r="Q1634">
        <f t="shared" si="125"/>
        <v>15</v>
      </c>
      <c r="R1634">
        <f t="shared" si="128"/>
        <v>4</v>
      </c>
      <c r="S1634" t="str">
        <f t="shared" si="129"/>
        <v>At-Risk Customers</v>
      </c>
    </row>
    <row r="1635" spans="1:19" x14ac:dyDescent="0.25">
      <c r="A1635">
        <v>4931</v>
      </c>
      <c r="B1635">
        <v>48</v>
      </c>
      <c r="C1635" t="s">
        <v>442</v>
      </c>
      <c r="D1635" t="s">
        <v>34</v>
      </c>
      <c r="E1635">
        <v>157146</v>
      </c>
      <c r="F1635">
        <v>13</v>
      </c>
      <c r="G1635">
        <v>28</v>
      </c>
      <c r="H1635">
        <v>1730</v>
      </c>
      <c r="I1635">
        <f>(1-_xlfn.PERCENTRANK.INC($F$2:$F43847,F1635,1))*10</f>
        <v>9</v>
      </c>
      <c r="J1635">
        <f t="shared" si="126"/>
        <v>9</v>
      </c>
      <c r="K1635">
        <f t="shared" si="127"/>
        <v>9</v>
      </c>
      <c r="L1635" t="s">
        <v>484</v>
      </c>
      <c r="M1635">
        <v>0</v>
      </c>
      <c r="N1635" s="8">
        <v>0</v>
      </c>
      <c r="O1635" s="8">
        <v>0</v>
      </c>
      <c r="P1635" s="8">
        <v>0</v>
      </c>
      <c r="Q1635">
        <f t="shared" si="125"/>
        <v>27</v>
      </c>
      <c r="R1635">
        <f t="shared" si="128"/>
        <v>9</v>
      </c>
      <c r="S1635" t="str">
        <f t="shared" si="129"/>
        <v>Top Customers</v>
      </c>
    </row>
    <row r="1636" spans="1:19" x14ac:dyDescent="0.25">
      <c r="A1636">
        <v>13</v>
      </c>
      <c r="B1636">
        <v>78</v>
      </c>
      <c r="C1636" t="s">
        <v>33</v>
      </c>
      <c r="D1636" t="s">
        <v>57</v>
      </c>
      <c r="E1636">
        <v>25358</v>
      </c>
      <c r="F1636">
        <v>57</v>
      </c>
      <c r="G1636">
        <v>6</v>
      </c>
      <c r="H1636">
        <v>32</v>
      </c>
      <c r="I1636">
        <f>(1-_xlfn.PERCENTRANK.INC($F$2:$F43848,F1636,1))*10</f>
        <v>5</v>
      </c>
      <c r="J1636">
        <f t="shared" si="126"/>
        <v>1</v>
      </c>
      <c r="K1636">
        <f t="shared" si="127"/>
        <v>0</v>
      </c>
      <c r="L1636" t="s">
        <v>483</v>
      </c>
      <c r="M1636">
        <v>1</v>
      </c>
      <c r="N1636" s="8">
        <v>8</v>
      </c>
      <c r="O1636" s="8">
        <v>3</v>
      </c>
      <c r="P1636" s="8">
        <v>24</v>
      </c>
      <c r="Q1636">
        <f t="shared" si="125"/>
        <v>6</v>
      </c>
      <c r="R1636">
        <f t="shared" si="128"/>
        <v>0</v>
      </c>
      <c r="S1636" t="str">
        <f t="shared" si="129"/>
        <v>Inactive Customers</v>
      </c>
    </row>
    <row r="1637" spans="1:19" x14ac:dyDescent="0.25">
      <c r="A1637">
        <v>1834</v>
      </c>
      <c r="B1637">
        <v>47</v>
      </c>
      <c r="C1637" t="s">
        <v>443</v>
      </c>
      <c r="D1637" t="s">
        <v>30</v>
      </c>
      <c r="E1637">
        <v>35544</v>
      </c>
      <c r="F1637">
        <v>77</v>
      </c>
      <c r="G1637">
        <v>6</v>
      </c>
      <c r="H1637">
        <v>67</v>
      </c>
      <c r="I1637">
        <f>(1-_xlfn.PERCENTRANK.INC($F$2:$F43849,F1637,1))*10</f>
        <v>3.0000000000000004</v>
      </c>
      <c r="J1637">
        <f t="shared" si="126"/>
        <v>1</v>
      </c>
      <c r="K1637">
        <f t="shared" si="127"/>
        <v>2</v>
      </c>
      <c r="L1637" t="s">
        <v>483</v>
      </c>
      <c r="M1637">
        <v>2</v>
      </c>
      <c r="N1637" s="8">
        <v>26.8</v>
      </c>
      <c r="O1637" s="8">
        <v>3</v>
      </c>
      <c r="P1637" s="8">
        <v>40.199999999999996</v>
      </c>
      <c r="Q1637">
        <f t="shared" si="125"/>
        <v>6</v>
      </c>
      <c r="R1637">
        <f t="shared" si="128"/>
        <v>0</v>
      </c>
      <c r="S1637" t="str">
        <f t="shared" si="129"/>
        <v>Inactive Customers</v>
      </c>
    </row>
    <row r="1638" spans="1:19" x14ac:dyDescent="0.25">
      <c r="A1638">
        <v>2285</v>
      </c>
      <c r="B1638">
        <v>71</v>
      </c>
      <c r="C1638" t="s">
        <v>443</v>
      </c>
      <c r="D1638" t="s">
        <v>34</v>
      </c>
      <c r="E1638">
        <v>36634</v>
      </c>
      <c r="F1638">
        <v>0</v>
      </c>
      <c r="G1638">
        <v>15</v>
      </c>
      <c r="H1638">
        <v>335</v>
      </c>
      <c r="I1638">
        <f>(1-_xlfn.PERCENTRANK.INC($F$2:$F43850,F1638,1))*10</f>
        <v>10</v>
      </c>
      <c r="J1638">
        <f t="shared" si="126"/>
        <v>4</v>
      </c>
      <c r="K1638">
        <f t="shared" si="127"/>
        <v>4</v>
      </c>
      <c r="L1638" t="s">
        <v>483</v>
      </c>
      <c r="M1638">
        <v>5</v>
      </c>
      <c r="N1638" s="8">
        <v>167.5</v>
      </c>
      <c r="O1638" s="8">
        <v>5</v>
      </c>
      <c r="P1638" s="8">
        <v>167.5</v>
      </c>
      <c r="Q1638">
        <f t="shared" si="125"/>
        <v>18</v>
      </c>
      <c r="R1638">
        <f t="shared" si="128"/>
        <v>6</v>
      </c>
      <c r="S1638" t="str">
        <f t="shared" si="129"/>
        <v>Growth Customers</v>
      </c>
    </row>
    <row r="1639" spans="1:19" x14ac:dyDescent="0.25">
      <c r="A1639">
        <v>2295</v>
      </c>
      <c r="B1639">
        <v>71</v>
      </c>
      <c r="C1639" t="s">
        <v>33</v>
      </c>
      <c r="D1639" t="s">
        <v>34</v>
      </c>
      <c r="E1639">
        <v>62670</v>
      </c>
      <c r="F1639">
        <v>57</v>
      </c>
      <c r="G1639">
        <v>22</v>
      </c>
      <c r="H1639">
        <v>825</v>
      </c>
      <c r="I1639">
        <f>(1-_xlfn.PERCENTRANK.INC($F$2:$F43851,F1639,1))*10</f>
        <v>5</v>
      </c>
      <c r="J1639">
        <f t="shared" si="126"/>
        <v>7</v>
      </c>
      <c r="K1639">
        <f t="shared" si="127"/>
        <v>6</v>
      </c>
      <c r="L1639" t="s">
        <v>483</v>
      </c>
      <c r="M1639">
        <v>5</v>
      </c>
      <c r="N1639" s="8">
        <v>229.16666666666669</v>
      </c>
      <c r="O1639" s="8">
        <v>13</v>
      </c>
      <c r="P1639" s="8">
        <v>595.83333333333337</v>
      </c>
      <c r="Q1639">
        <f t="shared" si="125"/>
        <v>18</v>
      </c>
      <c r="R1639">
        <f t="shared" si="128"/>
        <v>6</v>
      </c>
      <c r="S1639" t="str">
        <f t="shared" si="129"/>
        <v>Growth Customers</v>
      </c>
    </row>
    <row r="1640" spans="1:19" x14ac:dyDescent="0.25">
      <c r="A1640">
        <v>1378</v>
      </c>
      <c r="B1640">
        <v>53</v>
      </c>
      <c r="C1640" t="s">
        <v>443</v>
      </c>
      <c r="D1640" t="s">
        <v>34</v>
      </c>
      <c r="E1640">
        <v>50334</v>
      </c>
      <c r="F1640">
        <v>24</v>
      </c>
      <c r="G1640">
        <v>23</v>
      </c>
      <c r="H1640">
        <v>694</v>
      </c>
      <c r="I1640">
        <f>(1-_xlfn.PERCENTRANK.INC($F$2:$F43852,F1640,1))*10</f>
        <v>8</v>
      </c>
      <c r="J1640">
        <f t="shared" si="126"/>
        <v>8</v>
      </c>
      <c r="K1640">
        <f t="shared" si="127"/>
        <v>6</v>
      </c>
      <c r="L1640" t="s">
        <v>483</v>
      </c>
      <c r="M1640">
        <v>7</v>
      </c>
      <c r="N1640" s="8">
        <v>373.69230769230768</v>
      </c>
      <c r="O1640" s="8">
        <v>6</v>
      </c>
      <c r="P1640" s="8">
        <v>320.30769230769232</v>
      </c>
      <c r="Q1640">
        <f t="shared" si="125"/>
        <v>22</v>
      </c>
      <c r="R1640">
        <f t="shared" si="128"/>
        <v>8</v>
      </c>
      <c r="S1640" t="str">
        <f t="shared" si="129"/>
        <v>Loyal Customers</v>
      </c>
    </row>
    <row r="1641" spans="1:19" x14ac:dyDescent="0.25">
      <c r="A1641">
        <v>2781</v>
      </c>
      <c r="B1641">
        <v>44</v>
      </c>
      <c r="C1641" t="s">
        <v>442</v>
      </c>
      <c r="D1641" t="s">
        <v>30</v>
      </c>
      <c r="E1641">
        <v>72066</v>
      </c>
      <c r="F1641">
        <v>55</v>
      </c>
      <c r="G1641">
        <v>17</v>
      </c>
      <c r="H1641">
        <v>1792</v>
      </c>
      <c r="I1641">
        <f>(1-_xlfn.PERCENTRANK.INC($F$2:$F43853,F1641,1))*10</f>
        <v>5</v>
      </c>
      <c r="J1641">
        <f t="shared" si="126"/>
        <v>5</v>
      </c>
      <c r="K1641">
        <f t="shared" si="127"/>
        <v>9</v>
      </c>
      <c r="L1641" t="s">
        <v>483</v>
      </c>
      <c r="M1641">
        <v>4</v>
      </c>
      <c r="N1641" s="8">
        <v>716.80000000000007</v>
      </c>
      <c r="O1641" s="8">
        <v>6</v>
      </c>
      <c r="P1641" s="8">
        <v>1075.2</v>
      </c>
      <c r="Q1641">
        <f t="shared" si="125"/>
        <v>19</v>
      </c>
      <c r="R1641">
        <f t="shared" si="128"/>
        <v>7</v>
      </c>
      <c r="S1641" t="str">
        <f t="shared" si="129"/>
        <v>Loyal Customers</v>
      </c>
    </row>
    <row r="1642" spans="1:19" x14ac:dyDescent="0.25">
      <c r="A1642">
        <v>1165</v>
      </c>
      <c r="B1642">
        <v>67</v>
      </c>
      <c r="C1642" t="s">
        <v>33</v>
      </c>
      <c r="D1642" t="s">
        <v>30</v>
      </c>
      <c r="E1642">
        <v>50729</v>
      </c>
      <c r="F1642">
        <v>62</v>
      </c>
      <c r="G1642">
        <v>24</v>
      </c>
      <c r="H1642">
        <v>496</v>
      </c>
      <c r="I1642">
        <f>(1-_xlfn.PERCENTRANK.INC($F$2:$F43854,F1642,1))*10</f>
        <v>4</v>
      </c>
      <c r="J1642">
        <f t="shared" si="126"/>
        <v>8</v>
      </c>
      <c r="K1642">
        <f t="shared" si="127"/>
        <v>5</v>
      </c>
      <c r="L1642" t="s">
        <v>483</v>
      </c>
      <c r="M1642">
        <v>6</v>
      </c>
      <c r="N1642" s="8">
        <v>228.92307692307693</v>
      </c>
      <c r="O1642" s="8">
        <v>7</v>
      </c>
      <c r="P1642" s="8">
        <v>267.07692307692304</v>
      </c>
      <c r="Q1642">
        <f t="shared" si="125"/>
        <v>17</v>
      </c>
      <c r="R1642">
        <f t="shared" si="128"/>
        <v>5</v>
      </c>
      <c r="S1642" t="str">
        <f t="shared" si="129"/>
        <v>Growth Customers</v>
      </c>
    </row>
    <row r="1643" spans="1:19" x14ac:dyDescent="0.25">
      <c r="A1643">
        <v>1404</v>
      </c>
      <c r="B1643">
        <v>57</v>
      </c>
      <c r="C1643" t="s">
        <v>442</v>
      </c>
      <c r="D1643" t="s">
        <v>34</v>
      </c>
      <c r="E1643">
        <v>34916</v>
      </c>
      <c r="F1643">
        <v>89</v>
      </c>
      <c r="G1643">
        <v>13</v>
      </c>
      <c r="H1643">
        <v>231</v>
      </c>
      <c r="I1643">
        <f>(1-_xlfn.PERCENTRANK.INC($F$2:$F43855,F1643,1))*10</f>
        <v>1.9999999999999996</v>
      </c>
      <c r="J1643">
        <f t="shared" si="126"/>
        <v>4</v>
      </c>
      <c r="K1643">
        <f t="shared" si="127"/>
        <v>4</v>
      </c>
      <c r="L1643" t="s">
        <v>483</v>
      </c>
      <c r="M1643">
        <v>5</v>
      </c>
      <c r="N1643" s="8">
        <v>144.375</v>
      </c>
      <c r="O1643" s="8">
        <v>3</v>
      </c>
      <c r="P1643" s="8">
        <v>86.625</v>
      </c>
      <c r="Q1643">
        <f t="shared" si="125"/>
        <v>10</v>
      </c>
      <c r="R1643">
        <f t="shared" si="128"/>
        <v>2</v>
      </c>
      <c r="S1643" t="str">
        <f t="shared" si="129"/>
        <v>At-Risk Customers</v>
      </c>
    </row>
    <row r="1644" spans="1:19" x14ac:dyDescent="0.25">
      <c r="A1644">
        <v>6457</v>
      </c>
      <c r="B1644">
        <v>49</v>
      </c>
      <c r="C1644" t="s">
        <v>442</v>
      </c>
      <c r="D1644" t="s">
        <v>37</v>
      </c>
      <c r="E1644">
        <v>64892</v>
      </c>
      <c r="F1644">
        <v>77</v>
      </c>
      <c r="G1644">
        <v>24</v>
      </c>
      <c r="H1644">
        <v>902</v>
      </c>
      <c r="I1644">
        <f>(1-_xlfn.PERCENTRANK.INC($F$2:$F43856,F1644,1))*10</f>
        <v>3.0000000000000004</v>
      </c>
      <c r="J1644">
        <f t="shared" si="126"/>
        <v>8</v>
      </c>
      <c r="K1644">
        <f t="shared" si="127"/>
        <v>6</v>
      </c>
      <c r="L1644" t="s">
        <v>483</v>
      </c>
      <c r="M1644">
        <v>6</v>
      </c>
      <c r="N1644" s="8">
        <v>300.66666666666663</v>
      </c>
      <c r="O1644" s="8">
        <v>12</v>
      </c>
      <c r="P1644" s="8">
        <v>601.33333333333326</v>
      </c>
      <c r="Q1644">
        <f t="shared" si="125"/>
        <v>17</v>
      </c>
      <c r="R1644">
        <f t="shared" si="128"/>
        <v>5</v>
      </c>
      <c r="S1644" t="str">
        <f t="shared" si="129"/>
        <v>Growth Customers</v>
      </c>
    </row>
    <row r="1645" spans="1:19" x14ac:dyDescent="0.25">
      <c r="A1645">
        <v>2639</v>
      </c>
      <c r="B1645">
        <v>59</v>
      </c>
      <c r="C1645" t="s">
        <v>442</v>
      </c>
      <c r="D1645" t="s">
        <v>30</v>
      </c>
      <c r="E1645">
        <v>43602</v>
      </c>
      <c r="F1645">
        <v>45</v>
      </c>
      <c r="G1645">
        <v>9</v>
      </c>
      <c r="H1645">
        <v>68</v>
      </c>
      <c r="I1645">
        <f>(1-_xlfn.PERCENTRANK.INC($F$2:$F43857,F1645,1))*10</f>
        <v>6</v>
      </c>
      <c r="J1645">
        <f t="shared" si="126"/>
        <v>2</v>
      </c>
      <c r="K1645">
        <f t="shared" si="127"/>
        <v>2</v>
      </c>
      <c r="L1645" t="s">
        <v>483</v>
      </c>
      <c r="M1645">
        <v>3</v>
      </c>
      <c r="N1645" s="8">
        <v>40.799999999999997</v>
      </c>
      <c r="O1645" s="8">
        <v>2</v>
      </c>
      <c r="P1645" s="8">
        <v>27.200000000000003</v>
      </c>
      <c r="Q1645">
        <f t="shared" si="125"/>
        <v>10</v>
      </c>
      <c r="R1645">
        <f t="shared" si="128"/>
        <v>2</v>
      </c>
      <c r="S1645" t="str">
        <f t="shared" si="129"/>
        <v>At-Risk Customers</v>
      </c>
    </row>
    <row r="1646" spans="1:19" x14ac:dyDescent="0.25">
      <c r="A1646">
        <v>8299</v>
      </c>
      <c r="B1646">
        <v>36</v>
      </c>
      <c r="C1646" t="s">
        <v>33</v>
      </c>
      <c r="D1646" t="s">
        <v>30</v>
      </c>
      <c r="E1646">
        <v>33996</v>
      </c>
      <c r="F1646">
        <v>46</v>
      </c>
      <c r="G1646">
        <v>6</v>
      </c>
      <c r="H1646">
        <v>71</v>
      </c>
      <c r="I1646">
        <f>(1-_xlfn.PERCENTRANK.INC($F$2:$F43858,F1646,1))*10</f>
        <v>6</v>
      </c>
      <c r="J1646">
        <f t="shared" si="126"/>
        <v>1</v>
      </c>
      <c r="K1646">
        <f t="shared" si="127"/>
        <v>2</v>
      </c>
      <c r="L1646" t="s">
        <v>483</v>
      </c>
      <c r="M1646">
        <v>1</v>
      </c>
      <c r="N1646" s="8">
        <v>17.75</v>
      </c>
      <c r="O1646" s="8">
        <v>3</v>
      </c>
      <c r="P1646" s="8">
        <v>53.25</v>
      </c>
      <c r="Q1646">
        <f t="shared" si="125"/>
        <v>9</v>
      </c>
      <c r="R1646">
        <f t="shared" si="128"/>
        <v>2</v>
      </c>
      <c r="S1646" t="str">
        <f t="shared" si="129"/>
        <v>At-Risk Customers</v>
      </c>
    </row>
    <row r="1647" spans="1:19" x14ac:dyDescent="0.25">
      <c r="A1647">
        <v>6437</v>
      </c>
      <c r="B1647">
        <v>40</v>
      </c>
      <c r="C1647" t="s">
        <v>443</v>
      </c>
      <c r="D1647" t="s">
        <v>30</v>
      </c>
      <c r="E1647">
        <v>41473</v>
      </c>
      <c r="F1647">
        <v>80</v>
      </c>
      <c r="G1647">
        <v>6</v>
      </c>
      <c r="H1647">
        <v>76</v>
      </c>
      <c r="I1647">
        <f>(1-_xlfn.PERCENTRANK.INC($F$2:$F43859,F1647,1))*10</f>
        <v>1.9999999999999996</v>
      </c>
      <c r="J1647">
        <f t="shared" si="126"/>
        <v>1</v>
      </c>
      <c r="K1647">
        <f t="shared" si="127"/>
        <v>2</v>
      </c>
      <c r="L1647" t="s">
        <v>483</v>
      </c>
      <c r="M1647">
        <v>2</v>
      </c>
      <c r="N1647" s="8">
        <v>30.400000000000002</v>
      </c>
      <c r="O1647" s="8">
        <v>3</v>
      </c>
      <c r="P1647" s="8">
        <v>45.6</v>
      </c>
      <c r="Q1647">
        <f t="shared" si="125"/>
        <v>5</v>
      </c>
      <c r="R1647">
        <f t="shared" si="128"/>
        <v>0</v>
      </c>
      <c r="S1647" t="str">
        <f t="shared" si="129"/>
        <v>Inactive Customers</v>
      </c>
    </row>
    <row r="1648" spans="1:19" x14ac:dyDescent="0.25">
      <c r="A1648">
        <v>6912</v>
      </c>
      <c r="B1648">
        <v>58</v>
      </c>
      <c r="C1648" t="s">
        <v>33</v>
      </c>
      <c r="D1648" t="s">
        <v>34</v>
      </c>
      <c r="E1648">
        <v>63246</v>
      </c>
      <c r="F1648">
        <v>60</v>
      </c>
      <c r="G1648">
        <v>22</v>
      </c>
      <c r="H1648">
        <v>772</v>
      </c>
      <c r="I1648">
        <f>(1-_xlfn.PERCENTRANK.INC($F$2:$F43860,F1648,1))*10</f>
        <v>4</v>
      </c>
      <c r="J1648">
        <f t="shared" si="126"/>
        <v>7</v>
      </c>
      <c r="K1648">
        <f t="shared" si="127"/>
        <v>6</v>
      </c>
      <c r="L1648" t="s">
        <v>483</v>
      </c>
      <c r="M1648">
        <v>6</v>
      </c>
      <c r="N1648" s="8">
        <v>257.33333333333331</v>
      </c>
      <c r="O1648" s="8">
        <v>12</v>
      </c>
      <c r="P1648" s="8">
        <v>514.66666666666663</v>
      </c>
      <c r="Q1648">
        <f t="shared" si="125"/>
        <v>17</v>
      </c>
      <c r="R1648">
        <f t="shared" si="128"/>
        <v>5</v>
      </c>
      <c r="S1648" t="str">
        <f t="shared" si="129"/>
        <v>Growth Customers</v>
      </c>
    </row>
    <row r="1649" spans="1:19" x14ac:dyDescent="0.25">
      <c r="A1649">
        <v>7327</v>
      </c>
      <c r="B1649">
        <v>66</v>
      </c>
      <c r="C1649" t="s">
        <v>33</v>
      </c>
      <c r="D1649" t="s">
        <v>34</v>
      </c>
      <c r="E1649">
        <v>36732</v>
      </c>
      <c r="F1649">
        <v>71</v>
      </c>
      <c r="G1649">
        <v>9</v>
      </c>
      <c r="H1649">
        <v>47</v>
      </c>
      <c r="I1649">
        <f>(1-_xlfn.PERCENTRANK.INC($F$2:$F43861,F1649,1))*10</f>
        <v>3.0000000000000004</v>
      </c>
      <c r="J1649">
        <f t="shared" si="126"/>
        <v>2</v>
      </c>
      <c r="K1649">
        <f t="shared" si="127"/>
        <v>1</v>
      </c>
      <c r="L1649" t="s">
        <v>483</v>
      </c>
      <c r="M1649">
        <v>1</v>
      </c>
      <c r="N1649" s="8">
        <v>9.4</v>
      </c>
      <c r="O1649" s="8">
        <v>4</v>
      </c>
      <c r="P1649" s="8">
        <v>37.6</v>
      </c>
      <c r="Q1649">
        <f t="shared" si="125"/>
        <v>6</v>
      </c>
      <c r="R1649">
        <f t="shared" si="128"/>
        <v>0</v>
      </c>
      <c r="S1649" t="str">
        <f t="shared" si="129"/>
        <v>Inactive Customers</v>
      </c>
    </row>
    <row r="1650" spans="1:19" x14ac:dyDescent="0.25">
      <c r="A1650">
        <v>5299</v>
      </c>
      <c r="B1650">
        <v>55</v>
      </c>
      <c r="C1650" t="s">
        <v>33</v>
      </c>
      <c r="D1650" t="s">
        <v>34</v>
      </c>
      <c r="E1650">
        <v>69084</v>
      </c>
      <c r="F1650">
        <v>43</v>
      </c>
      <c r="G1650">
        <v>25</v>
      </c>
      <c r="H1650">
        <v>1586</v>
      </c>
      <c r="I1650">
        <f>(1-_xlfn.PERCENTRANK.INC($F$2:$F43862,F1650,1))*10</f>
        <v>6</v>
      </c>
      <c r="J1650">
        <f t="shared" si="126"/>
        <v>8</v>
      </c>
      <c r="K1650">
        <f t="shared" si="127"/>
        <v>9</v>
      </c>
      <c r="L1650" t="s">
        <v>483</v>
      </c>
      <c r="M1650">
        <v>7</v>
      </c>
      <c r="N1650" s="8">
        <v>555.09999999999991</v>
      </c>
      <c r="O1650" s="8">
        <v>13</v>
      </c>
      <c r="P1650" s="8">
        <v>1030.9000000000001</v>
      </c>
      <c r="Q1650">
        <f t="shared" si="125"/>
        <v>23</v>
      </c>
      <c r="R1650">
        <f t="shared" si="128"/>
        <v>8</v>
      </c>
      <c r="S1650" t="str">
        <f t="shared" si="129"/>
        <v>Loyal Customers</v>
      </c>
    </row>
    <row r="1651" spans="1:19" x14ac:dyDescent="0.25">
      <c r="A1651">
        <v>4127</v>
      </c>
      <c r="B1651">
        <v>58</v>
      </c>
      <c r="C1651" t="s">
        <v>33</v>
      </c>
      <c r="D1651" t="s">
        <v>34</v>
      </c>
      <c r="E1651">
        <v>77766</v>
      </c>
      <c r="F1651">
        <v>97</v>
      </c>
      <c r="G1651">
        <v>34</v>
      </c>
      <c r="H1651">
        <v>1529</v>
      </c>
      <c r="I1651">
        <f>(1-_xlfn.PERCENTRANK.INC($F$2:$F43863,F1651,1))*10</f>
        <v>0.99999999999999978</v>
      </c>
      <c r="J1651">
        <f t="shared" si="126"/>
        <v>9</v>
      </c>
      <c r="K1651">
        <f t="shared" si="127"/>
        <v>8</v>
      </c>
      <c r="L1651" t="s">
        <v>483</v>
      </c>
      <c r="M1651">
        <v>11</v>
      </c>
      <c r="N1651" s="8">
        <v>764.5</v>
      </c>
      <c r="O1651" s="8">
        <v>11</v>
      </c>
      <c r="P1651" s="8">
        <v>764.5</v>
      </c>
      <c r="Q1651">
        <f t="shared" si="125"/>
        <v>18</v>
      </c>
      <c r="R1651">
        <f t="shared" si="128"/>
        <v>6</v>
      </c>
      <c r="S1651" t="str">
        <f t="shared" si="129"/>
        <v>Growth Customers</v>
      </c>
    </row>
    <row r="1652" spans="1:19" x14ac:dyDescent="0.25">
      <c r="A1652">
        <v>8143</v>
      </c>
      <c r="B1652">
        <v>40</v>
      </c>
      <c r="C1652" t="s">
        <v>33</v>
      </c>
      <c r="D1652" t="s">
        <v>30</v>
      </c>
      <c r="E1652">
        <v>37929</v>
      </c>
      <c r="F1652">
        <v>49</v>
      </c>
      <c r="G1652">
        <v>13</v>
      </c>
      <c r="H1652">
        <v>265</v>
      </c>
      <c r="I1652">
        <f>(1-_xlfn.PERCENTRANK.INC($F$2:$F43864,F1652,1))*10</f>
        <v>6</v>
      </c>
      <c r="J1652">
        <f t="shared" si="126"/>
        <v>4</v>
      </c>
      <c r="K1652">
        <f t="shared" si="127"/>
        <v>4</v>
      </c>
      <c r="L1652" t="s">
        <v>483</v>
      </c>
      <c r="M1652">
        <v>4</v>
      </c>
      <c r="N1652" s="8">
        <v>117.77777777777777</v>
      </c>
      <c r="O1652" s="8">
        <v>5</v>
      </c>
      <c r="P1652" s="8">
        <v>147.22222222222223</v>
      </c>
      <c r="Q1652">
        <f t="shared" si="125"/>
        <v>14</v>
      </c>
      <c r="R1652">
        <f t="shared" si="128"/>
        <v>4</v>
      </c>
      <c r="S1652" t="str">
        <f t="shared" si="129"/>
        <v>At-Risk Customers</v>
      </c>
    </row>
    <row r="1653" spans="1:19" x14ac:dyDescent="0.25">
      <c r="A1653">
        <v>1964</v>
      </c>
      <c r="B1653">
        <v>74</v>
      </c>
      <c r="C1653" t="s">
        <v>442</v>
      </c>
      <c r="D1653" t="s">
        <v>34</v>
      </c>
      <c r="E1653">
        <v>86610</v>
      </c>
      <c r="F1653">
        <v>66</v>
      </c>
      <c r="G1653">
        <v>18</v>
      </c>
      <c r="H1653">
        <v>1603</v>
      </c>
      <c r="I1653">
        <f>(1-_xlfn.PERCENTRANK.INC($F$2:$F43865,F1653,1))*10</f>
        <v>4</v>
      </c>
      <c r="J1653">
        <f t="shared" si="126"/>
        <v>6</v>
      </c>
      <c r="K1653">
        <f t="shared" si="127"/>
        <v>9</v>
      </c>
      <c r="L1653" t="s">
        <v>483</v>
      </c>
      <c r="M1653">
        <v>5</v>
      </c>
      <c r="N1653" s="8">
        <v>728.63636363636363</v>
      </c>
      <c r="O1653" s="8">
        <v>6</v>
      </c>
      <c r="P1653" s="8">
        <v>874.36363636363626</v>
      </c>
      <c r="Q1653">
        <f t="shared" si="125"/>
        <v>19</v>
      </c>
      <c r="R1653">
        <f t="shared" si="128"/>
        <v>7</v>
      </c>
      <c r="S1653" t="str">
        <f t="shared" si="129"/>
        <v>Loyal Customers</v>
      </c>
    </row>
    <row r="1654" spans="1:19" x14ac:dyDescent="0.25">
      <c r="A1654">
        <v>3690</v>
      </c>
      <c r="B1654">
        <v>39</v>
      </c>
      <c r="C1654" t="s">
        <v>443</v>
      </c>
      <c r="D1654" t="s">
        <v>34</v>
      </c>
      <c r="E1654">
        <v>80141</v>
      </c>
      <c r="F1654">
        <v>20</v>
      </c>
      <c r="G1654">
        <v>22</v>
      </c>
      <c r="H1654">
        <v>2091</v>
      </c>
      <c r="I1654">
        <f>(1-_xlfn.PERCENTRANK.INC($F$2:$F43866,F1654,1))*10</f>
        <v>8</v>
      </c>
      <c r="J1654">
        <f t="shared" si="126"/>
        <v>7</v>
      </c>
      <c r="K1654">
        <f t="shared" si="127"/>
        <v>9</v>
      </c>
      <c r="L1654" t="s">
        <v>483</v>
      </c>
      <c r="M1654">
        <v>7</v>
      </c>
      <c r="N1654" s="8">
        <v>861</v>
      </c>
      <c r="O1654" s="8">
        <v>10</v>
      </c>
      <c r="P1654" s="8">
        <v>1230</v>
      </c>
      <c r="Q1654">
        <f t="shared" si="125"/>
        <v>24</v>
      </c>
      <c r="R1654">
        <f t="shared" si="128"/>
        <v>9</v>
      </c>
      <c r="S1654" t="str">
        <f t="shared" si="129"/>
        <v>Top Customers</v>
      </c>
    </row>
    <row r="1655" spans="1:19" x14ac:dyDescent="0.25">
      <c r="A1655">
        <v>3433</v>
      </c>
      <c r="B1655">
        <v>70</v>
      </c>
      <c r="C1655" t="s">
        <v>443</v>
      </c>
      <c r="D1655" t="s">
        <v>34</v>
      </c>
      <c r="E1655">
        <v>72635</v>
      </c>
      <c r="F1655">
        <v>54</v>
      </c>
      <c r="G1655">
        <v>21</v>
      </c>
      <c r="H1655">
        <v>981</v>
      </c>
      <c r="I1655">
        <f>(1-_xlfn.PERCENTRANK.INC($F$2:$F43867,F1655,1))*10</f>
        <v>5</v>
      </c>
      <c r="J1655">
        <f t="shared" si="126"/>
        <v>7</v>
      </c>
      <c r="K1655">
        <f t="shared" si="127"/>
        <v>7</v>
      </c>
      <c r="L1655" t="s">
        <v>483</v>
      </c>
      <c r="M1655">
        <v>6</v>
      </c>
      <c r="N1655" s="8">
        <v>490.5</v>
      </c>
      <c r="O1655" s="8">
        <v>6</v>
      </c>
      <c r="P1655" s="8">
        <v>490.5</v>
      </c>
      <c r="Q1655">
        <f t="shared" si="125"/>
        <v>19</v>
      </c>
      <c r="R1655">
        <f t="shared" si="128"/>
        <v>7</v>
      </c>
      <c r="S1655" t="str">
        <f t="shared" si="129"/>
        <v>Loyal Customers</v>
      </c>
    </row>
    <row r="1656" spans="1:19" x14ac:dyDescent="0.25">
      <c r="A1656">
        <v>3389</v>
      </c>
      <c r="B1656">
        <v>55</v>
      </c>
      <c r="C1656" t="s">
        <v>442</v>
      </c>
      <c r="D1656" t="s">
        <v>34</v>
      </c>
      <c r="E1656">
        <v>69016</v>
      </c>
      <c r="F1656">
        <v>61</v>
      </c>
      <c r="G1656">
        <v>34</v>
      </c>
      <c r="H1656">
        <v>1533</v>
      </c>
      <c r="I1656">
        <f>(1-_xlfn.PERCENTRANK.INC($F$2:$F43868,F1656,1))*10</f>
        <v>4</v>
      </c>
      <c r="J1656">
        <f t="shared" si="126"/>
        <v>9</v>
      </c>
      <c r="K1656">
        <f t="shared" si="127"/>
        <v>8</v>
      </c>
      <c r="L1656" t="s">
        <v>483</v>
      </c>
      <c r="M1656">
        <v>8</v>
      </c>
      <c r="N1656" s="8">
        <v>584</v>
      </c>
      <c r="O1656" s="8">
        <v>13</v>
      </c>
      <c r="P1656" s="8">
        <v>949</v>
      </c>
      <c r="Q1656">
        <f t="shared" si="125"/>
        <v>21</v>
      </c>
      <c r="R1656">
        <f t="shared" si="128"/>
        <v>8</v>
      </c>
      <c r="S1656" t="str">
        <f t="shared" si="129"/>
        <v>Loyal Customers</v>
      </c>
    </row>
    <row r="1657" spans="1:19" x14ac:dyDescent="0.25">
      <c r="A1657">
        <v>4712</v>
      </c>
      <c r="B1657">
        <v>34</v>
      </c>
      <c r="C1657" t="s">
        <v>443</v>
      </c>
      <c r="D1657" t="s">
        <v>34</v>
      </c>
      <c r="E1657">
        <v>20193</v>
      </c>
      <c r="F1657">
        <v>18</v>
      </c>
      <c r="G1657">
        <v>7</v>
      </c>
      <c r="H1657">
        <v>82</v>
      </c>
      <c r="I1657">
        <f>(1-_xlfn.PERCENTRANK.INC($F$2:$F43869,F1657,1))*10</f>
        <v>9</v>
      </c>
      <c r="J1657">
        <f t="shared" si="126"/>
        <v>1</v>
      </c>
      <c r="K1657">
        <f t="shared" si="127"/>
        <v>2</v>
      </c>
      <c r="L1657" t="s">
        <v>483</v>
      </c>
      <c r="M1657">
        <v>1</v>
      </c>
      <c r="N1657" s="8">
        <v>16.400000000000002</v>
      </c>
      <c r="O1657" s="8">
        <v>4</v>
      </c>
      <c r="P1657" s="8">
        <v>65.600000000000009</v>
      </c>
      <c r="Q1657">
        <f t="shared" si="125"/>
        <v>12</v>
      </c>
      <c r="R1657">
        <f t="shared" si="128"/>
        <v>3</v>
      </c>
      <c r="S1657" t="str">
        <f t="shared" si="129"/>
        <v>At-Risk Customers</v>
      </c>
    </row>
    <row r="1658" spans="1:19" x14ac:dyDescent="0.25">
      <c r="A1658">
        <v>1170</v>
      </c>
      <c r="B1658">
        <v>50</v>
      </c>
      <c r="C1658" t="s">
        <v>442</v>
      </c>
      <c r="D1658" t="s">
        <v>34</v>
      </c>
      <c r="E1658">
        <v>27573</v>
      </c>
      <c r="F1658">
        <v>45</v>
      </c>
      <c r="G1658">
        <v>14</v>
      </c>
      <c r="H1658">
        <v>244</v>
      </c>
      <c r="I1658">
        <f>(1-_xlfn.PERCENTRANK.INC($F$2:$F43870,F1658,1))*10</f>
        <v>6</v>
      </c>
      <c r="J1658">
        <f t="shared" si="126"/>
        <v>4</v>
      </c>
      <c r="K1658">
        <f t="shared" si="127"/>
        <v>4</v>
      </c>
      <c r="L1658" t="s">
        <v>483</v>
      </c>
      <c r="M1658">
        <v>5</v>
      </c>
      <c r="N1658" s="8">
        <v>135.55555555555557</v>
      </c>
      <c r="O1658" s="8">
        <v>4</v>
      </c>
      <c r="P1658" s="8">
        <v>108.44444444444444</v>
      </c>
      <c r="Q1658">
        <f t="shared" si="125"/>
        <v>14</v>
      </c>
      <c r="R1658">
        <f t="shared" si="128"/>
        <v>4</v>
      </c>
      <c r="S1658" t="str">
        <f t="shared" si="129"/>
        <v>At-Risk Customers</v>
      </c>
    </row>
    <row r="1659" spans="1:19" x14ac:dyDescent="0.25">
      <c r="A1659">
        <v>6347</v>
      </c>
      <c r="B1659">
        <v>46</v>
      </c>
      <c r="C1659" t="s">
        <v>41</v>
      </c>
      <c r="D1659" t="s">
        <v>30</v>
      </c>
      <c r="E1659">
        <v>15862</v>
      </c>
      <c r="F1659">
        <v>26</v>
      </c>
      <c r="G1659">
        <v>5</v>
      </c>
      <c r="H1659">
        <v>36</v>
      </c>
      <c r="I1659">
        <f>(1-_xlfn.PERCENTRANK.INC($F$2:$F43871,F1659,1))*10</f>
        <v>8</v>
      </c>
      <c r="J1659">
        <f t="shared" si="126"/>
        <v>0</v>
      </c>
      <c r="K1659">
        <f t="shared" si="127"/>
        <v>1</v>
      </c>
      <c r="L1659" t="s">
        <v>483</v>
      </c>
      <c r="M1659">
        <v>1</v>
      </c>
      <c r="N1659" s="8">
        <v>9</v>
      </c>
      <c r="O1659" s="8">
        <v>3</v>
      </c>
      <c r="P1659" s="8">
        <v>27</v>
      </c>
      <c r="Q1659">
        <f t="shared" si="125"/>
        <v>9</v>
      </c>
      <c r="R1659">
        <f t="shared" si="128"/>
        <v>2</v>
      </c>
      <c r="S1659" t="str">
        <f t="shared" si="129"/>
        <v>At-Risk Customers</v>
      </c>
    </row>
    <row r="1660" spans="1:19" x14ac:dyDescent="0.25">
      <c r="A1660">
        <v>4065</v>
      </c>
      <c r="B1660">
        <v>49</v>
      </c>
      <c r="C1660" t="s">
        <v>33</v>
      </c>
      <c r="D1660" t="s">
        <v>34</v>
      </c>
      <c r="E1660">
        <v>49544</v>
      </c>
      <c r="F1660">
        <v>0</v>
      </c>
      <c r="G1660">
        <v>16</v>
      </c>
      <c r="H1660">
        <v>404</v>
      </c>
      <c r="I1660">
        <f>(1-_xlfn.PERCENTRANK.INC($F$2:$F43872,F1660,1))*10</f>
        <v>10</v>
      </c>
      <c r="J1660">
        <f t="shared" si="126"/>
        <v>5</v>
      </c>
      <c r="K1660">
        <f t="shared" si="127"/>
        <v>5</v>
      </c>
      <c r="L1660" t="s">
        <v>483</v>
      </c>
      <c r="M1660">
        <v>5</v>
      </c>
      <c r="N1660" s="8">
        <v>155.38461538461539</v>
      </c>
      <c r="O1660" s="8">
        <v>8</v>
      </c>
      <c r="P1660" s="8">
        <v>248.61538461538464</v>
      </c>
      <c r="Q1660">
        <f t="shared" si="125"/>
        <v>20</v>
      </c>
      <c r="R1660">
        <f t="shared" si="128"/>
        <v>7</v>
      </c>
      <c r="S1660" t="str">
        <f t="shared" si="129"/>
        <v>Loyal Customers</v>
      </c>
    </row>
    <row r="1661" spans="1:19" x14ac:dyDescent="0.25">
      <c r="A1661">
        <v>8230</v>
      </c>
      <c r="B1661">
        <v>45</v>
      </c>
      <c r="C1661" t="s">
        <v>442</v>
      </c>
      <c r="D1661" t="s">
        <v>34</v>
      </c>
      <c r="E1661">
        <v>33228</v>
      </c>
      <c r="F1661">
        <v>28</v>
      </c>
      <c r="G1661">
        <v>6</v>
      </c>
      <c r="H1661">
        <v>71</v>
      </c>
      <c r="I1661">
        <f>(1-_xlfn.PERCENTRANK.INC($F$2:$F43873,F1661,1))*10</f>
        <v>8</v>
      </c>
      <c r="J1661">
        <f t="shared" si="126"/>
        <v>1</v>
      </c>
      <c r="K1661">
        <f t="shared" si="127"/>
        <v>2</v>
      </c>
      <c r="L1661" t="s">
        <v>483</v>
      </c>
      <c r="M1661">
        <v>2</v>
      </c>
      <c r="N1661" s="8">
        <v>28.400000000000002</v>
      </c>
      <c r="O1661" s="8">
        <v>3</v>
      </c>
      <c r="P1661" s="8">
        <v>42.6</v>
      </c>
      <c r="Q1661">
        <f t="shared" si="125"/>
        <v>11</v>
      </c>
      <c r="R1661">
        <f t="shared" si="128"/>
        <v>3</v>
      </c>
      <c r="S1661" t="str">
        <f t="shared" si="129"/>
        <v>At-Risk Customers</v>
      </c>
    </row>
    <row r="1662" spans="1:19" x14ac:dyDescent="0.25">
      <c r="A1662">
        <v>1215</v>
      </c>
      <c r="B1662">
        <v>47</v>
      </c>
      <c r="C1662" t="s">
        <v>442</v>
      </c>
      <c r="D1662" t="s">
        <v>34</v>
      </c>
      <c r="E1662">
        <v>70440</v>
      </c>
      <c r="F1662">
        <v>49</v>
      </c>
      <c r="G1662">
        <v>23</v>
      </c>
      <c r="H1662">
        <v>1572</v>
      </c>
      <c r="I1662">
        <f>(1-_xlfn.PERCENTRANK.INC($F$2:$F43874,F1662,1))*10</f>
        <v>6</v>
      </c>
      <c r="J1662">
        <f t="shared" si="126"/>
        <v>8</v>
      </c>
      <c r="K1662">
        <f t="shared" si="127"/>
        <v>9</v>
      </c>
      <c r="L1662" t="s">
        <v>483</v>
      </c>
      <c r="M1662">
        <v>5</v>
      </c>
      <c r="N1662" s="8">
        <v>655</v>
      </c>
      <c r="O1662" s="8">
        <v>7</v>
      </c>
      <c r="P1662" s="8">
        <v>917.00000000000011</v>
      </c>
      <c r="Q1662">
        <f t="shared" si="125"/>
        <v>23</v>
      </c>
      <c r="R1662">
        <f t="shared" si="128"/>
        <v>8</v>
      </c>
      <c r="S1662" t="str">
        <f t="shared" si="129"/>
        <v>Loyal Customers</v>
      </c>
    </row>
    <row r="1663" spans="1:19" x14ac:dyDescent="0.25">
      <c r="A1663">
        <v>5939</v>
      </c>
      <c r="B1663">
        <v>54</v>
      </c>
      <c r="C1663" t="s">
        <v>442</v>
      </c>
      <c r="D1663" t="s">
        <v>34</v>
      </c>
      <c r="E1663">
        <v>38232</v>
      </c>
      <c r="F1663">
        <v>84</v>
      </c>
      <c r="G1663">
        <v>11</v>
      </c>
      <c r="H1663">
        <v>122</v>
      </c>
      <c r="I1663">
        <f>(1-_xlfn.PERCENTRANK.INC($F$2:$F43875,F1663,1))*10</f>
        <v>1.9999999999999996</v>
      </c>
      <c r="J1663">
        <f t="shared" si="126"/>
        <v>3</v>
      </c>
      <c r="K1663">
        <f t="shared" si="127"/>
        <v>3</v>
      </c>
      <c r="L1663" t="s">
        <v>483</v>
      </c>
      <c r="M1663">
        <v>3</v>
      </c>
      <c r="N1663" s="8">
        <v>61</v>
      </c>
      <c r="O1663" s="8">
        <v>3</v>
      </c>
      <c r="P1663" s="8">
        <v>61</v>
      </c>
      <c r="Q1663">
        <f t="shared" si="125"/>
        <v>8</v>
      </c>
      <c r="R1663">
        <f t="shared" si="128"/>
        <v>1</v>
      </c>
      <c r="S1663" t="str">
        <f t="shared" si="129"/>
        <v>Inactive Customers</v>
      </c>
    </row>
    <row r="1664" spans="1:19" x14ac:dyDescent="0.25">
      <c r="A1664">
        <v>2156</v>
      </c>
      <c r="B1664">
        <v>70</v>
      </c>
      <c r="C1664" t="s">
        <v>33</v>
      </c>
      <c r="D1664" t="s">
        <v>34</v>
      </c>
      <c r="E1664">
        <v>22554</v>
      </c>
      <c r="F1664">
        <v>38</v>
      </c>
      <c r="G1664">
        <v>10</v>
      </c>
      <c r="H1664">
        <v>41</v>
      </c>
      <c r="I1664">
        <f>(1-_xlfn.PERCENTRANK.INC($F$2:$F43876,F1664,1))*10</f>
        <v>7</v>
      </c>
      <c r="J1664">
        <f t="shared" si="126"/>
        <v>3</v>
      </c>
      <c r="K1664">
        <f t="shared" si="127"/>
        <v>1</v>
      </c>
      <c r="L1664" t="s">
        <v>483</v>
      </c>
      <c r="M1664">
        <v>2</v>
      </c>
      <c r="N1664" s="8">
        <v>13.666666666666666</v>
      </c>
      <c r="O1664" s="8">
        <v>4</v>
      </c>
      <c r="P1664" s="8">
        <v>27.333333333333332</v>
      </c>
      <c r="Q1664">
        <f t="shared" si="125"/>
        <v>11</v>
      </c>
      <c r="R1664">
        <f t="shared" si="128"/>
        <v>3</v>
      </c>
      <c r="S1664" t="str">
        <f t="shared" si="129"/>
        <v>At-Risk Customers</v>
      </c>
    </row>
    <row r="1665" spans="1:19" x14ac:dyDescent="0.25">
      <c r="A1665">
        <v>7788</v>
      </c>
      <c r="B1665">
        <v>42</v>
      </c>
      <c r="C1665" t="s">
        <v>33</v>
      </c>
      <c r="D1665" t="s">
        <v>34</v>
      </c>
      <c r="E1665">
        <v>23536</v>
      </c>
      <c r="F1665">
        <v>53</v>
      </c>
      <c r="G1665">
        <v>4</v>
      </c>
      <c r="H1665">
        <v>10</v>
      </c>
      <c r="I1665">
        <f>(1-_xlfn.PERCENTRANK.INC($F$2:$F43877,F1665,1))*10</f>
        <v>5</v>
      </c>
      <c r="J1665">
        <f t="shared" si="126"/>
        <v>0</v>
      </c>
      <c r="K1665">
        <f t="shared" si="127"/>
        <v>0</v>
      </c>
      <c r="L1665" t="s">
        <v>483</v>
      </c>
      <c r="M1665">
        <v>0</v>
      </c>
      <c r="N1665" s="8">
        <v>0</v>
      </c>
      <c r="O1665" s="8">
        <v>3</v>
      </c>
      <c r="P1665" s="8">
        <v>10</v>
      </c>
      <c r="Q1665">
        <f t="shared" si="125"/>
        <v>5</v>
      </c>
      <c r="R1665">
        <f t="shared" si="128"/>
        <v>0</v>
      </c>
      <c r="S1665" t="str">
        <f t="shared" si="129"/>
        <v>Inactive Customers</v>
      </c>
    </row>
    <row r="1666" spans="1:19" x14ac:dyDescent="0.25">
      <c r="A1666">
        <v>10323</v>
      </c>
      <c r="B1666">
        <v>73</v>
      </c>
      <c r="C1666" t="s">
        <v>442</v>
      </c>
      <c r="D1666" t="s">
        <v>34</v>
      </c>
      <c r="E1666">
        <v>49413</v>
      </c>
      <c r="F1666">
        <v>88</v>
      </c>
      <c r="G1666">
        <v>13</v>
      </c>
      <c r="H1666">
        <v>304</v>
      </c>
      <c r="I1666">
        <f>(1-_xlfn.PERCENTRANK.INC($F$2:$F43878,F1666,1))*10</f>
        <v>1.9999999999999996</v>
      </c>
      <c r="J1666">
        <f t="shared" si="126"/>
        <v>4</v>
      </c>
      <c r="K1666">
        <f t="shared" si="127"/>
        <v>4</v>
      </c>
      <c r="L1666" t="s">
        <v>483</v>
      </c>
      <c r="M1666">
        <v>4</v>
      </c>
      <c r="N1666" s="8">
        <v>135.11111111111111</v>
      </c>
      <c r="O1666" s="8">
        <v>5</v>
      </c>
      <c r="P1666" s="8">
        <v>168.88888888888889</v>
      </c>
      <c r="Q1666">
        <f t="shared" ref="Q1666:Q1729" si="130">SUM(I1666,J1666,K1666)</f>
        <v>10</v>
      </c>
      <c r="R1666">
        <f t="shared" si="128"/>
        <v>2</v>
      </c>
      <c r="S1666" t="str">
        <f t="shared" si="129"/>
        <v>At-Risk Customers</v>
      </c>
    </row>
    <row r="1667" spans="1:19" x14ac:dyDescent="0.25">
      <c r="A1667">
        <v>7947</v>
      </c>
      <c r="B1667">
        <v>56</v>
      </c>
      <c r="C1667" t="s">
        <v>442</v>
      </c>
      <c r="D1667" t="s">
        <v>34</v>
      </c>
      <c r="E1667">
        <v>42231</v>
      </c>
      <c r="F1667">
        <v>99</v>
      </c>
      <c r="G1667">
        <v>5</v>
      </c>
      <c r="H1667">
        <v>37</v>
      </c>
      <c r="I1667">
        <f>(1-_xlfn.PERCENTRANK.INC($F$2:$F43879,F1667,1))*10</f>
        <v>0.99999999999999978</v>
      </c>
      <c r="J1667">
        <f t="shared" ref="J1667:J1730" si="131">_xlfn.PERCENTRANK.INC($G$2:$G$2214, G1667,1) * 10</f>
        <v>0</v>
      </c>
      <c r="K1667">
        <f t="shared" ref="K1667:K1730" si="132">_xlfn.PERCENTRANK.INC($H$2:$H$2214, H1667, 1) * 10</f>
        <v>1</v>
      </c>
      <c r="L1667" t="s">
        <v>483</v>
      </c>
      <c r="M1667">
        <v>1</v>
      </c>
      <c r="N1667" s="8">
        <v>9.25</v>
      </c>
      <c r="O1667" s="8">
        <v>3</v>
      </c>
      <c r="P1667" s="8">
        <v>27.75</v>
      </c>
      <c r="Q1667">
        <f t="shared" si="130"/>
        <v>1.9999999999999998</v>
      </c>
      <c r="R1667">
        <f t="shared" ref="R1667:R1730" si="133">_xlfn.PERCENTRANK.INC($Q$2:$Q$2214, Q1667, 1) * 10</f>
        <v>0</v>
      </c>
      <c r="S1667" t="str">
        <f t="shared" ref="S1667:S1730" si="134">VLOOKUP(R1667,$W$6:$X$17, 2,FALSE)</f>
        <v>Inactive Customers</v>
      </c>
    </row>
    <row r="1668" spans="1:19" x14ac:dyDescent="0.25">
      <c r="A1668">
        <v>1891</v>
      </c>
      <c r="B1668">
        <v>45</v>
      </c>
      <c r="C1668" t="s">
        <v>443</v>
      </c>
      <c r="D1668" t="s">
        <v>37</v>
      </c>
      <c r="E1668">
        <v>78789</v>
      </c>
      <c r="F1668">
        <v>12</v>
      </c>
      <c r="G1668">
        <v>16</v>
      </c>
      <c r="H1668">
        <v>1754</v>
      </c>
      <c r="I1668">
        <f>(1-_xlfn.PERCENTRANK.INC($F$2:$F43880,F1668,1))*10</f>
        <v>9</v>
      </c>
      <c r="J1668">
        <f t="shared" si="131"/>
        <v>5</v>
      </c>
      <c r="K1668">
        <f t="shared" si="132"/>
        <v>9</v>
      </c>
      <c r="L1668" t="s">
        <v>483</v>
      </c>
      <c r="M1668">
        <v>4</v>
      </c>
      <c r="N1668" s="8">
        <v>779.55555555555554</v>
      </c>
      <c r="O1668" s="8">
        <v>5</v>
      </c>
      <c r="P1668" s="8">
        <v>974.44444444444446</v>
      </c>
      <c r="Q1668">
        <f t="shared" si="130"/>
        <v>23</v>
      </c>
      <c r="R1668">
        <f t="shared" si="133"/>
        <v>8</v>
      </c>
      <c r="S1668" t="str">
        <f t="shared" si="134"/>
        <v>Loyal Customers</v>
      </c>
    </row>
    <row r="1669" spans="1:19" x14ac:dyDescent="0.25">
      <c r="A1669">
        <v>2570</v>
      </c>
      <c r="B1669">
        <v>57</v>
      </c>
      <c r="C1669" t="s">
        <v>442</v>
      </c>
      <c r="D1669" t="s">
        <v>34</v>
      </c>
      <c r="E1669">
        <v>56534</v>
      </c>
      <c r="F1669">
        <v>35</v>
      </c>
      <c r="G1669">
        <v>25</v>
      </c>
      <c r="H1669">
        <v>815</v>
      </c>
      <c r="I1669">
        <f>(1-_xlfn.PERCENTRANK.INC($F$2:$F43881,F1669,1))*10</f>
        <v>7</v>
      </c>
      <c r="J1669">
        <f t="shared" si="131"/>
        <v>8</v>
      </c>
      <c r="K1669">
        <f t="shared" si="132"/>
        <v>6</v>
      </c>
      <c r="L1669" t="s">
        <v>483</v>
      </c>
      <c r="M1669">
        <v>10</v>
      </c>
      <c r="N1669" s="8">
        <v>479.41176470588238</v>
      </c>
      <c r="O1669" s="8">
        <v>7</v>
      </c>
      <c r="P1669" s="8">
        <v>335.58823529411762</v>
      </c>
      <c r="Q1669">
        <f t="shared" si="130"/>
        <v>21</v>
      </c>
      <c r="R1669">
        <f t="shared" si="133"/>
        <v>8</v>
      </c>
      <c r="S1669" t="str">
        <f t="shared" si="134"/>
        <v>Loyal Customers</v>
      </c>
    </row>
    <row r="1670" spans="1:19" x14ac:dyDescent="0.25">
      <c r="A1670">
        <v>9256</v>
      </c>
      <c r="B1670">
        <v>54</v>
      </c>
      <c r="C1670" t="s">
        <v>442</v>
      </c>
      <c r="D1670" t="s">
        <v>30</v>
      </c>
      <c r="E1670">
        <v>58350</v>
      </c>
      <c r="F1670">
        <v>5</v>
      </c>
      <c r="G1670">
        <v>27</v>
      </c>
      <c r="H1670">
        <v>1001</v>
      </c>
      <c r="I1670">
        <f>(1-_xlfn.PERCENTRANK.INC($F$2:$F43882,F1670,1))*10</f>
        <v>10</v>
      </c>
      <c r="J1670">
        <f t="shared" si="131"/>
        <v>9</v>
      </c>
      <c r="K1670">
        <f t="shared" si="132"/>
        <v>7</v>
      </c>
      <c r="L1670" t="s">
        <v>483</v>
      </c>
      <c r="M1670">
        <v>8</v>
      </c>
      <c r="N1670" s="8">
        <v>400.40000000000003</v>
      </c>
      <c r="O1670" s="8">
        <v>12</v>
      </c>
      <c r="P1670" s="8">
        <v>600.6</v>
      </c>
      <c r="Q1670">
        <f t="shared" si="130"/>
        <v>26</v>
      </c>
      <c r="R1670">
        <f t="shared" si="133"/>
        <v>9</v>
      </c>
      <c r="S1670" t="str">
        <f t="shared" si="134"/>
        <v>Top Customers</v>
      </c>
    </row>
    <row r="1671" spans="1:19" x14ac:dyDescent="0.25">
      <c r="A1671">
        <v>295</v>
      </c>
      <c r="B1671">
        <v>36</v>
      </c>
      <c r="C1671" t="s">
        <v>442</v>
      </c>
      <c r="D1671" t="s">
        <v>30</v>
      </c>
      <c r="E1671">
        <v>81217</v>
      </c>
      <c r="F1671">
        <v>77</v>
      </c>
      <c r="G1671">
        <v>22</v>
      </c>
      <c r="H1671">
        <v>1157</v>
      </c>
      <c r="I1671">
        <f>(1-_xlfn.PERCENTRANK.INC($F$2:$F43883,F1671,1))*10</f>
        <v>3.0000000000000004</v>
      </c>
      <c r="J1671">
        <f t="shared" si="131"/>
        <v>7</v>
      </c>
      <c r="K1671">
        <f t="shared" si="132"/>
        <v>7</v>
      </c>
      <c r="L1671" t="s">
        <v>483</v>
      </c>
      <c r="M1671">
        <v>3</v>
      </c>
      <c r="N1671" s="8">
        <v>247.92857142857142</v>
      </c>
      <c r="O1671" s="8">
        <v>11</v>
      </c>
      <c r="P1671" s="8">
        <v>909.07142857142856</v>
      </c>
      <c r="Q1671">
        <f t="shared" si="130"/>
        <v>17</v>
      </c>
      <c r="R1671">
        <f t="shared" si="133"/>
        <v>5</v>
      </c>
      <c r="S1671" t="str">
        <f t="shared" si="134"/>
        <v>Growth Customers</v>
      </c>
    </row>
    <row r="1672" spans="1:19" x14ac:dyDescent="0.25">
      <c r="A1672">
        <v>7397</v>
      </c>
      <c r="B1672">
        <v>74</v>
      </c>
      <c r="C1672" t="s">
        <v>442</v>
      </c>
      <c r="D1672" t="s">
        <v>30</v>
      </c>
      <c r="E1672">
        <v>49090</v>
      </c>
      <c r="F1672">
        <v>45</v>
      </c>
      <c r="G1672">
        <v>21</v>
      </c>
      <c r="H1672">
        <v>688</v>
      </c>
      <c r="I1672">
        <f>(1-_xlfn.PERCENTRANK.INC($F$2:$F43884,F1672,1))*10</f>
        <v>6</v>
      </c>
      <c r="J1672">
        <f t="shared" si="131"/>
        <v>7</v>
      </c>
      <c r="K1672">
        <f t="shared" si="132"/>
        <v>6</v>
      </c>
      <c r="L1672" t="s">
        <v>483</v>
      </c>
      <c r="M1672">
        <v>7</v>
      </c>
      <c r="N1672" s="8">
        <v>301</v>
      </c>
      <c r="O1672" s="8">
        <v>9</v>
      </c>
      <c r="P1672" s="8">
        <v>387</v>
      </c>
      <c r="Q1672">
        <f t="shared" si="130"/>
        <v>19</v>
      </c>
      <c r="R1672">
        <f t="shared" si="133"/>
        <v>7</v>
      </c>
      <c r="S1672" t="str">
        <f t="shared" si="134"/>
        <v>Loyal Customers</v>
      </c>
    </row>
    <row r="1673" spans="1:19" x14ac:dyDescent="0.25">
      <c r="A1673">
        <v>6349</v>
      </c>
      <c r="B1673">
        <v>38</v>
      </c>
      <c r="C1673" t="s">
        <v>443</v>
      </c>
      <c r="D1673" t="s">
        <v>37</v>
      </c>
      <c r="E1673">
        <v>61787</v>
      </c>
      <c r="F1673">
        <v>71</v>
      </c>
      <c r="G1673">
        <v>19</v>
      </c>
      <c r="H1673">
        <v>1319</v>
      </c>
      <c r="I1673">
        <f>(1-_xlfn.PERCENTRANK.INC($F$2:$F43885,F1673,1))*10</f>
        <v>3.0000000000000004</v>
      </c>
      <c r="J1673">
        <f t="shared" si="131"/>
        <v>6</v>
      </c>
      <c r="K1673">
        <f t="shared" si="132"/>
        <v>8</v>
      </c>
      <c r="L1673" t="s">
        <v>483</v>
      </c>
      <c r="M1673">
        <v>8</v>
      </c>
      <c r="N1673" s="8">
        <v>753.71428571428567</v>
      </c>
      <c r="O1673" s="8">
        <v>6</v>
      </c>
      <c r="P1673" s="8">
        <v>565.28571428571422</v>
      </c>
      <c r="Q1673">
        <f t="shared" si="130"/>
        <v>17</v>
      </c>
      <c r="R1673">
        <f t="shared" si="133"/>
        <v>5</v>
      </c>
      <c r="S1673" t="str">
        <f t="shared" si="134"/>
        <v>Growth Customers</v>
      </c>
    </row>
    <row r="1674" spans="1:19" x14ac:dyDescent="0.25">
      <c r="A1674">
        <v>10790</v>
      </c>
      <c r="B1674">
        <v>40</v>
      </c>
      <c r="C1674" t="s">
        <v>33</v>
      </c>
      <c r="D1674" t="s">
        <v>34</v>
      </c>
      <c r="E1674">
        <v>18169</v>
      </c>
      <c r="F1674">
        <v>40</v>
      </c>
      <c r="G1674">
        <v>4</v>
      </c>
      <c r="H1674">
        <v>21</v>
      </c>
      <c r="I1674">
        <f>(1-_xlfn.PERCENTRANK.INC($F$2:$F43886,F1674,1))*10</f>
        <v>6</v>
      </c>
      <c r="J1674">
        <f t="shared" si="131"/>
        <v>0</v>
      </c>
      <c r="K1674">
        <f t="shared" si="132"/>
        <v>0</v>
      </c>
      <c r="L1674" t="s">
        <v>483</v>
      </c>
      <c r="M1674">
        <v>1</v>
      </c>
      <c r="N1674" s="8">
        <v>7</v>
      </c>
      <c r="O1674" s="8">
        <v>2</v>
      </c>
      <c r="P1674" s="8">
        <v>14</v>
      </c>
      <c r="Q1674">
        <f t="shared" si="130"/>
        <v>6</v>
      </c>
      <c r="R1674">
        <f t="shared" si="133"/>
        <v>0</v>
      </c>
      <c r="S1674" t="str">
        <f t="shared" si="134"/>
        <v>Inactive Customers</v>
      </c>
    </row>
    <row r="1675" spans="1:19" x14ac:dyDescent="0.25">
      <c r="A1675">
        <v>10398</v>
      </c>
      <c r="B1675">
        <v>44</v>
      </c>
      <c r="C1675" t="s">
        <v>443</v>
      </c>
      <c r="D1675" t="s">
        <v>30</v>
      </c>
      <c r="E1675">
        <v>24336</v>
      </c>
      <c r="F1675">
        <v>82</v>
      </c>
      <c r="G1675">
        <v>4</v>
      </c>
      <c r="H1675">
        <v>31</v>
      </c>
      <c r="I1675">
        <f>(1-_xlfn.PERCENTRANK.INC($F$2:$F43887,F1675,1))*10</f>
        <v>1.9999999999999996</v>
      </c>
      <c r="J1675">
        <f t="shared" si="131"/>
        <v>0</v>
      </c>
      <c r="K1675">
        <f t="shared" si="132"/>
        <v>0</v>
      </c>
      <c r="L1675" t="s">
        <v>483</v>
      </c>
      <c r="M1675">
        <v>1</v>
      </c>
      <c r="N1675" s="8">
        <v>10.333333333333332</v>
      </c>
      <c r="O1675" s="8">
        <v>2</v>
      </c>
      <c r="P1675" s="8">
        <v>20.666666666666664</v>
      </c>
      <c r="Q1675">
        <f t="shared" si="130"/>
        <v>1.9999999999999996</v>
      </c>
      <c r="R1675">
        <f t="shared" si="133"/>
        <v>0</v>
      </c>
      <c r="S1675" t="str">
        <f t="shared" si="134"/>
        <v>Inactive Customers</v>
      </c>
    </row>
    <row r="1676" spans="1:19" x14ac:dyDescent="0.25">
      <c r="A1676">
        <v>2431</v>
      </c>
      <c r="B1676">
        <v>35</v>
      </c>
      <c r="C1676" t="s">
        <v>442</v>
      </c>
      <c r="D1676" t="s">
        <v>34</v>
      </c>
      <c r="E1676">
        <v>18222</v>
      </c>
      <c r="F1676">
        <v>70</v>
      </c>
      <c r="G1676">
        <v>6</v>
      </c>
      <c r="H1676">
        <v>67</v>
      </c>
      <c r="I1676">
        <f>(1-_xlfn.PERCENTRANK.INC($F$2:$F43888,F1676,1))*10</f>
        <v>3.0000000000000004</v>
      </c>
      <c r="J1676">
        <f t="shared" si="131"/>
        <v>1</v>
      </c>
      <c r="K1676">
        <f t="shared" si="132"/>
        <v>2</v>
      </c>
      <c r="L1676" t="s">
        <v>483</v>
      </c>
      <c r="M1676">
        <v>2</v>
      </c>
      <c r="N1676" s="8">
        <v>26.8</v>
      </c>
      <c r="O1676" s="8">
        <v>3</v>
      </c>
      <c r="P1676" s="8">
        <v>40.199999999999996</v>
      </c>
      <c r="Q1676">
        <f t="shared" si="130"/>
        <v>6</v>
      </c>
      <c r="R1676">
        <f t="shared" si="133"/>
        <v>0</v>
      </c>
      <c r="S1676" t="str">
        <f t="shared" si="134"/>
        <v>Inactive Customers</v>
      </c>
    </row>
    <row r="1677" spans="1:19" x14ac:dyDescent="0.25">
      <c r="A1677">
        <v>550</v>
      </c>
      <c r="B1677">
        <v>73</v>
      </c>
      <c r="C1677" t="s">
        <v>442</v>
      </c>
      <c r="D1677" t="s">
        <v>37</v>
      </c>
      <c r="E1677">
        <v>62335</v>
      </c>
      <c r="F1677">
        <v>87</v>
      </c>
      <c r="G1677">
        <v>21</v>
      </c>
      <c r="H1677">
        <v>708</v>
      </c>
      <c r="I1677">
        <f>(1-_xlfn.PERCENTRANK.INC($F$2:$F43889,F1677,1))*10</f>
        <v>1.9999999999999996</v>
      </c>
      <c r="J1677">
        <f t="shared" si="131"/>
        <v>7</v>
      </c>
      <c r="K1677">
        <f t="shared" si="132"/>
        <v>6</v>
      </c>
      <c r="L1677" t="s">
        <v>483</v>
      </c>
      <c r="M1677">
        <v>3</v>
      </c>
      <c r="N1677" s="8">
        <v>132.75</v>
      </c>
      <c r="O1677" s="8">
        <v>13</v>
      </c>
      <c r="P1677" s="8">
        <v>575.25</v>
      </c>
      <c r="Q1677">
        <f t="shared" si="130"/>
        <v>15</v>
      </c>
      <c r="R1677">
        <f t="shared" si="133"/>
        <v>4</v>
      </c>
      <c r="S1677" t="str">
        <f t="shared" si="134"/>
        <v>At-Risk Customers</v>
      </c>
    </row>
    <row r="1678" spans="1:19" x14ac:dyDescent="0.25">
      <c r="A1678">
        <v>1890</v>
      </c>
      <c r="B1678">
        <v>54</v>
      </c>
      <c r="C1678" t="s">
        <v>443</v>
      </c>
      <c r="D1678" t="s">
        <v>34</v>
      </c>
      <c r="E1678">
        <v>42033</v>
      </c>
      <c r="F1678">
        <v>95</v>
      </c>
      <c r="G1678">
        <v>4</v>
      </c>
      <c r="H1678">
        <v>25</v>
      </c>
      <c r="I1678">
        <f>(1-_xlfn.PERCENTRANK.INC($F$2:$F43890,F1678,1))*10</f>
        <v>0.99999999999999978</v>
      </c>
      <c r="J1678">
        <f t="shared" si="131"/>
        <v>0</v>
      </c>
      <c r="K1678">
        <f t="shared" si="132"/>
        <v>0</v>
      </c>
      <c r="L1678" t="s">
        <v>483</v>
      </c>
      <c r="M1678">
        <v>1</v>
      </c>
      <c r="N1678" s="8">
        <v>8.3333333333333321</v>
      </c>
      <c r="O1678" s="8">
        <v>2</v>
      </c>
      <c r="P1678" s="8">
        <v>16.666666666666664</v>
      </c>
      <c r="Q1678">
        <f t="shared" si="130"/>
        <v>0.99999999999999978</v>
      </c>
      <c r="R1678">
        <f t="shared" si="133"/>
        <v>0</v>
      </c>
      <c r="S1678" t="str">
        <f t="shared" si="134"/>
        <v>Inactive Customers</v>
      </c>
    </row>
    <row r="1679" spans="1:19" x14ac:dyDescent="0.25">
      <c r="A1679">
        <v>10742</v>
      </c>
      <c r="B1679">
        <v>42</v>
      </c>
      <c r="C1679" t="s">
        <v>33</v>
      </c>
      <c r="D1679" t="s">
        <v>34</v>
      </c>
      <c r="E1679">
        <v>86580</v>
      </c>
      <c r="F1679">
        <v>72</v>
      </c>
      <c r="G1679">
        <v>11</v>
      </c>
      <c r="H1679">
        <v>746</v>
      </c>
      <c r="I1679">
        <f>(1-_xlfn.PERCENTRANK.INC($F$2:$F43891,F1679,1))*10</f>
        <v>3.0000000000000004</v>
      </c>
      <c r="J1679">
        <f t="shared" si="131"/>
        <v>3</v>
      </c>
      <c r="K1679">
        <f t="shared" si="132"/>
        <v>6</v>
      </c>
      <c r="L1679" t="s">
        <v>484</v>
      </c>
      <c r="M1679">
        <v>4</v>
      </c>
      <c r="N1679" s="8">
        <v>331.55555555555554</v>
      </c>
      <c r="O1679" s="8">
        <v>5</v>
      </c>
      <c r="P1679" s="8">
        <v>414.44444444444446</v>
      </c>
      <c r="Q1679">
        <f t="shared" si="130"/>
        <v>12</v>
      </c>
      <c r="R1679">
        <f t="shared" si="133"/>
        <v>3</v>
      </c>
      <c r="S1679" t="str">
        <f t="shared" si="134"/>
        <v>At-Risk Customers</v>
      </c>
    </row>
    <row r="1680" spans="1:19" x14ac:dyDescent="0.25">
      <c r="A1680">
        <v>10356</v>
      </c>
      <c r="B1680">
        <v>68</v>
      </c>
      <c r="C1680" t="s">
        <v>33</v>
      </c>
      <c r="D1680" t="s">
        <v>37</v>
      </c>
      <c r="E1680">
        <v>41437</v>
      </c>
      <c r="F1680">
        <v>5</v>
      </c>
      <c r="G1680">
        <v>5</v>
      </c>
      <c r="H1680">
        <v>32</v>
      </c>
      <c r="I1680">
        <f>(1-_xlfn.PERCENTRANK.INC($F$2:$F43892,F1680,1))*10</f>
        <v>10</v>
      </c>
      <c r="J1680">
        <f t="shared" si="131"/>
        <v>0</v>
      </c>
      <c r="K1680">
        <f t="shared" si="132"/>
        <v>0</v>
      </c>
      <c r="L1680" t="s">
        <v>483</v>
      </c>
      <c r="M1680">
        <v>1</v>
      </c>
      <c r="N1680" s="8">
        <v>8</v>
      </c>
      <c r="O1680" s="8">
        <v>3</v>
      </c>
      <c r="P1680" s="8">
        <v>24</v>
      </c>
      <c r="Q1680">
        <f t="shared" si="130"/>
        <v>10</v>
      </c>
      <c r="R1680">
        <f t="shared" si="133"/>
        <v>2</v>
      </c>
      <c r="S1680" t="str">
        <f t="shared" si="134"/>
        <v>At-Risk Customers</v>
      </c>
    </row>
    <row r="1681" spans="1:19" x14ac:dyDescent="0.25">
      <c r="A1681">
        <v>4676</v>
      </c>
      <c r="B1681">
        <v>74</v>
      </c>
      <c r="C1681" t="s">
        <v>443</v>
      </c>
      <c r="D1681" t="s">
        <v>57</v>
      </c>
      <c r="E1681">
        <v>73705</v>
      </c>
      <c r="F1681">
        <v>86</v>
      </c>
      <c r="G1681">
        <v>25</v>
      </c>
      <c r="H1681">
        <v>1695</v>
      </c>
      <c r="I1681">
        <f>(1-_xlfn.PERCENTRANK.INC($F$2:$F43893,F1681,1))*10</f>
        <v>1.9999999999999996</v>
      </c>
      <c r="J1681">
        <f t="shared" si="131"/>
        <v>8</v>
      </c>
      <c r="K1681">
        <f t="shared" si="132"/>
        <v>9</v>
      </c>
      <c r="L1681" t="s">
        <v>483</v>
      </c>
      <c r="M1681">
        <v>9</v>
      </c>
      <c r="N1681" s="8">
        <v>897.35294117647061</v>
      </c>
      <c r="O1681" s="8">
        <v>8</v>
      </c>
      <c r="P1681" s="8">
        <v>797.64705882352939</v>
      </c>
      <c r="Q1681">
        <f t="shared" si="130"/>
        <v>19</v>
      </c>
      <c r="R1681">
        <f t="shared" si="133"/>
        <v>7</v>
      </c>
      <c r="S1681" t="str">
        <f t="shared" si="134"/>
        <v>Loyal Customers</v>
      </c>
    </row>
    <row r="1682" spans="1:19" x14ac:dyDescent="0.25">
      <c r="A1682">
        <v>8852</v>
      </c>
      <c r="B1682">
        <v>49</v>
      </c>
      <c r="C1682" t="s">
        <v>442</v>
      </c>
      <c r="D1682" t="s">
        <v>34</v>
      </c>
      <c r="E1682">
        <v>61064</v>
      </c>
      <c r="F1682">
        <v>80</v>
      </c>
      <c r="G1682">
        <v>28</v>
      </c>
      <c r="H1682">
        <v>1080</v>
      </c>
      <c r="I1682">
        <f>(1-_xlfn.PERCENTRANK.INC($F$2:$F43894,F1682,1))*10</f>
        <v>1.9999999999999996</v>
      </c>
      <c r="J1682">
        <f t="shared" si="131"/>
        <v>9</v>
      </c>
      <c r="K1682">
        <f t="shared" si="132"/>
        <v>7</v>
      </c>
      <c r="L1682" t="s">
        <v>483</v>
      </c>
      <c r="M1682">
        <v>8</v>
      </c>
      <c r="N1682" s="8">
        <v>454.73684210526312</v>
      </c>
      <c r="O1682" s="8">
        <v>11</v>
      </c>
      <c r="P1682" s="8">
        <v>625.26315789473688</v>
      </c>
      <c r="Q1682">
        <f t="shared" si="130"/>
        <v>18</v>
      </c>
      <c r="R1682">
        <f t="shared" si="133"/>
        <v>6</v>
      </c>
      <c r="S1682" t="str">
        <f t="shared" si="134"/>
        <v>Growth Customers</v>
      </c>
    </row>
    <row r="1683" spans="1:19" x14ac:dyDescent="0.25">
      <c r="A1683">
        <v>3565</v>
      </c>
      <c r="B1683">
        <v>70</v>
      </c>
      <c r="C1683" t="s">
        <v>443</v>
      </c>
      <c r="D1683" t="s">
        <v>34</v>
      </c>
      <c r="E1683">
        <v>38452</v>
      </c>
      <c r="F1683">
        <v>62</v>
      </c>
      <c r="G1683">
        <v>9</v>
      </c>
      <c r="H1683">
        <v>72</v>
      </c>
      <c r="I1683">
        <f>(1-_xlfn.PERCENTRANK.INC($F$2:$F43895,F1683,1))*10</f>
        <v>4</v>
      </c>
      <c r="J1683">
        <f t="shared" si="131"/>
        <v>2</v>
      </c>
      <c r="K1683">
        <f t="shared" si="132"/>
        <v>2</v>
      </c>
      <c r="L1683" t="s">
        <v>483</v>
      </c>
      <c r="M1683">
        <v>3</v>
      </c>
      <c r="N1683" s="8">
        <v>36</v>
      </c>
      <c r="O1683" s="8">
        <v>3</v>
      </c>
      <c r="P1683" s="8">
        <v>36</v>
      </c>
      <c r="Q1683">
        <f t="shared" si="130"/>
        <v>8</v>
      </c>
      <c r="R1683">
        <f t="shared" si="133"/>
        <v>1</v>
      </c>
      <c r="S1683" t="str">
        <f t="shared" si="134"/>
        <v>Inactive Customers</v>
      </c>
    </row>
    <row r="1684" spans="1:19" x14ac:dyDescent="0.25">
      <c r="A1684">
        <v>5294</v>
      </c>
      <c r="B1684">
        <v>36</v>
      </c>
      <c r="C1684" t="s">
        <v>442</v>
      </c>
      <c r="D1684" t="s">
        <v>30</v>
      </c>
      <c r="E1684">
        <v>18358</v>
      </c>
      <c r="F1684">
        <v>49</v>
      </c>
      <c r="G1684">
        <v>10</v>
      </c>
      <c r="H1684">
        <v>57</v>
      </c>
      <c r="I1684">
        <f>(1-_xlfn.PERCENTRANK.INC($F$2:$F43896,F1684,1))*10</f>
        <v>6</v>
      </c>
      <c r="J1684">
        <f t="shared" si="131"/>
        <v>3</v>
      </c>
      <c r="K1684">
        <f t="shared" si="132"/>
        <v>2</v>
      </c>
      <c r="L1684" t="s">
        <v>483</v>
      </c>
      <c r="M1684">
        <v>3</v>
      </c>
      <c r="N1684" s="8">
        <v>24.428571428571427</v>
      </c>
      <c r="O1684" s="8">
        <v>4</v>
      </c>
      <c r="P1684" s="8">
        <v>32.571428571428569</v>
      </c>
      <c r="Q1684">
        <f t="shared" si="130"/>
        <v>11</v>
      </c>
      <c r="R1684">
        <f t="shared" si="133"/>
        <v>3</v>
      </c>
      <c r="S1684" t="str">
        <f t="shared" si="134"/>
        <v>At-Risk Customers</v>
      </c>
    </row>
    <row r="1685" spans="1:19" x14ac:dyDescent="0.25">
      <c r="A1685">
        <v>1958</v>
      </c>
      <c r="B1685">
        <v>52</v>
      </c>
      <c r="C1685" t="s">
        <v>33</v>
      </c>
      <c r="D1685" t="s">
        <v>34</v>
      </c>
      <c r="E1685">
        <v>55012</v>
      </c>
      <c r="F1685">
        <v>85</v>
      </c>
      <c r="G1685">
        <v>25</v>
      </c>
      <c r="H1685">
        <v>660</v>
      </c>
      <c r="I1685">
        <f>(1-_xlfn.PERCENTRANK.INC($F$2:$F43897,F1685,1))*10</f>
        <v>1.9999999999999996</v>
      </c>
      <c r="J1685">
        <f t="shared" si="131"/>
        <v>8</v>
      </c>
      <c r="K1685">
        <f t="shared" si="132"/>
        <v>6</v>
      </c>
      <c r="L1685" t="s">
        <v>483</v>
      </c>
      <c r="M1685">
        <v>8</v>
      </c>
      <c r="N1685" s="8">
        <v>310.58823529411762</v>
      </c>
      <c r="O1685" s="8">
        <v>9</v>
      </c>
      <c r="P1685" s="8">
        <v>349.41176470588238</v>
      </c>
      <c r="Q1685">
        <f t="shared" si="130"/>
        <v>16</v>
      </c>
      <c r="R1685">
        <f t="shared" si="133"/>
        <v>5</v>
      </c>
      <c r="S1685" t="str">
        <f t="shared" si="134"/>
        <v>Growth Customers</v>
      </c>
    </row>
    <row r="1686" spans="1:19" x14ac:dyDescent="0.25">
      <c r="A1686">
        <v>7349</v>
      </c>
      <c r="B1686">
        <v>52</v>
      </c>
      <c r="C1686" t="s">
        <v>41</v>
      </c>
      <c r="D1686" t="s">
        <v>34</v>
      </c>
      <c r="E1686">
        <v>9722</v>
      </c>
      <c r="F1686">
        <v>7</v>
      </c>
      <c r="G1686">
        <v>11</v>
      </c>
      <c r="H1686">
        <v>103</v>
      </c>
      <c r="I1686">
        <f>(1-_xlfn.PERCENTRANK.INC($F$2:$F43898,F1686,1))*10</f>
        <v>10</v>
      </c>
      <c r="J1686">
        <f t="shared" si="131"/>
        <v>3</v>
      </c>
      <c r="K1686">
        <f t="shared" si="132"/>
        <v>3</v>
      </c>
      <c r="L1686" t="s">
        <v>483</v>
      </c>
      <c r="M1686">
        <v>3</v>
      </c>
      <c r="N1686" s="8">
        <v>51.5</v>
      </c>
      <c r="O1686" s="8">
        <v>3</v>
      </c>
      <c r="P1686" s="8">
        <v>51.5</v>
      </c>
      <c r="Q1686">
        <f t="shared" si="130"/>
        <v>16</v>
      </c>
      <c r="R1686">
        <f t="shared" si="133"/>
        <v>5</v>
      </c>
      <c r="S1686" t="str">
        <f t="shared" si="134"/>
        <v>Growth Customers</v>
      </c>
    </row>
    <row r="1687" spans="1:19" x14ac:dyDescent="0.25">
      <c r="A1687">
        <v>8799</v>
      </c>
      <c r="B1687">
        <v>41</v>
      </c>
      <c r="C1687" t="s">
        <v>33</v>
      </c>
      <c r="D1687" t="s">
        <v>34</v>
      </c>
      <c r="E1687">
        <v>38175</v>
      </c>
      <c r="F1687">
        <v>6</v>
      </c>
      <c r="G1687">
        <v>11</v>
      </c>
      <c r="H1687">
        <v>153</v>
      </c>
      <c r="I1687">
        <f>(1-_xlfn.PERCENTRANK.INC($F$2:$F43899,F1687,1))*10</f>
        <v>10</v>
      </c>
      <c r="J1687">
        <f t="shared" si="131"/>
        <v>3</v>
      </c>
      <c r="K1687">
        <f t="shared" si="132"/>
        <v>3</v>
      </c>
      <c r="L1687" t="s">
        <v>483</v>
      </c>
      <c r="M1687">
        <v>3</v>
      </c>
      <c r="N1687" s="8">
        <v>65.571428571428569</v>
      </c>
      <c r="O1687" s="8">
        <v>4</v>
      </c>
      <c r="P1687" s="8">
        <v>87.428571428571431</v>
      </c>
      <c r="Q1687">
        <f t="shared" si="130"/>
        <v>16</v>
      </c>
      <c r="R1687">
        <f t="shared" si="133"/>
        <v>5</v>
      </c>
      <c r="S1687" t="str">
        <f t="shared" si="134"/>
        <v>Growth Customers</v>
      </c>
    </row>
    <row r="1688" spans="1:19" x14ac:dyDescent="0.25">
      <c r="A1688">
        <v>1351</v>
      </c>
      <c r="B1688">
        <v>69</v>
      </c>
      <c r="C1688" t="s">
        <v>443</v>
      </c>
      <c r="D1688" t="s">
        <v>34</v>
      </c>
      <c r="E1688">
        <v>58656</v>
      </c>
      <c r="F1688">
        <v>25</v>
      </c>
      <c r="G1688">
        <v>32</v>
      </c>
      <c r="H1688">
        <v>1220</v>
      </c>
      <c r="I1688">
        <f>(1-_xlfn.PERCENTRANK.INC($F$2:$F43900,F1688,1))*10</f>
        <v>8</v>
      </c>
      <c r="J1688">
        <f t="shared" si="131"/>
        <v>9</v>
      </c>
      <c r="K1688">
        <f t="shared" si="132"/>
        <v>8</v>
      </c>
      <c r="L1688" t="s">
        <v>483</v>
      </c>
      <c r="M1688">
        <v>7</v>
      </c>
      <c r="N1688" s="8">
        <v>427</v>
      </c>
      <c r="O1688" s="8">
        <v>13</v>
      </c>
      <c r="P1688" s="8">
        <v>793</v>
      </c>
      <c r="Q1688">
        <f t="shared" si="130"/>
        <v>25</v>
      </c>
      <c r="R1688">
        <f t="shared" si="133"/>
        <v>9</v>
      </c>
      <c r="S1688" t="str">
        <f t="shared" si="134"/>
        <v>Top Customers</v>
      </c>
    </row>
    <row r="1689" spans="1:19" x14ac:dyDescent="0.25">
      <c r="A1689">
        <v>1045</v>
      </c>
      <c r="B1689">
        <v>60</v>
      </c>
      <c r="C1689" t="s">
        <v>442</v>
      </c>
      <c r="D1689" t="s">
        <v>34</v>
      </c>
      <c r="E1689">
        <v>52117</v>
      </c>
      <c r="F1689">
        <v>55</v>
      </c>
      <c r="G1689">
        <v>13</v>
      </c>
      <c r="H1689">
        <v>279</v>
      </c>
      <c r="I1689">
        <f>(1-_xlfn.PERCENTRANK.INC($F$2:$F43901,F1689,1))*10</f>
        <v>5</v>
      </c>
      <c r="J1689">
        <f t="shared" si="131"/>
        <v>4</v>
      </c>
      <c r="K1689">
        <f t="shared" si="132"/>
        <v>4</v>
      </c>
      <c r="L1689" t="s">
        <v>483</v>
      </c>
      <c r="M1689">
        <v>5</v>
      </c>
      <c r="N1689" s="8">
        <v>155</v>
      </c>
      <c r="O1689" s="8">
        <v>4</v>
      </c>
      <c r="P1689" s="8">
        <v>124</v>
      </c>
      <c r="Q1689">
        <f t="shared" si="130"/>
        <v>13</v>
      </c>
      <c r="R1689">
        <f t="shared" si="133"/>
        <v>4</v>
      </c>
      <c r="S1689" t="str">
        <f t="shared" si="134"/>
        <v>At-Risk Customers</v>
      </c>
    </row>
    <row r="1690" spans="1:19" x14ac:dyDescent="0.25">
      <c r="A1690">
        <v>7732</v>
      </c>
      <c r="B1690">
        <v>47</v>
      </c>
      <c r="C1690" t="s">
        <v>442</v>
      </c>
      <c r="D1690" t="s">
        <v>34</v>
      </c>
      <c r="E1690">
        <v>64813</v>
      </c>
      <c r="F1690">
        <v>81</v>
      </c>
      <c r="G1690">
        <v>20</v>
      </c>
      <c r="H1690">
        <v>745</v>
      </c>
      <c r="I1690">
        <f>(1-_xlfn.PERCENTRANK.INC($F$2:$F43902,F1690,1))*10</f>
        <v>1.9999999999999996</v>
      </c>
      <c r="J1690">
        <f t="shared" si="131"/>
        <v>6</v>
      </c>
      <c r="K1690">
        <f t="shared" si="132"/>
        <v>6</v>
      </c>
      <c r="L1690" t="s">
        <v>483</v>
      </c>
      <c r="M1690">
        <v>7</v>
      </c>
      <c r="N1690" s="8">
        <v>306.76470588235293</v>
      </c>
      <c r="O1690" s="8">
        <v>10</v>
      </c>
      <c r="P1690" s="8">
        <v>438.23529411764707</v>
      </c>
      <c r="Q1690">
        <f t="shared" si="130"/>
        <v>14</v>
      </c>
      <c r="R1690">
        <f t="shared" si="133"/>
        <v>4</v>
      </c>
      <c r="S1690" t="str">
        <f t="shared" si="134"/>
        <v>At-Risk Customers</v>
      </c>
    </row>
    <row r="1691" spans="1:19" x14ac:dyDescent="0.25">
      <c r="A1691">
        <v>8070</v>
      </c>
      <c r="B1691">
        <v>52</v>
      </c>
      <c r="C1691" t="s">
        <v>33</v>
      </c>
      <c r="D1691" t="s">
        <v>34</v>
      </c>
      <c r="E1691">
        <v>54222</v>
      </c>
      <c r="F1691">
        <v>98</v>
      </c>
      <c r="G1691">
        <v>12</v>
      </c>
      <c r="H1691">
        <v>264</v>
      </c>
      <c r="I1691">
        <f>(1-_xlfn.PERCENTRANK.INC($F$2:$F43903,F1691,1))*10</f>
        <v>0.99999999999999978</v>
      </c>
      <c r="J1691">
        <f t="shared" si="131"/>
        <v>3</v>
      </c>
      <c r="K1691">
        <f t="shared" si="132"/>
        <v>4</v>
      </c>
      <c r="L1691" t="s">
        <v>483</v>
      </c>
      <c r="M1691">
        <v>3</v>
      </c>
      <c r="N1691" s="8">
        <v>99</v>
      </c>
      <c r="O1691" s="8">
        <v>5</v>
      </c>
      <c r="P1691" s="8">
        <v>165</v>
      </c>
      <c r="Q1691">
        <f t="shared" si="130"/>
        <v>8</v>
      </c>
      <c r="R1691">
        <f t="shared" si="133"/>
        <v>1</v>
      </c>
      <c r="S1691" t="str">
        <f t="shared" si="134"/>
        <v>Inactive Customers</v>
      </c>
    </row>
    <row r="1692" spans="1:19" x14ac:dyDescent="0.25">
      <c r="A1692">
        <v>477</v>
      </c>
      <c r="B1692">
        <v>39</v>
      </c>
      <c r="C1692" t="s">
        <v>442</v>
      </c>
      <c r="D1692" t="s">
        <v>34</v>
      </c>
      <c r="E1692">
        <v>83512</v>
      </c>
      <c r="F1692">
        <v>31</v>
      </c>
      <c r="G1692">
        <v>22</v>
      </c>
      <c r="H1692">
        <v>2157</v>
      </c>
      <c r="I1692">
        <f>(1-_xlfn.PERCENTRANK.INC($F$2:$F43904,F1692,1))*10</f>
        <v>7</v>
      </c>
      <c r="J1692">
        <f t="shared" si="131"/>
        <v>7</v>
      </c>
      <c r="K1692">
        <f t="shared" si="132"/>
        <v>9</v>
      </c>
      <c r="L1692" t="s">
        <v>483</v>
      </c>
      <c r="M1692">
        <v>4</v>
      </c>
      <c r="N1692" s="8">
        <v>616.28571428571422</v>
      </c>
      <c r="O1692" s="8">
        <v>10</v>
      </c>
      <c r="P1692" s="8">
        <v>1540.7142857142858</v>
      </c>
      <c r="Q1692">
        <f t="shared" si="130"/>
        <v>23</v>
      </c>
      <c r="R1692">
        <f t="shared" si="133"/>
        <v>8</v>
      </c>
      <c r="S1692" t="str">
        <f t="shared" si="134"/>
        <v>Loyal Customers</v>
      </c>
    </row>
    <row r="1693" spans="1:19" x14ac:dyDescent="0.25">
      <c r="A1693">
        <v>7832</v>
      </c>
      <c r="B1693">
        <v>66</v>
      </c>
      <c r="C1693" t="s">
        <v>443</v>
      </c>
      <c r="D1693" t="s">
        <v>34</v>
      </c>
      <c r="E1693">
        <v>77520</v>
      </c>
      <c r="F1693">
        <v>30</v>
      </c>
      <c r="G1693">
        <v>23</v>
      </c>
      <c r="H1693">
        <v>1526</v>
      </c>
      <c r="I1693">
        <f>(1-_xlfn.PERCENTRANK.INC($F$2:$F43905,F1693,1))*10</f>
        <v>7</v>
      </c>
      <c r="J1693">
        <f t="shared" si="131"/>
        <v>8</v>
      </c>
      <c r="K1693">
        <f t="shared" si="132"/>
        <v>8</v>
      </c>
      <c r="L1693" t="s">
        <v>483</v>
      </c>
      <c r="M1693">
        <v>8</v>
      </c>
      <c r="N1693" s="8">
        <v>813.86666666666667</v>
      </c>
      <c r="O1693" s="8">
        <v>7</v>
      </c>
      <c r="P1693" s="8">
        <v>712.13333333333333</v>
      </c>
      <c r="Q1693">
        <f t="shared" si="130"/>
        <v>23</v>
      </c>
      <c r="R1693">
        <f t="shared" si="133"/>
        <v>8</v>
      </c>
      <c r="S1693" t="str">
        <f t="shared" si="134"/>
        <v>Loyal Customers</v>
      </c>
    </row>
    <row r="1694" spans="1:19" x14ac:dyDescent="0.25">
      <c r="A1694">
        <v>2202</v>
      </c>
      <c r="B1694">
        <v>47</v>
      </c>
      <c r="C1694" t="s">
        <v>442</v>
      </c>
      <c r="D1694" t="s">
        <v>34</v>
      </c>
      <c r="E1694">
        <v>41154</v>
      </c>
      <c r="F1694">
        <v>98</v>
      </c>
      <c r="G1694">
        <v>6</v>
      </c>
      <c r="H1694">
        <v>69</v>
      </c>
      <c r="I1694">
        <f>(1-_xlfn.PERCENTRANK.INC($F$2:$F43906,F1694,1))*10</f>
        <v>0.99999999999999978</v>
      </c>
      <c r="J1694">
        <f t="shared" si="131"/>
        <v>1</v>
      </c>
      <c r="K1694">
        <f t="shared" si="132"/>
        <v>2</v>
      </c>
      <c r="L1694" t="s">
        <v>483</v>
      </c>
      <c r="M1694">
        <v>1</v>
      </c>
      <c r="N1694" s="8">
        <v>13.8</v>
      </c>
      <c r="O1694" s="8">
        <v>4</v>
      </c>
      <c r="P1694" s="8">
        <v>55.2</v>
      </c>
      <c r="Q1694">
        <f t="shared" si="130"/>
        <v>4</v>
      </c>
      <c r="R1694">
        <f t="shared" si="133"/>
        <v>0</v>
      </c>
      <c r="S1694" t="str">
        <f t="shared" si="134"/>
        <v>Inactive Customers</v>
      </c>
    </row>
    <row r="1695" spans="1:19" x14ac:dyDescent="0.25">
      <c r="A1695">
        <v>7396</v>
      </c>
      <c r="B1695">
        <v>59</v>
      </c>
      <c r="C1695" t="s">
        <v>442</v>
      </c>
      <c r="D1695" t="s">
        <v>34</v>
      </c>
      <c r="E1695">
        <v>80398</v>
      </c>
      <c r="F1695">
        <v>92</v>
      </c>
      <c r="G1695">
        <v>26</v>
      </c>
      <c r="H1695">
        <v>1597</v>
      </c>
      <c r="I1695">
        <f>(1-_xlfn.PERCENTRANK.INC($F$2:$F43907,F1695,1))*10</f>
        <v>0.99999999999999978</v>
      </c>
      <c r="J1695">
        <f t="shared" si="131"/>
        <v>9</v>
      </c>
      <c r="K1695">
        <f t="shared" si="132"/>
        <v>9</v>
      </c>
      <c r="L1695" t="s">
        <v>483</v>
      </c>
      <c r="M1695">
        <v>5</v>
      </c>
      <c r="N1695" s="8">
        <v>469.70588235294122</v>
      </c>
      <c r="O1695" s="8">
        <v>12</v>
      </c>
      <c r="P1695" s="8">
        <v>1127.2941176470588</v>
      </c>
      <c r="Q1695">
        <f t="shared" si="130"/>
        <v>19</v>
      </c>
      <c r="R1695">
        <f t="shared" si="133"/>
        <v>7</v>
      </c>
      <c r="S1695" t="str">
        <f t="shared" si="134"/>
        <v>Loyal Customers</v>
      </c>
    </row>
    <row r="1696" spans="1:19" x14ac:dyDescent="0.25">
      <c r="A1696">
        <v>4055</v>
      </c>
      <c r="B1696">
        <v>33</v>
      </c>
      <c r="C1696" t="s">
        <v>41</v>
      </c>
      <c r="D1696" t="s">
        <v>30</v>
      </c>
      <c r="E1696">
        <v>18746</v>
      </c>
      <c r="F1696">
        <v>41</v>
      </c>
      <c r="G1696">
        <v>8</v>
      </c>
      <c r="H1696">
        <v>64</v>
      </c>
      <c r="I1696">
        <f>(1-_xlfn.PERCENTRANK.INC($F$2:$F43908,F1696,1))*10</f>
        <v>6</v>
      </c>
      <c r="J1696">
        <f t="shared" si="131"/>
        <v>2</v>
      </c>
      <c r="K1696">
        <f t="shared" si="132"/>
        <v>2</v>
      </c>
      <c r="L1696" t="s">
        <v>483</v>
      </c>
      <c r="M1696">
        <v>3</v>
      </c>
      <c r="N1696" s="8">
        <v>32</v>
      </c>
      <c r="O1696" s="8">
        <v>3</v>
      </c>
      <c r="P1696" s="8">
        <v>32</v>
      </c>
      <c r="Q1696">
        <f t="shared" si="130"/>
        <v>10</v>
      </c>
      <c r="R1696">
        <f t="shared" si="133"/>
        <v>2</v>
      </c>
      <c r="S1696" t="str">
        <f t="shared" si="134"/>
        <v>At-Risk Customers</v>
      </c>
    </row>
    <row r="1697" spans="1:19" x14ac:dyDescent="0.25">
      <c r="A1697">
        <v>10340</v>
      </c>
      <c r="B1697">
        <v>41</v>
      </c>
      <c r="C1697" t="s">
        <v>442</v>
      </c>
      <c r="D1697" t="s">
        <v>34</v>
      </c>
      <c r="E1697">
        <v>35196</v>
      </c>
      <c r="F1697">
        <v>68</v>
      </c>
      <c r="G1697">
        <v>18</v>
      </c>
      <c r="H1697">
        <v>497</v>
      </c>
      <c r="I1697">
        <f>(1-_xlfn.PERCENTRANK.INC($F$2:$F43909,F1697,1))*10</f>
        <v>4</v>
      </c>
      <c r="J1697">
        <f t="shared" si="131"/>
        <v>6</v>
      </c>
      <c r="K1697">
        <f t="shared" si="132"/>
        <v>5</v>
      </c>
      <c r="L1697" t="s">
        <v>483</v>
      </c>
      <c r="M1697">
        <v>6</v>
      </c>
      <c r="N1697" s="8">
        <v>271.09090909090907</v>
      </c>
      <c r="O1697" s="8">
        <v>5</v>
      </c>
      <c r="P1697" s="8">
        <v>225.90909090909091</v>
      </c>
      <c r="Q1697">
        <f t="shared" si="130"/>
        <v>15</v>
      </c>
      <c r="R1697">
        <f t="shared" si="133"/>
        <v>4</v>
      </c>
      <c r="S1697" t="str">
        <f t="shared" si="134"/>
        <v>At-Risk Customers</v>
      </c>
    </row>
    <row r="1698" spans="1:19" x14ac:dyDescent="0.25">
      <c r="A1698">
        <v>10091</v>
      </c>
      <c r="B1698">
        <v>69</v>
      </c>
      <c r="C1698" t="s">
        <v>442</v>
      </c>
      <c r="D1698" t="s">
        <v>30</v>
      </c>
      <c r="E1698">
        <v>60230</v>
      </c>
      <c r="F1698">
        <v>78</v>
      </c>
      <c r="G1698">
        <v>17</v>
      </c>
      <c r="H1698">
        <v>1067</v>
      </c>
      <c r="I1698">
        <f>(1-_xlfn.PERCENTRANK.INC($F$2:$F43910,F1698,1))*10</f>
        <v>3.0000000000000004</v>
      </c>
      <c r="J1698">
        <f t="shared" si="131"/>
        <v>5</v>
      </c>
      <c r="K1698">
        <f t="shared" si="132"/>
        <v>7</v>
      </c>
      <c r="L1698" t="s">
        <v>483</v>
      </c>
      <c r="M1698">
        <v>6</v>
      </c>
      <c r="N1698" s="8">
        <v>533.5</v>
      </c>
      <c r="O1698" s="8">
        <v>6</v>
      </c>
      <c r="P1698" s="8">
        <v>533.5</v>
      </c>
      <c r="Q1698">
        <f t="shared" si="130"/>
        <v>15</v>
      </c>
      <c r="R1698">
        <f t="shared" si="133"/>
        <v>4</v>
      </c>
      <c r="S1698" t="str">
        <f t="shared" si="134"/>
        <v>At-Risk Customers</v>
      </c>
    </row>
    <row r="1699" spans="1:19" x14ac:dyDescent="0.25">
      <c r="A1699">
        <v>7629</v>
      </c>
      <c r="B1699">
        <v>48</v>
      </c>
      <c r="C1699" t="s">
        <v>442</v>
      </c>
      <c r="D1699" t="s">
        <v>34</v>
      </c>
      <c r="E1699">
        <v>22108</v>
      </c>
      <c r="F1699">
        <v>46</v>
      </c>
      <c r="G1699">
        <v>7</v>
      </c>
      <c r="H1699">
        <v>31</v>
      </c>
      <c r="I1699">
        <f>(1-_xlfn.PERCENTRANK.INC($F$2:$F43911,F1699,1))*10</f>
        <v>6</v>
      </c>
      <c r="J1699">
        <f t="shared" si="131"/>
        <v>1</v>
      </c>
      <c r="K1699">
        <f t="shared" si="132"/>
        <v>0</v>
      </c>
      <c r="L1699" t="s">
        <v>483</v>
      </c>
      <c r="M1699">
        <v>2</v>
      </c>
      <c r="N1699" s="8">
        <v>12.4</v>
      </c>
      <c r="O1699" s="8">
        <v>3</v>
      </c>
      <c r="P1699" s="8">
        <v>18.599999999999998</v>
      </c>
      <c r="Q1699">
        <f t="shared" si="130"/>
        <v>7</v>
      </c>
      <c r="R1699">
        <f t="shared" si="133"/>
        <v>1</v>
      </c>
      <c r="S1699" t="str">
        <f t="shared" si="134"/>
        <v>Inactive Customers</v>
      </c>
    </row>
    <row r="1700" spans="1:19" x14ac:dyDescent="0.25">
      <c r="A1700">
        <v>10640</v>
      </c>
      <c r="B1700">
        <v>51</v>
      </c>
      <c r="C1700" t="s">
        <v>442</v>
      </c>
      <c r="D1700" t="s">
        <v>34</v>
      </c>
      <c r="E1700">
        <v>44392</v>
      </c>
      <c r="F1700">
        <v>71</v>
      </c>
      <c r="G1700">
        <v>14</v>
      </c>
      <c r="H1700">
        <v>211</v>
      </c>
      <c r="I1700">
        <f>(1-_xlfn.PERCENTRANK.INC($F$2:$F43912,F1700,1))*10</f>
        <v>3.0000000000000004</v>
      </c>
      <c r="J1700">
        <f t="shared" si="131"/>
        <v>4</v>
      </c>
      <c r="K1700">
        <f t="shared" si="132"/>
        <v>4</v>
      </c>
      <c r="L1700" t="s">
        <v>483</v>
      </c>
      <c r="M1700">
        <v>4</v>
      </c>
      <c r="N1700" s="8">
        <v>105.5</v>
      </c>
      <c r="O1700" s="8">
        <v>4</v>
      </c>
      <c r="P1700" s="8">
        <v>105.5</v>
      </c>
      <c r="Q1700">
        <f t="shared" si="130"/>
        <v>11</v>
      </c>
      <c r="R1700">
        <f t="shared" si="133"/>
        <v>3</v>
      </c>
      <c r="S1700" t="str">
        <f t="shared" si="134"/>
        <v>At-Risk Customers</v>
      </c>
    </row>
    <row r="1701" spans="1:19" x14ac:dyDescent="0.25">
      <c r="A1701">
        <v>3498</v>
      </c>
      <c r="B1701">
        <v>49</v>
      </c>
      <c r="C1701" t="s">
        <v>33</v>
      </c>
      <c r="D1701" t="s">
        <v>34</v>
      </c>
      <c r="E1701">
        <v>55424</v>
      </c>
      <c r="F1701">
        <v>6</v>
      </c>
      <c r="G1701">
        <v>25</v>
      </c>
      <c r="H1701">
        <v>877</v>
      </c>
      <c r="I1701">
        <f>(1-_xlfn.PERCENTRANK.INC($F$2:$F43913,F1701,1))*10</f>
        <v>10</v>
      </c>
      <c r="J1701">
        <f t="shared" si="131"/>
        <v>8</v>
      </c>
      <c r="K1701">
        <f t="shared" si="132"/>
        <v>6</v>
      </c>
      <c r="L1701" t="s">
        <v>483</v>
      </c>
      <c r="M1701">
        <v>7</v>
      </c>
      <c r="N1701" s="8">
        <v>383.6875</v>
      </c>
      <c r="O1701" s="8">
        <v>9</v>
      </c>
      <c r="P1701" s="8">
        <v>493.3125</v>
      </c>
      <c r="Q1701">
        <f t="shared" si="130"/>
        <v>24</v>
      </c>
      <c r="R1701">
        <f t="shared" si="133"/>
        <v>9</v>
      </c>
      <c r="S1701" t="str">
        <f t="shared" si="134"/>
        <v>Top Customers</v>
      </c>
    </row>
    <row r="1702" spans="1:19" x14ac:dyDescent="0.25">
      <c r="A1702">
        <v>6742</v>
      </c>
      <c r="B1702">
        <v>46</v>
      </c>
      <c r="C1702" t="s">
        <v>442</v>
      </c>
      <c r="D1702" t="s">
        <v>34</v>
      </c>
      <c r="E1702">
        <v>17688</v>
      </c>
      <c r="F1702">
        <v>82</v>
      </c>
      <c r="G1702">
        <v>4</v>
      </c>
      <c r="H1702">
        <v>11</v>
      </c>
      <c r="I1702">
        <f>(1-_xlfn.PERCENTRANK.INC($F$2:$F43914,F1702,1))*10</f>
        <v>1.9999999999999996</v>
      </c>
      <c r="J1702">
        <f t="shared" si="131"/>
        <v>0</v>
      </c>
      <c r="K1702">
        <f t="shared" si="132"/>
        <v>0</v>
      </c>
      <c r="L1702" t="s">
        <v>483</v>
      </c>
      <c r="M1702">
        <v>1</v>
      </c>
      <c r="N1702" s="8">
        <v>3.6666666666666665</v>
      </c>
      <c r="O1702" s="8">
        <v>2</v>
      </c>
      <c r="P1702" s="8">
        <v>7.333333333333333</v>
      </c>
      <c r="Q1702">
        <f t="shared" si="130"/>
        <v>1.9999999999999996</v>
      </c>
      <c r="R1702">
        <f t="shared" si="133"/>
        <v>0</v>
      </c>
      <c r="S1702" t="str">
        <f t="shared" si="134"/>
        <v>Inactive Customers</v>
      </c>
    </row>
    <row r="1703" spans="1:19" x14ac:dyDescent="0.25">
      <c r="A1703">
        <v>1172</v>
      </c>
      <c r="B1703">
        <v>42</v>
      </c>
      <c r="C1703" t="s">
        <v>33</v>
      </c>
      <c r="D1703" t="s">
        <v>34</v>
      </c>
      <c r="E1703">
        <v>92491</v>
      </c>
      <c r="F1703">
        <v>71</v>
      </c>
      <c r="G1703">
        <v>25</v>
      </c>
      <c r="H1703">
        <v>2034</v>
      </c>
      <c r="I1703">
        <f>(1-_xlfn.PERCENTRANK.INC($F$2:$F43915,F1703,1))*10</f>
        <v>3.0000000000000004</v>
      </c>
      <c r="J1703">
        <f t="shared" si="131"/>
        <v>8</v>
      </c>
      <c r="K1703">
        <f t="shared" si="132"/>
        <v>9</v>
      </c>
      <c r="L1703" t="s">
        <v>483</v>
      </c>
      <c r="M1703">
        <v>7</v>
      </c>
      <c r="N1703" s="8">
        <v>749.36842105263156</v>
      </c>
      <c r="O1703" s="8">
        <v>12</v>
      </c>
      <c r="P1703" s="8">
        <v>1284.6315789473683</v>
      </c>
      <c r="Q1703">
        <f t="shared" si="130"/>
        <v>20</v>
      </c>
      <c r="R1703">
        <f t="shared" si="133"/>
        <v>7</v>
      </c>
      <c r="S1703" t="str">
        <f t="shared" si="134"/>
        <v>Loyal Customers</v>
      </c>
    </row>
    <row r="1704" spans="1:19" x14ac:dyDescent="0.25">
      <c r="A1704">
        <v>569</v>
      </c>
      <c r="B1704">
        <v>34</v>
      </c>
      <c r="C1704" t="s">
        <v>442</v>
      </c>
      <c r="D1704" t="s">
        <v>30</v>
      </c>
      <c r="E1704">
        <v>90273</v>
      </c>
      <c r="F1704">
        <v>32</v>
      </c>
      <c r="G1704">
        <v>19</v>
      </c>
      <c r="H1704">
        <v>1991</v>
      </c>
      <c r="I1704">
        <f>(1-_xlfn.PERCENTRANK.INC($F$2:$F43916,F1704,1))*10</f>
        <v>7</v>
      </c>
      <c r="J1704">
        <f t="shared" si="131"/>
        <v>6</v>
      </c>
      <c r="K1704">
        <f t="shared" si="132"/>
        <v>9</v>
      </c>
      <c r="L1704" t="s">
        <v>483</v>
      </c>
      <c r="M1704">
        <v>5</v>
      </c>
      <c r="N1704" s="8">
        <v>829.58333333333337</v>
      </c>
      <c r="O1704" s="8">
        <v>7</v>
      </c>
      <c r="P1704" s="8">
        <v>1161.4166666666667</v>
      </c>
      <c r="Q1704">
        <f t="shared" si="130"/>
        <v>22</v>
      </c>
      <c r="R1704">
        <f t="shared" si="133"/>
        <v>8</v>
      </c>
      <c r="S1704" t="str">
        <f t="shared" si="134"/>
        <v>Loyal Customers</v>
      </c>
    </row>
    <row r="1705" spans="1:19" x14ac:dyDescent="0.25">
      <c r="A1705">
        <v>4686</v>
      </c>
      <c r="B1705">
        <v>63</v>
      </c>
      <c r="C1705" t="s">
        <v>33</v>
      </c>
      <c r="D1705" t="s">
        <v>57</v>
      </c>
      <c r="E1705">
        <v>82571</v>
      </c>
      <c r="F1705">
        <v>28</v>
      </c>
      <c r="G1705">
        <v>24</v>
      </c>
      <c r="H1705">
        <v>1686</v>
      </c>
      <c r="I1705">
        <f>(1-_xlfn.PERCENTRANK.INC($F$2:$F43917,F1705,1))*10</f>
        <v>8</v>
      </c>
      <c r="J1705">
        <f t="shared" si="131"/>
        <v>8</v>
      </c>
      <c r="K1705">
        <f t="shared" si="132"/>
        <v>9</v>
      </c>
      <c r="L1705" t="s">
        <v>484</v>
      </c>
      <c r="M1705">
        <v>6</v>
      </c>
      <c r="N1705" s="8">
        <v>532.42105263157896</v>
      </c>
      <c r="O1705" s="8">
        <v>13</v>
      </c>
      <c r="P1705" s="8">
        <v>1153.578947368421</v>
      </c>
      <c r="Q1705">
        <f t="shared" si="130"/>
        <v>25</v>
      </c>
      <c r="R1705">
        <f t="shared" si="133"/>
        <v>9</v>
      </c>
      <c r="S1705" t="str">
        <f t="shared" si="134"/>
        <v>Top Customers</v>
      </c>
    </row>
    <row r="1706" spans="1:19" x14ac:dyDescent="0.25">
      <c r="A1706">
        <v>1381</v>
      </c>
      <c r="B1706">
        <v>43</v>
      </c>
      <c r="C1706" t="s">
        <v>33</v>
      </c>
      <c r="D1706" t="s">
        <v>30</v>
      </c>
      <c r="E1706">
        <v>38513</v>
      </c>
      <c r="F1706">
        <v>20</v>
      </c>
      <c r="G1706">
        <v>17</v>
      </c>
      <c r="H1706">
        <v>324</v>
      </c>
      <c r="I1706">
        <f>(1-_xlfn.PERCENTRANK.INC($F$2:$F43918,F1706,1))*10</f>
        <v>8</v>
      </c>
      <c r="J1706">
        <f t="shared" si="131"/>
        <v>5</v>
      </c>
      <c r="K1706">
        <f t="shared" si="132"/>
        <v>4</v>
      </c>
      <c r="L1706" t="s">
        <v>483</v>
      </c>
      <c r="M1706">
        <v>6</v>
      </c>
      <c r="N1706" s="8">
        <v>176.72727272727272</v>
      </c>
      <c r="O1706" s="8">
        <v>5</v>
      </c>
      <c r="P1706" s="8">
        <v>147.27272727272728</v>
      </c>
      <c r="Q1706">
        <f t="shared" si="130"/>
        <v>17</v>
      </c>
      <c r="R1706">
        <f t="shared" si="133"/>
        <v>5</v>
      </c>
      <c r="S1706" t="str">
        <f t="shared" si="134"/>
        <v>Growth Customers</v>
      </c>
    </row>
    <row r="1707" spans="1:19" x14ac:dyDescent="0.25">
      <c r="A1707">
        <v>2634</v>
      </c>
      <c r="B1707">
        <v>46</v>
      </c>
      <c r="C1707" t="s">
        <v>443</v>
      </c>
      <c r="D1707" t="s">
        <v>30</v>
      </c>
      <c r="E1707">
        <v>16653</v>
      </c>
      <c r="F1707">
        <v>10</v>
      </c>
      <c r="G1707">
        <v>9</v>
      </c>
      <c r="H1707">
        <v>69</v>
      </c>
      <c r="I1707">
        <f>(1-_xlfn.PERCENTRANK.INC($F$2:$F43919,F1707,1))*10</f>
        <v>9</v>
      </c>
      <c r="J1707">
        <f t="shared" si="131"/>
        <v>2</v>
      </c>
      <c r="K1707">
        <f t="shared" si="132"/>
        <v>2</v>
      </c>
      <c r="L1707" t="s">
        <v>483</v>
      </c>
      <c r="M1707">
        <v>2</v>
      </c>
      <c r="N1707" s="8">
        <v>27.6</v>
      </c>
      <c r="O1707" s="8">
        <v>3</v>
      </c>
      <c r="P1707" s="8">
        <v>41.4</v>
      </c>
      <c r="Q1707">
        <f t="shared" si="130"/>
        <v>13</v>
      </c>
      <c r="R1707">
        <f t="shared" si="133"/>
        <v>4</v>
      </c>
      <c r="S1707" t="str">
        <f t="shared" si="134"/>
        <v>At-Risk Customers</v>
      </c>
    </row>
    <row r="1708" spans="1:19" x14ac:dyDescent="0.25">
      <c r="A1708">
        <v>10905</v>
      </c>
      <c r="B1708">
        <v>70</v>
      </c>
      <c r="C1708" t="s">
        <v>442</v>
      </c>
      <c r="D1708" t="s">
        <v>34</v>
      </c>
      <c r="E1708">
        <v>42586</v>
      </c>
      <c r="F1708">
        <v>7</v>
      </c>
      <c r="G1708">
        <v>16</v>
      </c>
      <c r="H1708">
        <v>252</v>
      </c>
      <c r="I1708">
        <f>(1-_xlfn.PERCENTRANK.INC($F$2:$F43920,F1708,1))*10</f>
        <v>10</v>
      </c>
      <c r="J1708">
        <f t="shared" si="131"/>
        <v>5</v>
      </c>
      <c r="K1708">
        <f t="shared" si="132"/>
        <v>4</v>
      </c>
      <c r="L1708" t="s">
        <v>483</v>
      </c>
      <c r="M1708">
        <v>4</v>
      </c>
      <c r="N1708" s="8">
        <v>100.80000000000001</v>
      </c>
      <c r="O1708" s="8">
        <v>6</v>
      </c>
      <c r="P1708" s="8">
        <v>151.19999999999999</v>
      </c>
      <c r="Q1708">
        <f t="shared" si="130"/>
        <v>19</v>
      </c>
      <c r="R1708">
        <f t="shared" si="133"/>
        <v>7</v>
      </c>
      <c r="S1708" t="str">
        <f t="shared" si="134"/>
        <v>Loyal Customers</v>
      </c>
    </row>
    <row r="1709" spans="1:19" x14ac:dyDescent="0.25">
      <c r="A1709">
        <v>1744</v>
      </c>
      <c r="B1709">
        <v>60</v>
      </c>
      <c r="C1709" t="s">
        <v>41</v>
      </c>
      <c r="D1709" t="s">
        <v>30</v>
      </c>
      <c r="E1709">
        <v>23529</v>
      </c>
      <c r="F1709">
        <v>67</v>
      </c>
      <c r="G1709">
        <v>5</v>
      </c>
      <c r="H1709">
        <v>54</v>
      </c>
      <c r="I1709">
        <f>(1-_xlfn.PERCENTRANK.INC($F$2:$F43921,F1709,1))*10</f>
        <v>4</v>
      </c>
      <c r="J1709">
        <f t="shared" si="131"/>
        <v>0</v>
      </c>
      <c r="K1709">
        <f t="shared" si="132"/>
        <v>1</v>
      </c>
      <c r="L1709" t="s">
        <v>483</v>
      </c>
      <c r="M1709">
        <v>1</v>
      </c>
      <c r="N1709" s="8">
        <v>18</v>
      </c>
      <c r="O1709" s="8">
        <v>2</v>
      </c>
      <c r="P1709" s="8">
        <v>36</v>
      </c>
      <c r="Q1709">
        <f t="shared" si="130"/>
        <v>5</v>
      </c>
      <c r="R1709">
        <f t="shared" si="133"/>
        <v>0</v>
      </c>
      <c r="S1709" t="str">
        <f t="shared" si="134"/>
        <v>Inactive Customers</v>
      </c>
    </row>
    <row r="1710" spans="1:19" x14ac:dyDescent="0.25">
      <c r="A1710">
        <v>1000</v>
      </c>
      <c r="B1710">
        <v>64</v>
      </c>
      <c r="C1710" t="s">
        <v>443</v>
      </c>
      <c r="D1710" t="s">
        <v>34</v>
      </c>
      <c r="E1710">
        <v>74881</v>
      </c>
      <c r="F1710">
        <v>48</v>
      </c>
      <c r="G1710">
        <v>27</v>
      </c>
      <c r="H1710">
        <v>964</v>
      </c>
      <c r="I1710">
        <f>(1-_xlfn.PERCENTRANK.INC($F$2:$F43922,F1710,1))*10</f>
        <v>6</v>
      </c>
      <c r="J1710">
        <f t="shared" si="131"/>
        <v>9</v>
      </c>
      <c r="K1710">
        <f t="shared" si="132"/>
        <v>7</v>
      </c>
      <c r="L1710" t="s">
        <v>483</v>
      </c>
      <c r="M1710">
        <v>9</v>
      </c>
      <c r="N1710" s="8">
        <v>413.14285714285711</v>
      </c>
      <c r="O1710" s="8">
        <v>12</v>
      </c>
      <c r="P1710" s="8">
        <v>550.85714285714278</v>
      </c>
      <c r="Q1710">
        <f t="shared" si="130"/>
        <v>22</v>
      </c>
      <c r="R1710">
        <f t="shared" si="133"/>
        <v>8</v>
      </c>
      <c r="S1710" t="str">
        <f t="shared" si="134"/>
        <v>Loyal Customers</v>
      </c>
    </row>
    <row r="1711" spans="1:19" x14ac:dyDescent="0.25">
      <c r="A1711">
        <v>3828</v>
      </c>
      <c r="B1711">
        <v>74</v>
      </c>
      <c r="C1711" t="s">
        <v>442</v>
      </c>
      <c r="D1711" t="s">
        <v>34</v>
      </c>
      <c r="E1711">
        <v>71107</v>
      </c>
      <c r="F1711">
        <v>61</v>
      </c>
      <c r="G1711">
        <v>28</v>
      </c>
      <c r="H1711">
        <v>1327</v>
      </c>
      <c r="I1711">
        <f>(1-_xlfn.PERCENTRANK.INC($F$2:$F43923,F1711,1))*10</f>
        <v>4</v>
      </c>
      <c r="J1711">
        <f t="shared" si="131"/>
        <v>9</v>
      </c>
      <c r="K1711">
        <f t="shared" si="132"/>
        <v>8</v>
      </c>
      <c r="L1711" t="s">
        <v>483</v>
      </c>
      <c r="M1711">
        <v>7</v>
      </c>
      <c r="N1711" s="8">
        <v>464.45</v>
      </c>
      <c r="O1711" s="8">
        <v>13</v>
      </c>
      <c r="P1711" s="8">
        <v>862.55000000000007</v>
      </c>
      <c r="Q1711">
        <f t="shared" si="130"/>
        <v>21</v>
      </c>
      <c r="R1711">
        <f t="shared" si="133"/>
        <v>8</v>
      </c>
      <c r="S1711" t="str">
        <f t="shared" si="134"/>
        <v>Loyal Customers</v>
      </c>
    </row>
    <row r="1712" spans="1:19" x14ac:dyDescent="0.25">
      <c r="A1712">
        <v>8605</v>
      </c>
      <c r="B1712">
        <v>61</v>
      </c>
      <c r="C1712" t="s">
        <v>33</v>
      </c>
      <c r="D1712" t="s">
        <v>34</v>
      </c>
      <c r="E1712">
        <v>46910</v>
      </c>
      <c r="F1712">
        <v>36</v>
      </c>
      <c r="G1712">
        <v>7</v>
      </c>
      <c r="H1712">
        <v>68</v>
      </c>
      <c r="I1712">
        <f>(1-_xlfn.PERCENTRANK.INC($F$2:$F43924,F1712,1))*10</f>
        <v>7</v>
      </c>
      <c r="J1712">
        <f t="shared" si="131"/>
        <v>1</v>
      </c>
      <c r="K1712">
        <f t="shared" si="132"/>
        <v>2</v>
      </c>
      <c r="L1712" t="s">
        <v>483</v>
      </c>
      <c r="M1712">
        <v>2</v>
      </c>
      <c r="N1712" s="8">
        <v>27.200000000000003</v>
      </c>
      <c r="O1712" s="8">
        <v>3</v>
      </c>
      <c r="P1712" s="8">
        <v>40.799999999999997</v>
      </c>
      <c r="Q1712">
        <f t="shared" si="130"/>
        <v>10</v>
      </c>
      <c r="R1712">
        <f t="shared" si="133"/>
        <v>2</v>
      </c>
      <c r="S1712" t="str">
        <f t="shared" si="134"/>
        <v>At-Risk Customers</v>
      </c>
    </row>
    <row r="1713" spans="1:19" x14ac:dyDescent="0.25">
      <c r="A1713">
        <v>10304</v>
      </c>
      <c r="B1713">
        <v>66</v>
      </c>
      <c r="C1713" t="s">
        <v>442</v>
      </c>
      <c r="D1713" t="s">
        <v>34</v>
      </c>
      <c r="E1713">
        <v>18690</v>
      </c>
      <c r="F1713">
        <v>77</v>
      </c>
      <c r="G1713">
        <v>5</v>
      </c>
      <c r="H1713">
        <v>60</v>
      </c>
      <c r="I1713">
        <f>(1-_xlfn.PERCENTRANK.INC($F$2:$F43925,F1713,1))*10</f>
        <v>3.0000000000000004</v>
      </c>
      <c r="J1713">
        <f t="shared" si="131"/>
        <v>0</v>
      </c>
      <c r="K1713">
        <f t="shared" si="132"/>
        <v>2</v>
      </c>
      <c r="L1713" t="s">
        <v>483</v>
      </c>
      <c r="M1713">
        <v>1</v>
      </c>
      <c r="N1713" s="8">
        <v>20</v>
      </c>
      <c r="O1713" s="8">
        <v>2</v>
      </c>
      <c r="P1713" s="8">
        <v>40</v>
      </c>
      <c r="Q1713">
        <f t="shared" si="130"/>
        <v>5</v>
      </c>
      <c r="R1713">
        <f t="shared" si="133"/>
        <v>0</v>
      </c>
      <c r="S1713" t="str">
        <f t="shared" si="134"/>
        <v>Inactive Customers</v>
      </c>
    </row>
    <row r="1714" spans="1:19" x14ac:dyDescent="0.25">
      <c r="A1714">
        <v>4351</v>
      </c>
      <c r="B1714">
        <v>70</v>
      </c>
      <c r="C1714" t="s">
        <v>442</v>
      </c>
      <c r="D1714" t="s">
        <v>37</v>
      </c>
      <c r="E1714">
        <v>37244</v>
      </c>
      <c r="F1714">
        <v>90</v>
      </c>
      <c r="G1714">
        <v>5</v>
      </c>
      <c r="H1714">
        <v>55</v>
      </c>
      <c r="I1714">
        <f>(1-_xlfn.PERCENTRANK.INC($F$2:$F43926,F1714,1))*10</f>
        <v>0.99999999999999978</v>
      </c>
      <c r="J1714">
        <f t="shared" si="131"/>
        <v>0</v>
      </c>
      <c r="K1714">
        <f t="shared" si="132"/>
        <v>1</v>
      </c>
      <c r="L1714" t="s">
        <v>483</v>
      </c>
      <c r="M1714">
        <v>1</v>
      </c>
      <c r="N1714" s="8">
        <v>18.333333333333332</v>
      </c>
      <c r="O1714" s="8">
        <v>2</v>
      </c>
      <c r="P1714" s="8">
        <v>36.666666666666664</v>
      </c>
      <c r="Q1714">
        <f t="shared" si="130"/>
        <v>1.9999999999999998</v>
      </c>
      <c r="R1714">
        <f t="shared" si="133"/>
        <v>0</v>
      </c>
      <c r="S1714" t="str">
        <f t="shared" si="134"/>
        <v>Inactive Customers</v>
      </c>
    </row>
    <row r="1715" spans="1:19" x14ac:dyDescent="0.25">
      <c r="A1715">
        <v>10129</v>
      </c>
      <c r="B1715">
        <v>59</v>
      </c>
      <c r="C1715" t="s">
        <v>442</v>
      </c>
      <c r="D1715" t="s">
        <v>34</v>
      </c>
      <c r="E1715">
        <v>82427</v>
      </c>
      <c r="F1715">
        <v>35</v>
      </c>
      <c r="G1715">
        <v>21</v>
      </c>
      <c r="H1715">
        <v>1456</v>
      </c>
      <c r="I1715">
        <f>(1-_xlfn.PERCENTRANK.INC($F$2:$F43927,F1715,1))*10</f>
        <v>7</v>
      </c>
      <c r="J1715">
        <f t="shared" si="131"/>
        <v>7</v>
      </c>
      <c r="K1715">
        <f t="shared" si="132"/>
        <v>8</v>
      </c>
      <c r="L1715" t="s">
        <v>483</v>
      </c>
      <c r="M1715">
        <v>3</v>
      </c>
      <c r="N1715" s="8">
        <v>291.2</v>
      </c>
      <c r="O1715" s="8">
        <v>12</v>
      </c>
      <c r="P1715" s="8">
        <v>1164.8</v>
      </c>
      <c r="Q1715">
        <f t="shared" si="130"/>
        <v>22</v>
      </c>
      <c r="R1715">
        <f t="shared" si="133"/>
        <v>8</v>
      </c>
      <c r="S1715" t="str">
        <f t="shared" si="134"/>
        <v>Loyal Customers</v>
      </c>
    </row>
    <row r="1716" spans="1:19" x14ac:dyDescent="0.25">
      <c r="A1716">
        <v>2499</v>
      </c>
      <c r="B1716">
        <v>67</v>
      </c>
      <c r="C1716" t="s">
        <v>443</v>
      </c>
      <c r="D1716" t="s">
        <v>30</v>
      </c>
      <c r="E1716">
        <v>75342</v>
      </c>
      <c r="F1716">
        <v>38</v>
      </c>
      <c r="G1716">
        <v>18</v>
      </c>
      <c r="H1716">
        <v>563</v>
      </c>
      <c r="I1716">
        <f>(1-_xlfn.PERCENTRANK.INC($F$2:$F43928,F1716,1))*10</f>
        <v>7</v>
      </c>
      <c r="J1716">
        <f t="shared" si="131"/>
        <v>6</v>
      </c>
      <c r="K1716">
        <f t="shared" si="132"/>
        <v>5</v>
      </c>
      <c r="L1716" t="s">
        <v>483</v>
      </c>
      <c r="M1716">
        <v>5</v>
      </c>
      <c r="N1716" s="8">
        <v>187.66666666666666</v>
      </c>
      <c r="O1716" s="8">
        <v>10</v>
      </c>
      <c r="P1716" s="8">
        <v>375.33333333333331</v>
      </c>
      <c r="Q1716">
        <f t="shared" si="130"/>
        <v>18</v>
      </c>
      <c r="R1716">
        <f t="shared" si="133"/>
        <v>6</v>
      </c>
      <c r="S1716" t="str">
        <f t="shared" si="134"/>
        <v>Growth Customers</v>
      </c>
    </row>
    <row r="1717" spans="1:19" x14ac:dyDescent="0.25">
      <c r="A1717">
        <v>10092</v>
      </c>
      <c r="B1717">
        <v>71</v>
      </c>
      <c r="C1717" t="s">
        <v>442</v>
      </c>
      <c r="D1717" t="s">
        <v>37</v>
      </c>
      <c r="E1717">
        <v>70044</v>
      </c>
      <c r="F1717">
        <v>46</v>
      </c>
      <c r="G1717">
        <v>26</v>
      </c>
      <c r="H1717">
        <v>1504</v>
      </c>
      <c r="I1717">
        <f>(1-_xlfn.PERCENTRANK.INC($F$2:$F43929,F1717,1))*10</f>
        <v>6</v>
      </c>
      <c r="J1717">
        <f t="shared" si="131"/>
        <v>9</v>
      </c>
      <c r="K1717">
        <f t="shared" si="132"/>
        <v>8</v>
      </c>
      <c r="L1717" t="s">
        <v>483</v>
      </c>
      <c r="M1717">
        <v>7</v>
      </c>
      <c r="N1717" s="8">
        <v>877.33333333333337</v>
      </c>
      <c r="O1717" s="8">
        <v>5</v>
      </c>
      <c r="P1717" s="8">
        <v>626.66666666666674</v>
      </c>
      <c r="Q1717">
        <f t="shared" si="130"/>
        <v>23</v>
      </c>
      <c r="R1717">
        <f t="shared" si="133"/>
        <v>8</v>
      </c>
      <c r="S1717" t="str">
        <f t="shared" si="134"/>
        <v>Loyal Customers</v>
      </c>
    </row>
    <row r="1718" spans="1:19" x14ac:dyDescent="0.25">
      <c r="A1718">
        <v>7500</v>
      </c>
      <c r="B1718">
        <v>58</v>
      </c>
      <c r="C1718" t="s">
        <v>442</v>
      </c>
      <c r="D1718" t="s">
        <v>30</v>
      </c>
      <c r="E1718">
        <v>79146</v>
      </c>
      <c r="F1718">
        <v>33</v>
      </c>
      <c r="G1718">
        <v>19</v>
      </c>
      <c r="H1718">
        <v>564</v>
      </c>
      <c r="I1718">
        <f>(1-_xlfn.PERCENTRANK.INC($F$2:$F43930,F1718,1))*10</f>
        <v>7</v>
      </c>
      <c r="J1718">
        <f t="shared" si="131"/>
        <v>6</v>
      </c>
      <c r="K1718">
        <f t="shared" si="132"/>
        <v>5</v>
      </c>
      <c r="L1718" t="s">
        <v>483</v>
      </c>
      <c r="M1718">
        <v>8</v>
      </c>
      <c r="N1718" s="8">
        <v>282</v>
      </c>
      <c r="O1718" s="8">
        <v>8</v>
      </c>
      <c r="P1718" s="8">
        <v>282</v>
      </c>
      <c r="Q1718">
        <f t="shared" si="130"/>
        <v>18</v>
      </c>
      <c r="R1718">
        <f t="shared" si="133"/>
        <v>6</v>
      </c>
      <c r="S1718" t="str">
        <f t="shared" si="134"/>
        <v>Growth Customers</v>
      </c>
    </row>
    <row r="1719" spans="1:19" x14ac:dyDescent="0.25">
      <c r="A1719">
        <v>5796</v>
      </c>
      <c r="B1719">
        <v>62</v>
      </c>
      <c r="C1719" t="s">
        <v>442</v>
      </c>
      <c r="D1719" t="s">
        <v>34</v>
      </c>
      <c r="E1719">
        <v>77437</v>
      </c>
      <c r="F1719">
        <v>70</v>
      </c>
      <c r="G1719">
        <v>23</v>
      </c>
      <c r="H1719">
        <v>1125</v>
      </c>
      <c r="I1719">
        <f>(1-_xlfn.PERCENTRANK.INC($F$2:$F43931,F1719,1))*10</f>
        <v>3.0000000000000004</v>
      </c>
      <c r="J1719">
        <f t="shared" si="131"/>
        <v>8</v>
      </c>
      <c r="K1719">
        <f t="shared" si="132"/>
        <v>7</v>
      </c>
      <c r="L1719" t="s">
        <v>483</v>
      </c>
      <c r="M1719">
        <v>4</v>
      </c>
      <c r="N1719" s="8">
        <v>264.70588235294116</v>
      </c>
      <c r="O1719" s="8">
        <v>13</v>
      </c>
      <c r="P1719" s="8">
        <v>860.29411764705878</v>
      </c>
      <c r="Q1719">
        <f t="shared" si="130"/>
        <v>18</v>
      </c>
      <c r="R1719">
        <f t="shared" si="133"/>
        <v>6</v>
      </c>
      <c r="S1719" t="str">
        <f t="shared" si="134"/>
        <v>Growth Customers</v>
      </c>
    </row>
    <row r="1720" spans="1:19" x14ac:dyDescent="0.25">
      <c r="A1720">
        <v>10556</v>
      </c>
      <c r="B1720">
        <v>66</v>
      </c>
      <c r="C1720" t="s">
        <v>442</v>
      </c>
      <c r="D1720" t="s">
        <v>34</v>
      </c>
      <c r="E1720">
        <v>54984</v>
      </c>
      <c r="F1720">
        <v>51</v>
      </c>
      <c r="G1720">
        <v>17</v>
      </c>
      <c r="H1720">
        <v>358</v>
      </c>
      <c r="I1720">
        <f>(1-_xlfn.PERCENTRANK.INC($F$2:$F43932,F1720,1))*10</f>
        <v>5</v>
      </c>
      <c r="J1720">
        <f t="shared" si="131"/>
        <v>5</v>
      </c>
      <c r="K1720">
        <f t="shared" si="132"/>
        <v>4</v>
      </c>
      <c r="L1720" t="s">
        <v>483</v>
      </c>
      <c r="M1720">
        <v>6</v>
      </c>
      <c r="N1720" s="8">
        <v>179</v>
      </c>
      <c r="O1720" s="8">
        <v>6</v>
      </c>
      <c r="P1720" s="8">
        <v>179</v>
      </c>
      <c r="Q1720">
        <f t="shared" si="130"/>
        <v>14</v>
      </c>
      <c r="R1720">
        <f t="shared" si="133"/>
        <v>4</v>
      </c>
      <c r="S1720" t="str">
        <f t="shared" si="134"/>
        <v>At-Risk Customers</v>
      </c>
    </row>
    <row r="1721" spans="1:19" x14ac:dyDescent="0.25">
      <c r="A1721">
        <v>1064</v>
      </c>
      <c r="B1721">
        <v>54</v>
      </c>
      <c r="C1721" t="s">
        <v>33</v>
      </c>
      <c r="D1721" t="s">
        <v>34</v>
      </c>
      <c r="E1721">
        <v>42403</v>
      </c>
      <c r="F1721">
        <v>18</v>
      </c>
      <c r="G1721">
        <v>5</v>
      </c>
      <c r="H1721">
        <v>42</v>
      </c>
      <c r="I1721">
        <f>(1-_xlfn.PERCENTRANK.INC($F$2:$F43933,F1721,1))*10</f>
        <v>9</v>
      </c>
      <c r="J1721">
        <f t="shared" si="131"/>
        <v>0</v>
      </c>
      <c r="K1721">
        <f t="shared" si="132"/>
        <v>1</v>
      </c>
      <c r="L1721" t="s">
        <v>483</v>
      </c>
      <c r="M1721">
        <v>1</v>
      </c>
      <c r="N1721" s="8">
        <v>10.5</v>
      </c>
      <c r="O1721" s="8">
        <v>3</v>
      </c>
      <c r="P1721" s="8">
        <v>31.5</v>
      </c>
      <c r="Q1721">
        <f t="shared" si="130"/>
        <v>10</v>
      </c>
      <c r="R1721">
        <f t="shared" si="133"/>
        <v>2</v>
      </c>
      <c r="S1721" t="str">
        <f t="shared" si="134"/>
        <v>At-Risk Customers</v>
      </c>
    </row>
    <row r="1722" spans="1:19" x14ac:dyDescent="0.25">
      <c r="A1722">
        <v>48</v>
      </c>
      <c r="B1722">
        <v>61</v>
      </c>
      <c r="C1722" t="s">
        <v>442</v>
      </c>
      <c r="D1722" t="s">
        <v>34</v>
      </c>
      <c r="E1722">
        <v>55761</v>
      </c>
      <c r="F1722">
        <v>97</v>
      </c>
      <c r="G1722">
        <v>10</v>
      </c>
      <c r="H1722">
        <v>184</v>
      </c>
      <c r="I1722">
        <f>(1-_xlfn.PERCENTRANK.INC($F$2:$F43934,F1722,1))*10</f>
        <v>0.99999999999999978</v>
      </c>
      <c r="J1722">
        <f t="shared" si="131"/>
        <v>3</v>
      </c>
      <c r="K1722">
        <f t="shared" si="132"/>
        <v>3</v>
      </c>
      <c r="L1722" t="s">
        <v>483</v>
      </c>
      <c r="M1722">
        <v>4</v>
      </c>
      <c r="N1722" s="8">
        <v>105.14285714285714</v>
      </c>
      <c r="O1722" s="8">
        <v>3</v>
      </c>
      <c r="P1722" s="8">
        <v>78.857142857142847</v>
      </c>
      <c r="Q1722">
        <f t="shared" si="130"/>
        <v>7</v>
      </c>
      <c r="R1722">
        <f t="shared" si="133"/>
        <v>1</v>
      </c>
      <c r="S1722" t="str">
        <f t="shared" si="134"/>
        <v>Inactive Customers</v>
      </c>
    </row>
    <row r="1723" spans="1:19" x14ac:dyDescent="0.25">
      <c r="A1723">
        <v>7610</v>
      </c>
      <c r="B1723">
        <v>42</v>
      </c>
      <c r="C1723" t="s">
        <v>442</v>
      </c>
      <c r="D1723" t="s">
        <v>34</v>
      </c>
      <c r="E1723">
        <v>37292</v>
      </c>
      <c r="F1723">
        <v>32</v>
      </c>
      <c r="G1723">
        <v>19</v>
      </c>
      <c r="H1723">
        <v>460</v>
      </c>
      <c r="I1723">
        <f>(1-_xlfn.PERCENTRANK.INC($F$2:$F43935,F1723,1))*10</f>
        <v>7</v>
      </c>
      <c r="J1723">
        <f t="shared" si="131"/>
        <v>6</v>
      </c>
      <c r="K1723">
        <f t="shared" si="132"/>
        <v>5</v>
      </c>
      <c r="L1723" t="s">
        <v>483</v>
      </c>
      <c r="M1723">
        <v>6</v>
      </c>
      <c r="N1723" s="8">
        <v>250.90909090909088</v>
      </c>
      <c r="O1723" s="8">
        <v>5</v>
      </c>
      <c r="P1723" s="8">
        <v>209.09090909090909</v>
      </c>
      <c r="Q1723">
        <f t="shared" si="130"/>
        <v>18</v>
      </c>
      <c r="R1723">
        <f t="shared" si="133"/>
        <v>6</v>
      </c>
      <c r="S1723" t="str">
        <f t="shared" si="134"/>
        <v>Growth Customers</v>
      </c>
    </row>
    <row r="1724" spans="1:19" x14ac:dyDescent="0.25">
      <c r="A1724">
        <v>263</v>
      </c>
      <c r="B1724">
        <v>80</v>
      </c>
      <c r="C1724" t="s">
        <v>33</v>
      </c>
      <c r="D1724" t="s">
        <v>30</v>
      </c>
      <c r="E1724">
        <v>45576</v>
      </c>
      <c r="F1724">
        <v>9</v>
      </c>
      <c r="G1724">
        <v>8</v>
      </c>
      <c r="H1724">
        <v>145</v>
      </c>
      <c r="I1724">
        <f>(1-_xlfn.PERCENTRANK.INC($F$2:$F43936,F1724,1))*10</f>
        <v>10</v>
      </c>
      <c r="J1724">
        <f t="shared" si="131"/>
        <v>2</v>
      </c>
      <c r="K1724">
        <f t="shared" si="132"/>
        <v>3</v>
      </c>
      <c r="L1724" t="s">
        <v>483</v>
      </c>
      <c r="M1724">
        <v>3</v>
      </c>
      <c r="N1724" s="8">
        <v>72.5</v>
      </c>
      <c r="O1724" s="8">
        <v>3</v>
      </c>
      <c r="P1724" s="8">
        <v>72.5</v>
      </c>
      <c r="Q1724">
        <f t="shared" si="130"/>
        <v>15</v>
      </c>
      <c r="R1724">
        <f t="shared" si="133"/>
        <v>4</v>
      </c>
      <c r="S1724" t="str">
        <f t="shared" si="134"/>
        <v>At-Risk Customers</v>
      </c>
    </row>
    <row r="1725" spans="1:19" x14ac:dyDescent="0.25">
      <c r="A1725">
        <v>10814</v>
      </c>
      <c r="B1725">
        <v>78</v>
      </c>
      <c r="C1725" t="s">
        <v>442</v>
      </c>
      <c r="D1725" t="s">
        <v>34</v>
      </c>
      <c r="E1725">
        <v>70321</v>
      </c>
      <c r="F1725">
        <v>6</v>
      </c>
      <c r="G1725">
        <v>25</v>
      </c>
      <c r="H1725">
        <v>1376</v>
      </c>
      <c r="I1725">
        <f>(1-_xlfn.PERCENTRANK.INC($F$2:$F43937,F1725,1))*10</f>
        <v>10</v>
      </c>
      <c r="J1725">
        <f t="shared" si="131"/>
        <v>8</v>
      </c>
      <c r="K1725">
        <f t="shared" si="132"/>
        <v>8</v>
      </c>
      <c r="L1725" t="s">
        <v>483</v>
      </c>
      <c r="M1725">
        <v>6</v>
      </c>
      <c r="N1725" s="8">
        <v>434.52631578947364</v>
      </c>
      <c r="O1725" s="8">
        <v>13</v>
      </c>
      <c r="P1725" s="8">
        <v>941.47368421052636</v>
      </c>
      <c r="Q1725">
        <f t="shared" si="130"/>
        <v>26</v>
      </c>
      <c r="R1725">
        <f t="shared" si="133"/>
        <v>9</v>
      </c>
      <c r="S1725" t="str">
        <f t="shared" si="134"/>
        <v>Top Customers</v>
      </c>
    </row>
    <row r="1726" spans="1:19" x14ac:dyDescent="0.25">
      <c r="A1726">
        <v>9710</v>
      </c>
      <c r="B1726">
        <v>56</v>
      </c>
      <c r="C1726" t="s">
        <v>33</v>
      </c>
      <c r="D1726" t="s">
        <v>37</v>
      </c>
      <c r="E1726">
        <v>58086</v>
      </c>
      <c r="F1726">
        <v>80</v>
      </c>
      <c r="G1726">
        <v>23</v>
      </c>
      <c r="H1726">
        <v>792</v>
      </c>
      <c r="I1726">
        <f>(1-_xlfn.PERCENTRANK.INC($F$2:$F43938,F1726,1))*10</f>
        <v>1.9999999999999996</v>
      </c>
      <c r="J1726">
        <f t="shared" si="131"/>
        <v>8</v>
      </c>
      <c r="K1726">
        <f t="shared" si="132"/>
        <v>6</v>
      </c>
      <c r="L1726" t="s">
        <v>483</v>
      </c>
      <c r="M1726">
        <v>11</v>
      </c>
      <c r="N1726" s="8">
        <v>484.00000000000006</v>
      </c>
      <c r="O1726" s="8">
        <v>7</v>
      </c>
      <c r="P1726" s="8">
        <v>308</v>
      </c>
      <c r="Q1726">
        <f t="shared" si="130"/>
        <v>16</v>
      </c>
      <c r="R1726">
        <f t="shared" si="133"/>
        <v>5</v>
      </c>
      <c r="S1726" t="str">
        <f t="shared" si="134"/>
        <v>Growth Customers</v>
      </c>
    </row>
    <row r="1727" spans="1:19" x14ac:dyDescent="0.25">
      <c r="A1727">
        <v>9292</v>
      </c>
      <c r="B1727">
        <v>73</v>
      </c>
      <c r="C1727" t="s">
        <v>442</v>
      </c>
      <c r="D1727" t="s">
        <v>34</v>
      </c>
      <c r="E1727">
        <v>81795</v>
      </c>
      <c r="F1727">
        <v>74</v>
      </c>
      <c r="G1727">
        <v>23</v>
      </c>
      <c r="H1727">
        <v>1382</v>
      </c>
      <c r="I1727">
        <f>(1-_xlfn.PERCENTRANK.INC($F$2:$F43939,F1727,1))*10</f>
        <v>3.0000000000000004</v>
      </c>
      <c r="J1727">
        <f t="shared" si="131"/>
        <v>8</v>
      </c>
      <c r="K1727">
        <f t="shared" si="132"/>
        <v>8</v>
      </c>
      <c r="L1727" t="s">
        <v>483</v>
      </c>
      <c r="M1727">
        <v>4</v>
      </c>
      <c r="N1727" s="8">
        <v>502.54545454545456</v>
      </c>
      <c r="O1727" s="8">
        <v>7</v>
      </c>
      <c r="P1727" s="8">
        <v>879.4545454545455</v>
      </c>
      <c r="Q1727">
        <f t="shared" si="130"/>
        <v>19</v>
      </c>
      <c r="R1727">
        <f t="shared" si="133"/>
        <v>7</v>
      </c>
      <c r="S1727" t="str">
        <f t="shared" si="134"/>
        <v>Loyal Customers</v>
      </c>
    </row>
    <row r="1728" spans="1:19" x14ac:dyDescent="0.25">
      <c r="A1728">
        <v>10250</v>
      </c>
      <c r="B1728">
        <v>78</v>
      </c>
      <c r="C1728" t="s">
        <v>41</v>
      </c>
      <c r="D1728" t="s">
        <v>34</v>
      </c>
      <c r="E1728">
        <v>28389</v>
      </c>
      <c r="F1728">
        <v>49</v>
      </c>
      <c r="G1728">
        <v>4</v>
      </c>
      <c r="H1728">
        <v>28</v>
      </c>
      <c r="I1728">
        <f>(1-_xlfn.PERCENTRANK.INC($F$2:$F43940,F1728,1))*10</f>
        <v>6</v>
      </c>
      <c r="J1728">
        <f t="shared" si="131"/>
        <v>0</v>
      </c>
      <c r="K1728">
        <f t="shared" si="132"/>
        <v>0</v>
      </c>
      <c r="L1728" t="s">
        <v>483</v>
      </c>
      <c r="M1728">
        <v>1</v>
      </c>
      <c r="N1728" s="8">
        <v>9.3333333333333321</v>
      </c>
      <c r="O1728" s="8">
        <v>2</v>
      </c>
      <c r="P1728" s="8">
        <v>18.666666666666664</v>
      </c>
      <c r="Q1728">
        <f t="shared" si="130"/>
        <v>6</v>
      </c>
      <c r="R1728">
        <f t="shared" si="133"/>
        <v>0</v>
      </c>
      <c r="S1728" t="str">
        <f t="shared" si="134"/>
        <v>Inactive Customers</v>
      </c>
    </row>
    <row r="1729" spans="1:19" x14ac:dyDescent="0.25">
      <c r="A1729">
        <v>7881</v>
      </c>
      <c r="B1729">
        <v>79</v>
      </c>
      <c r="C1729" t="s">
        <v>443</v>
      </c>
      <c r="D1729" t="s">
        <v>34</v>
      </c>
      <c r="E1729">
        <v>66835</v>
      </c>
      <c r="F1729">
        <v>21</v>
      </c>
      <c r="G1729">
        <v>24</v>
      </c>
      <c r="H1729">
        <v>1033</v>
      </c>
      <c r="I1729">
        <f>(1-_xlfn.PERCENTRANK.INC($F$2:$F43941,F1729,1))*10</f>
        <v>8</v>
      </c>
      <c r="J1729">
        <f t="shared" si="131"/>
        <v>8</v>
      </c>
      <c r="K1729">
        <f t="shared" si="132"/>
        <v>7</v>
      </c>
      <c r="L1729" t="s">
        <v>483</v>
      </c>
      <c r="M1729">
        <v>6</v>
      </c>
      <c r="N1729" s="8">
        <v>326.21052631578948</v>
      </c>
      <c r="O1729" s="8">
        <v>13</v>
      </c>
      <c r="P1729" s="8">
        <v>706.78947368421052</v>
      </c>
      <c r="Q1729">
        <f t="shared" si="130"/>
        <v>23</v>
      </c>
      <c r="R1729">
        <f t="shared" si="133"/>
        <v>8</v>
      </c>
      <c r="S1729" t="str">
        <f t="shared" si="134"/>
        <v>Loyal Customers</v>
      </c>
    </row>
    <row r="1730" spans="1:19" x14ac:dyDescent="0.25">
      <c r="A1730">
        <v>5847</v>
      </c>
      <c r="B1730">
        <v>56</v>
      </c>
      <c r="C1730" t="s">
        <v>442</v>
      </c>
      <c r="D1730" t="s">
        <v>37</v>
      </c>
      <c r="E1730">
        <v>69901</v>
      </c>
      <c r="F1730">
        <v>95</v>
      </c>
      <c r="G1730">
        <v>23</v>
      </c>
      <c r="H1730">
        <v>882</v>
      </c>
      <c r="I1730">
        <f>(1-_xlfn.PERCENTRANK.INC($F$2:$F43942,F1730,1))*10</f>
        <v>0.99999999999999978</v>
      </c>
      <c r="J1730">
        <f t="shared" si="131"/>
        <v>8</v>
      </c>
      <c r="K1730">
        <f t="shared" si="132"/>
        <v>6</v>
      </c>
      <c r="L1730" t="s">
        <v>483</v>
      </c>
      <c r="M1730">
        <v>7</v>
      </c>
      <c r="N1730" s="8">
        <v>363.1764705882353</v>
      </c>
      <c r="O1730" s="8">
        <v>10</v>
      </c>
      <c r="P1730" s="8">
        <v>518.82352941176475</v>
      </c>
      <c r="Q1730">
        <f t="shared" ref="Q1730:Q1793" si="135">SUM(I1730,J1730,K1730)</f>
        <v>15</v>
      </c>
      <c r="R1730">
        <f t="shared" si="133"/>
        <v>4</v>
      </c>
      <c r="S1730" t="str">
        <f t="shared" si="134"/>
        <v>At-Risk Customers</v>
      </c>
    </row>
    <row r="1731" spans="1:19" x14ac:dyDescent="0.25">
      <c r="A1731">
        <v>737</v>
      </c>
      <c r="B1731">
        <v>76</v>
      </c>
      <c r="C1731" t="s">
        <v>33</v>
      </c>
      <c r="D1731" t="s">
        <v>34</v>
      </c>
      <c r="E1731">
        <v>80360</v>
      </c>
      <c r="F1731">
        <v>56</v>
      </c>
      <c r="G1731">
        <v>15</v>
      </c>
      <c r="H1731">
        <v>2231</v>
      </c>
      <c r="I1731">
        <f>(1-_xlfn.PERCENTRANK.INC($F$2:$F43943,F1731,1))*10</f>
        <v>5</v>
      </c>
      <c r="J1731">
        <f t="shared" ref="J1731:J1794" si="136">_xlfn.PERCENTRANK.INC($G$2:$G$2214, G1731,1) * 10</f>
        <v>4</v>
      </c>
      <c r="K1731">
        <f t="shared" ref="K1731:K1794" si="137">_xlfn.PERCENTRANK.INC($H$2:$H$2214, H1731, 1) * 10</f>
        <v>9</v>
      </c>
      <c r="L1731" t="s">
        <v>483</v>
      </c>
      <c r="M1731">
        <v>4</v>
      </c>
      <c r="N1731" s="8">
        <v>991.55555555555554</v>
      </c>
      <c r="O1731" s="8">
        <v>5</v>
      </c>
      <c r="P1731" s="8">
        <v>1239.4444444444446</v>
      </c>
      <c r="Q1731">
        <f t="shared" si="135"/>
        <v>18</v>
      </c>
      <c r="R1731">
        <f t="shared" ref="R1731:R1794" si="138">_xlfn.PERCENTRANK.INC($Q$2:$Q$2214, Q1731, 1) * 10</f>
        <v>6</v>
      </c>
      <c r="S1731" t="str">
        <f t="shared" ref="S1731:S1794" si="139">VLOOKUP(R1731,$W$6:$X$17, 2,FALSE)</f>
        <v>Growth Customers</v>
      </c>
    </row>
    <row r="1732" spans="1:19" x14ac:dyDescent="0.25">
      <c r="A1732">
        <v>3571</v>
      </c>
      <c r="B1732">
        <v>64</v>
      </c>
      <c r="C1732" t="s">
        <v>33</v>
      </c>
      <c r="D1732" t="s">
        <v>34</v>
      </c>
      <c r="E1732">
        <v>63342</v>
      </c>
      <c r="F1732">
        <v>48</v>
      </c>
      <c r="G1732">
        <v>19</v>
      </c>
      <c r="H1732">
        <v>1101</v>
      </c>
      <c r="I1732">
        <f>(1-_xlfn.PERCENTRANK.INC($F$2:$F43944,F1732,1))*10</f>
        <v>6</v>
      </c>
      <c r="J1732">
        <f t="shared" si="136"/>
        <v>6</v>
      </c>
      <c r="K1732">
        <f t="shared" si="137"/>
        <v>7</v>
      </c>
      <c r="L1732" t="s">
        <v>483</v>
      </c>
      <c r="M1732">
        <v>8</v>
      </c>
      <c r="N1732" s="8">
        <v>677.53846153846155</v>
      </c>
      <c r="O1732" s="8">
        <v>5</v>
      </c>
      <c r="P1732" s="8">
        <v>423.46153846153851</v>
      </c>
      <c r="Q1732">
        <f t="shared" si="135"/>
        <v>19</v>
      </c>
      <c r="R1732">
        <f t="shared" si="138"/>
        <v>7</v>
      </c>
      <c r="S1732" t="str">
        <f t="shared" si="139"/>
        <v>Loyal Customers</v>
      </c>
    </row>
    <row r="1733" spans="1:19" x14ac:dyDescent="0.25">
      <c r="A1733">
        <v>7807</v>
      </c>
      <c r="B1733">
        <v>51</v>
      </c>
      <c r="C1733" t="s">
        <v>442</v>
      </c>
      <c r="D1733" t="s">
        <v>34</v>
      </c>
      <c r="E1733">
        <v>44989</v>
      </c>
      <c r="F1733">
        <v>26</v>
      </c>
      <c r="G1733">
        <v>16</v>
      </c>
      <c r="H1733">
        <v>369</v>
      </c>
      <c r="I1733">
        <f>(1-_xlfn.PERCENTRANK.INC($F$2:$F43945,F1733,1))*10</f>
        <v>8</v>
      </c>
      <c r="J1733">
        <f t="shared" si="136"/>
        <v>5</v>
      </c>
      <c r="K1733">
        <f t="shared" si="137"/>
        <v>4</v>
      </c>
      <c r="L1733" t="s">
        <v>483</v>
      </c>
      <c r="M1733">
        <v>5</v>
      </c>
      <c r="N1733" s="8">
        <v>184.5</v>
      </c>
      <c r="O1733" s="8">
        <v>5</v>
      </c>
      <c r="P1733" s="8">
        <v>184.5</v>
      </c>
      <c r="Q1733">
        <f t="shared" si="135"/>
        <v>17</v>
      </c>
      <c r="R1733">
        <f t="shared" si="138"/>
        <v>5</v>
      </c>
      <c r="S1733" t="str">
        <f t="shared" si="139"/>
        <v>Growth Customers</v>
      </c>
    </row>
    <row r="1734" spans="1:19" x14ac:dyDescent="0.25">
      <c r="A1734">
        <v>3878</v>
      </c>
      <c r="B1734">
        <v>45</v>
      </c>
      <c r="C1734" t="s">
        <v>443</v>
      </c>
      <c r="D1734" t="s">
        <v>30</v>
      </c>
      <c r="E1734">
        <v>31859</v>
      </c>
      <c r="F1734">
        <v>3</v>
      </c>
      <c r="G1734">
        <v>5</v>
      </c>
      <c r="H1734">
        <v>48</v>
      </c>
      <c r="I1734">
        <f>(1-_xlfn.PERCENTRANK.INC($F$2:$F43946,F1734,1))*10</f>
        <v>10</v>
      </c>
      <c r="J1734">
        <f t="shared" si="136"/>
        <v>0</v>
      </c>
      <c r="K1734">
        <f t="shared" si="137"/>
        <v>1</v>
      </c>
      <c r="L1734" t="s">
        <v>483</v>
      </c>
      <c r="M1734">
        <v>1</v>
      </c>
      <c r="N1734" s="8">
        <v>12</v>
      </c>
      <c r="O1734" s="8">
        <v>3</v>
      </c>
      <c r="P1734" s="8">
        <v>36</v>
      </c>
      <c r="Q1734">
        <f t="shared" si="135"/>
        <v>11</v>
      </c>
      <c r="R1734">
        <f t="shared" si="138"/>
        <v>3</v>
      </c>
      <c r="S1734" t="str">
        <f t="shared" si="139"/>
        <v>At-Risk Customers</v>
      </c>
    </row>
    <row r="1735" spans="1:19" x14ac:dyDescent="0.25">
      <c r="A1735">
        <v>5092</v>
      </c>
      <c r="B1735">
        <v>76</v>
      </c>
      <c r="C1735" t="s">
        <v>33</v>
      </c>
      <c r="D1735" t="s">
        <v>57</v>
      </c>
      <c r="E1735">
        <v>51569</v>
      </c>
      <c r="F1735">
        <v>39</v>
      </c>
      <c r="G1735">
        <v>19</v>
      </c>
      <c r="H1735">
        <v>467</v>
      </c>
      <c r="I1735">
        <f>(1-_xlfn.PERCENTRANK.INC($F$2:$F43947,F1735,1))*10</f>
        <v>7</v>
      </c>
      <c r="J1735">
        <f t="shared" si="136"/>
        <v>6</v>
      </c>
      <c r="K1735">
        <f t="shared" si="137"/>
        <v>5</v>
      </c>
      <c r="L1735" t="s">
        <v>483</v>
      </c>
      <c r="M1735">
        <v>7</v>
      </c>
      <c r="N1735" s="8">
        <v>233.5</v>
      </c>
      <c r="O1735" s="8">
        <v>7</v>
      </c>
      <c r="P1735" s="8">
        <v>233.5</v>
      </c>
      <c r="Q1735">
        <f t="shared" si="135"/>
        <v>18</v>
      </c>
      <c r="R1735">
        <f t="shared" si="138"/>
        <v>6</v>
      </c>
      <c r="S1735" t="str">
        <f t="shared" si="139"/>
        <v>Growth Customers</v>
      </c>
    </row>
    <row r="1736" spans="1:19" x14ac:dyDescent="0.25">
      <c r="A1736">
        <v>2154</v>
      </c>
      <c r="B1736">
        <v>54</v>
      </c>
      <c r="C1736" t="s">
        <v>442</v>
      </c>
      <c r="D1736" t="s">
        <v>57</v>
      </c>
      <c r="E1736">
        <v>30372</v>
      </c>
      <c r="F1736">
        <v>33</v>
      </c>
      <c r="G1736">
        <v>8</v>
      </c>
      <c r="H1736">
        <v>44</v>
      </c>
      <c r="I1736">
        <f>(1-_xlfn.PERCENTRANK.INC($F$2:$F43948,F1736,1))*10</f>
        <v>7</v>
      </c>
      <c r="J1736">
        <f t="shared" si="136"/>
        <v>2</v>
      </c>
      <c r="K1736">
        <f t="shared" si="137"/>
        <v>1</v>
      </c>
      <c r="L1736" t="s">
        <v>483</v>
      </c>
      <c r="M1736">
        <v>2</v>
      </c>
      <c r="N1736" s="8">
        <v>17.600000000000001</v>
      </c>
      <c r="O1736" s="8">
        <v>3</v>
      </c>
      <c r="P1736" s="8">
        <v>26.4</v>
      </c>
      <c r="Q1736">
        <f t="shared" si="135"/>
        <v>10</v>
      </c>
      <c r="R1736">
        <f t="shared" si="138"/>
        <v>2</v>
      </c>
      <c r="S1736" t="str">
        <f t="shared" si="139"/>
        <v>At-Risk Customers</v>
      </c>
    </row>
    <row r="1737" spans="1:19" x14ac:dyDescent="0.25">
      <c r="A1737">
        <v>5394</v>
      </c>
      <c r="B1737">
        <v>46</v>
      </c>
      <c r="C1737" t="s">
        <v>41</v>
      </c>
      <c r="D1737" t="s">
        <v>30</v>
      </c>
      <c r="E1737">
        <v>16014</v>
      </c>
      <c r="F1737">
        <v>42</v>
      </c>
      <c r="G1737">
        <v>10</v>
      </c>
      <c r="H1737">
        <v>38</v>
      </c>
      <c r="I1737">
        <f>(1-_xlfn.PERCENTRANK.INC($F$2:$F43949,F1737,1))*10</f>
        <v>6</v>
      </c>
      <c r="J1737">
        <f t="shared" si="136"/>
        <v>3</v>
      </c>
      <c r="K1737">
        <f t="shared" si="137"/>
        <v>1</v>
      </c>
      <c r="L1737" t="s">
        <v>483</v>
      </c>
      <c r="M1737">
        <v>1</v>
      </c>
      <c r="N1737" s="8">
        <v>7.6000000000000005</v>
      </c>
      <c r="O1737" s="8">
        <v>4</v>
      </c>
      <c r="P1737" s="8">
        <v>30.400000000000002</v>
      </c>
      <c r="Q1737">
        <f t="shared" si="135"/>
        <v>10</v>
      </c>
      <c r="R1737">
        <f t="shared" si="138"/>
        <v>2</v>
      </c>
      <c r="S1737" t="str">
        <f t="shared" si="139"/>
        <v>At-Risk Customers</v>
      </c>
    </row>
    <row r="1738" spans="1:19" x14ac:dyDescent="0.25">
      <c r="A1738">
        <v>3798</v>
      </c>
      <c r="B1738">
        <v>57</v>
      </c>
      <c r="C1738" t="s">
        <v>442</v>
      </c>
      <c r="D1738" t="s">
        <v>34</v>
      </c>
      <c r="E1738">
        <v>41120</v>
      </c>
      <c r="F1738">
        <v>80</v>
      </c>
      <c r="G1738">
        <v>9</v>
      </c>
      <c r="H1738">
        <v>81</v>
      </c>
      <c r="I1738">
        <f>(1-_xlfn.PERCENTRANK.INC($F$2:$F43950,F1738,1))*10</f>
        <v>1.9999999999999996</v>
      </c>
      <c r="J1738">
        <f t="shared" si="136"/>
        <v>2</v>
      </c>
      <c r="K1738">
        <f t="shared" si="137"/>
        <v>2</v>
      </c>
      <c r="L1738" t="s">
        <v>483</v>
      </c>
      <c r="M1738">
        <v>2</v>
      </c>
      <c r="N1738" s="8">
        <v>32.4</v>
      </c>
      <c r="O1738" s="8">
        <v>3</v>
      </c>
      <c r="P1738" s="8">
        <v>48.6</v>
      </c>
      <c r="Q1738">
        <f t="shared" si="135"/>
        <v>6</v>
      </c>
      <c r="R1738">
        <f t="shared" si="138"/>
        <v>0</v>
      </c>
      <c r="S1738" t="str">
        <f t="shared" si="139"/>
        <v>Inactive Customers</v>
      </c>
    </row>
    <row r="1739" spans="1:19" x14ac:dyDescent="0.25">
      <c r="A1739">
        <v>3524</v>
      </c>
      <c r="B1739">
        <v>54</v>
      </c>
      <c r="C1739" t="s">
        <v>443</v>
      </c>
      <c r="D1739" t="s">
        <v>30</v>
      </c>
      <c r="E1739">
        <v>39763</v>
      </c>
      <c r="F1739">
        <v>9</v>
      </c>
      <c r="G1739">
        <v>10</v>
      </c>
      <c r="H1739">
        <v>167</v>
      </c>
      <c r="I1739">
        <f>(1-_xlfn.PERCENTRANK.INC($F$2:$F43951,F1739,1))*10</f>
        <v>10</v>
      </c>
      <c r="J1739">
        <f t="shared" si="136"/>
        <v>3</v>
      </c>
      <c r="K1739">
        <f t="shared" si="137"/>
        <v>3</v>
      </c>
      <c r="L1739" t="s">
        <v>483</v>
      </c>
      <c r="M1739">
        <v>5</v>
      </c>
      <c r="N1739" s="8">
        <v>119.28571428571429</v>
      </c>
      <c r="O1739" s="8">
        <v>2</v>
      </c>
      <c r="P1739" s="8">
        <v>47.714285714285708</v>
      </c>
      <c r="Q1739">
        <f t="shared" si="135"/>
        <v>16</v>
      </c>
      <c r="R1739">
        <f t="shared" si="138"/>
        <v>5</v>
      </c>
      <c r="S1739" t="str">
        <f t="shared" si="139"/>
        <v>Growth Customers</v>
      </c>
    </row>
    <row r="1740" spans="1:19" x14ac:dyDescent="0.25">
      <c r="A1740">
        <v>5247</v>
      </c>
      <c r="B1740">
        <v>70</v>
      </c>
      <c r="C1740" t="s">
        <v>33</v>
      </c>
      <c r="D1740" t="s">
        <v>34</v>
      </c>
      <c r="E1740">
        <v>38725</v>
      </c>
      <c r="F1740">
        <v>52</v>
      </c>
      <c r="G1740">
        <v>7</v>
      </c>
      <c r="H1740">
        <v>45</v>
      </c>
      <c r="I1740">
        <f>(1-_xlfn.PERCENTRANK.INC($F$2:$F43952,F1740,1))*10</f>
        <v>5</v>
      </c>
      <c r="J1740">
        <f t="shared" si="136"/>
        <v>1</v>
      </c>
      <c r="K1740">
        <f t="shared" si="137"/>
        <v>1</v>
      </c>
      <c r="L1740" t="s">
        <v>483</v>
      </c>
      <c r="M1740">
        <v>1</v>
      </c>
      <c r="N1740" s="8">
        <v>9</v>
      </c>
      <c r="O1740" s="8">
        <v>4</v>
      </c>
      <c r="P1740" s="8">
        <v>36</v>
      </c>
      <c r="Q1740">
        <f t="shared" si="135"/>
        <v>7</v>
      </c>
      <c r="R1740">
        <f t="shared" si="138"/>
        <v>1</v>
      </c>
      <c r="S1740" t="str">
        <f t="shared" si="139"/>
        <v>Inactive Customers</v>
      </c>
    </row>
    <row r="1741" spans="1:19" x14ac:dyDescent="0.25">
      <c r="A1741">
        <v>5883</v>
      </c>
      <c r="B1741">
        <v>53</v>
      </c>
      <c r="C1741" t="s">
        <v>442</v>
      </c>
      <c r="D1741" t="s">
        <v>34</v>
      </c>
      <c r="E1741">
        <v>77981</v>
      </c>
      <c r="F1741">
        <v>78</v>
      </c>
      <c r="G1741">
        <v>21</v>
      </c>
      <c r="H1741">
        <v>664</v>
      </c>
      <c r="I1741">
        <f>(1-_xlfn.PERCENTRANK.INC($F$2:$F43953,F1741,1))*10</f>
        <v>3.0000000000000004</v>
      </c>
      <c r="J1741">
        <f t="shared" si="136"/>
        <v>7</v>
      </c>
      <c r="K1741">
        <f t="shared" si="137"/>
        <v>6</v>
      </c>
      <c r="L1741" t="s">
        <v>483</v>
      </c>
      <c r="M1741">
        <v>7</v>
      </c>
      <c r="N1741" s="8">
        <v>332</v>
      </c>
      <c r="O1741" s="8">
        <v>7</v>
      </c>
      <c r="P1741" s="8">
        <v>332</v>
      </c>
      <c r="Q1741">
        <f t="shared" si="135"/>
        <v>16</v>
      </c>
      <c r="R1741">
        <f t="shared" si="138"/>
        <v>5</v>
      </c>
      <c r="S1741" t="str">
        <f t="shared" si="139"/>
        <v>Growth Customers</v>
      </c>
    </row>
    <row r="1742" spans="1:19" x14ac:dyDescent="0.25">
      <c r="A1742">
        <v>2118</v>
      </c>
      <c r="B1742">
        <v>61</v>
      </c>
      <c r="C1742" t="s">
        <v>443</v>
      </c>
      <c r="D1742" t="s">
        <v>34</v>
      </c>
      <c r="E1742">
        <v>62905</v>
      </c>
      <c r="F1742">
        <v>68</v>
      </c>
      <c r="G1742">
        <v>20</v>
      </c>
      <c r="H1742">
        <v>622</v>
      </c>
      <c r="I1742">
        <f>(1-_xlfn.PERCENTRANK.INC($F$2:$F43954,F1742,1))*10</f>
        <v>4</v>
      </c>
      <c r="J1742">
        <f t="shared" si="136"/>
        <v>6</v>
      </c>
      <c r="K1742">
        <f t="shared" si="137"/>
        <v>5</v>
      </c>
      <c r="L1742" t="s">
        <v>483</v>
      </c>
      <c r="M1742">
        <v>7</v>
      </c>
      <c r="N1742" s="8">
        <v>290.26666666666665</v>
      </c>
      <c r="O1742" s="8">
        <v>8</v>
      </c>
      <c r="P1742" s="8">
        <v>331.73333333333335</v>
      </c>
      <c r="Q1742">
        <f t="shared" si="135"/>
        <v>15</v>
      </c>
      <c r="R1742">
        <f t="shared" si="138"/>
        <v>4</v>
      </c>
      <c r="S1742" t="str">
        <f t="shared" si="139"/>
        <v>At-Risk Customers</v>
      </c>
    </row>
    <row r="1743" spans="1:19" x14ac:dyDescent="0.25">
      <c r="A1743">
        <v>8812</v>
      </c>
      <c r="B1743">
        <v>46</v>
      </c>
      <c r="C1743" t="s">
        <v>443</v>
      </c>
      <c r="D1743" t="s">
        <v>37</v>
      </c>
      <c r="E1743">
        <v>13533</v>
      </c>
      <c r="F1743">
        <v>45</v>
      </c>
      <c r="G1743">
        <v>7</v>
      </c>
      <c r="H1743">
        <v>48</v>
      </c>
      <c r="I1743">
        <f>(1-_xlfn.PERCENTRANK.INC($F$2:$F43955,F1743,1))*10</f>
        <v>6</v>
      </c>
      <c r="J1743">
        <f t="shared" si="136"/>
        <v>1</v>
      </c>
      <c r="K1743">
        <f t="shared" si="137"/>
        <v>1</v>
      </c>
      <c r="L1743" t="s">
        <v>483</v>
      </c>
      <c r="M1743">
        <v>2</v>
      </c>
      <c r="N1743" s="8">
        <v>19.200000000000003</v>
      </c>
      <c r="O1743" s="8">
        <v>3</v>
      </c>
      <c r="P1743" s="8">
        <v>28.799999999999997</v>
      </c>
      <c r="Q1743">
        <f t="shared" si="135"/>
        <v>8</v>
      </c>
      <c r="R1743">
        <f t="shared" si="138"/>
        <v>1</v>
      </c>
      <c r="S1743" t="str">
        <f t="shared" si="139"/>
        <v>Inactive Customers</v>
      </c>
    </row>
    <row r="1744" spans="1:19" x14ac:dyDescent="0.25">
      <c r="A1744">
        <v>6616</v>
      </c>
      <c r="B1744">
        <v>50</v>
      </c>
      <c r="C1744" t="s">
        <v>442</v>
      </c>
      <c r="D1744" t="s">
        <v>34</v>
      </c>
      <c r="E1744">
        <v>59481</v>
      </c>
      <c r="F1744">
        <v>47</v>
      </c>
      <c r="G1744">
        <v>16</v>
      </c>
      <c r="H1744">
        <v>461</v>
      </c>
      <c r="I1744">
        <f>(1-_xlfn.PERCENTRANK.INC($F$2:$F43956,F1744,1))*10</f>
        <v>6</v>
      </c>
      <c r="J1744">
        <f t="shared" si="136"/>
        <v>5</v>
      </c>
      <c r="K1744">
        <f t="shared" si="137"/>
        <v>5</v>
      </c>
      <c r="L1744" t="s">
        <v>483</v>
      </c>
      <c r="M1744">
        <v>3</v>
      </c>
      <c r="N1744" s="8">
        <v>125.72727272727272</v>
      </c>
      <c r="O1744" s="8">
        <v>8</v>
      </c>
      <c r="P1744" s="8">
        <v>335.27272727272731</v>
      </c>
      <c r="Q1744">
        <f t="shared" si="135"/>
        <v>16</v>
      </c>
      <c r="R1744">
        <f t="shared" si="138"/>
        <v>5</v>
      </c>
      <c r="S1744" t="str">
        <f t="shared" si="139"/>
        <v>Growth Customers</v>
      </c>
    </row>
    <row r="1745" spans="1:19" x14ac:dyDescent="0.25">
      <c r="A1745">
        <v>2797</v>
      </c>
      <c r="B1745">
        <v>48</v>
      </c>
      <c r="C1745" t="s">
        <v>442</v>
      </c>
      <c r="D1745" t="s">
        <v>34</v>
      </c>
      <c r="E1745">
        <v>72117</v>
      </c>
      <c r="F1745">
        <v>34</v>
      </c>
      <c r="G1745">
        <v>26</v>
      </c>
      <c r="H1745">
        <v>1073</v>
      </c>
      <c r="I1745">
        <f>(1-_xlfn.PERCENTRANK.INC($F$2:$F43957,F1745,1))*10</f>
        <v>7</v>
      </c>
      <c r="J1745">
        <f t="shared" si="136"/>
        <v>9</v>
      </c>
      <c r="K1745">
        <f t="shared" si="137"/>
        <v>7</v>
      </c>
      <c r="L1745" t="s">
        <v>483</v>
      </c>
      <c r="M1745">
        <v>9</v>
      </c>
      <c r="N1745" s="8">
        <v>536.5</v>
      </c>
      <c r="O1745" s="8">
        <v>9</v>
      </c>
      <c r="P1745" s="8">
        <v>536.5</v>
      </c>
      <c r="Q1745">
        <f t="shared" si="135"/>
        <v>23</v>
      </c>
      <c r="R1745">
        <f t="shared" si="138"/>
        <v>8</v>
      </c>
      <c r="S1745" t="str">
        <f t="shared" si="139"/>
        <v>Loyal Customers</v>
      </c>
    </row>
    <row r="1746" spans="1:19" x14ac:dyDescent="0.25">
      <c r="A1746">
        <v>4328</v>
      </c>
      <c r="B1746">
        <v>39</v>
      </c>
      <c r="C1746" t="s">
        <v>443</v>
      </c>
      <c r="D1746" t="s">
        <v>34</v>
      </c>
      <c r="E1746">
        <v>21955</v>
      </c>
      <c r="F1746">
        <v>81</v>
      </c>
      <c r="G1746">
        <v>8</v>
      </c>
      <c r="H1746">
        <v>55</v>
      </c>
      <c r="I1746">
        <f>(1-_xlfn.PERCENTRANK.INC($F$2:$F43958,F1746,1))*10</f>
        <v>1.9999999999999996</v>
      </c>
      <c r="J1746">
        <f t="shared" si="136"/>
        <v>2</v>
      </c>
      <c r="K1746">
        <f t="shared" si="137"/>
        <v>1</v>
      </c>
      <c r="L1746" t="s">
        <v>483</v>
      </c>
      <c r="M1746">
        <v>2</v>
      </c>
      <c r="N1746" s="8">
        <v>22</v>
      </c>
      <c r="O1746" s="8">
        <v>3</v>
      </c>
      <c r="P1746" s="8">
        <v>33</v>
      </c>
      <c r="Q1746">
        <f t="shared" si="135"/>
        <v>5</v>
      </c>
      <c r="R1746">
        <f t="shared" si="138"/>
        <v>0</v>
      </c>
      <c r="S1746" t="str">
        <f t="shared" si="139"/>
        <v>Inactive Customers</v>
      </c>
    </row>
    <row r="1747" spans="1:19" x14ac:dyDescent="0.25">
      <c r="A1747">
        <v>9167</v>
      </c>
      <c r="B1747">
        <v>69</v>
      </c>
      <c r="C1747" t="s">
        <v>442</v>
      </c>
      <c r="D1747" t="s">
        <v>34</v>
      </c>
      <c r="E1747">
        <v>67131</v>
      </c>
      <c r="F1747">
        <v>72</v>
      </c>
      <c r="G1747">
        <v>26</v>
      </c>
      <c r="H1747">
        <v>976</v>
      </c>
      <c r="I1747">
        <f>(1-_xlfn.PERCENTRANK.INC($F$2:$F43959,F1747,1))*10</f>
        <v>3.0000000000000004</v>
      </c>
      <c r="J1747">
        <f t="shared" si="136"/>
        <v>9</v>
      </c>
      <c r="K1747">
        <f t="shared" si="137"/>
        <v>7</v>
      </c>
      <c r="L1747" t="s">
        <v>483</v>
      </c>
      <c r="M1747">
        <v>9</v>
      </c>
      <c r="N1747" s="8">
        <v>418.28571428571428</v>
      </c>
      <c r="O1747" s="8">
        <v>12</v>
      </c>
      <c r="P1747" s="8">
        <v>557.71428571428567</v>
      </c>
      <c r="Q1747">
        <f t="shared" si="135"/>
        <v>19</v>
      </c>
      <c r="R1747">
        <f t="shared" si="138"/>
        <v>7</v>
      </c>
      <c r="S1747" t="str">
        <f t="shared" si="139"/>
        <v>Loyal Customers</v>
      </c>
    </row>
    <row r="1748" spans="1:19" x14ac:dyDescent="0.25">
      <c r="A1748">
        <v>10560</v>
      </c>
      <c r="B1748">
        <v>45</v>
      </c>
      <c r="C1748" t="s">
        <v>33</v>
      </c>
      <c r="D1748" t="s">
        <v>30</v>
      </c>
      <c r="E1748">
        <v>36802</v>
      </c>
      <c r="F1748">
        <v>23</v>
      </c>
      <c r="G1748">
        <v>5</v>
      </c>
      <c r="H1748">
        <v>20</v>
      </c>
      <c r="I1748">
        <f>(1-_xlfn.PERCENTRANK.INC($F$2:$F43960,F1748,1))*10</f>
        <v>8</v>
      </c>
      <c r="J1748">
        <f t="shared" si="136"/>
        <v>0</v>
      </c>
      <c r="K1748">
        <f t="shared" si="137"/>
        <v>0</v>
      </c>
      <c r="L1748" t="s">
        <v>483</v>
      </c>
      <c r="M1748">
        <v>1</v>
      </c>
      <c r="N1748" s="8">
        <v>5</v>
      </c>
      <c r="O1748" s="8">
        <v>3</v>
      </c>
      <c r="P1748" s="8">
        <v>15</v>
      </c>
      <c r="Q1748">
        <f t="shared" si="135"/>
        <v>8</v>
      </c>
      <c r="R1748">
        <f t="shared" si="138"/>
        <v>1</v>
      </c>
      <c r="S1748" t="str">
        <f t="shared" si="139"/>
        <v>Inactive Customers</v>
      </c>
    </row>
    <row r="1749" spans="1:19" x14ac:dyDescent="0.25">
      <c r="A1749">
        <v>2631</v>
      </c>
      <c r="B1749">
        <v>43</v>
      </c>
      <c r="C1749" t="s">
        <v>442</v>
      </c>
      <c r="D1749" t="s">
        <v>34</v>
      </c>
      <c r="E1749">
        <v>71853</v>
      </c>
      <c r="F1749">
        <v>29</v>
      </c>
      <c r="G1749">
        <v>17</v>
      </c>
      <c r="H1749">
        <v>1149</v>
      </c>
      <c r="I1749">
        <f>(1-_xlfn.PERCENTRANK.INC($F$2:$F43961,F1749,1))*10</f>
        <v>8</v>
      </c>
      <c r="J1749">
        <f t="shared" si="136"/>
        <v>5</v>
      </c>
      <c r="K1749">
        <f t="shared" si="137"/>
        <v>7</v>
      </c>
      <c r="L1749" t="s">
        <v>483</v>
      </c>
      <c r="M1749">
        <v>2</v>
      </c>
      <c r="N1749" s="8">
        <v>287.25</v>
      </c>
      <c r="O1749" s="8">
        <v>6</v>
      </c>
      <c r="P1749" s="8">
        <v>861.75</v>
      </c>
      <c r="Q1749">
        <f t="shared" si="135"/>
        <v>20</v>
      </c>
      <c r="R1749">
        <f t="shared" si="138"/>
        <v>7</v>
      </c>
      <c r="S1749" t="str">
        <f t="shared" si="139"/>
        <v>Loyal Customers</v>
      </c>
    </row>
    <row r="1750" spans="1:19" x14ac:dyDescent="0.25">
      <c r="A1750">
        <v>8312</v>
      </c>
      <c r="B1750">
        <v>64</v>
      </c>
      <c r="C1750" t="s">
        <v>41</v>
      </c>
      <c r="D1750" t="s">
        <v>34</v>
      </c>
      <c r="E1750">
        <v>28249</v>
      </c>
      <c r="F1750">
        <v>80</v>
      </c>
      <c r="G1750">
        <v>6</v>
      </c>
      <c r="H1750">
        <v>43</v>
      </c>
      <c r="I1750">
        <f>(1-_xlfn.PERCENTRANK.INC($F$2:$F43962,F1750,1))*10</f>
        <v>1.9999999999999996</v>
      </c>
      <c r="J1750">
        <f t="shared" si="136"/>
        <v>1</v>
      </c>
      <c r="K1750">
        <f t="shared" si="137"/>
        <v>1</v>
      </c>
      <c r="L1750" t="s">
        <v>483</v>
      </c>
      <c r="M1750">
        <v>2</v>
      </c>
      <c r="N1750" s="8">
        <v>17.2</v>
      </c>
      <c r="O1750" s="8">
        <v>3</v>
      </c>
      <c r="P1750" s="8">
        <v>25.8</v>
      </c>
      <c r="Q1750">
        <f t="shared" si="135"/>
        <v>3.9999999999999996</v>
      </c>
      <c r="R1750">
        <f t="shared" si="138"/>
        <v>0</v>
      </c>
      <c r="S1750" t="str">
        <f t="shared" si="139"/>
        <v>Inactive Customers</v>
      </c>
    </row>
    <row r="1751" spans="1:19" x14ac:dyDescent="0.25">
      <c r="A1751">
        <v>5534</v>
      </c>
      <c r="B1751">
        <v>50</v>
      </c>
      <c r="C1751" t="s">
        <v>443</v>
      </c>
      <c r="D1751" t="s">
        <v>34</v>
      </c>
      <c r="E1751">
        <v>47808</v>
      </c>
      <c r="F1751">
        <v>30</v>
      </c>
      <c r="G1751">
        <v>10</v>
      </c>
      <c r="H1751">
        <v>224</v>
      </c>
      <c r="I1751">
        <f>(1-_xlfn.PERCENTRANK.INC($F$2:$F43963,F1751,1))*10</f>
        <v>7</v>
      </c>
      <c r="J1751">
        <f t="shared" si="136"/>
        <v>3</v>
      </c>
      <c r="K1751">
        <f t="shared" si="137"/>
        <v>4</v>
      </c>
      <c r="L1751" t="s">
        <v>483</v>
      </c>
      <c r="M1751">
        <v>3</v>
      </c>
      <c r="N1751" s="8">
        <v>112</v>
      </c>
      <c r="O1751" s="8">
        <v>3</v>
      </c>
      <c r="P1751" s="8">
        <v>112</v>
      </c>
      <c r="Q1751">
        <f t="shared" si="135"/>
        <v>14</v>
      </c>
      <c r="R1751">
        <f t="shared" si="138"/>
        <v>4</v>
      </c>
      <c r="S1751" t="str">
        <f t="shared" si="139"/>
        <v>At-Risk Customers</v>
      </c>
    </row>
    <row r="1752" spans="1:19" x14ac:dyDescent="0.25">
      <c r="A1752">
        <v>5093</v>
      </c>
      <c r="B1752">
        <v>51</v>
      </c>
      <c r="C1752" t="s">
        <v>33</v>
      </c>
      <c r="D1752" t="s">
        <v>37</v>
      </c>
      <c r="E1752">
        <v>25509</v>
      </c>
      <c r="F1752">
        <v>15</v>
      </c>
      <c r="G1752">
        <v>9</v>
      </c>
      <c r="H1752">
        <v>101</v>
      </c>
      <c r="I1752">
        <f>(1-_xlfn.PERCENTRANK.INC($F$2:$F43964,F1752,1))*10</f>
        <v>9</v>
      </c>
      <c r="J1752">
        <f t="shared" si="136"/>
        <v>2</v>
      </c>
      <c r="K1752">
        <f t="shared" si="137"/>
        <v>3</v>
      </c>
      <c r="L1752" t="s">
        <v>483</v>
      </c>
      <c r="M1752">
        <v>3</v>
      </c>
      <c r="N1752" s="8">
        <v>50.5</v>
      </c>
      <c r="O1752" s="8">
        <v>3</v>
      </c>
      <c r="P1752" s="8">
        <v>50.5</v>
      </c>
      <c r="Q1752">
        <f t="shared" si="135"/>
        <v>14</v>
      </c>
      <c r="R1752">
        <f t="shared" si="138"/>
        <v>4</v>
      </c>
      <c r="S1752" t="str">
        <f t="shared" si="139"/>
        <v>At-Risk Customers</v>
      </c>
    </row>
    <row r="1753" spans="1:19" x14ac:dyDescent="0.25">
      <c r="A1753">
        <v>7592</v>
      </c>
      <c r="B1753">
        <v>79</v>
      </c>
      <c r="C1753" t="s">
        <v>33</v>
      </c>
      <c r="D1753" t="s">
        <v>34</v>
      </c>
      <c r="E1753">
        <v>51012</v>
      </c>
      <c r="F1753">
        <v>86</v>
      </c>
      <c r="G1753">
        <v>10</v>
      </c>
      <c r="H1753">
        <v>209</v>
      </c>
      <c r="I1753">
        <f>(1-_xlfn.PERCENTRANK.INC($F$2:$F43965,F1753,1))*10</f>
        <v>1.9999999999999996</v>
      </c>
      <c r="J1753">
        <f t="shared" si="136"/>
        <v>3</v>
      </c>
      <c r="K1753">
        <f t="shared" si="137"/>
        <v>4</v>
      </c>
      <c r="L1753" t="s">
        <v>483</v>
      </c>
      <c r="M1753">
        <v>4</v>
      </c>
      <c r="N1753" s="8">
        <v>104.5</v>
      </c>
      <c r="O1753" s="8">
        <v>4</v>
      </c>
      <c r="P1753" s="8">
        <v>104.5</v>
      </c>
      <c r="Q1753">
        <f t="shared" si="135"/>
        <v>9</v>
      </c>
      <c r="R1753">
        <f t="shared" si="138"/>
        <v>2</v>
      </c>
      <c r="S1753" t="str">
        <f t="shared" si="139"/>
        <v>At-Risk Customers</v>
      </c>
    </row>
    <row r="1754" spans="1:19" x14ac:dyDescent="0.25">
      <c r="A1754">
        <v>8895</v>
      </c>
      <c r="B1754">
        <v>40</v>
      </c>
      <c r="C1754" t="s">
        <v>442</v>
      </c>
      <c r="D1754" t="s">
        <v>30</v>
      </c>
      <c r="E1754">
        <v>70596</v>
      </c>
      <c r="F1754">
        <v>68</v>
      </c>
      <c r="G1754">
        <v>21</v>
      </c>
      <c r="H1754">
        <v>968</v>
      </c>
      <c r="I1754">
        <f>(1-_xlfn.PERCENTRANK.INC($F$2:$F43966,F1754,1))*10</f>
        <v>4</v>
      </c>
      <c r="J1754">
        <f t="shared" si="136"/>
        <v>7</v>
      </c>
      <c r="K1754">
        <f t="shared" si="137"/>
        <v>7</v>
      </c>
      <c r="L1754" t="s">
        <v>483</v>
      </c>
      <c r="M1754">
        <v>3</v>
      </c>
      <c r="N1754" s="8">
        <v>193.60000000000002</v>
      </c>
      <c r="O1754" s="8">
        <v>12</v>
      </c>
      <c r="P1754" s="8">
        <v>774.40000000000009</v>
      </c>
      <c r="Q1754">
        <f t="shared" si="135"/>
        <v>18</v>
      </c>
      <c r="R1754">
        <f t="shared" si="138"/>
        <v>6</v>
      </c>
      <c r="S1754" t="str">
        <f t="shared" si="139"/>
        <v>Growth Customers</v>
      </c>
    </row>
    <row r="1755" spans="1:19" x14ac:dyDescent="0.25">
      <c r="A1755">
        <v>8584</v>
      </c>
      <c r="B1755">
        <v>73</v>
      </c>
      <c r="C1755" t="s">
        <v>33</v>
      </c>
      <c r="D1755" t="s">
        <v>34</v>
      </c>
      <c r="E1755">
        <v>85431</v>
      </c>
      <c r="F1755">
        <v>54</v>
      </c>
      <c r="G1755">
        <v>17</v>
      </c>
      <c r="H1755">
        <v>1165</v>
      </c>
      <c r="I1755">
        <f>(1-_xlfn.PERCENTRANK.INC($F$2:$F43967,F1755,1))*10</f>
        <v>5</v>
      </c>
      <c r="J1755">
        <f t="shared" si="136"/>
        <v>5</v>
      </c>
      <c r="K1755">
        <f t="shared" si="137"/>
        <v>7</v>
      </c>
      <c r="L1755" t="s">
        <v>483</v>
      </c>
      <c r="M1755">
        <v>2</v>
      </c>
      <c r="N1755" s="8">
        <v>258.88888888888886</v>
      </c>
      <c r="O1755" s="8">
        <v>7</v>
      </c>
      <c r="P1755" s="8">
        <v>906.11111111111109</v>
      </c>
      <c r="Q1755">
        <f t="shared" si="135"/>
        <v>17</v>
      </c>
      <c r="R1755">
        <f t="shared" si="138"/>
        <v>5</v>
      </c>
      <c r="S1755" t="str">
        <f t="shared" si="139"/>
        <v>Growth Customers</v>
      </c>
    </row>
    <row r="1756" spans="1:19" x14ac:dyDescent="0.25">
      <c r="A1756">
        <v>2694</v>
      </c>
      <c r="B1756">
        <v>58</v>
      </c>
      <c r="C1756" t="s">
        <v>442</v>
      </c>
      <c r="D1756" t="s">
        <v>34</v>
      </c>
      <c r="E1756">
        <v>42664</v>
      </c>
      <c r="F1756">
        <v>44</v>
      </c>
      <c r="G1756">
        <v>5</v>
      </c>
      <c r="H1756">
        <v>24</v>
      </c>
      <c r="I1756">
        <f>(1-_xlfn.PERCENTRANK.INC($F$2:$F43968,F1756,1))*10</f>
        <v>6</v>
      </c>
      <c r="J1756">
        <f t="shared" si="136"/>
        <v>0</v>
      </c>
      <c r="K1756">
        <f t="shared" si="137"/>
        <v>0</v>
      </c>
      <c r="L1756" t="s">
        <v>483</v>
      </c>
      <c r="M1756">
        <v>1</v>
      </c>
      <c r="N1756" s="8">
        <v>6</v>
      </c>
      <c r="O1756" s="8">
        <v>3</v>
      </c>
      <c r="P1756" s="8">
        <v>18</v>
      </c>
      <c r="Q1756">
        <f t="shared" si="135"/>
        <v>6</v>
      </c>
      <c r="R1756">
        <f t="shared" si="138"/>
        <v>0</v>
      </c>
      <c r="S1756" t="str">
        <f t="shared" si="139"/>
        <v>Inactive Customers</v>
      </c>
    </row>
    <row r="1757" spans="1:19" x14ac:dyDescent="0.25">
      <c r="A1757">
        <v>8910</v>
      </c>
      <c r="B1757">
        <v>70</v>
      </c>
      <c r="C1757" t="s">
        <v>442</v>
      </c>
      <c r="D1757" t="s">
        <v>34</v>
      </c>
      <c r="E1757">
        <v>42586</v>
      </c>
      <c r="F1757">
        <v>7</v>
      </c>
      <c r="G1757">
        <v>16</v>
      </c>
      <c r="H1757">
        <v>252</v>
      </c>
      <c r="I1757">
        <f>(1-_xlfn.PERCENTRANK.INC($F$2:$F43969,F1757,1))*10</f>
        <v>10</v>
      </c>
      <c r="J1757">
        <f t="shared" si="136"/>
        <v>5</v>
      </c>
      <c r="K1757">
        <f t="shared" si="137"/>
        <v>4</v>
      </c>
      <c r="L1757" t="s">
        <v>483</v>
      </c>
      <c r="M1757">
        <v>4</v>
      </c>
      <c r="N1757" s="8">
        <v>100.80000000000001</v>
      </c>
      <c r="O1757" s="8">
        <v>6</v>
      </c>
      <c r="P1757" s="8">
        <v>151.19999999999999</v>
      </c>
      <c r="Q1757">
        <f t="shared" si="135"/>
        <v>19</v>
      </c>
      <c r="R1757">
        <f t="shared" si="138"/>
        <v>7</v>
      </c>
      <c r="S1757" t="str">
        <f t="shared" si="139"/>
        <v>Loyal Customers</v>
      </c>
    </row>
    <row r="1758" spans="1:19" x14ac:dyDescent="0.25">
      <c r="A1758">
        <v>7433</v>
      </c>
      <c r="B1758">
        <v>40</v>
      </c>
      <c r="C1758" t="s">
        <v>442</v>
      </c>
      <c r="D1758" t="s">
        <v>30</v>
      </c>
      <c r="E1758">
        <v>29760</v>
      </c>
      <c r="F1758">
        <v>87</v>
      </c>
      <c r="G1758">
        <v>12</v>
      </c>
      <c r="H1758">
        <v>165</v>
      </c>
      <c r="I1758">
        <f>(1-_xlfn.PERCENTRANK.INC($F$2:$F43970,F1758,1))*10</f>
        <v>1.9999999999999996</v>
      </c>
      <c r="J1758">
        <f t="shared" si="136"/>
        <v>3</v>
      </c>
      <c r="K1758">
        <f t="shared" si="137"/>
        <v>3</v>
      </c>
      <c r="L1758" t="s">
        <v>483</v>
      </c>
      <c r="M1758">
        <v>3</v>
      </c>
      <c r="N1758" s="8">
        <v>70.714285714285708</v>
      </c>
      <c r="O1758" s="8">
        <v>4</v>
      </c>
      <c r="P1758" s="8">
        <v>94.285714285714278</v>
      </c>
      <c r="Q1758">
        <f t="shared" si="135"/>
        <v>8</v>
      </c>
      <c r="R1758">
        <f t="shared" si="138"/>
        <v>1</v>
      </c>
      <c r="S1758" t="str">
        <f t="shared" si="139"/>
        <v>Inactive Customers</v>
      </c>
    </row>
    <row r="1759" spans="1:19" x14ac:dyDescent="0.25">
      <c r="A1759">
        <v>164</v>
      </c>
      <c r="B1759">
        <v>48</v>
      </c>
      <c r="C1759" t="s">
        <v>33</v>
      </c>
      <c r="D1759" t="s">
        <v>34</v>
      </c>
      <c r="E1759">
        <v>28973</v>
      </c>
      <c r="F1759">
        <v>59</v>
      </c>
      <c r="G1759">
        <v>13</v>
      </c>
      <c r="H1759">
        <v>269</v>
      </c>
      <c r="I1759">
        <f>(1-_xlfn.PERCENTRANK.INC($F$2:$F43971,F1759,1))*10</f>
        <v>4</v>
      </c>
      <c r="J1759">
        <f t="shared" si="136"/>
        <v>4</v>
      </c>
      <c r="K1759">
        <f t="shared" si="137"/>
        <v>4</v>
      </c>
      <c r="L1759" t="s">
        <v>483</v>
      </c>
      <c r="M1759">
        <v>5</v>
      </c>
      <c r="N1759" s="8">
        <v>134.5</v>
      </c>
      <c r="O1759" s="8">
        <v>5</v>
      </c>
      <c r="P1759" s="8">
        <v>134.5</v>
      </c>
      <c r="Q1759">
        <f t="shared" si="135"/>
        <v>12</v>
      </c>
      <c r="R1759">
        <f t="shared" si="138"/>
        <v>3</v>
      </c>
      <c r="S1759" t="str">
        <f t="shared" si="139"/>
        <v>At-Risk Customers</v>
      </c>
    </row>
    <row r="1760" spans="1:19" x14ac:dyDescent="0.25">
      <c r="A1760">
        <v>10477</v>
      </c>
      <c r="B1760">
        <v>52</v>
      </c>
      <c r="C1760" t="s">
        <v>33</v>
      </c>
      <c r="D1760" t="s">
        <v>34</v>
      </c>
      <c r="E1760">
        <v>39435</v>
      </c>
      <c r="F1760">
        <v>16</v>
      </c>
      <c r="G1760">
        <v>7</v>
      </c>
      <c r="H1760">
        <v>102</v>
      </c>
      <c r="I1760">
        <f>(1-_xlfn.PERCENTRANK.INC($F$2:$F43972,F1760,1))*10</f>
        <v>9</v>
      </c>
      <c r="J1760">
        <f t="shared" si="136"/>
        <v>1</v>
      </c>
      <c r="K1760">
        <f t="shared" si="137"/>
        <v>3</v>
      </c>
      <c r="L1760" t="s">
        <v>483</v>
      </c>
      <c r="M1760">
        <v>3</v>
      </c>
      <c r="N1760" s="8">
        <v>61.199999999999996</v>
      </c>
      <c r="O1760" s="8">
        <v>2</v>
      </c>
      <c r="P1760" s="8">
        <v>40.800000000000004</v>
      </c>
      <c r="Q1760">
        <f t="shared" si="135"/>
        <v>13</v>
      </c>
      <c r="R1760">
        <f t="shared" si="138"/>
        <v>4</v>
      </c>
      <c r="S1760" t="str">
        <f t="shared" si="139"/>
        <v>At-Risk Customers</v>
      </c>
    </row>
    <row r="1761" spans="1:19" x14ac:dyDescent="0.25">
      <c r="A1761">
        <v>2681</v>
      </c>
      <c r="B1761">
        <v>41</v>
      </c>
      <c r="C1761" t="s">
        <v>443</v>
      </c>
      <c r="D1761" t="s">
        <v>34</v>
      </c>
      <c r="E1761">
        <v>65370</v>
      </c>
      <c r="F1761">
        <v>1</v>
      </c>
      <c r="G1761">
        <v>19</v>
      </c>
      <c r="H1761">
        <v>461</v>
      </c>
      <c r="I1761">
        <f>(1-_xlfn.PERCENTRANK.INC($F$2:$F43973,F1761,1))*10</f>
        <v>10</v>
      </c>
      <c r="J1761">
        <f t="shared" si="136"/>
        <v>6</v>
      </c>
      <c r="K1761">
        <f t="shared" si="137"/>
        <v>5</v>
      </c>
      <c r="L1761" t="s">
        <v>483</v>
      </c>
      <c r="M1761">
        <v>2</v>
      </c>
      <c r="N1761" s="8">
        <v>61.466666666666669</v>
      </c>
      <c r="O1761" s="8">
        <v>13</v>
      </c>
      <c r="P1761" s="8">
        <v>399.53333333333336</v>
      </c>
      <c r="Q1761">
        <f t="shared" si="135"/>
        <v>21</v>
      </c>
      <c r="R1761">
        <f t="shared" si="138"/>
        <v>8</v>
      </c>
      <c r="S1761" t="str">
        <f t="shared" si="139"/>
        <v>Loyal Customers</v>
      </c>
    </row>
    <row r="1762" spans="1:19" x14ac:dyDescent="0.25">
      <c r="A1762">
        <v>5150</v>
      </c>
      <c r="B1762">
        <v>46</v>
      </c>
      <c r="C1762" t="s">
        <v>41</v>
      </c>
      <c r="D1762" t="s">
        <v>30</v>
      </c>
      <c r="E1762">
        <v>20194</v>
      </c>
      <c r="F1762">
        <v>64</v>
      </c>
      <c r="G1762">
        <v>7</v>
      </c>
      <c r="H1762">
        <v>47</v>
      </c>
      <c r="I1762">
        <f>(1-_xlfn.PERCENTRANK.INC($F$2:$F43974,F1762,1))*10</f>
        <v>4</v>
      </c>
      <c r="J1762">
        <f t="shared" si="136"/>
        <v>1</v>
      </c>
      <c r="K1762">
        <f t="shared" si="137"/>
        <v>1</v>
      </c>
      <c r="L1762" t="s">
        <v>483</v>
      </c>
      <c r="M1762">
        <v>2</v>
      </c>
      <c r="N1762" s="8">
        <v>18.8</v>
      </c>
      <c r="O1762" s="8">
        <v>3</v>
      </c>
      <c r="P1762" s="8">
        <v>28.2</v>
      </c>
      <c r="Q1762">
        <f t="shared" si="135"/>
        <v>6</v>
      </c>
      <c r="R1762">
        <f t="shared" si="138"/>
        <v>0</v>
      </c>
      <c r="S1762" t="str">
        <f t="shared" si="139"/>
        <v>Inactive Customers</v>
      </c>
    </row>
    <row r="1763" spans="1:19" x14ac:dyDescent="0.25">
      <c r="A1763">
        <v>5283</v>
      </c>
      <c r="B1763">
        <v>49</v>
      </c>
      <c r="C1763" t="s">
        <v>33</v>
      </c>
      <c r="D1763" t="s">
        <v>30</v>
      </c>
      <c r="E1763">
        <v>42473</v>
      </c>
      <c r="F1763">
        <v>72</v>
      </c>
      <c r="G1763">
        <v>10</v>
      </c>
      <c r="H1763">
        <v>144</v>
      </c>
      <c r="I1763">
        <f>(1-_xlfn.PERCENTRANK.INC($F$2:$F43975,F1763,1))*10</f>
        <v>3.0000000000000004</v>
      </c>
      <c r="J1763">
        <f t="shared" si="136"/>
        <v>3</v>
      </c>
      <c r="K1763">
        <f t="shared" si="137"/>
        <v>3</v>
      </c>
      <c r="L1763" t="s">
        <v>483</v>
      </c>
      <c r="M1763">
        <v>2</v>
      </c>
      <c r="N1763" s="8">
        <v>48</v>
      </c>
      <c r="O1763" s="8">
        <v>4</v>
      </c>
      <c r="P1763" s="8">
        <v>96</v>
      </c>
      <c r="Q1763">
        <f t="shared" si="135"/>
        <v>9</v>
      </c>
      <c r="R1763">
        <f t="shared" si="138"/>
        <v>2</v>
      </c>
      <c r="S1763" t="str">
        <f t="shared" si="139"/>
        <v>At-Risk Customers</v>
      </c>
    </row>
    <row r="1764" spans="1:19" x14ac:dyDescent="0.25">
      <c r="A1764">
        <v>9645</v>
      </c>
      <c r="B1764">
        <v>57</v>
      </c>
      <c r="C1764" t="s">
        <v>442</v>
      </c>
      <c r="D1764" t="s">
        <v>34</v>
      </c>
      <c r="E1764">
        <v>64590</v>
      </c>
      <c r="F1764">
        <v>98</v>
      </c>
      <c r="G1764">
        <v>24</v>
      </c>
      <c r="H1764">
        <v>1338</v>
      </c>
      <c r="I1764">
        <f>(1-_xlfn.PERCENTRANK.INC($F$2:$F43976,F1764,1))*10</f>
        <v>0.99999999999999978</v>
      </c>
      <c r="J1764">
        <f t="shared" si="136"/>
        <v>8</v>
      </c>
      <c r="K1764">
        <f t="shared" si="137"/>
        <v>8</v>
      </c>
      <c r="L1764" t="s">
        <v>483</v>
      </c>
      <c r="M1764">
        <v>9</v>
      </c>
      <c r="N1764" s="8">
        <v>633.78947368421052</v>
      </c>
      <c r="O1764" s="8">
        <v>10</v>
      </c>
      <c r="P1764" s="8">
        <v>704.21052631578948</v>
      </c>
      <c r="Q1764">
        <f t="shared" si="135"/>
        <v>17</v>
      </c>
      <c r="R1764">
        <f t="shared" si="138"/>
        <v>5</v>
      </c>
      <c r="S1764" t="str">
        <f t="shared" si="139"/>
        <v>Growth Customers</v>
      </c>
    </row>
    <row r="1765" spans="1:19" x14ac:dyDescent="0.25">
      <c r="A1765">
        <v>10678</v>
      </c>
      <c r="B1765">
        <v>66</v>
      </c>
      <c r="C1765" t="s">
        <v>442</v>
      </c>
      <c r="D1765" t="s">
        <v>34</v>
      </c>
      <c r="E1765">
        <v>71232</v>
      </c>
      <c r="F1765">
        <v>91</v>
      </c>
      <c r="G1765">
        <v>25</v>
      </c>
      <c r="H1765">
        <v>917</v>
      </c>
      <c r="I1765">
        <f>(1-_xlfn.PERCENTRANK.INC($F$2:$F43977,F1765,1))*10</f>
        <v>0.99999999999999978</v>
      </c>
      <c r="J1765">
        <f t="shared" si="136"/>
        <v>8</v>
      </c>
      <c r="K1765">
        <f t="shared" si="137"/>
        <v>6</v>
      </c>
      <c r="L1765" t="s">
        <v>483</v>
      </c>
      <c r="M1765">
        <v>11</v>
      </c>
      <c r="N1765" s="8">
        <v>480.33333333333337</v>
      </c>
      <c r="O1765" s="8">
        <v>10</v>
      </c>
      <c r="P1765" s="8">
        <v>436.66666666666663</v>
      </c>
      <c r="Q1765">
        <f t="shared" si="135"/>
        <v>15</v>
      </c>
      <c r="R1765">
        <f t="shared" si="138"/>
        <v>4</v>
      </c>
      <c r="S1765" t="str">
        <f t="shared" si="139"/>
        <v>At-Risk Customers</v>
      </c>
    </row>
    <row r="1766" spans="1:19" x14ac:dyDescent="0.25">
      <c r="A1766">
        <v>7261</v>
      </c>
      <c r="B1766">
        <v>54</v>
      </c>
      <c r="C1766" t="s">
        <v>442</v>
      </c>
      <c r="D1766" t="s">
        <v>34</v>
      </c>
      <c r="E1766">
        <v>34600</v>
      </c>
      <c r="F1766">
        <v>8</v>
      </c>
      <c r="G1766">
        <v>17</v>
      </c>
      <c r="H1766">
        <v>318</v>
      </c>
      <c r="I1766">
        <f>(1-_xlfn.PERCENTRANK.INC($F$2:$F43978,F1766,1))*10</f>
        <v>10</v>
      </c>
      <c r="J1766">
        <f t="shared" si="136"/>
        <v>5</v>
      </c>
      <c r="K1766">
        <f t="shared" si="137"/>
        <v>4</v>
      </c>
      <c r="L1766" t="s">
        <v>483</v>
      </c>
      <c r="M1766">
        <v>5</v>
      </c>
      <c r="N1766" s="8">
        <v>159</v>
      </c>
      <c r="O1766" s="8">
        <v>5</v>
      </c>
      <c r="P1766" s="8">
        <v>159</v>
      </c>
      <c r="Q1766">
        <f t="shared" si="135"/>
        <v>19</v>
      </c>
      <c r="R1766">
        <f t="shared" si="138"/>
        <v>7</v>
      </c>
      <c r="S1766" t="str">
        <f t="shared" si="139"/>
        <v>Loyal Customers</v>
      </c>
    </row>
    <row r="1767" spans="1:19" x14ac:dyDescent="0.25">
      <c r="A1767">
        <v>9648</v>
      </c>
      <c r="B1767">
        <v>58</v>
      </c>
      <c r="C1767" t="s">
        <v>442</v>
      </c>
      <c r="D1767" t="s">
        <v>30</v>
      </c>
      <c r="E1767">
        <v>46904</v>
      </c>
      <c r="F1767">
        <v>20</v>
      </c>
      <c r="G1767">
        <v>14</v>
      </c>
      <c r="H1767">
        <v>253</v>
      </c>
      <c r="I1767">
        <f>(1-_xlfn.PERCENTRANK.INC($F$2:$F43979,F1767,1))*10</f>
        <v>8</v>
      </c>
      <c r="J1767">
        <f t="shared" si="136"/>
        <v>4</v>
      </c>
      <c r="K1767">
        <f t="shared" si="137"/>
        <v>4</v>
      </c>
      <c r="L1767" t="s">
        <v>483</v>
      </c>
      <c r="M1767">
        <v>5</v>
      </c>
      <c r="N1767" s="8">
        <v>140.55555555555557</v>
      </c>
      <c r="O1767" s="8">
        <v>4</v>
      </c>
      <c r="P1767" s="8">
        <v>112.44444444444444</v>
      </c>
      <c r="Q1767">
        <f t="shared" si="135"/>
        <v>16</v>
      </c>
      <c r="R1767">
        <f t="shared" si="138"/>
        <v>5</v>
      </c>
      <c r="S1767" t="str">
        <f t="shared" si="139"/>
        <v>Growth Customers</v>
      </c>
    </row>
    <row r="1768" spans="1:19" x14ac:dyDescent="0.25">
      <c r="A1768">
        <v>2870</v>
      </c>
      <c r="B1768">
        <v>52</v>
      </c>
      <c r="C1768" t="s">
        <v>442</v>
      </c>
      <c r="D1768" t="s">
        <v>34</v>
      </c>
      <c r="E1768">
        <v>49094</v>
      </c>
      <c r="F1768">
        <v>6</v>
      </c>
      <c r="G1768">
        <v>20</v>
      </c>
      <c r="H1768">
        <v>502</v>
      </c>
      <c r="I1768">
        <f>(1-_xlfn.PERCENTRANK.INC($F$2:$F43980,F1768,1))*10</f>
        <v>10</v>
      </c>
      <c r="J1768">
        <f t="shared" si="136"/>
        <v>6</v>
      </c>
      <c r="K1768">
        <f t="shared" si="137"/>
        <v>5</v>
      </c>
      <c r="L1768" t="s">
        <v>483</v>
      </c>
      <c r="M1768">
        <v>6</v>
      </c>
      <c r="N1768" s="8">
        <v>251</v>
      </c>
      <c r="O1768" s="8">
        <v>6</v>
      </c>
      <c r="P1768" s="8">
        <v>251</v>
      </c>
      <c r="Q1768">
        <f t="shared" si="135"/>
        <v>21</v>
      </c>
      <c r="R1768">
        <f t="shared" si="138"/>
        <v>8</v>
      </c>
      <c r="S1768" t="str">
        <f t="shared" si="139"/>
        <v>Loyal Customers</v>
      </c>
    </row>
    <row r="1769" spans="1:19" x14ac:dyDescent="0.25">
      <c r="A1769">
        <v>8008</v>
      </c>
      <c r="B1769">
        <v>42</v>
      </c>
      <c r="C1769" t="s">
        <v>442</v>
      </c>
      <c r="D1769" t="s">
        <v>34</v>
      </c>
      <c r="E1769">
        <v>36075</v>
      </c>
      <c r="F1769">
        <v>54</v>
      </c>
      <c r="G1769">
        <v>7</v>
      </c>
      <c r="H1769">
        <v>119</v>
      </c>
      <c r="I1769">
        <f>(1-_xlfn.PERCENTRANK.INC($F$2:$F43981,F1769,1))*10</f>
        <v>5</v>
      </c>
      <c r="J1769">
        <f t="shared" si="136"/>
        <v>1</v>
      </c>
      <c r="K1769">
        <f t="shared" si="137"/>
        <v>3</v>
      </c>
      <c r="L1769" t="s">
        <v>483</v>
      </c>
      <c r="M1769">
        <v>2</v>
      </c>
      <c r="N1769" s="8">
        <v>39.666666666666664</v>
      </c>
      <c r="O1769" s="8">
        <v>4</v>
      </c>
      <c r="P1769" s="8">
        <v>79.333333333333329</v>
      </c>
      <c r="Q1769">
        <f t="shared" si="135"/>
        <v>9</v>
      </c>
      <c r="R1769">
        <f t="shared" si="138"/>
        <v>2</v>
      </c>
      <c r="S1769" t="str">
        <f t="shared" si="139"/>
        <v>At-Risk Customers</v>
      </c>
    </row>
    <row r="1770" spans="1:19" x14ac:dyDescent="0.25">
      <c r="A1770">
        <v>1513</v>
      </c>
      <c r="B1770">
        <v>46</v>
      </c>
      <c r="C1770" t="s">
        <v>443</v>
      </c>
      <c r="D1770" t="s">
        <v>34</v>
      </c>
      <c r="E1770">
        <v>60839</v>
      </c>
      <c r="F1770">
        <v>72</v>
      </c>
      <c r="G1770">
        <v>29</v>
      </c>
      <c r="H1770">
        <v>1250</v>
      </c>
      <c r="I1770">
        <f>(1-_xlfn.PERCENTRANK.INC($F$2:$F43982,F1770,1))*10</f>
        <v>3.0000000000000004</v>
      </c>
      <c r="J1770">
        <f t="shared" si="136"/>
        <v>9</v>
      </c>
      <c r="K1770">
        <f t="shared" si="137"/>
        <v>8</v>
      </c>
      <c r="L1770" t="s">
        <v>483</v>
      </c>
      <c r="M1770">
        <v>2</v>
      </c>
      <c r="N1770" s="8">
        <v>178.57142857142856</v>
      </c>
      <c r="O1770" s="8">
        <v>12</v>
      </c>
      <c r="P1770" s="8">
        <v>1071.4285714285713</v>
      </c>
      <c r="Q1770">
        <f t="shared" si="135"/>
        <v>20</v>
      </c>
      <c r="R1770">
        <f t="shared" si="138"/>
        <v>7</v>
      </c>
      <c r="S1770" t="str">
        <f t="shared" si="139"/>
        <v>Loyal Customers</v>
      </c>
    </row>
    <row r="1771" spans="1:19" x14ac:dyDescent="0.25">
      <c r="A1771">
        <v>6173</v>
      </c>
      <c r="B1771">
        <v>46</v>
      </c>
      <c r="C1771" t="s">
        <v>442</v>
      </c>
      <c r="D1771" t="s">
        <v>34</v>
      </c>
      <c r="E1771">
        <v>77298</v>
      </c>
      <c r="F1771">
        <v>46</v>
      </c>
      <c r="G1771">
        <v>24</v>
      </c>
      <c r="H1771">
        <v>969</v>
      </c>
      <c r="I1771">
        <f>(1-_xlfn.PERCENTRANK.INC($F$2:$F43983,F1771,1))*10</f>
        <v>6</v>
      </c>
      <c r="J1771">
        <f t="shared" si="136"/>
        <v>8</v>
      </c>
      <c r="K1771">
        <f t="shared" si="137"/>
        <v>7</v>
      </c>
      <c r="L1771" t="s">
        <v>483</v>
      </c>
      <c r="M1771">
        <v>6</v>
      </c>
      <c r="N1771" s="8">
        <v>342</v>
      </c>
      <c r="O1771" s="8">
        <v>11</v>
      </c>
      <c r="P1771" s="8">
        <v>627</v>
      </c>
      <c r="Q1771">
        <f t="shared" si="135"/>
        <v>21</v>
      </c>
      <c r="R1771">
        <f t="shared" si="138"/>
        <v>8</v>
      </c>
      <c r="S1771" t="str">
        <f t="shared" si="139"/>
        <v>Loyal Customers</v>
      </c>
    </row>
    <row r="1772" spans="1:19" x14ac:dyDescent="0.25">
      <c r="A1772">
        <v>1419</v>
      </c>
      <c r="B1772">
        <v>75</v>
      </c>
      <c r="C1772" t="s">
        <v>442</v>
      </c>
      <c r="D1772" t="s">
        <v>34</v>
      </c>
      <c r="E1772">
        <v>34026</v>
      </c>
      <c r="F1772">
        <v>11</v>
      </c>
      <c r="G1772">
        <v>9</v>
      </c>
      <c r="H1772">
        <v>76</v>
      </c>
      <c r="I1772">
        <f>(1-_xlfn.PERCENTRANK.INC($F$2:$F43984,F1772,1))*10</f>
        <v>9</v>
      </c>
      <c r="J1772">
        <f t="shared" si="136"/>
        <v>2</v>
      </c>
      <c r="K1772">
        <f t="shared" si="137"/>
        <v>2</v>
      </c>
      <c r="L1772" t="s">
        <v>483</v>
      </c>
      <c r="M1772">
        <v>2</v>
      </c>
      <c r="N1772" s="8">
        <v>30.400000000000002</v>
      </c>
      <c r="O1772" s="8">
        <v>3</v>
      </c>
      <c r="P1772" s="8">
        <v>45.6</v>
      </c>
      <c r="Q1772">
        <f t="shared" si="135"/>
        <v>13</v>
      </c>
      <c r="R1772">
        <f t="shared" si="138"/>
        <v>4</v>
      </c>
      <c r="S1772" t="str">
        <f t="shared" si="139"/>
        <v>At-Risk Customers</v>
      </c>
    </row>
    <row r="1773" spans="1:19" x14ac:dyDescent="0.25">
      <c r="A1773">
        <v>9150</v>
      </c>
      <c r="B1773">
        <v>62</v>
      </c>
      <c r="C1773" t="s">
        <v>33</v>
      </c>
      <c r="D1773" t="s">
        <v>30</v>
      </c>
      <c r="E1773">
        <v>48918</v>
      </c>
      <c r="F1773">
        <v>21</v>
      </c>
      <c r="G1773">
        <v>7</v>
      </c>
      <c r="H1773">
        <v>62</v>
      </c>
      <c r="I1773">
        <f>(1-_xlfn.PERCENTRANK.INC($F$2:$F43985,F1773,1))*10</f>
        <v>8</v>
      </c>
      <c r="J1773">
        <f t="shared" si="136"/>
        <v>1</v>
      </c>
      <c r="K1773">
        <f t="shared" si="137"/>
        <v>2</v>
      </c>
      <c r="L1773" t="s">
        <v>483</v>
      </c>
      <c r="M1773">
        <v>1</v>
      </c>
      <c r="N1773" s="8">
        <v>12.4</v>
      </c>
      <c r="O1773" s="8">
        <v>4</v>
      </c>
      <c r="P1773" s="8">
        <v>49.6</v>
      </c>
      <c r="Q1773">
        <f t="shared" si="135"/>
        <v>11</v>
      </c>
      <c r="R1773">
        <f t="shared" si="138"/>
        <v>3</v>
      </c>
      <c r="S1773" t="str">
        <f t="shared" si="139"/>
        <v>At-Risk Customers</v>
      </c>
    </row>
    <row r="1774" spans="1:19" x14ac:dyDescent="0.25">
      <c r="A1774">
        <v>7960</v>
      </c>
      <c r="B1774">
        <v>63</v>
      </c>
      <c r="C1774" t="s">
        <v>443</v>
      </c>
      <c r="D1774" t="s">
        <v>34</v>
      </c>
      <c r="E1774">
        <v>82122</v>
      </c>
      <c r="F1774">
        <v>89</v>
      </c>
      <c r="G1774">
        <v>26</v>
      </c>
      <c r="H1774">
        <v>1382</v>
      </c>
      <c r="I1774">
        <f>(1-_xlfn.PERCENTRANK.INC($F$2:$F43986,F1774,1))*10</f>
        <v>1.9999999999999996</v>
      </c>
      <c r="J1774">
        <f t="shared" si="136"/>
        <v>9</v>
      </c>
      <c r="K1774">
        <f t="shared" si="137"/>
        <v>8</v>
      </c>
      <c r="L1774" t="s">
        <v>483</v>
      </c>
      <c r="M1774">
        <v>3</v>
      </c>
      <c r="N1774" s="8">
        <v>259.125</v>
      </c>
      <c r="O1774" s="8">
        <v>13</v>
      </c>
      <c r="P1774" s="8">
        <v>1122.875</v>
      </c>
      <c r="Q1774">
        <f t="shared" si="135"/>
        <v>19</v>
      </c>
      <c r="R1774">
        <f t="shared" si="138"/>
        <v>7</v>
      </c>
      <c r="S1774" t="str">
        <f t="shared" si="139"/>
        <v>Loyal Customers</v>
      </c>
    </row>
    <row r="1775" spans="1:19" x14ac:dyDescent="0.25">
      <c r="A1775">
        <v>1250</v>
      </c>
      <c r="B1775">
        <v>49</v>
      </c>
      <c r="C1775" t="s">
        <v>442</v>
      </c>
      <c r="D1775" t="s">
        <v>30</v>
      </c>
      <c r="E1775">
        <v>37697</v>
      </c>
      <c r="F1775">
        <v>82</v>
      </c>
      <c r="G1775">
        <v>7</v>
      </c>
      <c r="H1775">
        <v>84</v>
      </c>
      <c r="I1775">
        <f>(1-_xlfn.PERCENTRANK.INC($F$2:$F43987,F1775,1))*10</f>
        <v>1.9999999999999996</v>
      </c>
      <c r="J1775">
        <f t="shared" si="136"/>
        <v>1</v>
      </c>
      <c r="K1775">
        <f t="shared" si="137"/>
        <v>2</v>
      </c>
      <c r="L1775" t="s">
        <v>483</v>
      </c>
      <c r="M1775">
        <v>2</v>
      </c>
      <c r="N1775" s="8">
        <v>33.6</v>
      </c>
      <c r="O1775" s="8">
        <v>3</v>
      </c>
      <c r="P1775" s="8">
        <v>50.4</v>
      </c>
      <c r="Q1775">
        <f t="shared" si="135"/>
        <v>5</v>
      </c>
      <c r="R1775">
        <f t="shared" si="138"/>
        <v>0</v>
      </c>
      <c r="S1775" t="str">
        <f t="shared" si="139"/>
        <v>Inactive Customers</v>
      </c>
    </row>
    <row r="1776" spans="1:19" x14ac:dyDescent="0.25">
      <c r="A1776">
        <v>9905</v>
      </c>
      <c r="B1776">
        <v>73</v>
      </c>
      <c r="C1776" t="s">
        <v>442</v>
      </c>
      <c r="D1776" t="s">
        <v>34</v>
      </c>
      <c r="E1776">
        <v>34074</v>
      </c>
      <c r="F1776">
        <v>69</v>
      </c>
      <c r="G1776">
        <v>14</v>
      </c>
      <c r="H1776">
        <v>255</v>
      </c>
      <c r="I1776">
        <f>(1-_xlfn.PERCENTRANK.INC($F$2:$F43988,F1776,1))*10</f>
        <v>4</v>
      </c>
      <c r="J1776">
        <f t="shared" si="136"/>
        <v>4</v>
      </c>
      <c r="K1776">
        <f t="shared" si="137"/>
        <v>4</v>
      </c>
      <c r="L1776" t="s">
        <v>483</v>
      </c>
      <c r="M1776">
        <v>3</v>
      </c>
      <c r="N1776" s="8">
        <v>127.5</v>
      </c>
      <c r="O1776" s="8">
        <v>3</v>
      </c>
      <c r="P1776" s="8">
        <v>127.5</v>
      </c>
      <c r="Q1776">
        <f t="shared" si="135"/>
        <v>12</v>
      </c>
      <c r="R1776">
        <f t="shared" si="138"/>
        <v>3</v>
      </c>
      <c r="S1776" t="str">
        <f t="shared" si="139"/>
        <v>At-Risk Customers</v>
      </c>
    </row>
    <row r="1777" spans="1:19" x14ac:dyDescent="0.25">
      <c r="A1777">
        <v>10691</v>
      </c>
      <c r="B1777">
        <v>65</v>
      </c>
      <c r="C1777" t="s">
        <v>443</v>
      </c>
      <c r="D1777" t="s">
        <v>34</v>
      </c>
      <c r="E1777">
        <v>28520</v>
      </c>
      <c r="F1777">
        <v>55</v>
      </c>
      <c r="G1777">
        <v>5</v>
      </c>
      <c r="H1777">
        <v>43</v>
      </c>
      <c r="I1777">
        <f>(1-_xlfn.PERCENTRANK.INC($F$2:$F43989,F1777,1))*10</f>
        <v>5</v>
      </c>
      <c r="J1777">
        <f t="shared" si="136"/>
        <v>0</v>
      </c>
      <c r="K1777">
        <f t="shared" si="137"/>
        <v>1</v>
      </c>
      <c r="L1777" t="s">
        <v>483</v>
      </c>
      <c r="M1777">
        <v>1</v>
      </c>
      <c r="N1777" s="8">
        <v>14.333333333333332</v>
      </c>
      <c r="O1777" s="8">
        <v>2</v>
      </c>
      <c r="P1777" s="8">
        <v>28.666666666666664</v>
      </c>
      <c r="Q1777">
        <f t="shared" si="135"/>
        <v>6</v>
      </c>
      <c r="R1777">
        <f t="shared" si="138"/>
        <v>0</v>
      </c>
      <c r="S1777" t="str">
        <f t="shared" si="139"/>
        <v>Inactive Customers</v>
      </c>
    </row>
    <row r="1778" spans="1:19" x14ac:dyDescent="0.25">
      <c r="A1778">
        <v>7002</v>
      </c>
      <c r="B1778">
        <v>70</v>
      </c>
      <c r="C1778" t="s">
        <v>442</v>
      </c>
      <c r="D1778" t="s">
        <v>30</v>
      </c>
      <c r="E1778">
        <v>62535</v>
      </c>
      <c r="F1778">
        <v>13</v>
      </c>
      <c r="G1778">
        <v>14</v>
      </c>
      <c r="H1778">
        <v>398</v>
      </c>
      <c r="I1778">
        <f>(1-_xlfn.PERCENTRANK.INC($F$2:$F43990,F1778,1))*10</f>
        <v>9</v>
      </c>
      <c r="J1778">
        <f t="shared" si="136"/>
        <v>4</v>
      </c>
      <c r="K1778">
        <f t="shared" si="137"/>
        <v>5</v>
      </c>
      <c r="L1778" t="s">
        <v>483</v>
      </c>
      <c r="M1778">
        <v>3</v>
      </c>
      <c r="N1778" s="8">
        <v>108.54545454545453</v>
      </c>
      <c r="O1778" s="8">
        <v>8</v>
      </c>
      <c r="P1778" s="8">
        <v>289.45454545454544</v>
      </c>
      <c r="Q1778">
        <f t="shared" si="135"/>
        <v>18</v>
      </c>
      <c r="R1778">
        <f t="shared" si="138"/>
        <v>6</v>
      </c>
      <c r="S1778" t="str">
        <f t="shared" si="139"/>
        <v>Growth Customers</v>
      </c>
    </row>
    <row r="1779" spans="1:19" x14ac:dyDescent="0.25">
      <c r="A1779">
        <v>2952</v>
      </c>
      <c r="B1779">
        <v>48</v>
      </c>
      <c r="C1779" t="s">
        <v>443</v>
      </c>
      <c r="D1779" t="s">
        <v>30</v>
      </c>
      <c r="E1779">
        <v>36273</v>
      </c>
      <c r="F1779">
        <v>80</v>
      </c>
      <c r="G1779">
        <v>8</v>
      </c>
      <c r="H1779">
        <v>76</v>
      </c>
      <c r="I1779">
        <f>(1-_xlfn.PERCENTRANK.INC($F$2:$F43991,F1779,1))*10</f>
        <v>1.9999999999999996</v>
      </c>
      <c r="J1779">
        <f t="shared" si="136"/>
        <v>2</v>
      </c>
      <c r="K1779">
        <f t="shared" si="137"/>
        <v>2</v>
      </c>
      <c r="L1779" t="s">
        <v>483</v>
      </c>
      <c r="M1779">
        <v>3</v>
      </c>
      <c r="N1779" s="8">
        <v>38</v>
      </c>
      <c r="O1779" s="8">
        <v>3</v>
      </c>
      <c r="P1779" s="8">
        <v>38</v>
      </c>
      <c r="Q1779">
        <f t="shared" si="135"/>
        <v>6</v>
      </c>
      <c r="R1779">
        <f t="shared" si="138"/>
        <v>0</v>
      </c>
      <c r="S1779" t="str">
        <f t="shared" si="139"/>
        <v>Inactive Customers</v>
      </c>
    </row>
    <row r="1780" spans="1:19" x14ac:dyDescent="0.25">
      <c r="A1780">
        <v>8439</v>
      </c>
      <c r="B1780">
        <v>61</v>
      </c>
      <c r="C1780" t="s">
        <v>442</v>
      </c>
      <c r="D1780" t="s">
        <v>34</v>
      </c>
      <c r="E1780">
        <v>63404</v>
      </c>
      <c r="F1780">
        <v>97</v>
      </c>
      <c r="G1780">
        <v>15</v>
      </c>
      <c r="H1780">
        <v>902</v>
      </c>
      <c r="I1780">
        <f>(1-_xlfn.PERCENTRANK.INC($F$2:$F43992,F1780,1))*10</f>
        <v>0.99999999999999978</v>
      </c>
      <c r="J1780">
        <f t="shared" si="136"/>
        <v>4</v>
      </c>
      <c r="K1780">
        <f t="shared" si="137"/>
        <v>6</v>
      </c>
      <c r="L1780" t="s">
        <v>483</v>
      </c>
      <c r="M1780">
        <v>6</v>
      </c>
      <c r="N1780" s="8">
        <v>541.19999999999993</v>
      </c>
      <c r="O1780" s="8">
        <v>4</v>
      </c>
      <c r="P1780" s="8">
        <v>360.8</v>
      </c>
      <c r="Q1780">
        <f t="shared" si="135"/>
        <v>11</v>
      </c>
      <c r="R1780">
        <f t="shared" si="138"/>
        <v>3</v>
      </c>
      <c r="S1780" t="str">
        <f t="shared" si="139"/>
        <v>At-Risk Customers</v>
      </c>
    </row>
    <row r="1781" spans="1:19" x14ac:dyDescent="0.25">
      <c r="A1781">
        <v>762</v>
      </c>
      <c r="B1781">
        <v>44</v>
      </c>
      <c r="C1781" t="s">
        <v>443</v>
      </c>
      <c r="D1781" t="s">
        <v>34</v>
      </c>
      <c r="E1781">
        <v>75774</v>
      </c>
      <c r="F1781">
        <v>27</v>
      </c>
      <c r="G1781">
        <v>21</v>
      </c>
      <c r="H1781">
        <v>823</v>
      </c>
      <c r="I1781">
        <f>(1-_xlfn.PERCENTRANK.INC($F$2:$F43993,F1781,1))*10</f>
        <v>8</v>
      </c>
      <c r="J1781">
        <f t="shared" si="136"/>
        <v>7</v>
      </c>
      <c r="K1781">
        <f t="shared" si="137"/>
        <v>6</v>
      </c>
      <c r="L1781" t="s">
        <v>483</v>
      </c>
      <c r="M1781">
        <v>7</v>
      </c>
      <c r="N1781" s="8">
        <v>384.06666666666666</v>
      </c>
      <c r="O1781" s="8">
        <v>8</v>
      </c>
      <c r="P1781" s="8">
        <v>438.93333333333334</v>
      </c>
      <c r="Q1781">
        <f t="shared" si="135"/>
        <v>21</v>
      </c>
      <c r="R1781">
        <f t="shared" si="138"/>
        <v>8</v>
      </c>
      <c r="S1781" t="str">
        <f t="shared" si="139"/>
        <v>Loyal Customers</v>
      </c>
    </row>
    <row r="1782" spans="1:19" x14ac:dyDescent="0.25">
      <c r="A1782">
        <v>2831</v>
      </c>
      <c r="B1782">
        <v>49</v>
      </c>
      <c r="C1782" t="s">
        <v>442</v>
      </c>
      <c r="D1782" t="s">
        <v>34</v>
      </c>
      <c r="E1782">
        <v>78416</v>
      </c>
      <c r="F1782">
        <v>99</v>
      </c>
      <c r="G1782">
        <v>26</v>
      </c>
      <c r="H1782">
        <v>1179</v>
      </c>
      <c r="I1782">
        <f>(1-_xlfn.PERCENTRANK.INC($F$2:$F43994,F1782,1))*10</f>
        <v>0.99999999999999978</v>
      </c>
      <c r="J1782">
        <f t="shared" si="136"/>
        <v>9</v>
      </c>
      <c r="K1782">
        <f t="shared" si="137"/>
        <v>8</v>
      </c>
      <c r="L1782" t="s">
        <v>483</v>
      </c>
      <c r="M1782">
        <v>7</v>
      </c>
      <c r="N1782" s="8">
        <v>485.47058823529409</v>
      </c>
      <c r="O1782" s="8">
        <v>10</v>
      </c>
      <c r="P1782" s="8">
        <v>693.52941176470586</v>
      </c>
      <c r="Q1782">
        <f t="shared" si="135"/>
        <v>18</v>
      </c>
      <c r="R1782">
        <f t="shared" si="138"/>
        <v>6</v>
      </c>
      <c r="S1782" t="str">
        <f t="shared" si="139"/>
        <v>Growth Customers</v>
      </c>
    </row>
    <row r="1783" spans="1:19" x14ac:dyDescent="0.25">
      <c r="A1783">
        <v>6977</v>
      </c>
      <c r="B1783">
        <v>51</v>
      </c>
      <c r="C1783" t="s">
        <v>442</v>
      </c>
      <c r="D1783" t="s">
        <v>34</v>
      </c>
      <c r="E1783">
        <v>75702</v>
      </c>
      <c r="F1783">
        <v>87</v>
      </c>
      <c r="G1783">
        <v>29</v>
      </c>
      <c r="H1783">
        <v>1921</v>
      </c>
      <c r="I1783">
        <f>(1-_xlfn.PERCENTRANK.INC($F$2:$F43995,F1783,1))*10</f>
        <v>1.9999999999999996</v>
      </c>
      <c r="J1783">
        <f t="shared" si="136"/>
        <v>9</v>
      </c>
      <c r="K1783">
        <f t="shared" si="137"/>
        <v>9</v>
      </c>
      <c r="L1783" t="s">
        <v>483</v>
      </c>
      <c r="M1783">
        <v>10</v>
      </c>
      <c r="N1783" s="8">
        <v>835.21739130434776</v>
      </c>
      <c r="O1783" s="8">
        <v>13</v>
      </c>
      <c r="P1783" s="8">
        <v>1085.782608695652</v>
      </c>
      <c r="Q1783">
        <f t="shared" si="135"/>
        <v>20</v>
      </c>
      <c r="R1783">
        <f t="shared" si="138"/>
        <v>7</v>
      </c>
      <c r="S1783" t="str">
        <f t="shared" si="139"/>
        <v>Loyal Customers</v>
      </c>
    </row>
    <row r="1784" spans="1:19" x14ac:dyDescent="0.25">
      <c r="A1784">
        <v>6289</v>
      </c>
      <c r="B1784">
        <v>74</v>
      </c>
      <c r="C1784" t="s">
        <v>443</v>
      </c>
      <c r="D1784" t="s">
        <v>34</v>
      </c>
      <c r="E1784">
        <v>59385</v>
      </c>
      <c r="F1784">
        <v>85</v>
      </c>
      <c r="G1784">
        <v>10</v>
      </c>
      <c r="H1784">
        <v>185</v>
      </c>
      <c r="I1784">
        <f>(1-_xlfn.PERCENTRANK.INC($F$2:$F43996,F1784,1))*10</f>
        <v>1.9999999999999996</v>
      </c>
      <c r="J1784">
        <f t="shared" si="136"/>
        <v>3</v>
      </c>
      <c r="K1784">
        <f t="shared" si="137"/>
        <v>3</v>
      </c>
      <c r="L1784" t="s">
        <v>483</v>
      </c>
      <c r="M1784">
        <v>3</v>
      </c>
      <c r="N1784" s="8">
        <v>79.285714285714278</v>
      </c>
      <c r="O1784" s="8">
        <v>4</v>
      </c>
      <c r="P1784" s="8">
        <v>105.71428571428571</v>
      </c>
      <c r="Q1784">
        <f t="shared" si="135"/>
        <v>8</v>
      </c>
      <c r="R1784">
        <f t="shared" si="138"/>
        <v>1</v>
      </c>
      <c r="S1784" t="str">
        <f t="shared" si="139"/>
        <v>Inactive Customers</v>
      </c>
    </row>
    <row r="1785" spans="1:19" x14ac:dyDescent="0.25">
      <c r="A1785">
        <v>4168</v>
      </c>
      <c r="B1785">
        <v>59</v>
      </c>
      <c r="C1785" t="s">
        <v>442</v>
      </c>
      <c r="D1785" t="s">
        <v>30</v>
      </c>
      <c r="E1785">
        <v>37070</v>
      </c>
      <c r="F1785">
        <v>30</v>
      </c>
      <c r="G1785">
        <v>23</v>
      </c>
      <c r="H1785">
        <v>433</v>
      </c>
      <c r="I1785">
        <f>(1-_xlfn.PERCENTRANK.INC($F$2:$F43997,F1785,1))*10</f>
        <v>7</v>
      </c>
      <c r="J1785">
        <f t="shared" si="136"/>
        <v>8</v>
      </c>
      <c r="K1785">
        <f t="shared" si="137"/>
        <v>5</v>
      </c>
      <c r="L1785" t="s">
        <v>483</v>
      </c>
      <c r="M1785">
        <v>5</v>
      </c>
      <c r="N1785" s="8">
        <v>166.53846153846155</v>
      </c>
      <c r="O1785" s="8">
        <v>8</v>
      </c>
      <c r="P1785" s="8">
        <v>266.46153846153845</v>
      </c>
      <c r="Q1785">
        <f t="shared" si="135"/>
        <v>20</v>
      </c>
      <c r="R1785">
        <f t="shared" si="138"/>
        <v>7</v>
      </c>
      <c r="S1785" t="str">
        <f t="shared" si="139"/>
        <v>Loyal Customers</v>
      </c>
    </row>
    <row r="1786" spans="1:19" x14ac:dyDescent="0.25">
      <c r="A1786">
        <v>8397</v>
      </c>
      <c r="B1786">
        <v>74</v>
      </c>
      <c r="C1786" t="s">
        <v>442</v>
      </c>
      <c r="D1786" t="s">
        <v>34</v>
      </c>
      <c r="E1786">
        <v>44689</v>
      </c>
      <c r="F1786">
        <v>82</v>
      </c>
      <c r="G1786">
        <v>6</v>
      </c>
      <c r="H1786">
        <v>34</v>
      </c>
      <c r="I1786">
        <f>(1-_xlfn.PERCENTRANK.INC($F$2:$F43998,F1786,1))*10</f>
        <v>1.9999999999999996</v>
      </c>
      <c r="J1786">
        <f t="shared" si="136"/>
        <v>1</v>
      </c>
      <c r="K1786">
        <f t="shared" si="137"/>
        <v>0</v>
      </c>
      <c r="L1786" t="s">
        <v>483</v>
      </c>
      <c r="M1786">
        <v>1</v>
      </c>
      <c r="N1786" s="8">
        <v>11.333333333333332</v>
      </c>
      <c r="O1786" s="8">
        <v>2</v>
      </c>
      <c r="P1786" s="8">
        <v>22.666666666666664</v>
      </c>
      <c r="Q1786">
        <f t="shared" si="135"/>
        <v>2.9999999999999996</v>
      </c>
      <c r="R1786">
        <f t="shared" si="138"/>
        <v>0</v>
      </c>
      <c r="S1786" t="str">
        <f t="shared" si="139"/>
        <v>Inactive Customers</v>
      </c>
    </row>
    <row r="1787" spans="1:19" x14ac:dyDescent="0.25">
      <c r="A1787">
        <v>9284</v>
      </c>
      <c r="B1787">
        <v>67</v>
      </c>
      <c r="C1787" t="s">
        <v>442</v>
      </c>
      <c r="D1787" t="s">
        <v>34</v>
      </c>
      <c r="E1787">
        <v>53977</v>
      </c>
      <c r="F1787">
        <v>21</v>
      </c>
      <c r="G1787">
        <v>27</v>
      </c>
      <c r="H1787">
        <v>907</v>
      </c>
      <c r="I1787">
        <f>(1-_xlfn.PERCENTRANK.INC($F$2:$F43999,F1787,1))*10</f>
        <v>8</v>
      </c>
      <c r="J1787">
        <f t="shared" si="136"/>
        <v>9</v>
      </c>
      <c r="K1787">
        <f t="shared" si="137"/>
        <v>6</v>
      </c>
      <c r="L1787" t="s">
        <v>483</v>
      </c>
      <c r="M1787">
        <v>5</v>
      </c>
      <c r="N1787" s="8">
        <v>266.76470588235293</v>
      </c>
      <c r="O1787" s="8">
        <v>12</v>
      </c>
      <c r="P1787" s="8">
        <v>640.23529411764707</v>
      </c>
      <c r="Q1787">
        <f t="shared" si="135"/>
        <v>23</v>
      </c>
      <c r="R1787">
        <f t="shared" si="138"/>
        <v>8</v>
      </c>
      <c r="S1787" t="str">
        <f t="shared" si="139"/>
        <v>Loyal Customers</v>
      </c>
    </row>
    <row r="1788" spans="1:19" x14ac:dyDescent="0.25">
      <c r="A1788">
        <v>6237</v>
      </c>
      <c r="B1788">
        <v>59</v>
      </c>
      <c r="C1788" t="s">
        <v>33</v>
      </c>
      <c r="D1788" t="s">
        <v>30</v>
      </c>
      <c r="E1788">
        <v>7144</v>
      </c>
      <c r="F1788">
        <v>92</v>
      </c>
      <c r="G1788">
        <v>25</v>
      </c>
      <c r="H1788">
        <v>416</v>
      </c>
      <c r="I1788">
        <f>(1-_xlfn.PERCENTRANK.INC($F$2:$F44000,F1788,1))*10</f>
        <v>0.99999999999999978</v>
      </c>
      <c r="J1788">
        <f t="shared" si="136"/>
        <v>8</v>
      </c>
      <c r="K1788">
        <f t="shared" si="137"/>
        <v>5</v>
      </c>
      <c r="L1788" t="s">
        <v>484</v>
      </c>
      <c r="M1788">
        <v>23</v>
      </c>
      <c r="N1788" s="8">
        <v>398.66666666666669</v>
      </c>
      <c r="O1788" s="8">
        <v>1</v>
      </c>
      <c r="P1788" s="8">
        <v>17.333333333333332</v>
      </c>
      <c r="Q1788">
        <f t="shared" si="135"/>
        <v>14</v>
      </c>
      <c r="R1788">
        <f t="shared" si="138"/>
        <v>4</v>
      </c>
      <c r="S1788" t="str">
        <f t="shared" si="139"/>
        <v>At-Risk Customers</v>
      </c>
    </row>
    <row r="1789" spans="1:19" x14ac:dyDescent="0.25">
      <c r="A1789">
        <v>3130</v>
      </c>
      <c r="B1789">
        <v>61</v>
      </c>
      <c r="C1789" t="s">
        <v>442</v>
      </c>
      <c r="D1789" t="s">
        <v>30</v>
      </c>
      <c r="E1789">
        <v>18701</v>
      </c>
      <c r="F1789">
        <v>95</v>
      </c>
      <c r="G1789">
        <v>10</v>
      </c>
      <c r="H1789">
        <v>44</v>
      </c>
      <c r="I1789">
        <f>(1-_xlfn.PERCENTRANK.INC($F$2:$F44001,F1789,1))*10</f>
        <v>0.99999999999999978</v>
      </c>
      <c r="J1789">
        <f t="shared" si="136"/>
        <v>3</v>
      </c>
      <c r="K1789">
        <f t="shared" si="137"/>
        <v>1</v>
      </c>
      <c r="L1789" t="s">
        <v>483</v>
      </c>
      <c r="M1789">
        <v>2</v>
      </c>
      <c r="N1789" s="8">
        <v>14.666666666666666</v>
      </c>
      <c r="O1789" s="8">
        <v>4</v>
      </c>
      <c r="P1789" s="8">
        <v>29.333333333333332</v>
      </c>
      <c r="Q1789">
        <f t="shared" si="135"/>
        <v>5</v>
      </c>
      <c r="R1789">
        <f t="shared" si="138"/>
        <v>0</v>
      </c>
      <c r="S1789" t="str">
        <f t="shared" si="139"/>
        <v>Inactive Customers</v>
      </c>
    </row>
    <row r="1790" spans="1:19" x14ac:dyDescent="0.25">
      <c r="A1790">
        <v>1619</v>
      </c>
      <c r="B1790">
        <v>69</v>
      </c>
      <c r="C1790" t="s">
        <v>442</v>
      </c>
      <c r="D1790" t="s">
        <v>34</v>
      </c>
      <c r="E1790">
        <v>90369</v>
      </c>
      <c r="F1790">
        <v>2</v>
      </c>
      <c r="G1790">
        <v>17</v>
      </c>
      <c r="H1790">
        <v>1588</v>
      </c>
      <c r="I1790">
        <f>(1-_xlfn.PERCENTRANK.INC($F$2:$F44002,F1790,1))*10</f>
        <v>10</v>
      </c>
      <c r="J1790">
        <f t="shared" si="136"/>
        <v>5</v>
      </c>
      <c r="K1790">
        <f t="shared" si="137"/>
        <v>9</v>
      </c>
      <c r="L1790" t="s">
        <v>483</v>
      </c>
      <c r="M1790">
        <v>4</v>
      </c>
      <c r="N1790" s="8">
        <v>635.20000000000005</v>
      </c>
      <c r="O1790" s="8">
        <v>6</v>
      </c>
      <c r="P1790" s="8">
        <v>952.8</v>
      </c>
      <c r="Q1790">
        <f t="shared" si="135"/>
        <v>24</v>
      </c>
      <c r="R1790">
        <f t="shared" si="138"/>
        <v>9</v>
      </c>
      <c r="S1790" t="str">
        <f t="shared" si="139"/>
        <v>Top Customers</v>
      </c>
    </row>
    <row r="1791" spans="1:19" x14ac:dyDescent="0.25">
      <c r="A1791">
        <v>1990</v>
      </c>
      <c r="B1791">
        <v>51</v>
      </c>
      <c r="C1791" t="s">
        <v>33</v>
      </c>
      <c r="D1791" t="s">
        <v>30</v>
      </c>
      <c r="E1791">
        <v>63159</v>
      </c>
      <c r="F1791">
        <v>74</v>
      </c>
      <c r="G1791">
        <v>17</v>
      </c>
      <c r="H1791">
        <v>1797</v>
      </c>
      <c r="I1791">
        <f>(1-_xlfn.PERCENTRANK.INC($F$2:$F44003,F1791,1))*10</f>
        <v>3.0000000000000004</v>
      </c>
      <c r="J1791">
        <f t="shared" si="136"/>
        <v>5</v>
      </c>
      <c r="K1791">
        <f t="shared" si="137"/>
        <v>9</v>
      </c>
      <c r="L1791" t="s">
        <v>483</v>
      </c>
      <c r="M1791">
        <v>3</v>
      </c>
      <c r="N1791" s="8">
        <v>490.09090909090907</v>
      </c>
      <c r="O1791" s="8">
        <v>8</v>
      </c>
      <c r="P1791" s="8">
        <v>1306.909090909091</v>
      </c>
      <c r="Q1791">
        <f t="shared" si="135"/>
        <v>17</v>
      </c>
      <c r="R1791">
        <f t="shared" si="138"/>
        <v>5</v>
      </c>
      <c r="S1791" t="str">
        <f t="shared" si="139"/>
        <v>Growth Customers</v>
      </c>
    </row>
    <row r="1792" spans="1:19" x14ac:dyDescent="0.25">
      <c r="A1792">
        <v>5513</v>
      </c>
      <c r="B1792">
        <v>59</v>
      </c>
      <c r="C1792" t="s">
        <v>442</v>
      </c>
      <c r="D1792" t="s">
        <v>34</v>
      </c>
      <c r="E1792">
        <v>37758</v>
      </c>
      <c r="F1792">
        <v>49</v>
      </c>
      <c r="G1792">
        <v>6</v>
      </c>
      <c r="H1792">
        <v>40</v>
      </c>
      <c r="I1792">
        <f>(1-_xlfn.PERCENTRANK.INC($F$2:$F44004,F1792,1))*10</f>
        <v>6</v>
      </c>
      <c r="J1792">
        <f t="shared" si="136"/>
        <v>1</v>
      </c>
      <c r="K1792">
        <f t="shared" si="137"/>
        <v>1</v>
      </c>
      <c r="L1792" t="s">
        <v>483</v>
      </c>
      <c r="M1792">
        <v>1</v>
      </c>
      <c r="N1792" s="8">
        <v>10</v>
      </c>
      <c r="O1792" s="8">
        <v>3</v>
      </c>
      <c r="P1792" s="8">
        <v>30</v>
      </c>
      <c r="Q1792">
        <f t="shared" si="135"/>
        <v>8</v>
      </c>
      <c r="R1792">
        <f t="shared" si="138"/>
        <v>1</v>
      </c>
      <c r="S1792" t="str">
        <f t="shared" si="139"/>
        <v>Inactive Customers</v>
      </c>
    </row>
    <row r="1793" spans="1:19" x14ac:dyDescent="0.25">
      <c r="A1793">
        <v>269</v>
      </c>
      <c r="B1793">
        <v>62</v>
      </c>
      <c r="C1793" t="s">
        <v>33</v>
      </c>
      <c r="D1793" t="s">
        <v>30</v>
      </c>
      <c r="E1793">
        <v>46757</v>
      </c>
      <c r="F1793">
        <v>71</v>
      </c>
      <c r="G1793">
        <v>21</v>
      </c>
      <c r="H1793">
        <v>1143</v>
      </c>
      <c r="I1793">
        <f>(1-_xlfn.PERCENTRANK.INC($F$2:$F44005,F1793,1))*10</f>
        <v>3.0000000000000004</v>
      </c>
      <c r="J1793">
        <f t="shared" si="136"/>
        <v>7</v>
      </c>
      <c r="K1793">
        <f t="shared" si="137"/>
        <v>7</v>
      </c>
      <c r="L1793" t="s">
        <v>483</v>
      </c>
      <c r="M1793">
        <v>4</v>
      </c>
      <c r="N1793" s="8">
        <v>415.63636363636363</v>
      </c>
      <c r="O1793" s="8">
        <v>7</v>
      </c>
      <c r="P1793" s="8">
        <v>727.36363636363637</v>
      </c>
      <c r="Q1793">
        <f t="shared" si="135"/>
        <v>17</v>
      </c>
      <c r="R1793">
        <f t="shared" si="138"/>
        <v>5</v>
      </c>
      <c r="S1793" t="str">
        <f t="shared" si="139"/>
        <v>Growth Customers</v>
      </c>
    </row>
    <row r="1794" spans="1:19" x14ac:dyDescent="0.25">
      <c r="A1794">
        <v>8093</v>
      </c>
      <c r="B1794">
        <v>56</v>
      </c>
      <c r="C1794" t="s">
        <v>443</v>
      </c>
      <c r="D1794" t="s">
        <v>34</v>
      </c>
      <c r="E1794">
        <v>79734</v>
      </c>
      <c r="F1794">
        <v>72</v>
      </c>
      <c r="G1794">
        <v>14</v>
      </c>
      <c r="H1794">
        <v>914</v>
      </c>
      <c r="I1794">
        <f>(1-_xlfn.PERCENTRANK.INC($F$2:$F44006,F1794,1))*10</f>
        <v>3.0000000000000004</v>
      </c>
      <c r="J1794">
        <f t="shared" si="136"/>
        <v>4</v>
      </c>
      <c r="K1794">
        <f t="shared" si="137"/>
        <v>6</v>
      </c>
      <c r="L1794" t="s">
        <v>483</v>
      </c>
      <c r="M1794">
        <v>4</v>
      </c>
      <c r="N1794" s="8">
        <v>365.6</v>
      </c>
      <c r="O1794" s="8">
        <v>6</v>
      </c>
      <c r="P1794" s="8">
        <v>548.4</v>
      </c>
      <c r="Q1794">
        <f t="shared" ref="Q1794:Q1857" si="140">SUM(I1794,J1794,K1794)</f>
        <v>13</v>
      </c>
      <c r="R1794">
        <f t="shared" si="138"/>
        <v>4</v>
      </c>
      <c r="S1794" t="str">
        <f t="shared" si="139"/>
        <v>At-Risk Customers</v>
      </c>
    </row>
    <row r="1795" spans="1:19" x14ac:dyDescent="0.25">
      <c r="A1795">
        <v>10513</v>
      </c>
      <c r="B1795">
        <v>33</v>
      </c>
      <c r="C1795" t="s">
        <v>442</v>
      </c>
      <c r="D1795" t="s">
        <v>34</v>
      </c>
      <c r="E1795">
        <v>63207</v>
      </c>
      <c r="F1795">
        <v>68</v>
      </c>
      <c r="G1795">
        <v>12</v>
      </c>
      <c r="H1795">
        <v>1502</v>
      </c>
      <c r="I1795">
        <f>(1-_xlfn.PERCENTRANK.INC($F$2:$F44007,F1795,1))*10</f>
        <v>4</v>
      </c>
      <c r="J1795">
        <f t="shared" ref="J1795:J1858" si="141">_xlfn.PERCENTRANK.INC($G$2:$G$2214, G1795,1) * 10</f>
        <v>3</v>
      </c>
      <c r="K1795">
        <f t="shared" ref="K1795:K1858" si="142">_xlfn.PERCENTRANK.INC($H$2:$H$2214, H1795, 1) * 10</f>
        <v>8</v>
      </c>
      <c r="L1795" t="s">
        <v>483</v>
      </c>
      <c r="M1795">
        <v>2</v>
      </c>
      <c r="N1795" s="8">
        <v>375.5</v>
      </c>
      <c r="O1795" s="8">
        <v>6</v>
      </c>
      <c r="P1795" s="8">
        <v>1126.5</v>
      </c>
      <c r="Q1795">
        <f t="shared" si="140"/>
        <v>15</v>
      </c>
      <c r="R1795">
        <f t="shared" ref="R1795:R1858" si="143">_xlfn.PERCENTRANK.INC($Q$2:$Q$2214, Q1795, 1) * 10</f>
        <v>4</v>
      </c>
      <c r="S1795" t="str">
        <f t="shared" ref="S1795:S1858" si="144">VLOOKUP(R1795,$W$6:$X$17, 2,FALSE)</f>
        <v>At-Risk Customers</v>
      </c>
    </row>
    <row r="1796" spans="1:19" x14ac:dyDescent="0.25">
      <c r="A1796">
        <v>10177</v>
      </c>
      <c r="B1796">
        <v>71</v>
      </c>
      <c r="C1796" t="s">
        <v>442</v>
      </c>
      <c r="D1796" t="s">
        <v>37</v>
      </c>
      <c r="E1796">
        <v>72071</v>
      </c>
      <c r="F1796">
        <v>4</v>
      </c>
      <c r="G1796">
        <v>20</v>
      </c>
      <c r="H1796">
        <v>1338</v>
      </c>
      <c r="I1796">
        <f>(1-_xlfn.PERCENTRANK.INC($F$2:$F44008,F1796,1))*10</f>
        <v>10</v>
      </c>
      <c r="J1796">
        <f t="shared" si="141"/>
        <v>6</v>
      </c>
      <c r="K1796">
        <f t="shared" si="142"/>
        <v>8</v>
      </c>
      <c r="L1796" t="s">
        <v>483</v>
      </c>
      <c r="M1796">
        <v>5</v>
      </c>
      <c r="N1796" s="8">
        <v>514.61538461538464</v>
      </c>
      <c r="O1796" s="8">
        <v>8</v>
      </c>
      <c r="P1796" s="8">
        <v>823.38461538461547</v>
      </c>
      <c r="Q1796">
        <f t="shared" si="140"/>
        <v>24</v>
      </c>
      <c r="R1796">
        <f t="shared" si="143"/>
        <v>9</v>
      </c>
      <c r="S1796" t="str">
        <f t="shared" si="144"/>
        <v>Top Customers</v>
      </c>
    </row>
    <row r="1797" spans="1:19" x14ac:dyDescent="0.25">
      <c r="A1797">
        <v>2549</v>
      </c>
      <c r="B1797">
        <v>42</v>
      </c>
      <c r="C1797" t="s">
        <v>33</v>
      </c>
      <c r="D1797" t="s">
        <v>34</v>
      </c>
      <c r="E1797">
        <v>21840</v>
      </c>
      <c r="F1797">
        <v>80</v>
      </c>
      <c r="G1797">
        <v>5</v>
      </c>
      <c r="H1797">
        <v>27</v>
      </c>
      <c r="I1797">
        <f>(1-_xlfn.PERCENTRANK.INC($F$2:$F44009,F1797,1))*10</f>
        <v>1.9999999999999996</v>
      </c>
      <c r="J1797">
        <f t="shared" si="141"/>
        <v>0</v>
      </c>
      <c r="K1797">
        <f t="shared" si="142"/>
        <v>0</v>
      </c>
      <c r="L1797" t="s">
        <v>483</v>
      </c>
      <c r="M1797">
        <v>1</v>
      </c>
      <c r="N1797" s="8">
        <v>6.75</v>
      </c>
      <c r="O1797" s="8">
        <v>3</v>
      </c>
      <c r="P1797" s="8">
        <v>20.25</v>
      </c>
      <c r="Q1797">
        <f t="shared" si="140"/>
        <v>1.9999999999999996</v>
      </c>
      <c r="R1797">
        <f t="shared" si="143"/>
        <v>0</v>
      </c>
      <c r="S1797" t="str">
        <f t="shared" si="144"/>
        <v>Inactive Customers</v>
      </c>
    </row>
    <row r="1798" spans="1:19" x14ac:dyDescent="0.25">
      <c r="A1798">
        <v>5782</v>
      </c>
      <c r="B1798">
        <v>43</v>
      </c>
      <c r="C1798" t="s">
        <v>443</v>
      </c>
      <c r="D1798" t="s">
        <v>34</v>
      </c>
      <c r="E1798">
        <v>58582</v>
      </c>
      <c r="F1798">
        <v>15</v>
      </c>
      <c r="G1798">
        <v>22</v>
      </c>
      <c r="H1798">
        <v>763</v>
      </c>
      <c r="I1798">
        <f>(1-_xlfn.PERCENTRANK.INC($F$2:$F44010,F1798,1))*10</f>
        <v>9</v>
      </c>
      <c r="J1798">
        <f t="shared" si="141"/>
        <v>7</v>
      </c>
      <c r="K1798">
        <f t="shared" si="142"/>
        <v>6</v>
      </c>
      <c r="L1798" t="s">
        <v>483</v>
      </c>
      <c r="M1798">
        <v>9</v>
      </c>
      <c r="N1798" s="8">
        <v>381.5</v>
      </c>
      <c r="O1798" s="8">
        <v>9</v>
      </c>
      <c r="P1798" s="8">
        <v>381.5</v>
      </c>
      <c r="Q1798">
        <f t="shared" si="140"/>
        <v>22</v>
      </c>
      <c r="R1798">
        <f t="shared" si="143"/>
        <v>8</v>
      </c>
      <c r="S1798" t="str">
        <f t="shared" si="144"/>
        <v>Loyal Customers</v>
      </c>
    </row>
    <row r="1799" spans="1:19" x14ac:dyDescent="0.25">
      <c r="A1799">
        <v>10057</v>
      </c>
      <c r="B1799">
        <v>74</v>
      </c>
      <c r="C1799" t="s">
        <v>442</v>
      </c>
      <c r="D1799" t="s">
        <v>30</v>
      </c>
      <c r="E1799">
        <v>72282</v>
      </c>
      <c r="F1799">
        <v>70</v>
      </c>
      <c r="G1799">
        <v>22</v>
      </c>
      <c r="H1799">
        <v>1331</v>
      </c>
      <c r="I1799">
        <f>(1-_xlfn.PERCENTRANK.INC($F$2:$F44011,F1799,1))*10</f>
        <v>3.0000000000000004</v>
      </c>
      <c r="J1799">
        <f t="shared" si="141"/>
        <v>7</v>
      </c>
      <c r="K1799">
        <f t="shared" si="142"/>
        <v>8</v>
      </c>
      <c r="L1799" t="s">
        <v>483</v>
      </c>
      <c r="M1799">
        <v>5</v>
      </c>
      <c r="N1799" s="8">
        <v>475.35714285714289</v>
      </c>
      <c r="O1799" s="8">
        <v>9</v>
      </c>
      <c r="P1799" s="8">
        <v>855.64285714285722</v>
      </c>
      <c r="Q1799">
        <f t="shared" si="140"/>
        <v>18</v>
      </c>
      <c r="R1799">
        <f t="shared" si="143"/>
        <v>6</v>
      </c>
      <c r="S1799" t="str">
        <f t="shared" si="144"/>
        <v>Growth Customers</v>
      </c>
    </row>
    <row r="1800" spans="1:19" x14ac:dyDescent="0.25">
      <c r="A1800">
        <v>10307</v>
      </c>
      <c r="B1800">
        <v>69</v>
      </c>
      <c r="C1800" t="s">
        <v>442</v>
      </c>
      <c r="D1800" t="s">
        <v>34</v>
      </c>
      <c r="E1800">
        <v>50387</v>
      </c>
      <c r="F1800">
        <v>91</v>
      </c>
      <c r="G1800">
        <v>19</v>
      </c>
      <c r="H1800">
        <v>525</v>
      </c>
      <c r="I1800">
        <f>(1-_xlfn.PERCENTRANK.INC($F$2:$F44012,F1800,1))*10</f>
        <v>0.99999999999999978</v>
      </c>
      <c r="J1800">
        <f t="shared" si="141"/>
        <v>6</v>
      </c>
      <c r="K1800">
        <f t="shared" si="142"/>
        <v>5</v>
      </c>
      <c r="L1800" t="s">
        <v>483</v>
      </c>
      <c r="M1800">
        <v>6</v>
      </c>
      <c r="N1800" s="8">
        <v>225</v>
      </c>
      <c r="O1800" s="8">
        <v>8</v>
      </c>
      <c r="P1800" s="8">
        <v>300</v>
      </c>
      <c r="Q1800">
        <f t="shared" si="140"/>
        <v>12</v>
      </c>
      <c r="R1800">
        <f t="shared" si="143"/>
        <v>3</v>
      </c>
      <c r="S1800" t="str">
        <f t="shared" si="144"/>
        <v>At-Risk Customers</v>
      </c>
    </row>
    <row r="1801" spans="1:19" x14ac:dyDescent="0.25">
      <c r="A1801">
        <v>8566</v>
      </c>
      <c r="B1801">
        <v>64</v>
      </c>
      <c r="C1801" t="s">
        <v>33</v>
      </c>
      <c r="D1801" t="s">
        <v>34</v>
      </c>
      <c r="E1801">
        <v>32583</v>
      </c>
      <c r="F1801">
        <v>10</v>
      </c>
      <c r="G1801">
        <v>4</v>
      </c>
      <c r="H1801">
        <v>9</v>
      </c>
      <c r="I1801">
        <f>(1-_xlfn.PERCENTRANK.INC($F$2:$F44013,F1801,1))*10</f>
        <v>9</v>
      </c>
      <c r="J1801">
        <f t="shared" si="141"/>
        <v>0</v>
      </c>
      <c r="K1801">
        <f t="shared" si="142"/>
        <v>0</v>
      </c>
      <c r="L1801" t="s">
        <v>483</v>
      </c>
      <c r="M1801">
        <v>1</v>
      </c>
      <c r="N1801" s="8">
        <v>3</v>
      </c>
      <c r="O1801" s="8">
        <v>2</v>
      </c>
      <c r="P1801" s="8">
        <v>6</v>
      </c>
      <c r="Q1801">
        <f t="shared" si="140"/>
        <v>9</v>
      </c>
      <c r="R1801">
        <f t="shared" si="143"/>
        <v>2</v>
      </c>
      <c r="S1801" t="str">
        <f t="shared" si="144"/>
        <v>At-Risk Customers</v>
      </c>
    </row>
    <row r="1802" spans="1:19" x14ac:dyDescent="0.25">
      <c r="A1802">
        <v>2415</v>
      </c>
      <c r="B1802">
        <v>63</v>
      </c>
      <c r="C1802" t="s">
        <v>442</v>
      </c>
      <c r="D1802" t="s">
        <v>34</v>
      </c>
      <c r="E1802">
        <v>62568</v>
      </c>
      <c r="F1802">
        <v>99</v>
      </c>
      <c r="G1802">
        <v>16</v>
      </c>
      <c r="H1802">
        <v>953</v>
      </c>
      <c r="I1802">
        <f>(1-_xlfn.PERCENTRANK.INC($F$2:$F44014,F1802,1))*10</f>
        <v>0.99999999999999978</v>
      </c>
      <c r="J1802">
        <f t="shared" si="141"/>
        <v>5</v>
      </c>
      <c r="K1802">
        <f t="shared" si="142"/>
        <v>7</v>
      </c>
      <c r="L1802" t="s">
        <v>483</v>
      </c>
      <c r="M1802">
        <v>5</v>
      </c>
      <c r="N1802" s="8">
        <v>476.5</v>
      </c>
      <c r="O1802" s="8">
        <v>5</v>
      </c>
      <c r="P1802" s="8">
        <v>476.5</v>
      </c>
      <c r="Q1802">
        <f t="shared" si="140"/>
        <v>13</v>
      </c>
      <c r="R1802">
        <f t="shared" si="143"/>
        <v>4</v>
      </c>
      <c r="S1802" t="str">
        <f t="shared" si="144"/>
        <v>At-Risk Customers</v>
      </c>
    </row>
    <row r="1803" spans="1:19" x14ac:dyDescent="0.25">
      <c r="A1803">
        <v>5684</v>
      </c>
      <c r="B1803">
        <v>54</v>
      </c>
      <c r="C1803" t="s">
        <v>443</v>
      </c>
      <c r="D1803" t="s">
        <v>37</v>
      </c>
      <c r="E1803">
        <v>44635</v>
      </c>
      <c r="F1803">
        <v>25</v>
      </c>
      <c r="G1803">
        <v>7</v>
      </c>
      <c r="H1803">
        <v>68</v>
      </c>
      <c r="I1803">
        <f>(1-_xlfn.PERCENTRANK.INC($F$2:$F44015,F1803,1))*10</f>
        <v>8</v>
      </c>
      <c r="J1803">
        <f t="shared" si="141"/>
        <v>1</v>
      </c>
      <c r="K1803">
        <f t="shared" si="142"/>
        <v>2</v>
      </c>
      <c r="L1803" t="s">
        <v>483</v>
      </c>
      <c r="M1803">
        <v>2</v>
      </c>
      <c r="N1803" s="8">
        <v>27.200000000000003</v>
      </c>
      <c r="O1803" s="8">
        <v>3</v>
      </c>
      <c r="P1803" s="8">
        <v>40.799999999999997</v>
      </c>
      <c r="Q1803">
        <f t="shared" si="140"/>
        <v>11</v>
      </c>
      <c r="R1803">
        <f t="shared" si="143"/>
        <v>3</v>
      </c>
      <c r="S1803" t="str">
        <f t="shared" si="144"/>
        <v>At-Risk Customers</v>
      </c>
    </row>
    <row r="1804" spans="1:19" x14ac:dyDescent="0.25">
      <c r="A1804">
        <v>8334</v>
      </c>
      <c r="B1804">
        <v>54</v>
      </c>
      <c r="C1804" t="s">
        <v>443</v>
      </c>
      <c r="D1804" t="s">
        <v>30</v>
      </c>
      <c r="E1804">
        <v>33316</v>
      </c>
      <c r="F1804">
        <v>34</v>
      </c>
      <c r="G1804">
        <v>10</v>
      </c>
      <c r="H1804">
        <v>131</v>
      </c>
      <c r="I1804">
        <f>(1-_xlfn.PERCENTRANK.INC($F$2:$F44016,F1804,1))*10</f>
        <v>7</v>
      </c>
      <c r="J1804">
        <f t="shared" si="141"/>
        <v>3</v>
      </c>
      <c r="K1804">
        <f t="shared" si="142"/>
        <v>3</v>
      </c>
      <c r="L1804" t="s">
        <v>483</v>
      </c>
      <c r="M1804">
        <v>2</v>
      </c>
      <c r="N1804" s="8">
        <v>43.666666666666664</v>
      </c>
      <c r="O1804" s="8">
        <v>4</v>
      </c>
      <c r="P1804" s="8">
        <v>87.333333333333329</v>
      </c>
      <c r="Q1804">
        <f t="shared" si="140"/>
        <v>13</v>
      </c>
      <c r="R1804">
        <f t="shared" si="143"/>
        <v>4</v>
      </c>
      <c r="S1804" t="str">
        <f t="shared" si="144"/>
        <v>At-Risk Customers</v>
      </c>
    </row>
    <row r="1805" spans="1:19" x14ac:dyDescent="0.25">
      <c r="A1805">
        <v>9166</v>
      </c>
      <c r="B1805">
        <v>57</v>
      </c>
      <c r="C1805" t="s">
        <v>442</v>
      </c>
      <c r="D1805" t="s">
        <v>34</v>
      </c>
      <c r="E1805">
        <v>63967</v>
      </c>
      <c r="F1805">
        <v>57</v>
      </c>
      <c r="G1805">
        <v>23</v>
      </c>
      <c r="H1805">
        <v>882</v>
      </c>
      <c r="I1805">
        <f>(1-_xlfn.PERCENTRANK.INC($F$2:$F44017,F1805,1))*10</f>
        <v>5</v>
      </c>
      <c r="J1805">
        <f t="shared" si="141"/>
        <v>8</v>
      </c>
      <c r="K1805">
        <f t="shared" si="142"/>
        <v>6</v>
      </c>
      <c r="L1805" t="s">
        <v>483</v>
      </c>
      <c r="M1805">
        <v>4</v>
      </c>
      <c r="N1805" s="8">
        <v>220.5</v>
      </c>
      <c r="O1805" s="8">
        <v>12</v>
      </c>
      <c r="P1805" s="8">
        <v>661.5</v>
      </c>
      <c r="Q1805">
        <f t="shared" si="140"/>
        <v>19</v>
      </c>
      <c r="R1805">
        <f t="shared" si="143"/>
        <v>7</v>
      </c>
      <c r="S1805" t="str">
        <f t="shared" si="144"/>
        <v>Loyal Customers</v>
      </c>
    </row>
    <row r="1806" spans="1:19" x14ac:dyDescent="0.25">
      <c r="A1806">
        <v>1440</v>
      </c>
      <c r="B1806">
        <v>47</v>
      </c>
      <c r="C1806" t="s">
        <v>443</v>
      </c>
      <c r="D1806" t="s">
        <v>34</v>
      </c>
      <c r="E1806">
        <v>52513</v>
      </c>
      <c r="F1806">
        <v>84</v>
      </c>
      <c r="G1806">
        <v>25</v>
      </c>
      <c r="H1806">
        <v>1149</v>
      </c>
      <c r="I1806">
        <f>(1-_xlfn.PERCENTRANK.INC($F$2:$F44018,F1806,1))*10</f>
        <v>1.9999999999999996</v>
      </c>
      <c r="J1806">
        <f t="shared" si="141"/>
        <v>8</v>
      </c>
      <c r="K1806">
        <f t="shared" si="142"/>
        <v>7</v>
      </c>
      <c r="L1806" t="s">
        <v>483</v>
      </c>
      <c r="M1806">
        <v>9</v>
      </c>
      <c r="N1806" s="8">
        <v>574.5</v>
      </c>
      <c r="O1806" s="8">
        <v>9</v>
      </c>
      <c r="P1806" s="8">
        <v>574.5</v>
      </c>
      <c r="Q1806">
        <f t="shared" si="140"/>
        <v>17</v>
      </c>
      <c r="R1806">
        <f t="shared" si="143"/>
        <v>5</v>
      </c>
      <c r="S1806" t="str">
        <f t="shared" si="144"/>
        <v>Growth Customers</v>
      </c>
    </row>
    <row r="1807" spans="1:19" x14ac:dyDescent="0.25">
      <c r="A1807">
        <v>78</v>
      </c>
      <c r="B1807">
        <v>56</v>
      </c>
      <c r="C1807" t="s">
        <v>442</v>
      </c>
      <c r="D1807" t="s">
        <v>34</v>
      </c>
      <c r="E1807">
        <v>25293</v>
      </c>
      <c r="F1807">
        <v>51</v>
      </c>
      <c r="G1807">
        <v>5</v>
      </c>
      <c r="H1807">
        <v>37</v>
      </c>
      <c r="I1807">
        <f>(1-_xlfn.PERCENTRANK.INC($F$2:$F44019,F1807,1))*10</f>
        <v>5</v>
      </c>
      <c r="J1807">
        <f t="shared" si="141"/>
        <v>0</v>
      </c>
      <c r="K1807">
        <f t="shared" si="142"/>
        <v>1</v>
      </c>
      <c r="L1807" t="s">
        <v>483</v>
      </c>
      <c r="M1807">
        <v>1</v>
      </c>
      <c r="N1807" s="8">
        <v>12.333333333333332</v>
      </c>
      <c r="O1807" s="8">
        <v>2</v>
      </c>
      <c r="P1807" s="8">
        <v>24.666666666666664</v>
      </c>
      <c r="Q1807">
        <f t="shared" si="140"/>
        <v>6</v>
      </c>
      <c r="R1807">
        <f t="shared" si="143"/>
        <v>0</v>
      </c>
      <c r="S1807" t="str">
        <f t="shared" si="144"/>
        <v>Inactive Customers</v>
      </c>
    </row>
    <row r="1808" spans="1:19" x14ac:dyDescent="0.25">
      <c r="A1808">
        <v>5441</v>
      </c>
      <c r="B1808">
        <v>60</v>
      </c>
      <c r="C1808" t="s">
        <v>33</v>
      </c>
      <c r="D1808" t="s">
        <v>57</v>
      </c>
      <c r="E1808">
        <v>54111</v>
      </c>
      <c r="F1808">
        <v>97</v>
      </c>
      <c r="G1808">
        <v>15</v>
      </c>
      <c r="H1808">
        <v>388</v>
      </c>
      <c r="I1808">
        <f>(1-_xlfn.PERCENTRANK.INC($F$2:$F44020,F1808,1))*10</f>
        <v>0.99999999999999978</v>
      </c>
      <c r="J1808">
        <f t="shared" si="141"/>
        <v>4</v>
      </c>
      <c r="K1808">
        <f t="shared" si="142"/>
        <v>4</v>
      </c>
      <c r="L1808" t="s">
        <v>483</v>
      </c>
      <c r="M1808">
        <v>5</v>
      </c>
      <c r="N1808" s="8">
        <v>176.36363636363635</v>
      </c>
      <c r="O1808" s="8">
        <v>6</v>
      </c>
      <c r="P1808" s="8">
        <v>211.63636363636363</v>
      </c>
      <c r="Q1808">
        <f t="shared" si="140"/>
        <v>9</v>
      </c>
      <c r="R1808">
        <f t="shared" si="143"/>
        <v>2</v>
      </c>
      <c r="S1808" t="str">
        <f t="shared" si="144"/>
        <v>At-Risk Customers</v>
      </c>
    </row>
    <row r="1809" spans="1:19" x14ac:dyDescent="0.25">
      <c r="A1809">
        <v>5302</v>
      </c>
      <c r="B1809">
        <v>39</v>
      </c>
      <c r="C1809" t="s">
        <v>442</v>
      </c>
      <c r="D1809" t="s">
        <v>34</v>
      </c>
      <c r="E1809">
        <v>78394</v>
      </c>
      <c r="F1809">
        <v>13</v>
      </c>
      <c r="G1809">
        <v>16</v>
      </c>
      <c r="H1809">
        <v>1428</v>
      </c>
      <c r="I1809">
        <f>(1-_xlfn.PERCENTRANK.INC($F$2:$F44021,F1809,1))*10</f>
        <v>9</v>
      </c>
      <c r="J1809">
        <f t="shared" si="141"/>
        <v>5</v>
      </c>
      <c r="K1809">
        <f t="shared" si="142"/>
        <v>8</v>
      </c>
      <c r="L1809" t="s">
        <v>483</v>
      </c>
      <c r="M1809">
        <v>4</v>
      </c>
      <c r="N1809" s="8">
        <v>634.66666666666663</v>
      </c>
      <c r="O1809" s="8">
        <v>5</v>
      </c>
      <c r="P1809" s="8">
        <v>793.33333333333337</v>
      </c>
      <c r="Q1809">
        <f t="shared" si="140"/>
        <v>22</v>
      </c>
      <c r="R1809">
        <f t="shared" si="143"/>
        <v>8</v>
      </c>
      <c r="S1809" t="str">
        <f t="shared" si="144"/>
        <v>Loyal Customers</v>
      </c>
    </row>
    <row r="1810" spans="1:19" x14ac:dyDescent="0.25">
      <c r="A1810">
        <v>4687</v>
      </c>
      <c r="B1810">
        <v>67</v>
      </c>
      <c r="C1810" t="s">
        <v>443</v>
      </c>
      <c r="D1810" t="s">
        <v>34</v>
      </c>
      <c r="E1810">
        <v>80739</v>
      </c>
      <c r="F1810">
        <v>92</v>
      </c>
      <c r="G1810">
        <v>24</v>
      </c>
      <c r="H1810">
        <v>1633</v>
      </c>
      <c r="I1810">
        <f>(1-_xlfn.PERCENTRANK.INC($F$2:$F44022,F1810,1))*10</f>
        <v>0.99999999999999978</v>
      </c>
      <c r="J1810">
        <f t="shared" si="141"/>
        <v>8</v>
      </c>
      <c r="K1810">
        <f t="shared" si="142"/>
        <v>9</v>
      </c>
      <c r="L1810" t="s">
        <v>483</v>
      </c>
      <c r="M1810">
        <v>3</v>
      </c>
      <c r="N1810" s="8">
        <v>408.25</v>
      </c>
      <c r="O1810" s="8">
        <v>9</v>
      </c>
      <c r="P1810" s="8">
        <v>1224.75</v>
      </c>
      <c r="Q1810">
        <f t="shared" si="140"/>
        <v>18</v>
      </c>
      <c r="R1810">
        <f t="shared" si="143"/>
        <v>6</v>
      </c>
      <c r="S1810" t="str">
        <f t="shared" si="144"/>
        <v>Growth Customers</v>
      </c>
    </row>
    <row r="1811" spans="1:19" x14ac:dyDescent="0.25">
      <c r="A1811">
        <v>1087</v>
      </c>
      <c r="B1811">
        <v>50</v>
      </c>
      <c r="C1811" t="s">
        <v>443</v>
      </c>
      <c r="D1811" t="s">
        <v>34</v>
      </c>
      <c r="E1811">
        <v>22669</v>
      </c>
      <c r="F1811">
        <v>30</v>
      </c>
      <c r="G1811">
        <v>10</v>
      </c>
      <c r="H1811">
        <v>173</v>
      </c>
      <c r="I1811">
        <f>(1-_xlfn.PERCENTRANK.INC($F$2:$F44023,F1811,1))*10</f>
        <v>7</v>
      </c>
      <c r="J1811">
        <f t="shared" si="141"/>
        <v>3</v>
      </c>
      <c r="K1811">
        <f t="shared" si="142"/>
        <v>3</v>
      </c>
      <c r="L1811" t="s">
        <v>483</v>
      </c>
      <c r="M1811">
        <v>4</v>
      </c>
      <c r="N1811" s="8">
        <v>115.33333333333333</v>
      </c>
      <c r="O1811" s="8">
        <v>2</v>
      </c>
      <c r="P1811" s="8">
        <v>57.666666666666664</v>
      </c>
      <c r="Q1811">
        <f t="shared" si="140"/>
        <v>13</v>
      </c>
      <c r="R1811">
        <f t="shared" si="143"/>
        <v>4</v>
      </c>
      <c r="S1811" t="str">
        <f t="shared" si="144"/>
        <v>At-Risk Customers</v>
      </c>
    </row>
    <row r="1812" spans="1:19" x14ac:dyDescent="0.25">
      <c r="A1812">
        <v>6859</v>
      </c>
      <c r="B1812">
        <v>38</v>
      </c>
      <c r="C1812" t="s">
        <v>442</v>
      </c>
      <c r="D1812" t="s">
        <v>30</v>
      </c>
      <c r="E1812">
        <v>29236</v>
      </c>
      <c r="F1812">
        <v>30</v>
      </c>
      <c r="G1812">
        <v>9</v>
      </c>
      <c r="H1812">
        <v>99</v>
      </c>
      <c r="I1812">
        <f>(1-_xlfn.PERCENTRANK.INC($F$2:$F44024,F1812,1))*10</f>
        <v>7</v>
      </c>
      <c r="J1812">
        <f t="shared" si="141"/>
        <v>2</v>
      </c>
      <c r="K1812">
        <f t="shared" si="142"/>
        <v>3</v>
      </c>
      <c r="L1812" t="s">
        <v>483</v>
      </c>
      <c r="M1812">
        <v>4</v>
      </c>
      <c r="N1812" s="8">
        <v>56.571428571428569</v>
      </c>
      <c r="O1812" s="8">
        <v>3</v>
      </c>
      <c r="P1812" s="8">
        <v>42.428571428571423</v>
      </c>
      <c r="Q1812">
        <f t="shared" si="140"/>
        <v>12</v>
      </c>
      <c r="R1812">
        <f t="shared" si="143"/>
        <v>3</v>
      </c>
      <c r="S1812" t="str">
        <f t="shared" si="144"/>
        <v>At-Risk Customers</v>
      </c>
    </row>
    <row r="1813" spans="1:19" x14ac:dyDescent="0.25">
      <c r="A1813">
        <v>9860</v>
      </c>
      <c r="B1813">
        <v>66</v>
      </c>
      <c r="C1813" t="s">
        <v>442</v>
      </c>
      <c r="D1813" t="s">
        <v>34</v>
      </c>
      <c r="E1813">
        <v>44911</v>
      </c>
      <c r="F1813">
        <v>11</v>
      </c>
      <c r="G1813">
        <v>12</v>
      </c>
      <c r="H1813">
        <v>215</v>
      </c>
      <c r="I1813">
        <f>(1-_xlfn.PERCENTRANK.INC($F$2:$F44025,F1813,1))*10</f>
        <v>9</v>
      </c>
      <c r="J1813">
        <f t="shared" si="141"/>
        <v>3</v>
      </c>
      <c r="K1813">
        <f t="shared" si="142"/>
        <v>4</v>
      </c>
      <c r="L1813" t="s">
        <v>483</v>
      </c>
      <c r="M1813">
        <v>4</v>
      </c>
      <c r="N1813" s="8">
        <v>107.5</v>
      </c>
      <c r="O1813" s="8">
        <v>4</v>
      </c>
      <c r="P1813" s="8">
        <v>107.5</v>
      </c>
      <c r="Q1813">
        <f t="shared" si="140"/>
        <v>16</v>
      </c>
      <c r="R1813">
        <f t="shared" si="143"/>
        <v>5</v>
      </c>
      <c r="S1813" t="str">
        <f t="shared" si="144"/>
        <v>Growth Customers</v>
      </c>
    </row>
    <row r="1814" spans="1:19" x14ac:dyDescent="0.25">
      <c r="A1814">
        <v>7129</v>
      </c>
      <c r="B1814">
        <v>63</v>
      </c>
      <c r="C1814" t="s">
        <v>33</v>
      </c>
      <c r="D1814" t="s">
        <v>34</v>
      </c>
      <c r="E1814">
        <v>54693</v>
      </c>
      <c r="F1814">
        <v>72</v>
      </c>
      <c r="G1814">
        <v>31</v>
      </c>
      <c r="H1814">
        <v>929</v>
      </c>
      <c r="I1814">
        <f>(1-_xlfn.PERCENTRANK.INC($F$2:$F44026,F1814,1))*10</f>
        <v>3.0000000000000004</v>
      </c>
      <c r="J1814">
        <f t="shared" si="141"/>
        <v>9</v>
      </c>
      <c r="K1814">
        <f t="shared" si="142"/>
        <v>7</v>
      </c>
      <c r="L1814" t="s">
        <v>483</v>
      </c>
      <c r="M1814">
        <v>6</v>
      </c>
      <c r="N1814" s="8">
        <v>293.36842105263156</v>
      </c>
      <c r="O1814" s="8">
        <v>13</v>
      </c>
      <c r="P1814" s="8">
        <v>635.63157894736844</v>
      </c>
      <c r="Q1814">
        <f t="shared" si="140"/>
        <v>19</v>
      </c>
      <c r="R1814">
        <f t="shared" si="143"/>
        <v>7</v>
      </c>
      <c r="S1814" t="str">
        <f t="shared" si="144"/>
        <v>Loyal Customers</v>
      </c>
    </row>
    <row r="1815" spans="1:19" x14ac:dyDescent="0.25">
      <c r="A1815">
        <v>5866</v>
      </c>
      <c r="B1815">
        <v>51</v>
      </c>
      <c r="C1815" t="s">
        <v>442</v>
      </c>
      <c r="D1815" t="s">
        <v>34</v>
      </c>
      <c r="E1815">
        <v>48186</v>
      </c>
      <c r="F1815">
        <v>39</v>
      </c>
      <c r="G1815">
        <v>12</v>
      </c>
      <c r="H1815">
        <v>219</v>
      </c>
      <c r="I1815">
        <f>(1-_xlfn.PERCENTRANK.INC($F$2:$F44027,F1815,1))*10</f>
        <v>7</v>
      </c>
      <c r="J1815">
        <f t="shared" si="141"/>
        <v>3</v>
      </c>
      <c r="K1815">
        <f t="shared" si="142"/>
        <v>4</v>
      </c>
      <c r="L1815" t="s">
        <v>483</v>
      </c>
      <c r="M1815">
        <v>4</v>
      </c>
      <c r="N1815" s="8">
        <v>109.5</v>
      </c>
      <c r="O1815" s="8">
        <v>4</v>
      </c>
      <c r="P1815" s="8">
        <v>109.5</v>
      </c>
      <c r="Q1815">
        <f t="shared" si="140"/>
        <v>14</v>
      </c>
      <c r="R1815">
        <f t="shared" si="143"/>
        <v>4</v>
      </c>
      <c r="S1815" t="str">
        <f t="shared" si="144"/>
        <v>At-Risk Customers</v>
      </c>
    </row>
    <row r="1816" spans="1:19" x14ac:dyDescent="0.25">
      <c r="A1816">
        <v>10521</v>
      </c>
      <c r="B1816">
        <v>48</v>
      </c>
      <c r="C1816" t="s">
        <v>442</v>
      </c>
      <c r="D1816" t="s">
        <v>34</v>
      </c>
      <c r="E1816">
        <v>54809</v>
      </c>
      <c r="F1816">
        <v>0</v>
      </c>
      <c r="G1816">
        <v>12</v>
      </c>
      <c r="H1816">
        <v>174</v>
      </c>
      <c r="I1816">
        <f>(1-_xlfn.PERCENTRANK.INC($F$2:$F44028,F1816,1))*10</f>
        <v>10</v>
      </c>
      <c r="J1816">
        <f t="shared" si="141"/>
        <v>3</v>
      </c>
      <c r="K1816">
        <f t="shared" si="142"/>
        <v>3</v>
      </c>
      <c r="L1816" t="s">
        <v>483</v>
      </c>
      <c r="M1816">
        <v>2</v>
      </c>
      <c r="N1816" s="8">
        <v>49.714285714285708</v>
      </c>
      <c r="O1816" s="8">
        <v>5</v>
      </c>
      <c r="P1816" s="8">
        <v>124.28571428571429</v>
      </c>
      <c r="Q1816">
        <f t="shared" si="140"/>
        <v>16</v>
      </c>
      <c r="R1816">
        <f t="shared" si="143"/>
        <v>5</v>
      </c>
      <c r="S1816" t="str">
        <f t="shared" si="144"/>
        <v>Growth Customers</v>
      </c>
    </row>
    <row r="1817" spans="1:19" x14ac:dyDescent="0.25">
      <c r="A1817">
        <v>7393</v>
      </c>
      <c r="B1817">
        <v>47</v>
      </c>
      <c r="C1817" t="s">
        <v>442</v>
      </c>
      <c r="D1817" t="s">
        <v>34</v>
      </c>
      <c r="E1817">
        <v>41580</v>
      </c>
      <c r="F1817">
        <v>15</v>
      </c>
      <c r="G1817">
        <v>9</v>
      </c>
      <c r="H1817">
        <v>92</v>
      </c>
      <c r="I1817">
        <f>(1-_xlfn.PERCENTRANK.INC($F$2:$F44029,F1817,1))*10</f>
        <v>9</v>
      </c>
      <c r="J1817">
        <f t="shared" si="141"/>
        <v>2</v>
      </c>
      <c r="K1817">
        <f t="shared" si="142"/>
        <v>3</v>
      </c>
      <c r="L1817" t="s">
        <v>483</v>
      </c>
      <c r="M1817">
        <v>2</v>
      </c>
      <c r="N1817" s="8">
        <v>36.800000000000004</v>
      </c>
      <c r="O1817" s="8">
        <v>3</v>
      </c>
      <c r="P1817" s="8">
        <v>55.199999999999996</v>
      </c>
      <c r="Q1817">
        <f t="shared" si="140"/>
        <v>14</v>
      </c>
      <c r="R1817">
        <f t="shared" si="143"/>
        <v>4</v>
      </c>
      <c r="S1817" t="str">
        <f t="shared" si="144"/>
        <v>At-Risk Customers</v>
      </c>
    </row>
    <row r="1818" spans="1:19" x14ac:dyDescent="0.25">
      <c r="A1818">
        <v>7849</v>
      </c>
      <c r="B1818">
        <v>55</v>
      </c>
      <c r="C1818" t="s">
        <v>33</v>
      </c>
      <c r="D1818" t="s">
        <v>34</v>
      </c>
      <c r="E1818">
        <v>80336</v>
      </c>
      <c r="F1818">
        <v>12</v>
      </c>
      <c r="G1818">
        <v>25</v>
      </c>
      <c r="H1818">
        <v>1052</v>
      </c>
      <c r="I1818">
        <f>(1-_xlfn.PERCENTRANK.INC($F$2:$F44030,F1818,1))*10</f>
        <v>9</v>
      </c>
      <c r="J1818">
        <f t="shared" si="141"/>
        <v>8</v>
      </c>
      <c r="K1818">
        <f t="shared" si="142"/>
        <v>7</v>
      </c>
      <c r="L1818" t="s">
        <v>483</v>
      </c>
      <c r="M1818">
        <v>2</v>
      </c>
      <c r="N1818" s="8">
        <v>140.26666666666665</v>
      </c>
      <c r="O1818" s="8">
        <v>13</v>
      </c>
      <c r="P1818" s="8">
        <v>911.73333333333335</v>
      </c>
      <c r="Q1818">
        <f t="shared" si="140"/>
        <v>24</v>
      </c>
      <c r="R1818">
        <f t="shared" si="143"/>
        <v>9</v>
      </c>
      <c r="S1818" t="str">
        <f t="shared" si="144"/>
        <v>Top Customers</v>
      </c>
    </row>
    <row r="1819" spans="1:19" x14ac:dyDescent="0.25">
      <c r="A1819">
        <v>332</v>
      </c>
      <c r="B1819">
        <v>68</v>
      </c>
      <c r="C1819" t="s">
        <v>442</v>
      </c>
      <c r="D1819" t="s">
        <v>34</v>
      </c>
      <c r="E1819">
        <v>47743</v>
      </c>
      <c r="F1819">
        <v>56</v>
      </c>
      <c r="G1819">
        <v>14</v>
      </c>
      <c r="H1819">
        <v>275</v>
      </c>
      <c r="I1819">
        <f>(1-_xlfn.PERCENTRANK.INC($F$2:$F44031,F1819,1))*10</f>
        <v>5</v>
      </c>
      <c r="J1819">
        <f t="shared" si="141"/>
        <v>4</v>
      </c>
      <c r="K1819">
        <f t="shared" si="142"/>
        <v>4</v>
      </c>
      <c r="L1819" t="s">
        <v>483</v>
      </c>
      <c r="M1819">
        <v>4</v>
      </c>
      <c r="N1819" s="8">
        <v>110</v>
      </c>
      <c r="O1819" s="8">
        <v>6</v>
      </c>
      <c r="P1819" s="8">
        <v>165</v>
      </c>
      <c r="Q1819">
        <f t="shared" si="140"/>
        <v>13</v>
      </c>
      <c r="R1819">
        <f t="shared" si="143"/>
        <v>4</v>
      </c>
      <c r="S1819" t="str">
        <f t="shared" si="144"/>
        <v>At-Risk Customers</v>
      </c>
    </row>
    <row r="1820" spans="1:19" x14ac:dyDescent="0.25">
      <c r="A1820">
        <v>9847</v>
      </c>
      <c r="B1820">
        <v>70</v>
      </c>
      <c r="C1820" t="s">
        <v>443</v>
      </c>
      <c r="D1820" t="s">
        <v>34</v>
      </c>
      <c r="E1820">
        <v>62972</v>
      </c>
      <c r="F1820">
        <v>39</v>
      </c>
      <c r="G1820">
        <v>16</v>
      </c>
      <c r="H1820">
        <v>587</v>
      </c>
      <c r="I1820">
        <f>(1-_xlfn.PERCENTRANK.INC($F$2:$F44032,F1820,1))*10</f>
        <v>7</v>
      </c>
      <c r="J1820">
        <f t="shared" si="141"/>
        <v>5</v>
      </c>
      <c r="K1820">
        <f t="shared" si="142"/>
        <v>5</v>
      </c>
      <c r="L1820" t="s">
        <v>483</v>
      </c>
      <c r="M1820">
        <v>7</v>
      </c>
      <c r="N1820" s="8">
        <v>410.9</v>
      </c>
      <c r="O1820" s="8">
        <v>3</v>
      </c>
      <c r="P1820" s="8">
        <v>176.1</v>
      </c>
      <c r="Q1820">
        <f t="shared" si="140"/>
        <v>17</v>
      </c>
      <c r="R1820">
        <f t="shared" si="143"/>
        <v>5</v>
      </c>
      <c r="S1820" t="str">
        <f t="shared" si="144"/>
        <v>Growth Customers</v>
      </c>
    </row>
    <row r="1821" spans="1:19" x14ac:dyDescent="0.25">
      <c r="A1821">
        <v>531</v>
      </c>
      <c r="B1821">
        <v>71</v>
      </c>
      <c r="C1821" t="s">
        <v>33</v>
      </c>
      <c r="D1821" t="s">
        <v>37</v>
      </c>
      <c r="E1821">
        <v>57333</v>
      </c>
      <c r="F1821">
        <v>55</v>
      </c>
      <c r="G1821">
        <v>33</v>
      </c>
      <c r="H1821">
        <v>1662</v>
      </c>
      <c r="I1821">
        <f>(1-_xlfn.PERCENTRANK.INC($F$2:$F44033,F1821,1))*10</f>
        <v>5</v>
      </c>
      <c r="J1821">
        <f t="shared" si="141"/>
        <v>9</v>
      </c>
      <c r="K1821">
        <f t="shared" si="142"/>
        <v>9</v>
      </c>
      <c r="L1821" t="s">
        <v>483</v>
      </c>
      <c r="M1821">
        <v>8</v>
      </c>
      <c r="N1821" s="8">
        <v>782.11764705882354</v>
      </c>
      <c r="O1821" s="8">
        <v>9</v>
      </c>
      <c r="P1821" s="8">
        <v>879.88235294117646</v>
      </c>
      <c r="Q1821">
        <f t="shared" si="140"/>
        <v>23</v>
      </c>
      <c r="R1821">
        <f t="shared" si="143"/>
        <v>8</v>
      </c>
      <c r="S1821" t="str">
        <f t="shared" si="144"/>
        <v>Loyal Customers</v>
      </c>
    </row>
    <row r="1822" spans="1:19" x14ac:dyDescent="0.25">
      <c r="A1822">
        <v>9576</v>
      </c>
      <c r="B1822">
        <v>43</v>
      </c>
      <c r="C1822" t="s">
        <v>33</v>
      </c>
      <c r="D1822" t="s">
        <v>34</v>
      </c>
      <c r="E1822">
        <v>32313</v>
      </c>
      <c r="F1822">
        <v>60</v>
      </c>
      <c r="G1822">
        <v>11</v>
      </c>
      <c r="H1822">
        <v>159</v>
      </c>
      <c r="I1822">
        <f>(1-_xlfn.PERCENTRANK.INC($F$2:$F44034,F1822,1))*10</f>
        <v>4</v>
      </c>
      <c r="J1822">
        <f t="shared" si="141"/>
        <v>3</v>
      </c>
      <c r="K1822">
        <f t="shared" si="142"/>
        <v>3</v>
      </c>
      <c r="L1822" t="s">
        <v>483</v>
      </c>
      <c r="M1822">
        <v>4</v>
      </c>
      <c r="N1822" s="8">
        <v>79.5</v>
      </c>
      <c r="O1822" s="8">
        <v>4</v>
      </c>
      <c r="P1822" s="8">
        <v>79.5</v>
      </c>
      <c r="Q1822">
        <f t="shared" si="140"/>
        <v>10</v>
      </c>
      <c r="R1822">
        <f t="shared" si="143"/>
        <v>2</v>
      </c>
      <c r="S1822" t="str">
        <f t="shared" si="144"/>
        <v>At-Risk Customers</v>
      </c>
    </row>
    <row r="1823" spans="1:19" x14ac:dyDescent="0.25">
      <c r="A1823">
        <v>6906</v>
      </c>
      <c r="B1823">
        <v>72</v>
      </c>
      <c r="C1823" t="s">
        <v>443</v>
      </c>
      <c r="D1823" t="s">
        <v>57</v>
      </c>
      <c r="E1823">
        <v>84953</v>
      </c>
      <c r="F1823">
        <v>73</v>
      </c>
      <c r="G1823">
        <v>18</v>
      </c>
      <c r="H1823">
        <v>1024</v>
      </c>
      <c r="I1823">
        <f>(1-_xlfn.PERCENTRANK.INC($F$2:$F44035,F1823,1))*10</f>
        <v>3.0000000000000004</v>
      </c>
      <c r="J1823">
        <f t="shared" si="141"/>
        <v>6</v>
      </c>
      <c r="K1823">
        <f t="shared" si="142"/>
        <v>7</v>
      </c>
      <c r="L1823" t="s">
        <v>483</v>
      </c>
      <c r="M1823">
        <v>3</v>
      </c>
      <c r="N1823" s="8">
        <v>438.85714285714283</v>
      </c>
      <c r="O1823" s="8">
        <v>4</v>
      </c>
      <c r="P1823" s="8">
        <v>585.14285714285711</v>
      </c>
      <c r="Q1823">
        <f t="shared" si="140"/>
        <v>16</v>
      </c>
      <c r="R1823">
        <f t="shared" si="143"/>
        <v>5</v>
      </c>
      <c r="S1823" t="str">
        <f t="shared" si="144"/>
        <v>Growth Customers</v>
      </c>
    </row>
    <row r="1824" spans="1:19" x14ac:dyDescent="0.25">
      <c r="A1824">
        <v>7419</v>
      </c>
      <c r="B1824">
        <v>57</v>
      </c>
      <c r="C1824" t="s">
        <v>443</v>
      </c>
      <c r="D1824" t="s">
        <v>37</v>
      </c>
      <c r="E1824">
        <v>27071</v>
      </c>
      <c r="F1824">
        <v>90</v>
      </c>
      <c r="G1824">
        <v>7</v>
      </c>
      <c r="H1824">
        <v>35</v>
      </c>
      <c r="I1824">
        <f>(1-_xlfn.PERCENTRANK.INC($F$2:$F44036,F1824,1))*10</f>
        <v>0.99999999999999978</v>
      </c>
      <c r="J1824">
        <f t="shared" si="141"/>
        <v>1</v>
      </c>
      <c r="K1824">
        <f t="shared" si="142"/>
        <v>0</v>
      </c>
      <c r="L1824" t="s">
        <v>483</v>
      </c>
      <c r="M1824">
        <v>2</v>
      </c>
      <c r="N1824" s="8">
        <v>14</v>
      </c>
      <c r="O1824" s="8">
        <v>3</v>
      </c>
      <c r="P1824" s="8">
        <v>21</v>
      </c>
      <c r="Q1824">
        <f t="shared" si="140"/>
        <v>1.9999999999999998</v>
      </c>
      <c r="R1824">
        <f t="shared" si="143"/>
        <v>0</v>
      </c>
      <c r="S1824" t="str">
        <f t="shared" si="144"/>
        <v>Inactive Customers</v>
      </c>
    </row>
    <row r="1825" spans="1:19" x14ac:dyDescent="0.25">
      <c r="A1825">
        <v>3170</v>
      </c>
      <c r="B1825">
        <v>68</v>
      </c>
      <c r="C1825" t="s">
        <v>443</v>
      </c>
      <c r="D1825" t="s">
        <v>34</v>
      </c>
      <c r="E1825">
        <v>68148</v>
      </c>
      <c r="F1825">
        <v>86</v>
      </c>
      <c r="G1825">
        <v>15</v>
      </c>
      <c r="H1825">
        <v>1042</v>
      </c>
      <c r="I1825">
        <f>(1-_xlfn.PERCENTRANK.INC($F$2:$F44037,F1825,1))*10</f>
        <v>1.9999999999999996</v>
      </c>
      <c r="J1825">
        <f t="shared" si="141"/>
        <v>4</v>
      </c>
      <c r="K1825">
        <f t="shared" si="142"/>
        <v>7</v>
      </c>
      <c r="L1825" t="s">
        <v>483</v>
      </c>
      <c r="M1825">
        <v>4</v>
      </c>
      <c r="N1825" s="8">
        <v>416.8</v>
      </c>
      <c r="O1825" s="8">
        <v>6</v>
      </c>
      <c r="P1825" s="8">
        <v>625.19999999999993</v>
      </c>
      <c r="Q1825">
        <f t="shared" si="140"/>
        <v>13</v>
      </c>
      <c r="R1825">
        <f t="shared" si="143"/>
        <v>4</v>
      </c>
      <c r="S1825" t="str">
        <f t="shared" si="144"/>
        <v>At-Risk Customers</v>
      </c>
    </row>
    <row r="1826" spans="1:19" x14ac:dyDescent="0.25">
      <c r="A1826">
        <v>8527</v>
      </c>
      <c r="B1826">
        <v>60</v>
      </c>
      <c r="C1826" t="s">
        <v>443</v>
      </c>
      <c r="D1826" t="s">
        <v>34</v>
      </c>
      <c r="E1826">
        <v>65735</v>
      </c>
      <c r="F1826">
        <v>37</v>
      </c>
      <c r="G1826">
        <v>19</v>
      </c>
      <c r="H1826">
        <v>395</v>
      </c>
      <c r="I1826">
        <f>(1-_xlfn.PERCENTRANK.INC($F$2:$F44038,F1826,1))*10</f>
        <v>7</v>
      </c>
      <c r="J1826">
        <f t="shared" si="141"/>
        <v>6</v>
      </c>
      <c r="K1826">
        <f t="shared" si="142"/>
        <v>4</v>
      </c>
      <c r="L1826" t="s">
        <v>483</v>
      </c>
      <c r="M1826">
        <v>6</v>
      </c>
      <c r="N1826" s="8">
        <v>197.5</v>
      </c>
      <c r="O1826" s="8">
        <v>6</v>
      </c>
      <c r="P1826" s="8">
        <v>197.5</v>
      </c>
      <c r="Q1826">
        <f t="shared" si="140"/>
        <v>17</v>
      </c>
      <c r="R1826">
        <f t="shared" si="143"/>
        <v>5</v>
      </c>
      <c r="S1826" t="str">
        <f t="shared" si="144"/>
        <v>Growth Customers</v>
      </c>
    </row>
    <row r="1827" spans="1:19" x14ac:dyDescent="0.25">
      <c r="A1827">
        <v>7872</v>
      </c>
      <c r="B1827">
        <v>50</v>
      </c>
      <c r="C1827" t="s">
        <v>33</v>
      </c>
      <c r="D1827" t="s">
        <v>34</v>
      </c>
      <c r="E1827">
        <v>86836</v>
      </c>
      <c r="F1827">
        <v>7</v>
      </c>
      <c r="G1827">
        <v>23</v>
      </c>
      <c r="H1827">
        <v>557</v>
      </c>
      <c r="I1827">
        <f>(1-_xlfn.PERCENTRANK.INC($F$2:$F44039,F1827,1))*10</f>
        <v>10</v>
      </c>
      <c r="J1827">
        <f t="shared" si="141"/>
        <v>8</v>
      </c>
      <c r="K1827">
        <f t="shared" si="142"/>
        <v>5</v>
      </c>
      <c r="L1827" t="s">
        <v>483</v>
      </c>
      <c r="M1827">
        <v>6</v>
      </c>
      <c r="N1827" s="8">
        <v>278.5</v>
      </c>
      <c r="O1827" s="8">
        <v>6</v>
      </c>
      <c r="P1827" s="8">
        <v>278.5</v>
      </c>
      <c r="Q1827">
        <f t="shared" si="140"/>
        <v>23</v>
      </c>
      <c r="R1827">
        <f t="shared" si="143"/>
        <v>8</v>
      </c>
      <c r="S1827" t="str">
        <f t="shared" si="144"/>
        <v>Loyal Customers</v>
      </c>
    </row>
    <row r="1828" spans="1:19" x14ac:dyDescent="0.25">
      <c r="A1828">
        <v>9931</v>
      </c>
      <c r="B1828">
        <v>62</v>
      </c>
      <c r="C1828" t="s">
        <v>33</v>
      </c>
      <c r="D1828" t="s">
        <v>34</v>
      </c>
      <c r="E1828">
        <v>4023</v>
      </c>
      <c r="F1828">
        <v>29</v>
      </c>
      <c r="G1828">
        <v>15</v>
      </c>
      <c r="H1828">
        <v>9</v>
      </c>
      <c r="I1828">
        <f>(1-_xlfn.PERCENTRANK.INC($F$2:$F44040,F1828,1))*10</f>
        <v>8</v>
      </c>
      <c r="J1828">
        <f t="shared" si="141"/>
        <v>4</v>
      </c>
      <c r="K1828">
        <f t="shared" si="142"/>
        <v>0</v>
      </c>
      <c r="L1828" t="s">
        <v>483</v>
      </c>
      <c r="M1828">
        <v>0</v>
      </c>
      <c r="N1828" s="8">
        <v>0</v>
      </c>
      <c r="O1828" s="8">
        <v>0</v>
      </c>
      <c r="P1828" s="8">
        <v>0</v>
      </c>
      <c r="Q1828">
        <f t="shared" si="140"/>
        <v>12</v>
      </c>
      <c r="R1828">
        <f t="shared" si="143"/>
        <v>3</v>
      </c>
      <c r="S1828" t="str">
        <f t="shared" si="144"/>
        <v>At-Risk Customers</v>
      </c>
    </row>
    <row r="1829" spans="1:19" x14ac:dyDescent="0.25">
      <c r="A1829">
        <v>10595</v>
      </c>
      <c r="B1829">
        <v>35</v>
      </c>
      <c r="C1829" t="s">
        <v>442</v>
      </c>
      <c r="D1829" t="s">
        <v>34</v>
      </c>
      <c r="E1829">
        <v>30093</v>
      </c>
      <c r="F1829">
        <v>19</v>
      </c>
      <c r="G1829">
        <v>6</v>
      </c>
      <c r="H1829">
        <v>69</v>
      </c>
      <c r="I1829">
        <f>(1-_xlfn.PERCENTRANK.INC($F$2:$F44041,F1829,1))*10</f>
        <v>9</v>
      </c>
      <c r="J1829">
        <f t="shared" si="141"/>
        <v>1</v>
      </c>
      <c r="K1829">
        <f t="shared" si="142"/>
        <v>2</v>
      </c>
      <c r="L1829" t="s">
        <v>483</v>
      </c>
      <c r="M1829">
        <v>2</v>
      </c>
      <c r="N1829" s="8">
        <v>27.6</v>
      </c>
      <c r="O1829" s="8">
        <v>3</v>
      </c>
      <c r="P1829" s="8">
        <v>41.4</v>
      </c>
      <c r="Q1829">
        <f t="shared" si="140"/>
        <v>12</v>
      </c>
      <c r="R1829">
        <f t="shared" si="143"/>
        <v>3</v>
      </c>
      <c r="S1829" t="str">
        <f t="shared" si="144"/>
        <v>At-Risk Customers</v>
      </c>
    </row>
    <row r="1830" spans="1:19" x14ac:dyDescent="0.25">
      <c r="A1830">
        <v>4609</v>
      </c>
      <c r="B1830">
        <v>59</v>
      </c>
      <c r="C1830" t="s">
        <v>33</v>
      </c>
      <c r="D1830" t="s">
        <v>34</v>
      </c>
      <c r="E1830">
        <v>57705</v>
      </c>
      <c r="F1830">
        <v>14</v>
      </c>
      <c r="G1830">
        <v>18</v>
      </c>
      <c r="H1830">
        <v>486</v>
      </c>
      <c r="I1830">
        <f>(1-_xlfn.PERCENTRANK.INC($F$2:$F44042,F1830,1))*10</f>
        <v>9</v>
      </c>
      <c r="J1830">
        <f t="shared" si="141"/>
        <v>6</v>
      </c>
      <c r="K1830">
        <f t="shared" si="142"/>
        <v>5</v>
      </c>
      <c r="L1830" t="s">
        <v>483</v>
      </c>
      <c r="M1830">
        <v>8</v>
      </c>
      <c r="N1830" s="8">
        <v>277.71428571428572</v>
      </c>
      <c r="O1830" s="8">
        <v>6</v>
      </c>
      <c r="P1830" s="8">
        <v>208.28571428571428</v>
      </c>
      <c r="Q1830">
        <f t="shared" si="140"/>
        <v>20</v>
      </c>
      <c r="R1830">
        <f t="shared" si="143"/>
        <v>7</v>
      </c>
      <c r="S1830" t="str">
        <f t="shared" si="144"/>
        <v>Loyal Customers</v>
      </c>
    </row>
    <row r="1831" spans="1:19" x14ac:dyDescent="0.25">
      <c r="A1831">
        <v>5010</v>
      </c>
      <c r="B1831">
        <v>37</v>
      </c>
      <c r="C1831" t="s">
        <v>442</v>
      </c>
      <c r="D1831" t="s">
        <v>30</v>
      </c>
      <c r="E1831">
        <v>25008</v>
      </c>
      <c r="F1831">
        <v>72</v>
      </c>
      <c r="G1831">
        <v>6</v>
      </c>
      <c r="H1831">
        <v>34</v>
      </c>
      <c r="I1831">
        <f>(1-_xlfn.PERCENTRANK.INC($F$2:$F44043,F1831,1))*10</f>
        <v>3.0000000000000004</v>
      </c>
      <c r="J1831">
        <f t="shared" si="141"/>
        <v>1</v>
      </c>
      <c r="K1831">
        <f t="shared" si="142"/>
        <v>0</v>
      </c>
      <c r="L1831" t="s">
        <v>483</v>
      </c>
      <c r="M1831">
        <v>1</v>
      </c>
      <c r="N1831" s="8">
        <v>8.5</v>
      </c>
      <c r="O1831" s="8">
        <v>3</v>
      </c>
      <c r="P1831" s="8">
        <v>25.5</v>
      </c>
      <c r="Q1831">
        <f t="shared" si="140"/>
        <v>4</v>
      </c>
      <c r="R1831">
        <f t="shared" si="143"/>
        <v>0</v>
      </c>
      <c r="S1831" t="str">
        <f t="shared" si="144"/>
        <v>Inactive Customers</v>
      </c>
    </row>
    <row r="1832" spans="1:19" x14ac:dyDescent="0.25">
      <c r="A1832">
        <v>4427</v>
      </c>
      <c r="B1832">
        <v>30</v>
      </c>
      <c r="C1832" t="s">
        <v>443</v>
      </c>
      <c r="D1832" t="s">
        <v>30</v>
      </c>
      <c r="E1832">
        <v>83257</v>
      </c>
      <c r="F1832">
        <v>56</v>
      </c>
      <c r="G1832">
        <v>28</v>
      </c>
      <c r="H1832">
        <v>1365</v>
      </c>
      <c r="I1832">
        <f>(1-_xlfn.PERCENTRANK.INC($F$2:$F44044,F1832,1))*10</f>
        <v>5</v>
      </c>
      <c r="J1832">
        <f t="shared" si="141"/>
        <v>9</v>
      </c>
      <c r="K1832">
        <f t="shared" si="142"/>
        <v>8</v>
      </c>
      <c r="L1832" t="s">
        <v>483</v>
      </c>
      <c r="M1832">
        <v>5</v>
      </c>
      <c r="N1832" s="8">
        <v>401.47058823529414</v>
      </c>
      <c r="O1832" s="8">
        <v>12</v>
      </c>
      <c r="P1832" s="8">
        <v>963.52941176470597</v>
      </c>
      <c r="Q1832">
        <f t="shared" si="140"/>
        <v>22</v>
      </c>
      <c r="R1832">
        <f t="shared" si="143"/>
        <v>8</v>
      </c>
      <c r="S1832" t="str">
        <f t="shared" si="144"/>
        <v>Loyal Customers</v>
      </c>
    </row>
    <row r="1833" spans="1:19" x14ac:dyDescent="0.25">
      <c r="A1833">
        <v>11148</v>
      </c>
      <c r="B1833">
        <v>50</v>
      </c>
      <c r="C1833" t="s">
        <v>442</v>
      </c>
      <c r="D1833" t="s">
        <v>34</v>
      </c>
      <c r="E1833">
        <v>22280</v>
      </c>
      <c r="F1833">
        <v>85</v>
      </c>
      <c r="G1833">
        <v>4</v>
      </c>
      <c r="H1833">
        <v>13</v>
      </c>
      <c r="I1833">
        <f>(1-_xlfn.PERCENTRANK.INC($F$2:$F44045,F1833,1))*10</f>
        <v>1.9999999999999996</v>
      </c>
      <c r="J1833">
        <f t="shared" si="141"/>
        <v>0</v>
      </c>
      <c r="K1833">
        <f t="shared" si="142"/>
        <v>0</v>
      </c>
      <c r="L1833" t="s">
        <v>483</v>
      </c>
      <c r="M1833">
        <v>1</v>
      </c>
      <c r="N1833" s="8">
        <v>4.333333333333333</v>
      </c>
      <c r="O1833" s="8">
        <v>2</v>
      </c>
      <c r="P1833" s="8">
        <v>8.6666666666666661</v>
      </c>
      <c r="Q1833">
        <f t="shared" si="140"/>
        <v>1.9999999999999996</v>
      </c>
      <c r="R1833">
        <f t="shared" si="143"/>
        <v>0</v>
      </c>
      <c r="S1833" t="str">
        <f t="shared" si="144"/>
        <v>Inactive Customers</v>
      </c>
    </row>
    <row r="1834" spans="1:19" x14ac:dyDescent="0.25">
      <c r="A1834">
        <v>1168</v>
      </c>
      <c r="B1834">
        <v>47</v>
      </c>
      <c r="C1834" t="s">
        <v>33</v>
      </c>
      <c r="D1834" t="s">
        <v>34</v>
      </c>
      <c r="E1834">
        <v>72159</v>
      </c>
      <c r="F1834">
        <v>62</v>
      </c>
      <c r="G1834">
        <v>21</v>
      </c>
      <c r="H1834">
        <v>1401</v>
      </c>
      <c r="I1834">
        <f>(1-_xlfn.PERCENTRANK.INC($F$2:$F44046,F1834,1))*10</f>
        <v>4</v>
      </c>
      <c r="J1834">
        <f t="shared" si="141"/>
        <v>7</v>
      </c>
      <c r="K1834">
        <f t="shared" si="142"/>
        <v>8</v>
      </c>
      <c r="L1834" t="s">
        <v>483</v>
      </c>
      <c r="M1834">
        <v>4</v>
      </c>
      <c r="N1834" s="8">
        <v>400.28571428571428</v>
      </c>
      <c r="O1834" s="8">
        <v>10</v>
      </c>
      <c r="P1834" s="8">
        <v>1000.7142857142858</v>
      </c>
      <c r="Q1834">
        <f t="shared" si="140"/>
        <v>19</v>
      </c>
      <c r="R1834">
        <f t="shared" si="143"/>
        <v>7</v>
      </c>
      <c r="S1834" t="str">
        <f t="shared" si="144"/>
        <v>Loyal Customers</v>
      </c>
    </row>
    <row r="1835" spans="1:19" x14ac:dyDescent="0.25">
      <c r="A1835">
        <v>9595</v>
      </c>
      <c r="B1835">
        <v>64</v>
      </c>
      <c r="C1835" t="s">
        <v>442</v>
      </c>
      <c r="D1835" t="s">
        <v>34</v>
      </c>
      <c r="E1835">
        <v>64260</v>
      </c>
      <c r="F1835">
        <v>1</v>
      </c>
      <c r="G1835">
        <v>14</v>
      </c>
      <c r="H1835">
        <v>1574</v>
      </c>
      <c r="I1835">
        <f>(1-_xlfn.PERCENTRANK.INC($F$2:$F44047,F1835,1))*10</f>
        <v>10</v>
      </c>
      <c r="J1835">
        <f t="shared" si="141"/>
        <v>4</v>
      </c>
      <c r="K1835">
        <f t="shared" si="142"/>
        <v>9</v>
      </c>
      <c r="L1835" t="s">
        <v>483</v>
      </c>
      <c r="M1835">
        <v>4</v>
      </c>
      <c r="N1835" s="8">
        <v>787</v>
      </c>
      <c r="O1835" s="8">
        <v>4</v>
      </c>
      <c r="P1835" s="8">
        <v>787</v>
      </c>
      <c r="Q1835">
        <f t="shared" si="140"/>
        <v>23</v>
      </c>
      <c r="R1835">
        <f t="shared" si="143"/>
        <v>8</v>
      </c>
      <c r="S1835" t="str">
        <f t="shared" si="144"/>
        <v>Loyal Customers</v>
      </c>
    </row>
    <row r="1836" spans="1:19" x14ac:dyDescent="0.25">
      <c r="A1836">
        <v>10163</v>
      </c>
      <c r="B1836">
        <v>41</v>
      </c>
      <c r="C1836" t="s">
        <v>33</v>
      </c>
      <c r="D1836" t="s">
        <v>30</v>
      </c>
      <c r="E1836">
        <v>82733</v>
      </c>
      <c r="F1836">
        <v>28</v>
      </c>
      <c r="G1836">
        <v>20</v>
      </c>
      <c r="H1836">
        <v>1323</v>
      </c>
      <c r="I1836">
        <f>(1-_xlfn.PERCENTRANK.INC($F$2:$F44048,F1836,1))*10</f>
        <v>8</v>
      </c>
      <c r="J1836">
        <f t="shared" si="141"/>
        <v>6</v>
      </c>
      <c r="K1836">
        <f t="shared" si="142"/>
        <v>8</v>
      </c>
      <c r="L1836" t="s">
        <v>483</v>
      </c>
      <c r="M1836">
        <v>8</v>
      </c>
      <c r="N1836" s="8">
        <v>705.6</v>
      </c>
      <c r="O1836" s="8">
        <v>7</v>
      </c>
      <c r="P1836" s="8">
        <v>617.4</v>
      </c>
      <c r="Q1836">
        <f t="shared" si="140"/>
        <v>22</v>
      </c>
      <c r="R1836">
        <f t="shared" si="143"/>
        <v>8</v>
      </c>
      <c r="S1836" t="str">
        <f t="shared" si="144"/>
        <v>Loyal Customers</v>
      </c>
    </row>
    <row r="1837" spans="1:19" x14ac:dyDescent="0.25">
      <c r="A1837">
        <v>2886</v>
      </c>
      <c r="B1837">
        <v>54</v>
      </c>
      <c r="C1837" t="s">
        <v>443</v>
      </c>
      <c r="D1837" t="s">
        <v>37</v>
      </c>
      <c r="E1837">
        <v>74290</v>
      </c>
      <c r="F1837">
        <v>70</v>
      </c>
      <c r="G1837">
        <v>32</v>
      </c>
      <c r="H1837">
        <v>1217</v>
      </c>
      <c r="I1837">
        <f>(1-_xlfn.PERCENTRANK.INC($F$2:$F44049,F1837,1))*10</f>
        <v>3.0000000000000004</v>
      </c>
      <c r="J1837">
        <f t="shared" si="141"/>
        <v>9</v>
      </c>
      <c r="K1837">
        <f t="shared" si="142"/>
        <v>8</v>
      </c>
      <c r="L1837" t="s">
        <v>483</v>
      </c>
      <c r="M1837">
        <v>10</v>
      </c>
      <c r="N1837" s="8">
        <v>608.5</v>
      </c>
      <c r="O1837" s="8">
        <v>10</v>
      </c>
      <c r="P1837" s="8">
        <v>608.5</v>
      </c>
      <c r="Q1837">
        <f t="shared" si="140"/>
        <v>20</v>
      </c>
      <c r="R1837">
        <f t="shared" si="143"/>
        <v>7</v>
      </c>
      <c r="S1837" t="str">
        <f t="shared" si="144"/>
        <v>Loyal Customers</v>
      </c>
    </row>
    <row r="1838" spans="1:19" x14ac:dyDescent="0.25">
      <c r="A1838">
        <v>6710</v>
      </c>
      <c r="B1838">
        <v>74</v>
      </c>
      <c r="C1838" t="s">
        <v>443</v>
      </c>
      <c r="D1838" t="s">
        <v>30</v>
      </c>
      <c r="E1838">
        <v>58217</v>
      </c>
      <c r="F1838">
        <v>84</v>
      </c>
      <c r="G1838">
        <v>7</v>
      </c>
      <c r="H1838">
        <v>103</v>
      </c>
      <c r="I1838">
        <f>(1-_xlfn.PERCENTRANK.INC($F$2:$F44050,F1838,1))*10</f>
        <v>1.9999999999999996</v>
      </c>
      <c r="J1838">
        <f t="shared" si="141"/>
        <v>1</v>
      </c>
      <c r="K1838">
        <f t="shared" si="142"/>
        <v>3</v>
      </c>
      <c r="L1838" t="s">
        <v>483</v>
      </c>
      <c r="M1838">
        <v>2</v>
      </c>
      <c r="N1838" s="8">
        <v>34.333333333333329</v>
      </c>
      <c r="O1838" s="8">
        <v>4</v>
      </c>
      <c r="P1838" s="8">
        <v>68.666666666666657</v>
      </c>
      <c r="Q1838">
        <f t="shared" si="140"/>
        <v>6</v>
      </c>
      <c r="R1838">
        <f t="shared" si="143"/>
        <v>0</v>
      </c>
      <c r="S1838" t="str">
        <f t="shared" si="144"/>
        <v>Inactive Customers</v>
      </c>
    </row>
    <row r="1839" spans="1:19" x14ac:dyDescent="0.25">
      <c r="A1839">
        <v>5316</v>
      </c>
      <c r="B1839">
        <v>49</v>
      </c>
      <c r="C1839" t="s">
        <v>443</v>
      </c>
      <c r="D1839" t="s">
        <v>34</v>
      </c>
      <c r="E1839">
        <v>21024</v>
      </c>
      <c r="F1839">
        <v>89</v>
      </c>
      <c r="G1839">
        <v>7</v>
      </c>
      <c r="H1839">
        <v>84</v>
      </c>
      <c r="I1839">
        <f>(1-_xlfn.PERCENTRANK.INC($F$2:$F44051,F1839,1))*10</f>
        <v>1.9999999999999996</v>
      </c>
      <c r="J1839">
        <f t="shared" si="141"/>
        <v>1</v>
      </c>
      <c r="K1839">
        <f t="shared" si="142"/>
        <v>2</v>
      </c>
      <c r="L1839" t="s">
        <v>483</v>
      </c>
      <c r="M1839">
        <v>2</v>
      </c>
      <c r="N1839" s="8">
        <v>28</v>
      </c>
      <c r="O1839" s="8">
        <v>4</v>
      </c>
      <c r="P1839" s="8">
        <v>56</v>
      </c>
      <c r="Q1839">
        <f t="shared" si="140"/>
        <v>5</v>
      </c>
      <c r="R1839">
        <f t="shared" si="143"/>
        <v>0</v>
      </c>
      <c r="S1839" t="str">
        <f t="shared" si="144"/>
        <v>Inactive Customers</v>
      </c>
    </row>
    <row r="1840" spans="1:19" x14ac:dyDescent="0.25">
      <c r="A1840">
        <v>9029</v>
      </c>
      <c r="B1840">
        <v>53</v>
      </c>
      <c r="C1840" t="s">
        <v>33</v>
      </c>
      <c r="D1840" t="s">
        <v>34</v>
      </c>
      <c r="E1840">
        <v>70116</v>
      </c>
      <c r="F1840">
        <v>73</v>
      </c>
      <c r="G1840">
        <v>23</v>
      </c>
      <c r="H1840">
        <v>1536</v>
      </c>
      <c r="I1840">
        <f>(1-_xlfn.PERCENTRANK.INC($F$2:$F44052,F1840,1))*10</f>
        <v>3.0000000000000004</v>
      </c>
      <c r="J1840">
        <f t="shared" si="141"/>
        <v>8</v>
      </c>
      <c r="K1840">
        <f t="shared" si="142"/>
        <v>9</v>
      </c>
      <c r="L1840" t="s">
        <v>483</v>
      </c>
      <c r="M1840">
        <v>2</v>
      </c>
      <c r="N1840" s="8">
        <v>219.42857142857142</v>
      </c>
      <c r="O1840" s="8">
        <v>12</v>
      </c>
      <c r="P1840" s="8">
        <v>1316.5714285714284</v>
      </c>
      <c r="Q1840">
        <f t="shared" si="140"/>
        <v>20</v>
      </c>
      <c r="R1840">
        <f t="shared" si="143"/>
        <v>7</v>
      </c>
      <c r="S1840" t="str">
        <f t="shared" si="144"/>
        <v>Loyal Customers</v>
      </c>
    </row>
    <row r="1841" spans="1:19" x14ac:dyDescent="0.25">
      <c r="A1841">
        <v>521</v>
      </c>
      <c r="B1841">
        <v>40</v>
      </c>
      <c r="C1841" t="s">
        <v>442</v>
      </c>
      <c r="D1841" t="s">
        <v>34</v>
      </c>
      <c r="E1841">
        <v>54006</v>
      </c>
      <c r="F1841">
        <v>42</v>
      </c>
      <c r="G1841">
        <v>18</v>
      </c>
      <c r="H1841">
        <v>581</v>
      </c>
      <c r="I1841">
        <f>(1-_xlfn.PERCENTRANK.INC($F$2:$F44053,F1841,1))*10</f>
        <v>6</v>
      </c>
      <c r="J1841">
        <f t="shared" si="141"/>
        <v>6</v>
      </c>
      <c r="K1841">
        <f t="shared" si="142"/>
        <v>5</v>
      </c>
      <c r="L1841" t="s">
        <v>483</v>
      </c>
      <c r="M1841">
        <v>8</v>
      </c>
      <c r="N1841" s="8">
        <v>309.86666666666667</v>
      </c>
      <c r="O1841" s="8">
        <v>7</v>
      </c>
      <c r="P1841" s="8">
        <v>271.13333333333333</v>
      </c>
      <c r="Q1841">
        <f t="shared" si="140"/>
        <v>17</v>
      </c>
      <c r="R1841">
        <f t="shared" si="143"/>
        <v>5</v>
      </c>
      <c r="S1841" t="str">
        <f t="shared" si="144"/>
        <v>Growth Customers</v>
      </c>
    </row>
    <row r="1842" spans="1:19" x14ac:dyDescent="0.25">
      <c r="A1842">
        <v>1459</v>
      </c>
      <c r="B1842">
        <v>59</v>
      </c>
      <c r="C1842" t="s">
        <v>33</v>
      </c>
      <c r="D1842" t="s">
        <v>34</v>
      </c>
      <c r="E1842">
        <v>69063</v>
      </c>
      <c r="F1842">
        <v>16</v>
      </c>
      <c r="G1842">
        <v>14</v>
      </c>
      <c r="H1842">
        <v>928</v>
      </c>
      <c r="I1842">
        <f>(1-_xlfn.PERCENTRANK.INC($F$2:$F44054,F1842,1))*10</f>
        <v>9</v>
      </c>
      <c r="J1842">
        <f t="shared" si="141"/>
        <v>4</v>
      </c>
      <c r="K1842">
        <f t="shared" si="142"/>
        <v>6</v>
      </c>
      <c r="L1842" t="s">
        <v>483</v>
      </c>
      <c r="M1842">
        <v>5</v>
      </c>
      <c r="N1842" s="8">
        <v>464</v>
      </c>
      <c r="O1842" s="8">
        <v>5</v>
      </c>
      <c r="P1842" s="8">
        <v>464</v>
      </c>
      <c r="Q1842">
        <f t="shared" si="140"/>
        <v>19</v>
      </c>
      <c r="R1842">
        <f t="shared" si="143"/>
        <v>7</v>
      </c>
      <c r="S1842" t="str">
        <f t="shared" si="144"/>
        <v>Loyal Customers</v>
      </c>
    </row>
    <row r="1843" spans="1:19" x14ac:dyDescent="0.25">
      <c r="A1843">
        <v>10241</v>
      </c>
      <c r="B1843">
        <v>50</v>
      </c>
      <c r="C1843" t="s">
        <v>443</v>
      </c>
      <c r="D1843" t="s">
        <v>37</v>
      </c>
      <c r="E1843">
        <v>11448</v>
      </c>
      <c r="F1843">
        <v>16</v>
      </c>
      <c r="G1843">
        <v>4</v>
      </c>
      <c r="H1843">
        <v>14</v>
      </c>
      <c r="I1843">
        <f>(1-_xlfn.PERCENTRANK.INC($F$2:$F44055,F1843,1))*10</f>
        <v>9</v>
      </c>
      <c r="J1843">
        <f t="shared" si="141"/>
        <v>0</v>
      </c>
      <c r="K1843">
        <f t="shared" si="142"/>
        <v>0</v>
      </c>
      <c r="L1843" t="s">
        <v>483</v>
      </c>
      <c r="M1843">
        <v>1</v>
      </c>
      <c r="N1843" s="8">
        <v>4.6666666666666661</v>
      </c>
      <c r="O1843" s="8">
        <v>2</v>
      </c>
      <c r="P1843" s="8">
        <v>9.3333333333333321</v>
      </c>
      <c r="Q1843">
        <f t="shared" si="140"/>
        <v>9</v>
      </c>
      <c r="R1843">
        <f t="shared" si="143"/>
        <v>2</v>
      </c>
      <c r="S1843" t="str">
        <f t="shared" si="144"/>
        <v>At-Risk Customers</v>
      </c>
    </row>
    <row r="1844" spans="1:19" x14ac:dyDescent="0.25">
      <c r="A1844">
        <v>1630</v>
      </c>
      <c r="B1844">
        <v>46</v>
      </c>
      <c r="C1844" t="s">
        <v>442</v>
      </c>
      <c r="D1844" t="s">
        <v>30</v>
      </c>
      <c r="E1844">
        <v>61825</v>
      </c>
      <c r="F1844">
        <v>56</v>
      </c>
      <c r="G1844">
        <v>15</v>
      </c>
      <c r="H1844">
        <v>424</v>
      </c>
      <c r="I1844">
        <f>(1-_xlfn.PERCENTRANK.INC($F$2:$F44056,F1844,1))*10</f>
        <v>5</v>
      </c>
      <c r="J1844">
        <f t="shared" si="141"/>
        <v>4</v>
      </c>
      <c r="K1844">
        <f t="shared" si="142"/>
        <v>5</v>
      </c>
      <c r="L1844" t="s">
        <v>483</v>
      </c>
      <c r="M1844">
        <v>4</v>
      </c>
      <c r="N1844" s="8">
        <v>141.33333333333331</v>
      </c>
      <c r="O1844" s="8">
        <v>8</v>
      </c>
      <c r="P1844" s="8">
        <v>282.66666666666663</v>
      </c>
      <c r="Q1844">
        <f t="shared" si="140"/>
        <v>14</v>
      </c>
      <c r="R1844">
        <f t="shared" si="143"/>
        <v>4</v>
      </c>
      <c r="S1844" t="str">
        <f t="shared" si="144"/>
        <v>At-Risk Customers</v>
      </c>
    </row>
    <row r="1845" spans="1:19" x14ac:dyDescent="0.25">
      <c r="A1845">
        <v>3254</v>
      </c>
      <c r="B1845">
        <v>54</v>
      </c>
      <c r="C1845" t="s">
        <v>442</v>
      </c>
      <c r="D1845" t="s">
        <v>34</v>
      </c>
      <c r="E1845">
        <v>70886</v>
      </c>
      <c r="F1845">
        <v>65</v>
      </c>
      <c r="G1845">
        <v>14</v>
      </c>
      <c r="H1845">
        <v>960</v>
      </c>
      <c r="I1845">
        <f>(1-_xlfn.PERCENTRANK.INC($F$2:$F44057,F1845,1))*10</f>
        <v>4</v>
      </c>
      <c r="J1845">
        <f t="shared" si="141"/>
        <v>4</v>
      </c>
      <c r="K1845">
        <f t="shared" si="142"/>
        <v>7</v>
      </c>
      <c r="L1845" t="s">
        <v>483</v>
      </c>
      <c r="M1845">
        <v>5</v>
      </c>
      <c r="N1845" s="8">
        <v>533.33333333333337</v>
      </c>
      <c r="O1845" s="8">
        <v>4</v>
      </c>
      <c r="P1845" s="8">
        <v>426.66666666666663</v>
      </c>
      <c r="Q1845">
        <f t="shared" si="140"/>
        <v>15</v>
      </c>
      <c r="R1845">
        <f t="shared" si="143"/>
        <v>4</v>
      </c>
      <c r="S1845" t="str">
        <f t="shared" si="144"/>
        <v>At-Risk Customers</v>
      </c>
    </row>
    <row r="1846" spans="1:19" x14ac:dyDescent="0.25">
      <c r="A1846">
        <v>9064</v>
      </c>
      <c r="B1846">
        <v>43</v>
      </c>
      <c r="C1846" t="s">
        <v>442</v>
      </c>
      <c r="D1846" t="s">
        <v>34</v>
      </c>
      <c r="E1846">
        <v>69109</v>
      </c>
      <c r="F1846">
        <v>10</v>
      </c>
      <c r="G1846">
        <v>20</v>
      </c>
      <c r="H1846">
        <v>1555</v>
      </c>
      <c r="I1846">
        <f>(1-_xlfn.PERCENTRANK.INC($F$2:$F44058,F1846,1))*10</f>
        <v>9</v>
      </c>
      <c r="J1846">
        <f t="shared" si="141"/>
        <v>6</v>
      </c>
      <c r="K1846">
        <f t="shared" si="142"/>
        <v>9</v>
      </c>
      <c r="L1846" t="s">
        <v>483</v>
      </c>
      <c r="M1846">
        <v>6</v>
      </c>
      <c r="N1846" s="8">
        <v>717.69230769230774</v>
      </c>
      <c r="O1846" s="8">
        <v>7</v>
      </c>
      <c r="P1846" s="8">
        <v>837.30769230769226</v>
      </c>
      <c r="Q1846">
        <f t="shared" si="140"/>
        <v>24</v>
      </c>
      <c r="R1846">
        <f t="shared" si="143"/>
        <v>9</v>
      </c>
      <c r="S1846" t="str">
        <f t="shared" si="144"/>
        <v>Top Customers</v>
      </c>
    </row>
    <row r="1847" spans="1:19" x14ac:dyDescent="0.25">
      <c r="A1847">
        <v>3678</v>
      </c>
      <c r="B1847">
        <v>52</v>
      </c>
      <c r="C1847" t="s">
        <v>442</v>
      </c>
      <c r="D1847" t="s">
        <v>57</v>
      </c>
      <c r="E1847">
        <v>60208</v>
      </c>
      <c r="F1847">
        <v>13</v>
      </c>
      <c r="G1847">
        <v>29</v>
      </c>
      <c r="H1847">
        <v>656</v>
      </c>
      <c r="I1847">
        <f>(1-_xlfn.PERCENTRANK.INC($F$2:$F44059,F1847,1))*10</f>
        <v>9</v>
      </c>
      <c r="J1847">
        <f t="shared" si="141"/>
        <v>9</v>
      </c>
      <c r="K1847">
        <f t="shared" si="142"/>
        <v>6</v>
      </c>
      <c r="L1847" t="s">
        <v>483</v>
      </c>
      <c r="M1847">
        <v>8</v>
      </c>
      <c r="N1847" s="8">
        <v>349.86666666666667</v>
      </c>
      <c r="O1847" s="8">
        <v>7</v>
      </c>
      <c r="P1847" s="8">
        <v>306.13333333333333</v>
      </c>
      <c r="Q1847">
        <f t="shared" si="140"/>
        <v>24</v>
      </c>
      <c r="R1847">
        <f t="shared" si="143"/>
        <v>9</v>
      </c>
      <c r="S1847" t="str">
        <f t="shared" si="144"/>
        <v>Top Customers</v>
      </c>
    </row>
    <row r="1848" spans="1:19" x14ac:dyDescent="0.25">
      <c r="A1848">
        <v>4227</v>
      </c>
      <c r="B1848">
        <v>57</v>
      </c>
      <c r="C1848" t="s">
        <v>443</v>
      </c>
      <c r="D1848" t="s">
        <v>34</v>
      </c>
      <c r="E1848">
        <v>32889</v>
      </c>
      <c r="F1848">
        <v>78</v>
      </c>
      <c r="G1848">
        <v>9</v>
      </c>
      <c r="H1848">
        <v>55</v>
      </c>
      <c r="I1848">
        <f>(1-_xlfn.PERCENTRANK.INC($F$2:$F44060,F1848,1))*10</f>
        <v>3.0000000000000004</v>
      </c>
      <c r="J1848">
        <f t="shared" si="141"/>
        <v>2</v>
      </c>
      <c r="K1848">
        <f t="shared" si="142"/>
        <v>1</v>
      </c>
      <c r="L1848" t="s">
        <v>483</v>
      </c>
      <c r="M1848">
        <v>2</v>
      </c>
      <c r="N1848" s="8">
        <v>22</v>
      </c>
      <c r="O1848" s="8">
        <v>3</v>
      </c>
      <c r="P1848" s="8">
        <v>33</v>
      </c>
      <c r="Q1848">
        <f t="shared" si="140"/>
        <v>6</v>
      </c>
      <c r="R1848">
        <f t="shared" si="143"/>
        <v>0</v>
      </c>
      <c r="S1848" t="str">
        <f t="shared" si="144"/>
        <v>Inactive Customers</v>
      </c>
    </row>
    <row r="1849" spans="1:19" x14ac:dyDescent="0.25">
      <c r="A1849">
        <v>9467</v>
      </c>
      <c r="B1849">
        <v>41</v>
      </c>
      <c r="C1849" t="s">
        <v>442</v>
      </c>
      <c r="D1849" t="s">
        <v>30</v>
      </c>
      <c r="E1849">
        <v>34738</v>
      </c>
      <c r="F1849">
        <v>51</v>
      </c>
      <c r="G1849">
        <v>5</v>
      </c>
      <c r="H1849">
        <v>20</v>
      </c>
      <c r="I1849">
        <f>(1-_xlfn.PERCENTRANK.INC($F$2:$F44061,F1849,1))*10</f>
        <v>5</v>
      </c>
      <c r="J1849">
        <f t="shared" si="141"/>
        <v>0</v>
      </c>
      <c r="K1849">
        <f t="shared" si="142"/>
        <v>0</v>
      </c>
      <c r="L1849" t="s">
        <v>483</v>
      </c>
      <c r="M1849">
        <v>1</v>
      </c>
      <c r="N1849" s="8">
        <v>5</v>
      </c>
      <c r="O1849" s="8">
        <v>3</v>
      </c>
      <c r="P1849" s="8">
        <v>15</v>
      </c>
      <c r="Q1849">
        <f t="shared" si="140"/>
        <v>5</v>
      </c>
      <c r="R1849">
        <f t="shared" si="143"/>
        <v>0</v>
      </c>
      <c r="S1849" t="str">
        <f t="shared" si="144"/>
        <v>Inactive Customers</v>
      </c>
    </row>
    <row r="1850" spans="1:19" x14ac:dyDescent="0.25">
      <c r="A1850">
        <v>8486</v>
      </c>
      <c r="B1850">
        <v>54</v>
      </c>
      <c r="C1850" t="s">
        <v>443</v>
      </c>
      <c r="D1850" t="s">
        <v>34</v>
      </c>
      <c r="E1850">
        <v>30538</v>
      </c>
      <c r="F1850">
        <v>27</v>
      </c>
      <c r="G1850">
        <v>17</v>
      </c>
      <c r="H1850">
        <v>367</v>
      </c>
      <c r="I1850">
        <f>(1-_xlfn.PERCENTRANK.INC($F$2:$F44062,F1850,1))*10</f>
        <v>8</v>
      </c>
      <c r="J1850">
        <f t="shared" si="141"/>
        <v>5</v>
      </c>
      <c r="K1850">
        <f t="shared" si="142"/>
        <v>4</v>
      </c>
      <c r="L1850" t="s">
        <v>483</v>
      </c>
      <c r="M1850">
        <v>9</v>
      </c>
      <c r="N1850" s="8">
        <v>254.07692307692307</v>
      </c>
      <c r="O1850" s="8">
        <v>4</v>
      </c>
      <c r="P1850" s="8">
        <v>112.92307692307693</v>
      </c>
      <c r="Q1850">
        <f t="shared" si="140"/>
        <v>17</v>
      </c>
      <c r="R1850">
        <f t="shared" si="143"/>
        <v>5</v>
      </c>
      <c r="S1850" t="str">
        <f t="shared" si="144"/>
        <v>Growth Customers</v>
      </c>
    </row>
    <row r="1851" spans="1:19" x14ac:dyDescent="0.25">
      <c r="A1851">
        <v>2186</v>
      </c>
      <c r="B1851">
        <v>48</v>
      </c>
      <c r="C1851" t="s">
        <v>443</v>
      </c>
      <c r="D1851" t="s">
        <v>34</v>
      </c>
      <c r="E1851">
        <v>82326</v>
      </c>
      <c r="F1851">
        <v>30</v>
      </c>
      <c r="G1851">
        <v>22</v>
      </c>
      <c r="H1851">
        <v>2257</v>
      </c>
      <c r="I1851">
        <f>(1-_xlfn.PERCENTRANK.INC($F$2:$F44063,F1851,1))*10</f>
        <v>7</v>
      </c>
      <c r="J1851">
        <f t="shared" si="141"/>
        <v>7</v>
      </c>
      <c r="K1851">
        <f t="shared" si="142"/>
        <v>9</v>
      </c>
      <c r="L1851" t="s">
        <v>483</v>
      </c>
      <c r="M1851">
        <v>5</v>
      </c>
      <c r="N1851" s="8">
        <v>1025.9090909090908</v>
      </c>
      <c r="O1851" s="8">
        <v>6</v>
      </c>
      <c r="P1851" s="8">
        <v>1231.090909090909</v>
      </c>
      <c r="Q1851">
        <f t="shared" si="140"/>
        <v>23</v>
      </c>
      <c r="R1851">
        <f t="shared" si="143"/>
        <v>8</v>
      </c>
      <c r="S1851" t="str">
        <f t="shared" si="144"/>
        <v>Loyal Customers</v>
      </c>
    </row>
    <row r="1852" spans="1:19" x14ac:dyDescent="0.25">
      <c r="A1852">
        <v>3286</v>
      </c>
      <c r="B1852">
        <v>58</v>
      </c>
      <c r="C1852" t="s">
        <v>33</v>
      </c>
      <c r="D1852" t="s">
        <v>37</v>
      </c>
      <c r="E1852">
        <v>26642</v>
      </c>
      <c r="F1852">
        <v>71</v>
      </c>
      <c r="G1852">
        <v>7</v>
      </c>
      <c r="H1852">
        <v>42</v>
      </c>
      <c r="I1852">
        <f>(1-_xlfn.PERCENTRANK.INC($F$2:$F44064,F1852,1))*10</f>
        <v>3.0000000000000004</v>
      </c>
      <c r="J1852">
        <f t="shared" si="141"/>
        <v>1</v>
      </c>
      <c r="K1852">
        <f t="shared" si="142"/>
        <v>1</v>
      </c>
      <c r="L1852" t="s">
        <v>483</v>
      </c>
      <c r="M1852">
        <v>2</v>
      </c>
      <c r="N1852" s="8">
        <v>16.8</v>
      </c>
      <c r="O1852" s="8">
        <v>3</v>
      </c>
      <c r="P1852" s="8">
        <v>25.2</v>
      </c>
      <c r="Q1852">
        <f t="shared" si="140"/>
        <v>5</v>
      </c>
      <c r="R1852">
        <f t="shared" si="143"/>
        <v>0</v>
      </c>
      <c r="S1852" t="str">
        <f t="shared" si="144"/>
        <v>Inactive Customers</v>
      </c>
    </row>
    <row r="1853" spans="1:19" x14ac:dyDescent="0.25">
      <c r="A1853">
        <v>8602</v>
      </c>
      <c r="B1853">
        <v>61</v>
      </c>
      <c r="C1853" t="s">
        <v>442</v>
      </c>
      <c r="D1853" t="s">
        <v>37</v>
      </c>
      <c r="E1853">
        <v>69932</v>
      </c>
      <c r="F1853">
        <v>97</v>
      </c>
      <c r="G1853">
        <v>26</v>
      </c>
      <c r="H1853">
        <v>1049</v>
      </c>
      <c r="I1853">
        <f>(1-_xlfn.PERCENTRANK.INC($F$2:$F44065,F1853,1))*10</f>
        <v>0.99999999999999978</v>
      </c>
      <c r="J1853">
        <f t="shared" si="141"/>
        <v>9</v>
      </c>
      <c r="K1853">
        <f t="shared" si="142"/>
        <v>7</v>
      </c>
      <c r="L1853" t="s">
        <v>483</v>
      </c>
      <c r="M1853">
        <v>7</v>
      </c>
      <c r="N1853" s="8">
        <v>407.94444444444446</v>
      </c>
      <c r="O1853" s="8">
        <v>11</v>
      </c>
      <c r="P1853" s="8">
        <v>641.05555555555566</v>
      </c>
      <c r="Q1853">
        <f t="shared" si="140"/>
        <v>17</v>
      </c>
      <c r="R1853">
        <f t="shared" si="143"/>
        <v>5</v>
      </c>
      <c r="S1853" t="str">
        <f t="shared" si="144"/>
        <v>Growth Customers</v>
      </c>
    </row>
    <row r="1854" spans="1:19" x14ac:dyDescent="0.25">
      <c r="A1854">
        <v>3722</v>
      </c>
      <c r="B1854">
        <v>53</v>
      </c>
      <c r="C1854" t="s">
        <v>442</v>
      </c>
      <c r="D1854" t="s">
        <v>30</v>
      </c>
      <c r="E1854">
        <v>44503</v>
      </c>
      <c r="F1854">
        <v>83</v>
      </c>
      <c r="G1854">
        <v>7</v>
      </c>
      <c r="H1854">
        <v>48</v>
      </c>
      <c r="I1854">
        <f>(1-_xlfn.PERCENTRANK.INC($F$2:$F44066,F1854,1))*10</f>
        <v>1.9999999999999996</v>
      </c>
      <c r="J1854">
        <f t="shared" si="141"/>
        <v>1</v>
      </c>
      <c r="K1854">
        <f t="shared" si="142"/>
        <v>1</v>
      </c>
      <c r="L1854" t="s">
        <v>483</v>
      </c>
      <c r="M1854">
        <v>2</v>
      </c>
      <c r="N1854" s="8">
        <v>19.200000000000003</v>
      </c>
      <c r="O1854" s="8">
        <v>3</v>
      </c>
      <c r="P1854" s="8">
        <v>28.799999999999997</v>
      </c>
      <c r="Q1854">
        <f t="shared" si="140"/>
        <v>3.9999999999999996</v>
      </c>
      <c r="R1854">
        <f t="shared" si="143"/>
        <v>0</v>
      </c>
      <c r="S1854" t="str">
        <f t="shared" si="144"/>
        <v>Inactive Customers</v>
      </c>
    </row>
    <row r="1855" spans="1:19" x14ac:dyDescent="0.25">
      <c r="A1855">
        <v>6715</v>
      </c>
      <c r="B1855">
        <v>77</v>
      </c>
      <c r="C1855" t="s">
        <v>33</v>
      </c>
      <c r="D1855" t="s">
        <v>30</v>
      </c>
      <c r="E1855">
        <v>60200</v>
      </c>
      <c r="F1855">
        <v>3</v>
      </c>
      <c r="G1855">
        <v>25</v>
      </c>
      <c r="H1855">
        <v>685</v>
      </c>
      <c r="I1855">
        <f>(1-_xlfn.PERCENTRANK.INC($F$2:$F44067,F1855,1))*10</f>
        <v>10</v>
      </c>
      <c r="J1855">
        <f t="shared" si="141"/>
        <v>8</v>
      </c>
      <c r="K1855">
        <f t="shared" si="142"/>
        <v>6</v>
      </c>
      <c r="L1855" t="s">
        <v>483</v>
      </c>
      <c r="M1855">
        <v>6</v>
      </c>
      <c r="N1855" s="8">
        <v>241.76470588235296</v>
      </c>
      <c r="O1855" s="8">
        <v>11</v>
      </c>
      <c r="P1855" s="8">
        <v>443.23529411764707</v>
      </c>
      <c r="Q1855">
        <f t="shared" si="140"/>
        <v>24</v>
      </c>
      <c r="R1855">
        <f t="shared" si="143"/>
        <v>9</v>
      </c>
      <c r="S1855" t="str">
        <f t="shared" si="144"/>
        <v>Top Customers</v>
      </c>
    </row>
    <row r="1856" spans="1:19" x14ac:dyDescent="0.25">
      <c r="A1856">
        <v>4796</v>
      </c>
      <c r="B1856">
        <v>73</v>
      </c>
      <c r="C1856" t="s">
        <v>442</v>
      </c>
      <c r="D1856" t="s">
        <v>37</v>
      </c>
      <c r="E1856">
        <v>49638</v>
      </c>
      <c r="F1856">
        <v>71</v>
      </c>
      <c r="G1856">
        <v>5</v>
      </c>
      <c r="H1856">
        <v>39</v>
      </c>
      <c r="I1856">
        <f>(1-_xlfn.PERCENTRANK.INC($F$2:$F44068,F1856,1))*10</f>
        <v>3.0000000000000004</v>
      </c>
      <c r="J1856">
        <f t="shared" si="141"/>
        <v>0</v>
      </c>
      <c r="K1856">
        <f t="shared" si="142"/>
        <v>1</v>
      </c>
      <c r="L1856" t="s">
        <v>483</v>
      </c>
      <c r="M1856">
        <v>1</v>
      </c>
      <c r="N1856" s="8">
        <v>9.75</v>
      </c>
      <c r="O1856" s="8">
        <v>3</v>
      </c>
      <c r="P1856" s="8">
        <v>29.25</v>
      </c>
      <c r="Q1856">
        <f t="shared" si="140"/>
        <v>4</v>
      </c>
      <c r="R1856">
        <f t="shared" si="143"/>
        <v>0</v>
      </c>
      <c r="S1856" t="str">
        <f t="shared" si="144"/>
        <v>Inactive Customers</v>
      </c>
    </row>
    <row r="1857" spans="1:19" x14ac:dyDescent="0.25">
      <c r="A1857">
        <v>9612</v>
      </c>
      <c r="B1857">
        <v>38</v>
      </c>
      <c r="C1857" t="s">
        <v>443</v>
      </c>
      <c r="D1857" t="s">
        <v>30</v>
      </c>
      <c r="E1857">
        <v>23830</v>
      </c>
      <c r="F1857">
        <v>3</v>
      </c>
      <c r="G1857">
        <v>5</v>
      </c>
      <c r="H1857">
        <v>43</v>
      </c>
      <c r="I1857">
        <f>(1-_xlfn.PERCENTRANK.INC($F$2:$F44069,F1857,1))*10</f>
        <v>10</v>
      </c>
      <c r="J1857">
        <f t="shared" si="141"/>
        <v>0</v>
      </c>
      <c r="K1857">
        <f t="shared" si="142"/>
        <v>1</v>
      </c>
      <c r="L1857" t="s">
        <v>483</v>
      </c>
      <c r="M1857">
        <v>1</v>
      </c>
      <c r="N1857" s="8">
        <v>10.75</v>
      </c>
      <c r="O1857" s="8">
        <v>3</v>
      </c>
      <c r="P1857" s="8">
        <v>32.25</v>
      </c>
      <c r="Q1857">
        <f t="shared" si="140"/>
        <v>11</v>
      </c>
      <c r="R1857">
        <f t="shared" si="143"/>
        <v>3</v>
      </c>
      <c r="S1857" t="str">
        <f t="shared" si="144"/>
        <v>At-Risk Customers</v>
      </c>
    </row>
    <row r="1858" spans="1:19" x14ac:dyDescent="0.25">
      <c r="A1858">
        <v>3766</v>
      </c>
      <c r="B1858">
        <v>66</v>
      </c>
      <c r="C1858" t="s">
        <v>443</v>
      </c>
      <c r="D1858" t="s">
        <v>57</v>
      </c>
      <c r="E1858">
        <v>33051</v>
      </c>
      <c r="F1858">
        <v>15</v>
      </c>
      <c r="G1858">
        <v>21</v>
      </c>
      <c r="H1858">
        <v>835</v>
      </c>
      <c r="I1858">
        <f>(1-_xlfn.PERCENTRANK.INC($F$2:$F44070,F1858,1))*10</f>
        <v>9</v>
      </c>
      <c r="J1858">
        <f t="shared" si="141"/>
        <v>7</v>
      </c>
      <c r="K1858">
        <f t="shared" si="142"/>
        <v>6</v>
      </c>
      <c r="L1858" t="s">
        <v>483</v>
      </c>
      <c r="M1858">
        <v>9</v>
      </c>
      <c r="N1858" s="8">
        <v>442.05882352941177</v>
      </c>
      <c r="O1858" s="8">
        <v>8</v>
      </c>
      <c r="P1858" s="8">
        <v>392.94117647058823</v>
      </c>
      <c r="Q1858">
        <f t="shared" ref="Q1858:Q1921" si="145">SUM(I1858,J1858,K1858)</f>
        <v>22</v>
      </c>
      <c r="R1858">
        <f t="shared" si="143"/>
        <v>8</v>
      </c>
      <c r="S1858" t="str">
        <f t="shared" si="144"/>
        <v>Loyal Customers</v>
      </c>
    </row>
    <row r="1859" spans="1:19" x14ac:dyDescent="0.25">
      <c r="A1859">
        <v>1399</v>
      </c>
      <c r="B1859">
        <v>67</v>
      </c>
      <c r="C1859" t="s">
        <v>442</v>
      </c>
      <c r="D1859" t="s">
        <v>34</v>
      </c>
      <c r="E1859">
        <v>72905</v>
      </c>
      <c r="F1859">
        <v>52</v>
      </c>
      <c r="G1859">
        <v>20</v>
      </c>
      <c r="H1859">
        <v>1515</v>
      </c>
      <c r="I1859">
        <f>(1-_xlfn.PERCENTRANK.INC($F$2:$F44071,F1859,1))*10</f>
        <v>5</v>
      </c>
      <c r="J1859">
        <f t="shared" ref="J1859:J1922" si="146">_xlfn.PERCENTRANK.INC($G$2:$G$2214, G1859,1) * 10</f>
        <v>6</v>
      </c>
      <c r="K1859">
        <f t="shared" ref="K1859:K1922" si="147">_xlfn.PERCENTRANK.INC($H$2:$H$2214, H1859, 1) * 10</f>
        <v>8</v>
      </c>
      <c r="L1859" t="s">
        <v>483</v>
      </c>
      <c r="M1859">
        <v>3</v>
      </c>
      <c r="N1859" s="8">
        <v>378.75</v>
      </c>
      <c r="O1859" s="8">
        <v>9</v>
      </c>
      <c r="P1859" s="8">
        <v>1136.25</v>
      </c>
      <c r="Q1859">
        <f t="shared" si="145"/>
        <v>19</v>
      </c>
      <c r="R1859">
        <f t="shared" ref="R1859:R1922" si="148">_xlfn.PERCENTRANK.INC($Q$2:$Q$2214, Q1859, 1) * 10</f>
        <v>7</v>
      </c>
      <c r="S1859" t="str">
        <f t="shared" ref="S1859:S1922" si="149">VLOOKUP(R1859,$W$6:$X$17, 2,FALSE)</f>
        <v>Loyal Customers</v>
      </c>
    </row>
    <row r="1860" spans="1:19" x14ac:dyDescent="0.25">
      <c r="A1860">
        <v>1570</v>
      </c>
      <c r="B1860">
        <v>74</v>
      </c>
      <c r="C1860" t="s">
        <v>33</v>
      </c>
      <c r="D1860" t="s">
        <v>34</v>
      </c>
      <c r="E1860">
        <v>69702</v>
      </c>
      <c r="F1860">
        <v>8</v>
      </c>
      <c r="G1860">
        <v>26</v>
      </c>
      <c r="H1860">
        <v>1039</v>
      </c>
      <c r="I1860">
        <f>(1-_xlfn.PERCENTRANK.INC($F$2:$F44072,F1860,1))*10</f>
        <v>10</v>
      </c>
      <c r="J1860">
        <f t="shared" si="146"/>
        <v>9</v>
      </c>
      <c r="K1860">
        <f t="shared" si="147"/>
        <v>7</v>
      </c>
      <c r="L1860" t="s">
        <v>483</v>
      </c>
      <c r="M1860">
        <v>7</v>
      </c>
      <c r="N1860" s="8">
        <v>427.8235294117647</v>
      </c>
      <c r="O1860" s="8">
        <v>10</v>
      </c>
      <c r="P1860" s="8">
        <v>611.17647058823536</v>
      </c>
      <c r="Q1860">
        <f t="shared" si="145"/>
        <v>26</v>
      </c>
      <c r="R1860">
        <f t="shared" si="148"/>
        <v>9</v>
      </c>
      <c r="S1860" t="str">
        <f t="shared" si="149"/>
        <v>Top Customers</v>
      </c>
    </row>
    <row r="1861" spans="1:19" x14ac:dyDescent="0.25">
      <c r="A1861">
        <v>3426</v>
      </c>
      <c r="B1861">
        <v>50</v>
      </c>
      <c r="C1861" t="s">
        <v>442</v>
      </c>
      <c r="D1861" t="s">
        <v>37</v>
      </c>
      <c r="E1861">
        <v>70300</v>
      </c>
      <c r="F1861">
        <v>89</v>
      </c>
      <c r="G1861">
        <v>26</v>
      </c>
      <c r="H1861">
        <v>1596</v>
      </c>
      <c r="I1861">
        <f>(1-_xlfn.PERCENTRANK.INC($F$2:$F44073,F1861,1))*10</f>
        <v>1.9999999999999996</v>
      </c>
      <c r="J1861">
        <f t="shared" si="146"/>
        <v>9</v>
      </c>
      <c r="K1861">
        <f t="shared" si="147"/>
        <v>9</v>
      </c>
      <c r="L1861" t="s">
        <v>483</v>
      </c>
      <c r="M1861">
        <v>5</v>
      </c>
      <c r="N1861" s="8">
        <v>443.33333333333337</v>
      </c>
      <c r="O1861" s="8">
        <v>13</v>
      </c>
      <c r="P1861" s="8">
        <v>1152.6666666666667</v>
      </c>
      <c r="Q1861">
        <f t="shared" si="145"/>
        <v>20</v>
      </c>
      <c r="R1861">
        <f t="shared" si="148"/>
        <v>7</v>
      </c>
      <c r="S1861" t="str">
        <f t="shared" si="149"/>
        <v>Loyal Customers</v>
      </c>
    </row>
    <row r="1862" spans="1:19" x14ac:dyDescent="0.25">
      <c r="A1862">
        <v>3074</v>
      </c>
      <c r="B1862">
        <v>41</v>
      </c>
      <c r="C1862" t="s">
        <v>33</v>
      </c>
      <c r="D1862" t="s">
        <v>34</v>
      </c>
      <c r="E1862">
        <v>70643</v>
      </c>
      <c r="F1862">
        <v>66</v>
      </c>
      <c r="G1862">
        <v>18</v>
      </c>
      <c r="H1862">
        <v>1828</v>
      </c>
      <c r="I1862">
        <f>(1-_xlfn.PERCENTRANK.INC($F$2:$F44074,F1862,1))*10</f>
        <v>4</v>
      </c>
      <c r="J1862">
        <f t="shared" si="146"/>
        <v>6</v>
      </c>
      <c r="K1862">
        <f t="shared" si="147"/>
        <v>9</v>
      </c>
      <c r="L1862" t="s">
        <v>483</v>
      </c>
      <c r="M1862">
        <v>5</v>
      </c>
      <c r="N1862" s="8">
        <v>1015.5555555555557</v>
      </c>
      <c r="O1862" s="8">
        <v>4</v>
      </c>
      <c r="P1862" s="8">
        <v>812.44444444444434</v>
      </c>
      <c r="Q1862">
        <f t="shared" si="145"/>
        <v>19</v>
      </c>
      <c r="R1862">
        <f t="shared" si="148"/>
        <v>7</v>
      </c>
      <c r="S1862" t="str">
        <f t="shared" si="149"/>
        <v>Loyal Customers</v>
      </c>
    </row>
    <row r="1863" spans="1:19" x14ac:dyDescent="0.25">
      <c r="A1863">
        <v>8341</v>
      </c>
      <c r="B1863">
        <v>56</v>
      </c>
      <c r="C1863" t="s">
        <v>33</v>
      </c>
      <c r="D1863" t="s">
        <v>34</v>
      </c>
      <c r="E1863">
        <v>30396</v>
      </c>
      <c r="F1863">
        <v>22</v>
      </c>
      <c r="G1863">
        <v>6</v>
      </c>
      <c r="H1863">
        <v>34</v>
      </c>
      <c r="I1863">
        <f>(1-_xlfn.PERCENTRANK.INC($F$2:$F44075,F1863,1))*10</f>
        <v>8</v>
      </c>
      <c r="J1863">
        <f t="shared" si="146"/>
        <v>1</v>
      </c>
      <c r="K1863">
        <f t="shared" si="147"/>
        <v>0</v>
      </c>
      <c r="L1863" t="s">
        <v>483</v>
      </c>
      <c r="M1863">
        <v>1</v>
      </c>
      <c r="N1863" s="8">
        <v>11.333333333333332</v>
      </c>
      <c r="O1863" s="8">
        <v>2</v>
      </c>
      <c r="P1863" s="8">
        <v>22.666666666666664</v>
      </c>
      <c r="Q1863">
        <f t="shared" si="145"/>
        <v>9</v>
      </c>
      <c r="R1863">
        <f t="shared" si="148"/>
        <v>2</v>
      </c>
      <c r="S1863" t="str">
        <f t="shared" si="149"/>
        <v>At-Risk Customers</v>
      </c>
    </row>
    <row r="1864" spans="1:19" x14ac:dyDescent="0.25">
      <c r="A1864">
        <v>5180</v>
      </c>
      <c r="B1864">
        <v>57</v>
      </c>
      <c r="C1864" t="s">
        <v>33</v>
      </c>
      <c r="D1864" t="s">
        <v>37</v>
      </c>
      <c r="E1864">
        <v>50616</v>
      </c>
      <c r="F1864">
        <v>56</v>
      </c>
      <c r="G1864">
        <v>10</v>
      </c>
      <c r="H1864">
        <v>149</v>
      </c>
      <c r="I1864">
        <f>(1-_xlfn.PERCENTRANK.INC($F$2:$F44076,F1864,1))*10</f>
        <v>5</v>
      </c>
      <c r="J1864">
        <f t="shared" si="146"/>
        <v>3</v>
      </c>
      <c r="K1864">
        <f t="shared" si="147"/>
        <v>3</v>
      </c>
      <c r="L1864" t="s">
        <v>483</v>
      </c>
      <c r="M1864">
        <v>4</v>
      </c>
      <c r="N1864" s="8">
        <v>74.5</v>
      </c>
      <c r="O1864" s="8">
        <v>4</v>
      </c>
      <c r="P1864" s="8">
        <v>74.5</v>
      </c>
      <c r="Q1864">
        <f t="shared" si="145"/>
        <v>11</v>
      </c>
      <c r="R1864">
        <f t="shared" si="148"/>
        <v>3</v>
      </c>
      <c r="S1864" t="str">
        <f t="shared" si="149"/>
        <v>At-Risk Customers</v>
      </c>
    </row>
    <row r="1865" spans="1:19" x14ac:dyDescent="0.25">
      <c r="A1865">
        <v>6461</v>
      </c>
      <c r="B1865">
        <v>56</v>
      </c>
      <c r="C1865" t="s">
        <v>443</v>
      </c>
      <c r="D1865" t="s">
        <v>30</v>
      </c>
      <c r="E1865">
        <v>62772</v>
      </c>
      <c r="F1865">
        <v>74</v>
      </c>
      <c r="G1865">
        <v>23</v>
      </c>
      <c r="H1865">
        <v>946</v>
      </c>
      <c r="I1865">
        <f>(1-_xlfn.PERCENTRANK.INC($F$2:$F44077,F1865,1))*10</f>
        <v>3.0000000000000004</v>
      </c>
      <c r="J1865">
        <f t="shared" si="146"/>
        <v>8</v>
      </c>
      <c r="K1865">
        <f t="shared" si="147"/>
        <v>7</v>
      </c>
      <c r="L1865" t="s">
        <v>483</v>
      </c>
      <c r="M1865">
        <v>5</v>
      </c>
      <c r="N1865" s="8">
        <v>295.625</v>
      </c>
      <c r="O1865" s="8">
        <v>11</v>
      </c>
      <c r="P1865" s="8">
        <v>650.375</v>
      </c>
      <c r="Q1865">
        <f t="shared" si="145"/>
        <v>18</v>
      </c>
      <c r="R1865">
        <f t="shared" si="148"/>
        <v>6</v>
      </c>
      <c r="S1865" t="str">
        <f t="shared" si="149"/>
        <v>Growth Customers</v>
      </c>
    </row>
    <row r="1866" spans="1:19" x14ac:dyDescent="0.25">
      <c r="A1866">
        <v>7679</v>
      </c>
      <c r="B1866">
        <v>40</v>
      </c>
      <c r="C1866" t="s">
        <v>33</v>
      </c>
      <c r="D1866" t="s">
        <v>30</v>
      </c>
      <c r="E1866">
        <v>30298</v>
      </c>
      <c r="F1866">
        <v>48</v>
      </c>
      <c r="G1866">
        <v>6</v>
      </c>
      <c r="H1866">
        <v>28</v>
      </c>
      <c r="I1866">
        <f>(1-_xlfn.PERCENTRANK.INC($F$2:$F44078,F1866,1))*10</f>
        <v>6</v>
      </c>
      <c r="J1866">
        <f t="shared" si="146"/>
        <v>1</v>
      </c>
      <c r="K1866">
        <f t="shared" si="147"/>
        <v>0</v>
      </c>
      <c r="L1866" t="s">
        <v>483</v>
      </c>
      <c r="M1866">
        <v>1</v>
      </c>
      <c r="N1866" s="8">
        <v>7</v>
      </c>
      <c r="O1866" s="8">
        <v>3</v>
      </c>
      <c r="P1866" s="8">
        <v>21</v>
      </c>
      <c r="Q1866">
        <f t="shared" si="145"/>
        <v>7</v>
      </c>
      <c r="R1866">
        <f t="shared" si="148"/>
        <v>1</v>
      </c>
      <c r="S1866" t="str">
        <f t="shared" si="149"/>
        <v>Inactive Customers</v>
      </c>
    </row>
    <row r="1867" spans="1:19" x14ac:dyDescent="0.25">
      <c r="A1867">
        <v>10702</v>
      </c>
      <c r="B1867">
        <v>41</v>
      </c>
      <c r="C1867" t="s">
        <v>442</v>
      </c>
      <c r="D1867" t="s">
        <v>30</v>
      </c>
      <c r="E1867">
        <v>52413</v>
      </c>
      <c r="F1867">
        <v>67</v>
      </c>
      <c r="G1867">
        <v>17</v>
      </c>
      <c r="H1867">
        <v>450</v>
      </c>
      <c r="I1867">
        <f>(1-_xlfn.PERCENTRANK.INC($F$2:$F44079,F1867,1))*10</f>
        <v>4</v>
      </c>
      <c r="J1867">
        <f t="shared" si="146"/>
        <v>5</v>
      </c>
      <c r="K1867">
        <f t="shared" si="147"/>
        <v>5</v>
      </c>
      <c r="L1867" t="s">
        <v>483</v>
      </c>
      <c r="M1867">
        <v>7</v>
      </c>
      <c r="N1867" s="8">
        <v>225</v>
      </c>
      <c r="O1867" s="8">
        <v>7</v>
      </c>
      <c r="P1867" s="8">
        <v>225</v>
      </c>
      <c r="Q1867">
        <f t="shared" si="145"/>
        <v>14</v>
      </c>
      <c r="R1867">
        <f t="shared" si="148"/>
        <v>4</v>
      </c>
      <c r="S1867" t="str">
        <f t="shared" si="149"/>
        <v>At-Risk Customers</v>
      </c>
    </row>
    <row r="1868" spans="1:19" x14ac:dyDescent="0.25">
      <c r="A1868">
        <v>7505</v>
      </c>
      <c r="B1868">
        <v>68</v>
      </c>
      <c r="C1868" t="s">
        <v>33</v>
      </c>
      <c r="D1868" t="s">
        <v>34</v>
      </c>
      <c r="E1868">
        <v>44155</v>
      </c>
      <c r="F1868">
        <v>24</v>
      </c>
      <c r="G1868">
        <v>5</v>
      </c>
      <c r="H1868">
        <v>46</v>
      </c>
      <c r="I1868">
        <f>(1-_xlfn.PERCENTRANK.INC($F$2:$F44080,F1868,1))*10</f>
        <v>8</v>
      </c>
      <c r="J1868">
        <f t="shared" si="146"/>
        <v>0</v>
      </c>
      <c r="K1868">
        <f t="shared" si="147"/>
        <v>1</v>
      </c>
      <c r="L1868" t="s">
        <v>483</v>
      </c>
      <c r="M1868">
        <v>1</v>
      </c>
      <c r="N1868" s="8">
        <v>15.333333333333332</v>
      </c>
      <c r="O1868" s="8">
        <v>2</v>
      </c>
      <c r="P1868" s="8">
        <v>30.666666666666664</v>
      </c>
      <c r="Q1868">
        <f t="shared" si="145"/>
        <v>9</v>
      </c>
      <c r="R1868">
        <f t="shared" si="148"/>
        <v>2</v>
      </c>
      <c r="S1868" t="str">
        <f t="shared" si="149"/>
        <v>At-Risk Customers</v>
      </c>
    </row>
    <row r="1869" spans="1:19" x14ac:dyDescent="0.25">
      <c r="A1869">
        <v>5113</v>
      </c>
      <c r="B1869">
        <v>54</v>
      </c>
      <c r="C1869" t="s">
        <v>33</v>
      </c>
      <c r="D1869" t="s">
        <v>37</v>
      </c>
      <c r="E1869">
        <v>86979</v>
      </c>
      <c r="F1869">
        <v>67</v>
      </c>
      <c r="G1869">
        <v>16</v>
      </c>
      <c r="H1869">
        <v>1702</v>
      </c>
      <c r="I1869">
        <f>(1-_xlfn.PERCENTRANK.INC($F$2:$F44081,F1869,1))*10</f>
        <v>4</v>
      </c>
      <c r="J1869">
        <f t="shared" si="146"/>
        <v>5</v>
      </c>
      <c r="K1869">
        <f t="shared" si="147"/>
        <v>9</v>
      </c>
      <c r="L1869" t="s">
        <v>483</v>
      </c>
      <c r="M1869">
        <v>5</v>
      </c>
      <c r="N1869" s="8">
        <v>851</v>
      </c>
      <c r="O1869" s="8">
        <v>5</v>
      </c>
      <c r="P1869" s="8">
        <v>851</v>
      </c>
      <c r="Q1869">
        <f t="shared" si="145"/>
        <v>18</v>
      </c>
      <c r="R1869">
        <f t="shared" si="148"/>
        <v>6</v>
      </c>
      <c r="S1869" t="str">
        <f t="shared" si="149"/>
        <v>Growth Customers</v>
      </c>
    </row>
    <row r="1870" spans="1:19" x14ac:dyDescent="0.25">
      <c r="A1870">
        <v>10858</v>
      </c>
      <c r="B1870">
        <v>50</v>
      </c>
      <c r="C1870" t="s">
        <v>442</v>
      </c>
      <c r="D1870" t="s">
        <v>34</v>
      </c>
      <c r="E1870">
        <v>76532</v>
      </c>
      <c r="F1870">
        <v>38</v>
      </c>
      <c r="G1870">
        <v>25</v>
      </c>
      <c r="H1870">
        <v>820</v>
      </c>
      <c r="I1870">
        <f>(1-_xlfn.PERCENTRANK.INC($F$2:$F44082,F1870,1))*10</f>
        <v>7</v>
      </c>
      <c r="J1870">
        <f t="shared" si="146"/>
        <v>8</v>
      </c>
      <c r="K1870">
        <f t="shared" si="147"/>
        <v>6</v>
      </c>
      <c r="L1870" t="s">
        <v>483</v>
      </c>
      <c r="M1870">
        <v>9</v>
      </c>
      <c r="N1870" s="8">
        <v>461.25</v>
      </c>
      <c r="O1870" s="8">
        <v>7</v>
      </c>
      <c r="P1870" s="8">
        <v>358.75</v>
      </c>
      <c r="Q1870">
        <f t="shared" si="145"/>
        <v>21</v>
      </c>
      <c r="R1870">
        <f t="shared" si="148"/>
        <v>8</v>
      </c>
      <c r="S1870" t="str">
        <f t="shared" si="149"/>
        <v>Loyal Customers</v>
      </c>
    </row>
    <row r="1871" spans="1:19" x14ac:dyDescent="0.25">
      <c r="A1871">
        <v>2961</v>
      </c>
      <c r="B1871">
        <v>43</v>
      </c>
      <c r="C1871" t="s">
        <v>442</v>
      </c>
      <c r="D1871" t="s">
        <v>34</v>
      </c>
      <c r="E1871">
        <v>42081</v>
      </c>
      <c r="F1871">
        <v>86</v>
      </c>
      <c r="G1871">
        <v>15</v>
      </c>
      <c r="H1871">
        <v>382</v>
      </c>
      <c r="I1871">
        <f>(1-_xlfn.PERCENTRANK.INC($F$2:$F44083,F1871,1))*10</f>
        <v>1.9999999999999996</v>
      </c>
      <c r="J1871">
        <f t="shared" si="146"/>
        <v>4</v>
      </c>
      <c r="K1871">
        <f t="shared" si="147"/>
        <v>4</v>
      </c>
      <c r="L1871" t="s">
        <v>483</v>
      </c>
      <c r="M1871">
        <v>6</v>
      </c>
      <c r="N1871" s="8">
        <v>229.2</v>
      </c>
      <c r="O1871" s="8">
        <v>4</v>
      </c>
      <c r="P1871" s="8">
        <v>152.80000000000001</v>
      </c>
      <c r="Q1871">
        <f t="shared" si="145"/>
        <v>10</v>
      </c>
      <c r="R1871">
        <f t="shared" si="148"/>
        <v>2</v>
      </c>
      <c r="S1871" t="str">
        <f t="shared" si="149"/>
        <v>At-Risk Customers</v>
      </c>
    </row>
    <row r="1872" spans="1:19" x14ac:dyDescent="0.25">
      <c r="A1872">
        <v>2747</v>
      </c>
      <c r="B1872">
        <v>37</v>
      </c>
      <c r="C1872" t="s">
        <v>33</v>
      </c>
      <c r="D1872" t="s">
        <v>34</v>
      </c>
      <c r="E1872">
        <v>67546</v>
      </c>
      <c r="F1872">
        <v>90</v>
      </c>
      <c r="G1872">
        <v>20</v>
      </c>
      <c r="H1872">
        <v>2126</v>
      </c>
      <c r="I1872">
        <f>(1-_xlfn.PERCENTRANK.INC($F$2:$F44084,F1872,1))*10</f>
        <v>0.99999999999999978</v>
      </c>
      <c r="J1872">
        <f t="shared" si="146"/>
        <v>6</v>
      </c>
      <c r="K1872">
        <f t="shared" si="147"/>
        <v>9</v>
      </c>
      <c r="L1872" t="s">
        <v>483</v>
      </c>
      <c r="M1872">
        <v>4</v>
      </c>
      <c r="N1872" s="8">
        <v>944.8888888888888</v>
      </c>
      <c r="O1872" s="8">
        <v>5</v>
      </c>
      <c r="P1872" s="8">
        <v>1181.1111111111111</v>
      </c>
      <c r="Q1872">
        <f t="shared" si="145"/>
        <v>16</v>
      </c>
      <c r="R1872">
        <f t="shared" si="148"/>
        <v>5</v>
      </c>
      <c r="S1872" t="str">
        <f t="shared" si="149"/>
        <v>Growth Customers</v>
      </c>
    </row>
    <row r="1873" spans="1:19" x14ac:dyDescent="0.25">
      <c r="A1873">
        <v>3010</v>
      </c>
      <c r="B1873">
        <v>36</v>
      </c>
      <c r="C1873" t="s">
        <v>443</v>
      </c>
      <c r="D1873" t="s">
        <v>34</v>
      </c>
      <c r="E1873">
        <v>88420</v>
      </c>
      <c r="F1873">
        <v>87</v>
      </c>
      <c r="G1873">
        <v>20</v>
      </c>
      <c r="H1873">
        <v>2069</v>
      </c>
      <c r="I1873">
        <f>(1-_xlfn.PERCENTRANK.INC($F$2:$F44085,F1873,1))*10</f>
        <v>1.9999999999999996</v>
      </c>
      <c r="J1873">
        <f t="shared" si="146"/>
        <v>6</v>
      </c>
      <c r="K1873">
        <f t="shared" si="147"/>
        <v>9</v>
      </c>
      <c r="L1873" t="s">
        <v>483</v>
      </c>
      <c r="M1873">
        <v>4</v>
      </c>
      <c r="N1873" s="8">
        <v>689.66666666666663</v>
      </c>
      <c r="O1873" s="8">
        <v>8</v>
      </c>
      <c r="P1873" s="8">
        <v>1379.3333333333333</v>
      </c>
      <c r="Q1873">
        <f t="shared" si="145"/>
        <v>17</v>
      </c>
      <c r="R1873">
        <f t="shared" si="148"/>
        <v>5</v>
      </c>
      <c r="S1873" t="str">
        <f t="shared" si="149"/>
        <v>Growth Customers</v>
      </c>
    </row>
    <row r="1874" spans="1:19" x14ac:dyDescent="0.25">
      <c r="A1874">
        <v>5790</v>
      </c>
      <c r="B1874">
        <v>40</v>
      </c>
      <c r="C1874" t="s">
        <v>442</v>
      </c>
      <c r="D1874" t="s">
        <v>34</v>
      </c>
      <c r="E1874">
        <v>31158</v>
      </c>
      <c r="F1874">
        <v>62</v>
      </c>
      <c r="G1874">
        <v>7</v>
      </c>
      <c r="H1874">
        <v>72</v>
      </c>
      <c r="I1874">
        <f>(1-_xlfn.PERCENTRANK.INC($F$2:$F44086,F1874,1))*10</f>
        <v>4</v>
      </c>
      <c r="J1874">
        <f t="shared" si="146"/>
        <v>1</v>
      </c>
      <c r="K1874">
        <f t="shared" si="147"/>
        <v>2</v>
      </c>
      <c r="L1874" t="s">
        <v>483</v>
      </c>
      <c r="M1874">
        <v>2</v>
      </c>
      <c r="N1874" s="8">
        <v>28.8</v>
      </c>
      <c r="O1874" s="8">
        <v>3</v>
      </c>
      <c r="P1874" s="8">
        <v>43.199999999999996</v>
      </c>
      <c r="Q1874">
        <f t="shared" si="145"/>
        <v>7</v>
      </c>
      <c r="R1874">
        <f t="shared" si="148"/>
        <v>1</v>
      </c>
      <c r="S1874" t="str">
        <f t="shared" si="149"/>
        <v>Inactive Customers</v>
      </c>
    </row>
    <row r="1875" spans="1:19" x14ac:dyDescent="0.25">
      <c r="A1875">
        <v>6892</v>
      </c>
      <c r="B1875">
        <v>57</v>
      </c>
      <c r="C1875" t="s">
        <v>442</v>
      </c>
      <c r="D1875" t="s">
        <v>37</v>
      </c>
      <c r="E1875">
        <v>61671</v>
      </c>
      <c r="F1875">
        <v>23</v>
      </c>
      <c r="G1875">
        <v>28</v>
      </c>
      <c r="H1875">
        <v>732</v>
      </c>
      <c r="I1875">
        <f>(1-_xlfn.PERCENTRANK.INC($F$2:$F44087,F1875,1))*10</f>
        <v>8</v>
      </c>
      <c r="J1875">
        <f t="shared" si="146"/>
        <v>9</v>
      </c>
      <c r="K1875">
        <f t="shared" si="147"/>
        <v>6</v>
      </c>
      <c r="L1875" t="s">
        <v>483</v>
      </c>
      <c r="M1875">
        <v>10</v>
      </c>
      <c r="N1875" s="8">
        <v>457.5</v>
      </c>
      <c r="O1875" s="8">
        <v>6</v>
      </c>
      <c r="P1875" s="8">
        <v>274.5</v>
      </c>
      <c r="Q1875">
        <f t="shared" si="145"/>
        <v>23</v>
      </c>
      <c r="R1875">
        <f t="shared" si="148"/>
        <v>8</v>
      </c>
      <c r="S1875" t="str">
        <f t="shared" si="149"/>
        <v>Loyal Customers</v>
      </c>
    </row>
    <row r="1876" spans="1:19" x14ac:dyDescent="0.25">
      <c r="A1876">
        <v>1743</v>
      </c>
      <c r="B1876">
        <v>51</v>
      </c>
      <c r="C1876" t="s">
        <v>442</v>
      </c>
      <c r="D1876" t="s">
        <v>30</v>
      </c>
      <c r="E1876">
        <v>69719</v>
      </c>
      <c r="F1876">
        <v>99</v>
      </c>
      <c r="G1876">
        <v>11</v>
      </c>
      <c r="H1876">
        <v>801</v>
      </c>
      <c r="I1876">
        <f>(1-_xlfn.PERCENTRANK.INC($F$2:$F44088,F1876,1))*10</f>
        <v>0.99999999999999978</v>
      </c>
      <c r="J1876">
        <f t="shared" si="146"/>
        <v>3</v>
      </c>
      <c r="K1876">
        <f t="shared" si="147"/>
        <v>6</v>
      </c>
      <c r="L1876" t="s">
        <v>483</v>
      </c>
      <c r="M1876">
        <v>2</v>
      </c>
      <c r="N1876" s="8">
        <v>228.85714285714283</v>
      </c>
      <c r="O1876" s="8">
        <v>5</v>
      </c>
      <c r="P1876" s="8">
        <v>572.14285714285711</v>
      </c>
      <c r="Q1876">
        <f t="shared" si="145"/>
        <v>10</v>
      </c>
      <c r="R1876">
        <f t="shared" si="148"/>
        <v>2</v>
      </c>
      <c r="S1876" t="str">
        <f t="shared" si="149"/>
        <v>At-Risk Customers</v>
      </c>
    </row>
    <row r="1877" spans="1:19" x14ac:dyDescent="0.25">
      <c r="A1877">
        <v>3578</v>
      </c>
      <c r="B1877">
        <v>76</v>
      </c>
      <c r="C1877" t="s">
        <v>442</v>
      </c>
      <c r="D1877" t="s">
        <v>37</v>
      </c>
      <c r="E1877">
        <v>49160</v>
      </c>
      <c r="F1877">
        <v>29</v>
      </c>
      <c r="G1877">
        <v>12</v>
      </c>
      <c r="H1877">
        <v>236</v>
      </c>
      <c r="I1877">
        <f>(1-_xlfn.PERCENTRANK.INC($F$2:$F44089,F1877,1))*10</f>
        <v>8</v>
      </c>
      <c r="J1877">
        <f t="shared" si="146"/>
        <v>3</v>
      </c>
      <c r="K1877">
        <f t="shared" si="147"/>
        <v>4</v>
      </c>
      <c r="L1877" t="s">
        <v>483</v>
      </c>
      <c r="M1877">
        <v>3</v>
      </c>
      <c r="N1877" s="8">
        <v>78.666666666666657</v>
      </c>
      <c r="O1877" s="8">
        <v>6</v>
      </c>
      <c r="P1877" s="8">
        <v>157.33333333333331</v>
      </c>
      <c r="Q1877">
        <f t="shared" si="145"/>
        <v>15</v>
      </c>
      <c r="R1877">
        <f t="shared" si="148"/>
        <v>4</v>
      </c>
      <c r="S1877" t="str">
        <f t="shared" si="149"/>
        <v>At-Risk Customers</v>
      </c>
    </row>
    <row r="1878" spans="1:19" x14ac:dyDescent="0.25">
      <c r="A1878">
        <v>8462</v>
      </c>
      <c r="B1878">
        <v>47</v>
      </c>
      <c r="C1878" t="s">
        <v>41</v>
      </c>
      <c r="D1878" t="s">
        <v>34</v>
      </c>
      <c r="E1878">
        <v>24882</v>
      </c>
      <c r="F1878">
        <v>52</v>
      </c>
      <c r="G1878">
        <v>5</v>
      </c>
      <c r="H1878">
        <v>80</v>
      </c>
      <c r="I1878">
        <f>(1-_xlfn.PERCENTRANK.INC($F$2:$F44090,F1878,1))*10</f>
        <v>5</v>
      </c>
      <c r="J1878">
        <f t="shared" si="146"/>
        <v>0</v>
      </c>
      <c r="K1878">
        <f t="shared" si="147"/>
        <v>2</v>
      </c>
      <c r="L1878" t="s">
        <v>483</v>
      </c>
      <c r="M1878">
        <v>1</v>
      </c>
      <c r="N1878" s="8">
        <v>26.666666666666664</v>
      </c>
      <c r="O1878" s="8">
        <v>2</v>
      </c>
      <c r="P1878" s="8">
        <v>53.333333333333329</v>
      </c>
      <c r="Q1878">
        <f t="shared" si="145"/>
        <v>7</v>
      </c>
      <c r="R1878">
        <f t="shared" si="148"/>
        <v>1</v>
      </c>
      <c r="S1878" t="str">
        <f t="shared" si="149"/>
        <v>Inactive Customers</v>
      </c>
    </row>
    <row r="1879" spans="1:19" x14ac:dyDescent="0.25">
      <c r="A1879">
        <v>5558</v>
      </c>
      <c r="B1879">
        <v>71</v>
      </c>
      <c r="C1879" t="s">
        <v>33</v>
      </c>
      <c r="D1879" t="s">
        <v>30</v>
      </c>
      <c r="E1879">
        <v>90933</v>
      </c>
      <c r="F1879">
        <v>90</v>
      </c>
      <c r="G1879">
        <v>15</v>
      </c>
      <c r="H1879">
        <v>1685</v>
      </c>
      <c r="I1879">
        <f>(1-_xlfn.PERCENTRANK.INC($F$2:$F44091,F1879,1))*10</f>
        <v>0.99999999999999978</v>
      </c>
      <c r="J1879">
        <f t="shared" si="146"/>
        <v>4</v>
      </c>
      <c r="K1879">
        <f t="shared" si="147"/>
        <v>9</v>
      </c>
      <c r="L1879" t="s">
        <v>483</v>
      </c>
      <c r="M1879">
        <v>4</v>
      </c>
      <c r="N1879" s="8">
        <v>842.5</v>
      </c>
      <c r="O1879" s="8">
        <v>4</v>
      </c>
      <c r="P1879" s="8">
        <v>842.5</v>
      </c>
      <c r="Q1879">
        <f t="shared" si="145"/>
        <v>14</v>
      </c>
      <c r="R1879">
        <f t="shared" si="148"/>
        <v>4</v>
      </c>
      <c r="S1879" t="str">
        <f t="shared" si="149"/>
        <v>At-Risk Customers</v>
      </c>
    </row>
    <row r="1880" spans="1:19" x14ac:dyDescent="0.25">
      <c r="A1880">
        <v>4619</v>
      </c>
      <c r="B1880">
        <v>80</v>
      </c>
      <c r="C1880" t="s">
        <v>33</v>
      </c>
      <c r="D1880" t="s">
        <v>30</v>
      </c>
      <c r="E1880">
        <v>113734</v>
      </c>
      <c r="F1880">
        <v>9</v>
      </c>
      <c r="G1880">
        <v>27</v>
      </c>
      <c r="H1880">
        <v>277</v>
      </c>
      <c r="I1880">
        <f>(1-_xlfn.PERCENTRANK.INC($F$2:$F44092,F1880,1))*10</f>
        <v>10</v>
      </c>
      <c r="J1880">
        <f t="shared" si="146"/>
        <v>9</v>
      </c>
      <c r="K1880">
        <f t="shared" si="147"/>
        <v>4</v>
      </c>
      <c r="L1880" t="s">
        <v>484</v>
      </c>
      <c r="M1880">
        <v>27</v>
      </c>
      <c r="N1880" s="8">
        <v>277</v>
      </c>
      <c r="O1880" s="8">
        <v>0</v>
      </c>
      <c r="P1880" s="8">
        <v>0</v>
      </c>
      <c r="Q1880">
        <f t="shared" si="145"/>
        <v>23</v>
      </c>
      <c r="R1880">
        <f t="shared" si="148"/>
        <v>8</v>
      </c>
      <c r="S1880" t="str">
        <f t="shared" si="149"/>
        <v>Loyal Customers</v>
      </c>
    </row>
    <row r="1881" spans="1:19" x14ac:dyDescent="0.25">
      <c r="A1881">
        <v>8780</v>
      </c>
      <c r="B1881">
        <v>75</v>
      </c>
      <c r="C1881" t="s">
        <v>33</v>
      </c>
      <c r="D1881" t="s">
        <v>34</v>
      </c>
      <c r="E1881">
        <v>59292</v>
      </c>
      <c r="F1881">
        <v>71</v>
      </c>
      <c r="G1881">
        <v>18</v>
      </c>
      <c r="H1881">
        <v>507</v>
      </c>
      <c r="I1881">
        <f>(1-_xlfn.PERCENTRANK.INC($F$2:$F44093,F1881,1))*10</f>
        <v>3.0000000000000004</v>
      </c>
      <c r="J1881">
        <f t="shared" si="146"/>
        <v>6</v>
      </c>
      <c r="K1881">
        <f t="shared" si="147"/>
        <v>5</v>
      </c>
      <c r="L1881" t="s">
        <v>483</v>
      </c>
      <c r="M1881">
        <v>3</v>
      </c>
      <c r="N1881" s="8">
        <v>138.27272727272725</v>
      </c>
      <c r="O1881" s="8">
        <v>8</v>
      </c>
      <c r="P1881" s="8">
        <v>368.72727272727275</v>
      </c>
      <c r="Q1881">
        <f t="shared" si="145"/>
        <v>14</v>
      </c>
      <c r="R1881">
        <f t="shared" si="148"/>
        <v>4</v>
      </c>
      <c r="S1881" t="str">
        <f t="shared" si="149"/>
        <v>At-Risk Customers</v>
      </c>
    </row>
    <row r="1882" spans="1:19" x14ac:dyDescent="0.25">
      <c r="A1882">
        <v>10789</v>
      </c>
      <c r="B1882">
        <v>61</v>
      </c>
      <c r="C1882" t="s">
        <v>33</v>
      </c>
      <c r="D1882" t="s">
        <v>34</v>
      </c>
      <c r="E1882">
        <v>45759</v>
      </c>
      <c r="F1882">
        <v>13</v>
      </c>
      <c r="G1882">
        <v>7</v>
      </c>
      <c r="H1882">
        <v>68</v>
      </c>
      <c r="I1882">
        <f>(1-_xlfn.PERCENTRANK.INC($F$2:$F44094,F1882,1))*10</f>
        <v>9</v>
      </c>
      <c r="J1882">
        <f t="shared" si="146"/>
        <v>1</v>
      </c>
      <c r="K1882">
        <f t="shared" si="147"/>
        <v>2</v>
      </c>
      <c r="L1882" t="s">
        <v>483</v>
      </c>
      <c r="M1882">
        <v>2</v>
      </c>
      <c r="N1882" s="8">
        <v>27.200000000000003</v>
      </c>
      <c r="O1882" s="8">
        <v>3</v>
      </c>
      <c r="P1882" s="8">
        <v>40.799999999999997</v>
      </c>
      <c r="Q1882">
        <f t="shared" si="145"/>
        <v>12</v>
      </c>
      <c r="R1882">
        <f t="shared" si="148"/>
        <v>3</v>
      </c>
      <c r="S1882" t="str">
        <f t="shared" si="149"/>
        <v>At-Risk Customers</v>
      </c>
    </row>
    <row r="1883" spans="1:19" x14ac:dyDescent="0.25">
      <c r="A1883">
        <v>10779</v>
      </c>
      <c r="B1883">
        <v>42</v>
      </c>
      <c r="C1883" t="s">
        <v>442</v>
      </c>
      <c r="D1883" t="s">
        <v>30</v>
      </c>
      <c r="E1883">
        <v>22148</v>
      </c>
      <c r="F1883">
        <v>16</v>
      </c>
      <c r="G1883">
        <v>5</v>
      </c>
      <c r="H1883">
        <v>49</v>
      </c>
      <c r="I1883">
        <f>(1-_xlfn.PERCENTRANK.INC($F$2:$F44095,F1883,1))*10</f>
        <v>9</v>
      </c>
      <c r="J1883">
        <f t="shared" si="146"/>
        <v>0</v>
      </c>
      <c r="K1883">
        <f t="shared" si="147"/>
        <v>1</v>
      </c>
      <c r="L1883" t="s">
        <v>483</v>
      </c>
      <c r="M1883">
        <v>1</v>
      </c>
      <c r="N1883" s="8">
        <v>12.25</v>
      </c>
      <c r="O1883" s="8">
        <v>3</v>
      </c>
      <c r="P1883" s="8">
        <v>36.75</v>
      </c>
      <c r="Q1883">
        <f t="shared" si="145"/>
        <v>10</v>
      </c>
      <c r="R1883">
        <f t="shared" si="148"/>
        <v>2</v>
      </c>
      <c r="S1883" t="str">
        <f t="shared" si="149"/>
        <v>At-Risk Customers</v>
      </c>
    </row>
    <row r="1884" spans="1:19" x14ac:dyDescent="0.25">
      <c r="A1884">
        <v>5896</v>
      </c>
      <c r="B1884">
        <v>38</v>
      </c>
      <c r="C1884" t="s">
        <v>443</v>
      </c>
      <c r="D1884" t="s">
        <v>34</v>
      </c>
      <c r="E1884">
        <v>73395</v>
      </c>
      <c r="F1884">
        <v>94</v>
      </c>
      <c r="G1884">
        <v>15</v>
      </c>
      <c r="H1884">
        <v>397</v>
      </c>
      <c r="I1884">
        <f>(1-_xlfn.PERCENTRANK.INC($F$2:$F44096,F1884,1))*10</f>
        <v>0.99999999999999978</v>
      </c>
      <c r="J1884">
        <f t="shared" si="146"/>
        <v>4</v>
      </c>
      <c r="K1884">
        <f t="shared" si="147"/>
        <v>5</v>
      </c>
      <c r="L1884" t="s">
        <v>483</v>
      </c>
      <c r="M1884">
        <v>4</v>
      </c>
      <c r="N1884" s="8">
        <v>158.80000000000001</v>
      </c>
      <c r="O1884" s="8">
        <v>6</v>
      </c>
      <c r="P1884" s="8">
        <v>238.2</v>
      </c>
      <c r="Q1884">
        <f t="shared" si="145"/>
        <v>10</v>
      </c>
      <c r="R1884">
        <f t="shared" si="148"/>
        <v>2</v>
      </c>
      <c r="S1884" t="str">
        <f t="shared" si="149"/>
        <v>At-Risk Customers</v>
      </c>
    </row>
    <row r="1885" spans="1:19" x14ac:dyDescent="0.25">
      <c r="A1885">
        <v>2337</v>
      </c>
      <c r="B1885">
        <v>54</v>
      </c>
      <c r="C1885" t="s">
        <v>442</v>
      </c>
      <c r="D1885" t="s">
        <v>37</v>
      </c>
      <c r="E1885">
        <v>29819</v>
      </c>
      <c r="F1885">
        <v>77</v>
      </c>
      <c r="G1885">
        <v>9</v>
      </c>
      <c r="H1885">
        <v>39</v>
      </c>
      <c r="I1885">
        <f>(1-_xlfn.PERCENTRANK.INC($F$2:$F44097,F1885,1))*10</f>
        <v>3.0000000000000004</v>
      </c>
      <c r="J1885">
        <f t="shared" si="146"/>
        <v>2</v>
      </c>
      <c r="K1885">
        <f t="shared" si="147"/>
        <v>1</v>
      </c>
      <c r="L1885" t="s">
        <v>483</v>
      </c>
      <c r="M1885">
        <v>3</v>
      </c>
      <c r="N1885" s="8">
        <v>19.5</v>
      </c>
      <c r="O1885" s="8">
        <v>3</v>
      </c>
      <c r="P1885" s="8">
        <v>19.5</v>
      </c>
      <c r="Q1885">
        <f t="shared" si="145"/>
        <v>6</v>
      </c>
      <c r="R1885">
        <f t="shared" si="148"/>
        <v>0</v>
      </c>
      <c r="S1885" t="str">
        <f t="shared" si="149"/>
        <v>Inactive Customers</v>
      </c>
    </row>
    <row r="1886" spans="1:19" x14ac:dyDescent="0.25">
      <c r="A1886">
        <v>10951</v>
      </c>
      <c r="B1886">
        <v>57</v>
      </c>
      <c r="C1886" t="s">
        <v>442</v>
      </c>
      <c r="D1886" t="s">
        <v>34</v>
      </c>
      <c r="E1886">
        <v>45688</v>
      </c>
      <c r="F1886">
        <v>20</v>
      </c>
      <c r="G1886">
        <v>14</v>
      </c>
      <c r="H1886">
        <v>306</v>
      </c>
      <c r="I1886">
        <f>(1-_xlfn.PERCENTRANK.INC($F$2:$F44098,F1886,1))*10</f>
        <v>8</v>
      </c>
      <c r="J1886">
        <f t="shared" si="146"/>
        <v>4</v>
      </c>
      <c r="K1886">
        <f t="shared" si="147"/>
        <v>4</v>
      </c>
      <c r="L1886" t="s">
        <v>483</v>
      </c>
      <c r="M1886">
        <v>3</v>
      </c>
      <c r="N1886" s="8">
        <v>83.454545454545453</v>
      </c>
      <c r="O1886" s="8">
        <v>8</v>
      </c>
      <c r="P1886" s="8">
        <v>222.54545454545456</v>
      </c>
      <c r="Q1886">
        <f t="shared" si="145"/>
        <v>16</v>
      </c>
      <c r="R1886">
        <f t="shared" si="148"/>
        <v>5</v>
      </c>
      <c r="S1886" t="str">
        <f t="shared" si="149"/>
        <v>Growth Customers</v>
      </c>
    </row>
    <row r="1887" spans="1:19" x14ac:dyDescent="0.25">
      <c r="A1887">
        <v>544</v>
      </c>
      <c r="B1887">
        <v>71</v>
      </c>
      <c r="C1887" t="s">
        <v>442</v>
      </c>
      <c r="D1887" t="s">
        <v>34</v>
      </c>
      <c r="E1887">
        <v>62820</v>
      </c>
      <c r="F1887">
        <v>51</v>
      </c>
      <c r="G1887">
        <v>14</v>
      </c>
      <c r="H1887">
        <v>976</v>
      </c>
      <c r="I1887">
        <f>(1-_xlfn.PERCENTRANK.INC($F$2:$F44099,F1887,1))*10</f>
        <v>5</v>
      </c>
      <c r="J1887">
        <f t="shared" si="146"/>
        <v>4</v>
      </c>
      <c r="K1887">
        <f t="shared" si="147"/>
        <v>7</v>
      </c>
      <c r="L1887" t="s">
        <v>483</v>
      </c>
      <c r="M1887">
        <v>3</v>
      </c>
      <c r="N1887" s="8">
        <v>325.33333333333331</v>
      </c>
      <c r="O1887" s="8">
        <v>6</v>
      </c>
      <c r="P1887" s="8">
        <v>650.66666666666663</v>
      </c>
      <c r="Q1887">
        <f t="shared" si="145"/>
        <v>16</v>
      </c>
      <c r="R1887">
        <f t="shared" si="148"/>
        <v>5</v>
      </c>
      <c r="S1887" t="str">
        <f t="shared" si="149"/>
        <v>Growth Customers</v>
      </c>
    </row>
    <row r="1888" spans="1:19" x14ac:dyDescent="0.25">
      <c r="A1888">
        <v>17</v>
      </c>
      <c r="B1888">
        <v>54</v>
      </c>
      <c r="C1888" t="s">
        <v>33</v>
      </c>
      <c r="D1888" t="s">
        <v>34</v>
      </c>
      <c r="E1888">
        <v>60491</v>
      </c>
      <c r="F1888">
        <v>81</v>
      </c>
      <c r="G1888">
        <v>28</v>
      </c>
      <c r="H1888">
        <v>1028</v>
      </c>
      <c r="I1888">
        <f>(1-_xlfn.PERCENTRANK.INC($F$2:$F44100,F1888,1))*10</f>
        <v>1.9999999999999996</v>
      </c>
      <c r="J1888">
        <f t="shared" si="146"/>
        <v>9</v>
      </c>
      <c r="K1888">
        <f t="shared" si="147"/>
        <v>7</v>
      </c>
      <c r="L1888" t="s">
        <v>483</v>
      </c>
      <c r="M1888">
        <v>6</v>
      </c>
      <c r="N1888" s="8">
        <v>474.46153846153851</v>
      </c>
      <c r="O1888" s="8">
        <v>7</v>
      </c>
      <c r="P1888" s="8">
        <v>553.53846153846155</v>
      </c>
      <c r="Q1888">
        <f t="shared" si="145"/>
        <v>18</v>
      </c>
      <c r="R1888">
        <f t="shared" si="148"/>
        <v>6</v>
      </c>
      <c r="S1888" t="str">
        <f t="shared" si="149"/>
        <v>Growth Customers</v>
      </c>
    </row>
    <row r="1889" spans="1:19" x14ac:dyDescent="0.25">
      <c r="A1889">
        <v>10680</v>
      </c>
      <c r="B1889">
        <v>39</v>
      </c>
      <c r="C1889" t="s">
        <v>442</v>
      </c>
      <c r="D1889" t="s">
        <v>34</v>
      </c>
      <c r="E1889">
        <v>33235</v>
      </c>
      <c r="F1889">
        <v>71</v>
      </c>
      <c r="G1889">
        <v>7</v>
      </c>
      <c r="H1889">
        <v>70</v>
      </c>
      <c r="I1889">
        <f>(1-_xlfn.PERCENTRANK.INC($F$2:$F44101,F1889,1))*10</f>
        <v>3.0000000000000004</v>
      </c>
      <c r="J1889">
        <f t="shared" si="146"/>
        <v>1</v>
      </c>
      <c r="K1889">
        <f t="shared" si="147"/>
        <v>2</v>
      </c>
      <c r="L1889" t="s">
        <v>483</v>
      </c>
      <c r="M1889">
        <v>3</v>
      </c>
      <c r="N1889" s="8">
        <v>35</v>
      </c>
      <c r="O1889" s="8">
        <v>3</v>
      </c>
      <c r="P1889" s="8">
        <v>35</v>
      </c>
      <c r="Q1889">
        <f t="shared" si="145"/>
        <v>6</v>
      </c>
      <c r="R1889">
        <f t="shared" si="148"/>
        <v>0</v>
      </c>
      <c r="S1889" t="str">
        <f t="shared" si="149"/>
        <v>Inactive Customers</v>
      </c>
    </row>
    <row r="1890" spans="1:19" x14ac:dyDescent="0.25">
      <c r="A1890">
        <v>3265</v>
      </c>
      <c r="B1890">
        <v>66</v>
      </c>
      <c r="C1890" t="s">
        <v>442</v>
      </c>
      <c r="D1890" t="s">
        <v>34</v>
      </c>
      <c r="E1890">
        <v>35701</v>
      </c>
      <c r="F1890">
        <v>36</v>
      </c>
      <c r="G1890">
        <v>5</v>
      </c>
      <c r="H1890">
        <v>46</v>
      </c>
      <c r="I1890">
        <f>(1-_xlfn.PERCENTRANK.INC($F$2:$F44102,F1890,1))*10</f>
        <v>7</v>
      </c>
      <c r="J1890">
        <f t="shared" si="146"/>
        <v>0</v>
      </c>
      <c r="K1890">
        <f t="shared" si="147"/>
        <v>1</v>
      </c>
      <c r="L1890" t="s">
        <v>483</v>
      </c>
      <c r="M1890">
        <v>1</v>
      </c>
      <c r="N1890" s="8">
        <v>11.5</v>
      </c>
      <c r="O1890" s="8">
        <v>3</v>
      </c>
      <c r="P1890" s="8">
        <v>34.5</v>
      </c>
      <c r="Q1890">
        <f t="shared" si="145"/>
        <v>8</v>
      </c>
      <c r="R1890">
        <f t="shared" si="148"/>
        <v>1</v>
      </c>
      <c r="S1890" t="str">
        <f t="shared" si="149"/>
        <v>Inactive Customers</v>
      </c>
    </row>
    <row r="1891" spans="1:19" x14ac:dyDescent="0.25">
      <c r="A1891">
        <v>5623</v>
      </c>
      <c r="B1891">
        <v>45</v>
      </c>
      <c r="C1891" t="s">
        <v>443</v>
      </c>
      <c r="D1891" t="s">
        <v>34</v>
      </c>
      <c r="E1891">
        <v>31535</v>
      </c>
      <c r="F1891">
        <v>95</v>
      </c>
      <c r="G1891">
        <v>5</v>
      </c>
      <c r="H1891">
        <v>51</v>
      </c>
      <c r="I1891">
        <f>(1-_xlfn.PERCENTRANK.INC($F$2:$F44103,F1891,1))*10</f>
        <v>0.99999999999999978</v>
      </c>
      <c r="J1891">
        <f t="shared" si="146"/>
        <v>0</v>
      </c>
      <c r="K1891">
        <f t="shared" si="147"/>
        <v>1</v>
      </c>
      <c r="L1891" t="s">
        <v>483</v>
      </c>
      <c r="M1891">
        <v>1</v>
      </c>
      <c r="N1891" s="8">
        <v>17</v>
      </c>
      <c r="O1891" s="8">
        <v>2</v>
      </c>
      <c r="P1891" s="8">
        <v>34</v>
      </c>
      <c r="Q1891">
        <f t="shared" si="145"/>
        <v>1.9999999999999998</v>
      </c>
      <c r="R1891">
        <f t="shared" si="148"/>
        <v>0</v>
      </c>
      <c r="S1891" t="str">
        <f t="shared" si="149"/>
        <v>Inactive Customers</v>
      </c>
    </row>
    <row r="1892" spans="1:19" x14ac:dyDescent="0.25">
      <c r="A1892">
        <v>5832</v>
      </c>
      <c r="B1892">
        <v>65</v>
      </c>
      <c r="C1892" t="s">
        <v>443</v>
      </c>
      <c r="D1892" t="s">
        <v>34</v>
      </c>
      <c r="E1892">
        <v>92556</v>
      </c>
      <c r="F1892">
        <v>32</v>
      </c>
      <c r="G1892">
        <v>21</v>
      </c>
      <c r="H1892">
        <v>1263</v>
      </c>
      <c r="I1892">
        <f>(1-_xlfn.PERCENTRANK.INC($F$2:$F44104,F1892,1))*10</f>
        <v>7</v>
      </c>
      <c r="J1892">
        <f t="shared" si="146"/>
        <v>7</v>
      </c>
      <c r="K1892">
        <f t="shared" si="147"/>
        <v>8</v>
      </c>
      <c r="L1892" t="s">
        <v>484</v>
      </c>
      <c r="M1892">
        <v>3</v>
      </c>
      <c r="N1892" s="8">
        <v>236.8125</v>
      </c>
      <c r="O1892" s="8">
        <v>13</v>
      </c>
      <c r="P1892" s="8">
        <v>1026.1875</v>
      </c>
      <c r="Q1892">
        <f t="shared" si="145"/>
        <v>22</v>
      </c>
      <c r="R1892">
        <f t="shared" si="148"/>
        <v>8</v>
      </c>
      <c r="S1892" t="str">
        <f t="shared" si="149"/>
        <v>Loyal Customers</v>
      </c>
    </row>
    <row r="1893" spans="1:19" x14ac:dyDescent="0.25">
      <c r="A1893">
        <v>5544</v>
      </c>
      <c r="B1893">
        <v>55</v>
      </c>
      <c r="C1893" t="s">
        <v>442</v>
      </c>
      <c r="D1893" t="s">
        <v>30</v>
      </c>
      <c r="E1893">
        <v>67384</v>
      </c>
      <c r="F1893">
        <v>32</v>
      </c>
      <c r="G1893">
        <v>22</v>
      </c>
      <c r="H1893">
        <v>1490</v>
      </c>
      <c r="I1893">
        <f>(1-_xlfn.PERCENTRANK.INC($F$2:$F44105,F1893,1))*10</f>
        <v>7</v>
      </c>
      <c r="J1893">
        <f t="shared" si="146"/>
        <v>7</v>
      </c>
      <c r="K1893">
        <f t="shared" si="147"/>
        <v>8</v>
      </c>
      <c r="L1893" t="s">
        <v>483</v>
      </c>
      <c r="M1893">
        <v>7</v>
      </c>
      <c r="N1893" s="8">
        <v>869.16666666666674</v>
      </c>
      <c r="O1893" s="8">
        <v>5</v>
      </c>
      <c r="P1893" s="8">
        <v>620.83333333333337</v>
      </c>
      <c r="Q1893">
        <f t="shared" si="145"/>
        <v>22</v>
      </c>
      <c r="R1893">
        <f t="shared" si="148"/>
        <v>8</v>
      </c>
      <c r="S1893" t="str">
        <f t="shared" si="149"/>
        <v>Loyal Customers</v>
      </c>
    </row>
    <row r="1894" spans="1:19" x14ac:dyDescent="0.25">
      <c r="A1894">
        <v>6417</v>
      </c>
      <c r="B1894">
        <v>54</v>
      </c>
      <c r="C1894" t="s">
        <v>443</v>
      </c>
      <c r="D1894" t="s">
        <v>34</v>
      </c>
      <c r="E1894">
        <v>80573</v>
      </c>
      <c r="F1894">
        <v>85</v>
      </c>
      <c r="G1894">
        <v>24</v>
      </c>
      <c r="H1894">
        <v>1564</v>
      </c>
      <c r="I1894">
        <f>(1-_xlfn.PERCENTRANK.INC($F$2:$F44106,F1894,1))*10</f>
        <v>1.9999999999999996</v>
      </c>
      <c r="J1894">
        <f t="shared" si="146"/>
        <v>8</v>
      </c>
      <c r="K1894">
        <f t="shared" si="147"/>
        <v>9</v>
      </c>
      <c r="L1894" t="s">
        <v>483</v>
      </c>
      <c r="M1894">
        <v>4</v>
      </c>
      <c r="N1894" s="8">
        <v>368</v>
      </c>
      <c r="O1894" s="8">
        <v>13</v>
      </c>
      <c r="P1894" s="8">
        <v>1196</v>
      </c>
      <c r="Q1894">
        <f t="shared" si="145"/>
        <v>19</v>
      </c>
      <c r="R1894">
        <f t="shared" si="148"/>
        <v>7</v>
      </c>
      <c r="S1894" t="str">
        <f t="shared" si="149"/>
        <v>Loyal Customers</v>
      </c>
    </row>
    <row r="1895" spans="1:19" x14ac:dyDescent="0.25">
      <c r="A1895">
        <v>5831</v>
      </c>
      <c r="B1895">
        <v>58</v>
      </c>
      <c r="C1895" t="s">
        <v>442</v>
      </c>
      <c r="D1895" t="s">
        <v>34</v>
      </c>
      <c r="E1895">
        <v>77870</v>
      </c>
      <c r="F1895">
        <v>93</v>
      </c>
      <c r="G1895">
        <v>18</v>
      </c>
      <c r="H1895">
        <v>1815</v>
      </c>
      <c r="I1895">
        <f>(1-_xlfn.PERCENTRANK.INC($F$2:$F44107,F1895,1))*10</f>
        <v>0.99999999999999978</v>
      </c>
      <c r="J1895">
        <f t="shared" si="146"/>
        <v>6</v>
      </c>
      <c r="K1895">
        <f t="shared" si="147"/>
        <v>9</v>
      </c>
      <c r="L1895" t="s">
        <v>483</v>
      </c>
      <c r="M1895">
        <v>5</v>
      </c>
      <c r="N1895" s="8">
        <v>907.5</v>
      </c>
      <c r="O1895" s="8">
        <v>5</v>
      </c>
      <c r="P1895" s="8">
        <v>907.5</v>
      </c>
      <c r="Q1895">
        <f t="shared" si="145"/>
        <v>16</v>
      </c>
      <c r="R1895">
        <f t="shared" si="148"/>
        <v>5</v>
      </c>
      <c r="S1895" t="str">
        <f t="shared" si="149"/>
        <v>Growth Customers</v>
      </c>
    </row>
    <row r="1896" spans="1:19" x14ac:dyDescent="0.25">
      <c r="A1896">
        <v>7101</v>
      </c>
      <c r="B1896">
        <v>62</v>
      </c>
      <c r="C1896" t="s">
        <v>33</v>
      </c>
      <c r="D1896" t="s">
        <v>57</v>
      </c>
      <c r="E1896">
        <v>52278</v>
      </c>
      <c r="F1896">
        <v>24</v>
      </c>
      <c r="G1896">
        <v>31</v>
      </c>
      <c r="H1896">
        <v>1198</v>
      </c>
      <c r="I1896">
        <f>(1-_xlfn.PERCENTRANK.INC($F$2:$F44108,F1896,1))*10</f>
        <v>8</v>
      </c>
      <c r="J1896">
        <f t="shared" si="146"/>
        <v>9</v>
      </c>
      <c r="K1896">
        <f t="shared" si="147"/>
        <v>8</v>
      </c>
      <c r="L1896" t="s">
        <v>483</v>
      </c>
      <c r="M1896">
        <v>10</v>
      </c>
      <c r="N1896" s="8">
        <v>599</v>
      </c>
      <c r="O1896" s="8">
        <v>10</v>
      </c>
      <c r="P1896" s="8">
        <v>599</v>
      </c>
      <c r="Q1896">
        <f t="shared" si="145"/>
        <v>25</v>
      </c>
      <c r="R1896">
        <f t="shared" si="148"/>
        <v>9</v>
      </c>
      <c r="S1896" t="str">
        <f t="shared" si="149"/>
        <v>Top Customers</v>
      </c>
    </row>
    <row r="1897" spans="1:19" x14ac:dyDescent="0.25">
      <c r="A1897">
        <v>10176</v>
      </c>
      <c r="B1897">
        <v>57</v>
      </c>
      <c r="C1897" t="s">
        <v>442</v>
      </c>
      <c r="D1897" t="s">
        <v>30</v>
      </c>
      <c r="E1897">
        <v>57107</v>
      </c>
      <c r="F1897">
        <v>44</v>
      </c>
      <c r="G1897">
        <v>23</v>
      </c>
      <c r="H1897">
        <v>416</v>
      </c>
      <c r="I1897">
        <f>(1-_xlfn.PERCENTRANK.INC($F$2:$F44109,F1897,1))*10</f>
        <v>6</v>
      </c>
      <c r="J1897">
        <f t="shared" si="146"/>
        <v>8</v>
      </c>
      <c r="K1897">
        <f t="shared" si="147"/>
        <v>5</v>
      </c>
      <c r="L1897" t="s">
        <v>483</v>
      </c>
      <c r="M1897">
        <v>4</v>
      </c>
      <c r="N1897" s="8">
        <v>138.66666666666666</v>
      </c>
      <c r="O1897" s="8">
        <v>8</v>
      </c>
      <c r="P1897" s="8">
        <v>277.33333333333331</v>
      </c>
      <c r="Q1897">
        <f t="shared" si="145"/>
        <v>19</v>
      </c>
      <c r="R1897">
        <f t="shared" si="148"/>
        <v>7</v>
      </c>
      <c r="S1897" t="str">
        <f t="shared" si="149"/>
        <v>Loyal Customers</v>
      </c>
    </row>
    <row r="1898" spans="1:19" x14ac:dyDescent="0.25">
      <c r="A1898">
        <v>2326</v>
      </c>
      <c r="B1898">
        <v>35</v>
      </c>
      <c r="C1898" t="s">
        <v>442</v>
      </c>
      <c r="D1898" t="s">
        <v>34</v>
      </c>
      <c r="E1898">
        <v>18929</v>
      </c>
      <c r="F1898">
        <v>15</v>
      </c>
      <c r="G1898">
        <v>6</v>
      </c>
      <c r="H1898">
        <v>85</v>
      </c>
      <c r="I1898">
        <f>(1-_xlfn.PERCENTRANK.INC($F$2:$F44110,F1898,1))*10</f>
        <v>9</v>
      </c>
      <c r="J1898">
        <f t="shared" si="146"/>
        <v>1</v>
      </c>
      <c r="K1898">
        <f t="shared" si="147"/>
        <v>2</v>
      </c>
      <c r="L1898" t="s">
        <v>483</v>
      </c>
      <c r="M1898">
        <v>1</v>
      </c>
      <c r="N1898" s="8">
        <v>17</v>
      </c>
      <c r="O1898" s="8">
        <v>4</v>
      </c>
      <c r="P1898" s="8">
        <v>68</v>
      </c>
      <c r="Q1898">
        <f t="shared" si="145"/>
        <v>12</v>
      </c>
      <c r="R1898">
        <f t="shared" si="148"/>
        <v>3</v>
      </c>
      <c r="S1898" t="str">
        <f t="shared" si="149"/>
        <v>At-Risk Customers</v>
      </c>
    </row>
    <row r="1899" spans="1:19" x14ac:dyDescent="0.25">
      <c r="A1899">
        <v>4385</v>
      </c>
      <c r="B1899">
        <v>44</v>
      </c>
      <c r="C1899" t="s">
        <v>33</v>
      </c>
      <c r="D1899" t="s">
        <v>30</v>
      </c>
      <c r="E1899">
        <v>36038</v>
      </c>
      <c r="F1899">
        <v>82</v>
      </c>
      <c r="G1899">
        <v>8</v>
      </c>
      <c r="H1899">
        <v>47</v>
      </c>
      <c r="I1899">
        <f>(1-_xlfn.PERCENTRANK.INC($F$2:$F44111,F1899,1))*10</f>
        <v>1.9999999999999996</v>
      </c>
      <c r="J1899">
        <f t="shared" si="146"/>
        <v>2</v>
      </c>
      <c r="K1899">
        <f t="shared" si="147"/>
        <v>1</v>
      </c>
      <c r="L1899" t="s">
        <v>483</v>
      </c>
      <c r="M1899">
        <v>3</v>
      </c>
      <c r="N1899" s="8">
        <v>23.5</v>
      </c>
      <c r="O1899" s="8">
        <v>3</v>
      </c>
      <c r="P1899" s="8">
        <v>23.5</v>
      </c>
      <c r="Q1899">
        <f t="shared" si="145"/>
        <v>5</v>
      </c>
      <c r="R1899">
        <f t="shared" si="148"/>
        <v>0</v>
      </c>
      <c r="S1899" t="str">
        <f t="shared" si="149"/>
        <v>Inactive Customers</v>
      </c>
    </row>
    <row r="1900" spans="1:19" x14ac:dyDescent="0.25">
      <c r="A1900">
        <v>2929</v>
      </c>
      <c r="B1900">
        <v>49</v>
      </c>
      <c r="C1900" t="s">
        <v>442</v>
      </c>
      <c r="D1900" t="s">
        <v>30</v>
      </c>
      <c r="E1900">
        <v>20180</v>
      </c>
      <c r="F1900">
        <v>27</v>
      </c>
      <c r="G1900">
        <v>8</v>
      </c>
      <c r="H1900">
        <v>137</v>
      </c>
      <c r="I1900">
        <f>(1-_xlfn.PERCENTRANK.INC($F$2:$F44112,F1900,1))*10</f>
        <v>8</v>
      </c>
      <c r="J1900">
        <f t="shared" si="146"/>
        <v>2</v>
      </c>
      <c r="K1900">
        <f t="shared" si="147"/>
        <v>3</v>
      </c>
      <c r="L1900" t="s">
        <v>483</v>
      </c>
      <c r="M1900">
        <v>2</v>
      </c>
      <c r="N1900" s="8">
        <v>45.666666666666664</v>
      </c>
      <c r="O1900" s="8">
        <v>4</v>
      </c>
      <c r="P1900" s="8">
        <v>91.333333333333329</v>
      </c>
      <c r="Q1900">
        <f t="shared" si="145"/>
        <v>13</v>
      </c>
      <c r="R1900">
        <f t="shared" si="148"/>
        <v>4</v>
      </c>
      <c r="S1900" t="str">
        <f t="shared" si="149"/>
        <v>At-Risk Customers</v>
      </c>
    </row>
    <row r="1901" spans="1:19" x14ac:dyDescent="0.25">
      <c r="A1901">
        <v>10686</v>
      </c>
      <c r="B1901">
        <v>60</v>
      </c>
      <c r="C1901" t="s">
        <v>33</v>
      </c>
      <c r="D1901" t="s">
        <v>34</v>
      </c>
      <c r="E1901">
        <v>34230</v>
      </c>
      <c r="F1901">
        <v>72</v>
      </c>
      <c r="G1901">
        <v>4</v>
      </c>
      <c r="H1901">
        <v>21</v>
      </c>
      <c r="I1901">
        <f>(1-_xlfn.PERCENTRANK.INC($F$2:$F44113,F1901,1))*10</f>
        <v>3.0000000000000004</v>
      </c>
      <c r="J1901">
        <f t="shared" si="146"/>
        <v>0</v>
      </c>
      <c r="K1901">
        <f t="shared" si="147"/>
        <v>0</v>
      </c>
      <c r="L1901" t="s">
        <v>483</v>
      </c>
      <c r="M1901">
        <v>1</v>
      </c>
      <c r="N1901" s="8">
        <v>7</v>
      </c>
      <c r="O1901" s="8">
        <v>2</v>
      </c>
      <c r="P1901" s="8">
        <v>14</v>
      </c>
      <c r="Q1901">
        <f t="shared" si="145"/>
        <v>3.0000000000000004</v>
      </c>
      <c r="R1901">
        <f t="shared" si="148"/>
        <v>0</v>
      </c>
      <c r="S1901" t="str">
        <f t="shared" si="149"/>
        <v>Inactive Customers</v>
      </c>
    </row>
    <row r="1902" spans="1:19" x14ac:dyDescent="0.25">
      <c r="A1902">
        <v>2546</v>
      </c>
      <c r="B1902">
        <v>48</v>
      </c>
      <c r="C1902" t="s">
        <v>443</v>
      </c>
      <c r="D1902" t="s">
        <v>30</v>
      </c>
      <c r="E1902">
        <v>31878</v>
      </c>
      <c r="F1902">
        <v>7</v>
      </c>
      <c r="G1902">
        <v>6</v>
      </c>
      <c r="H1902">
        <v>70</v>
      </c>
      <c r="I1902">
        <f>(1-_xlfn.PERCENTRANK.INC($F$2:$F44114,F1902,1))*10</f>
        <v>10</v>
      </c>
      <c r="J1902">
        <f t="shared" si="146"/>
        <v>1</v>
      </c>
      <c r="K1902">
        <f t="shared" si="147"/>
        <v>2</v>
      </c>
      <c r="L1902" t="s">
        <v>483</v>
      </c>
      <c r="M1902">
        <v>1</v>
      </c>
      <c r="N1902" s="8">
        <v>14</v>
      </c>
      <c r="O1902" s="8">
        <v>4</v>
      </c>
      <c r="P1902" s="8">
        <v>56</v>
      </c>
      <c r="Q1902">
        <f t="shared" si="145"/>
        <v>13</v>
      </c>
      <c r="R1902">
        <f t="shared" si="148"/>
        <v>4</v>
      </c>
      <c r="S1902" t="str">
        <f t="shared" si="149"/>
        <v>At-Risk Customers</v>
      </c>
    </row>
    <row r="1903" spans="1:19" x14ac:dyDescent="0.25">
      <c r="A1903">
        <v>3283</v>
      </c>
      <c r="B1903">
        <v>53</v>
      </c>
      <c r="C1903" t="s">
        <v>443</v>
      </c>
      <c r="D1903" t="s">
        <v>34</v>
      </c>
      <c r="E1903">
        <v>70932</v>
      </c>
      <c r="F1903">
        <v>57</v>
      </c>
      <c r="G1903">
        <v>22</v>
      </c>
      <c r="H1903">
        <v>909</v>
      </c>
      <c r="I1903">
        <f>(1-_xlfn.PERCENTRANK.INC($F$2:$F44115,F1903,1))*10</f>
        <v>5</v>
      </c>
      <c r="J1903">
        <f t="shared" si="146"/>
        <v>7</v>
      </c>
      <c r="K1903">
        <f t="shared" si="147"/>
        <v>6</v>
      </c>
      <c r="L1903" t="s">
        <v>483</v>
      </c>
      <c r="M1903">
        <v>6</v>
      </c>
      <c r="N1903" s="8">
        <v>303</v>
      </c>
      <c r="O1903" s="8">
        <v>12</v>
      </c>
      <c r="P1903" s="8">
        <v>606</v>
      </c>
      <c r="Q1903">
        <f t="shared" si="145"/>
        <v>18</v>
      </c>
      <c r="R1903">
        <f t="shared" si="148"/>
        <v>6</v>
      </c>
      <c r="S1903" t="str">
        <f t="shared" si="149"/>
        <v>Growth Customers</v>
      </c>
    </row>
    <row r="1904" spans="1:19" x14ac:dyDescent="0.25">
      <c r="A1904">
        <v>3138</v>
      </c>
      <c r="B1904">
        <v>69</v>
      </c>
      <c r="C1904" t="s">
        <v>442</v>
      </c>
      <c r="D1904" t="s">
        <v>30</v>
      </c>
      <c r="E1904">
        <v>91249</v>
      </c>
      <c r="F1904">
        <v>84</v>
      </c>
      <c r="G1904">
        <v>22</v>
      </c>
      <c r="H1904">
        <v>1676</v>
      </c>
      <c r="I1904">
        <f>(1-_xlfn.PERCENTRANK.INC($F$2:$F44116,F1904,1))*10</f>
        <v>1.9999999999999996</v>
      </c>
      <c r="J1904">
        <f t="shared" si="146"/>
        <v>7</v>
      </c>
      <c r="K1904">
        <f t="shared" si="147"/>
        <v>9</v>
      </c>
      <c r="L1904" t="s">
        <v>484</v>
      </c>
      <c r="M1904">
        <v>7</v>
      </c>
      <c r="N1904" s="8">
        <v>902.46153846153845</v>
      </c>
      <c r="O1904" s="8">
        <v>6</v>
      </c>
      <c r="P1904" s="8">
        <v>773.53846153846155</v>
      </c>
      <c r="Q1904">
        <f t="shared" si="145"/>
        <v>18</v>
      </c>
      <c r="R1904">
        <f t="shared" si="148"/>
        <v>6</v>
      </c>
      <c r="S1904" t="str">
        <f t="shared" si="149"/>
        <v>Growth Customers</v>
      </c>
    </row>
    <row r="1905" spans="1:19" x14ac:dyDescent="0.25">
      <c r="A1905">
        <v>4994</v>
      </c>
      <c r="B1905">
        <v>82</v>
      </c>
      <c r="C1905" t="s">
        <v>443</v>
      </c>
      <c r="D1905" t="s">
        <v>30</v>
      </c>
      <c r="E1905">
        <v>77598</v>
      </c>
      <c r="F1905">
        <v>53</v>
      </c>
      <c r="G1905">
        <v>26</v>
      </c>
      <c r="H1905">
        <v>1735</v>
      </c>
      <c r="I1905">
        <f>(1-_xlfn.PERCENTRANK.INC($F$2:$F44117,F1905,1))*10</f>
        <v>5</v>
      </c>
      <c r="J1905">
        <f t="shared" si="146"/>
        <v>9</v>
      </c>
      <c r="K1905">
        <f t="shared" si="147"/>
        <v>9</v>
      </c>
      <c r="L1905" t="s">
        <v>483</v>
      </c>
      <c r="M1905">
        <v>7</v>
      </c>
      <c r="N1905" s="8">
        <v>607.25</v>
      </c>
      <c r="O1905" s="8">
        <v>13</v>
      </c>
      <c r="P1905" s="8">
        <v>1127.75</v>
      </c>
      <c r="Q1905">
        <f t="shared" si="145"/>
        <v>23</v>
      </c>
      <c r="R1905">
        <f t="shared" si="148"/>
        <v>8</v>
      </c>
      <c r="S1905" t="str">
        <f t="shared" si="149"/>
        <v>Loyal Customers</v>
      </c>
    </row>
    <row r="1906" spans="1:19" x14ac:dyDescent="0.25">
      <c r="A1906">
        <v>7966</v>
      </c>
      <c r="B1906">
        <v>66</v>
      </c>
      <c r="C1906" t="s">
        <v>442</v>
      </c>
      <c r="D1906" t="s">
        <v>30</v>
      </c>
      <c r="E1906">
        <v>80982</v>
      </c>
      <c r="F1906">
        <v>48</v>
      </c>
      <c r="G1906">
        <v>30</v>
      </c>
      <c r="H1906">
        <v>1191</v>
      </c>
      <c r="I1906">
        <f>(1-_xlfn.PERCENTRANK.INC($F$2:$F44118,F1906,1))*10</f>
        <v>6</v>
      </c>
      <c r="J1906">
        <f t="shared" si="146"/>
        <v>9</v>
      </c>
      <c r="K1906">
        <f t="shared" si="147"/>
        <v>8</v>
      </c>
      <c r="L1906" t="s">
        <v>483</v>
      </c>
      <c r="M1906">
        <v>11</v>
      </c>
      <c r="N1906" s="8">
        <v>595.5</v>
      </c>
      <c r="O1906" s="8">
        <v>11</v>
      </c>
      <c r="P1906" s="8">
        <v>595.5</v>
      </c>
      <c r="Q1906">
        <f t="shared" si="145"/>
        <v>23</v>
      </c>
      <c r="R1906">
        <f t="shared" si="148"/>
        <v>8</v>
      </c>
      <c r="S1906" t="str">
        <f t="shared" si="149"/>
        <v>Loyal Customers</v>
      </c>
    </row>
    <row r="1907" spans="1:19" x14ac:dyDescent="0.25">
      <c r="A1907">
        <v>3112</v>
      </c>
      <c r="B1907">
        <v>48</v>
      </c>
      <c r="C1907" t="s">
        <v>443</v>
      </c>
      <c r="D1907" t="s">
        <v>34</v>
      </c>
      <c r="E1907">
        <v>22701</v>
      </c>
      <c r="F1907">
        <v>2</v>
      </c>
      <c r="G1907">
        <v>5</v>
      </c>
      <c r="H1907">
        <v>24</v>
      </c>
      <c r="I1907">
        <f>(1-_xlfn.PERCENTRANK.INC($F$2:$F44119,F1907,1))*10</f>
        <v>10</v>
      </c>
      <c r="J1907">
        <f t="shared" si="146"/>
        <v>0</v>
      </c>
      <c r="K1907">
        <f t="shared" si="147"/>
        <v>0</v>
      </c>
      <c r="L1907" t="s">
        <v>483</v>
      </c>
      <c r="M1907">
        <v>1</v>
      </c>
      <c r="N1907" s="8">
        <v>6</v>
      </c>
      <c r="O1907" s="8">
        <v>3</v>
      </c>
      <c r="P1907" s="8">
        <v>18</v>
      </c>
      <c r="Q1907">
        <f t="shared" si="145"/>
        <v>10</v>
      </c>
      <c r="R1907">
        <f t="shared" si="148"/>
        <v>2</v>
      </c>
      <c r="S1907" t="str">
        <f t="shared" si="149"/>
        <v>At-Risk Customers</v>
      </c>
    </row>
    <row r="1908" spans="1:19" x14ac:dyDescent="0.25">
      <c r="A1908">
        <v>10872</v>
      </c>
      <c r="B1908">
        <v>56</v>
      </c>
      <c r="C1908" t="s">
        <v>33</v>
      </c>
      <c r="D1908" t="s">
        <v>34</v>
      </c>
      <c r="E1908">
        <v>55212</v>
      </c>
      <c r="F1908">
        <v>65</v>
      </c>
      <c r="G1908">
        <v>20</v>
      </c>
      <c r="H1908">
        <v>1182</v>
      </c>
      <c r="I1908">
        <f>(1-_xlfn.PERCENTRANK.INC($F$2:$F44120,F1908,1))*10</f>
        <v>4</v>
      </c>
      <c r="J1908">
        <f t="shared" si="146"/>
        <v>6</v>
      </c>
      <c r="K1908">
        <f t="shared" si="147"/>
        <v>8</v>
      </c>
      <c r="L1908" t="s">
        <v>483</v>
      </c>
      <c r="M1908">
        <v>4</v>
      </c>
      <c r="N1908" s="8">
        <v>315.2</v>
      </c>
      <c r="O1908" s="8">
        <v>11</v>
      </c>
      <c r="P1908" s="8">
        <v>866.8</v>
      </c>
      <c r="Q1908">
        <f t="shared" si="145"/>
        <v>18</v>
      </c>
      <c r="R1908">
        <f t="shared" si="148"/>
        <v>6</v>
      </c>
      <c r="S1908" t="str">
        <f t="shared" si="149"/>
        <v>Growth Customers</v>
      </c>
    </row>
    <row r="1909" spans="1:19" x14ac:dyDescent="0.25">
      <c r="A1909">
        <v>2181</v>
      </c>
      <c r="B1909">
        <v>55</v>
      </c>
      <c r="C1909" t="s">
        <v>442</v>
      </c>
      <c r="D1909" t="s">
        <v>34</v>
      </c>
      <c r="E1909">
        <v>70617</v>
      </c>
      <c r="F1909">
        <v>45</v>
      </c>
      <c r="G1909">
        <v>14</v>
      </c>
      <c r="H1909">
        <v>1280</v>
      </c>
      <c r="I1909">
        <f>(1-_xlfn.PERCENTRANK.INC($F$2:$F44121,F1909,1))*10</f>
        <v>6</v>
      </c>
      <c r="J1909">
        <f t="shared" si="146"/>
        <v>4</v>
      </c>
      <c r="K1909">
        <f t="shared" si="147"/>
        <v>8</v>
      </c>
      <c r="L1909" t="s">
        <v>483</v>
      </c>
      <c r="M1909">
        <v>3</v>
      </c>
      <c r="N1909" s="8">
        <v>384</v>
      </c>
      <c r="O1909" s="8">
        <v>7</v>
      </c>
      <c r="P1909" s="8">
        <v>896</v>
      </c>
      <c r="Q1909">
        <f t="shared" si="145"/>
        <v>18</v>
      </c>
      <c r="R1909">
        <f t="shared" si="148"/>
        <v>6</v>
      </c>
      <c r="S1909" t="str">
        <f t="shared" si="149"/>
        <v>Growth Customers</v>
      </c>
    </row>
    <row r="1910" spans="1:19" x14ac:dyDescent="0.25">
      <c r="A1910">
        <v>1867</v>
      </c>
      <c r="B1910">
        <v>68</v>
      </c>
      <c r="C1910" t="s">
        <v>442</v>
      </c>
      <c r="D1910" t="s">
        <v>30</v>
      </c>
      <c r="E1910">
        <v>64849</v>
      </c>
      <c r="F1910">
        <v>42</v>
      </c>
      <c r="G1910">
        <v>19</v>
      </c>
      <c r="H1910">
        <v>1336</v>
      </c>
      <c r="I1910">
        <f>(1-_xlfn.PERCENTRANK.INC($F$2:$F44122,F1910,1))*10</f>
        <v>6</v>
      </c>
      <c r="J1910">
        <f t="shared" si="146"/>
        <v>6</v>
      </c>
      <c r="K1910">
        <f t="shared" si="147"/>
        <v>8</v>
      </c>
      <c r="L1910" t="s">
        <v>483</v>
      </c>
      <c r="M1910">
        <v>9</v>
      </c>
      <c r="N1910" s="8">
        <v>801.6</v>
      </c>
      <c r="O1910" s="8">
        <v>6</v>
      </c>
      <c r="P1910" s="8">
        <v>534.4</v>
      </c>
      <c r="Q1910">
        <f t="shared" si="145"/>
        <v>20</v>
      </c>
      <c r="R1910">
        <f t="shared" si="148"/>
        <v>7</v>
      </c>
      <c r="S1910" t="str">
        <f t="shared" si="149"/>
        <v>Loyal Customers</v>
      </c>
    </row>
    <row r="1911" spans="1:19" x14ac:dyDescent="0.25">
      <c r="A1911">
        <v>1518</v>
      </c>
      <c r="B1911">
        <v>60</v>
      </c>
      <c r="C1911" t="s">
        <v>443</v>
      </c>
      <c r="D1911" t="s">
        <v>34</v>
      </c>
      <c r="E1911">
        <v>62694</v>
      </c>
      <c r="F1911">
        <v>29</v>
      </c>
      <c r="G1911">
        <v>24</v>
      </c>
      <c r="H1911">
        <v>749</v>
      </c>
      <c r="I1911">
        <f>(1-_xlfn.PERCENTRANK.INC($F$2:$F44123,F1911,1))*10</f>
        <v>8</v>
      </c>
      <c r="J1911">
        <f t="shared" si="146"/>
        <v>8</v>
      </c>
      <c r="K1911">
        <f t="shared" si="147"/>
        <v>6</v>
      </c>
      <c r="L1911" t="s">
        <v>483</v>
      </c>
      <c r="M1911">
        <v>9</v>
      </c>
      <c r="N1911" s="8">
        <v>421.3125</v>
      </c>
      <c r="O1911" s="8">
        <v>7</v>
      </c>
      <c r="P1911" s="8">
        <v>327.6875</v>
      </c>
      <c r="Q1911">
        <f t="shared" si="145"/>
        <v>22</v>
      </c>
      <c r="R1911">
        <f t="shared" si="148"/>
        <v>8</v>
      </c>
      <c r="S1911" t="str">
        <f t="shared" si="149"/>
        <v>Loyal Customers</v>
      </c>
    </row>
    <row r="1912" spans="1:19" x14ac:dyDescent="0.25">
      <c r="A1912">
        <v>5734</v>
      </c>
      <c r="B1912">
        <v>51</v>
      </c>
      <c r="C1912" t="s">
        <v>33</v>
      </c>
      <c r="D1912" t="s">
        <v>34</v>
      </c>
      <c r="E1912">
        <v>61917</v>
      </c>
      <c r="F1912">
        <v>83</v>
      </c>
      <c r="G1912">
        <v>7</v>
      </c>
      <c r="H1912">
        <v>91</v>
      </c>
      <c r="I1912">
        <f>(1-_xlfn.PERCENTRANK.INC($F$2:$F44124,F1912,1))*10</f>
        <v>1.9999999999999996</v>
      </c>
      <c r="J1912">
        <f t="shared" si="146"/>
        <v>1</v>
      </c>
      <c r="K1912">
        <f t="shared" si="147"/>
        <v>2</v>
      </c>
      <c r="L1912" t="s">
        <v>483</v>
      </c>
      <c r="M1912">
        <v>2</v>
      </c>
      <c r="N1912" s="8">
        <v>30.333333333333332</v>
      </c>
      <c r="O1912" s="8">
        <v>4</v>
      </c>
      <c r="P1912" s="8">
        <v>60.666666666666664</v>
      </c>
      <c r="Q1912">
        <f t="shared" si="145"/>
        <v>5</v>
      </c>
      <c r="R1912">
        <f t="shared" si="148"/>
        <v>0</v>
      </c>
      <c r="S1912" t="str">
        <f t="shared" si="149"/>
        <v>Inactive Customers</v>
      </c>
    </row>
    <row r="1913" spans="1:19" x14ac:dyDescent="0.25">
      <c r="A1913">
        <v>2878</v>
      </c>
      <c r="B1913">
        <v>78</v>
      </c>
      <c r="C1913" t="s">
        <v>33</v>
      </c>
      <c r="D1913" t="s">
        <v>34</v>
      </c>
      <c r="E1913">
        <v>67472</v>
      </c>
      <c r="F1913">
        <v>93</v>
      </c>
      <c r="G1913">
        <v>15</v>
      </c>
      <c r="H1913">
        <v>414</v>
      </c>
      <c r="I1913">
        <f>(1-_xlfn.PERCENTRANK.INC($F$2:$F44125,F1913,1))*10</f>
        <v>0.99999999999999978</v>
      </c>
      <c r="J1913">
        <f t="shared" si="146"/>
        <v>4</v>
      </c>
      <c r="K1913">
        <f t="shared" si="147"/>
        <v>5</v>
      </c>
      <c r="L1913" t="s">
        <v>483</v>
      </c>
      <c r="M1913">
        <v>4</v>
      </c>
      <c r="N1913" s="8">
        <v>150.54545454545456</v>
      </c>
      <c r="O1913" s="8">
        <v>7</v>
      </c>
      <c r="P1913" s="8">
        <v>263.45454545454544</v>
      </c>
      <c r="Q1913">
        <f t="shared" si="145"/>
        <v>10</v>
      </c>
      <c r="R1913">
        <f t="shared" si="148"/>
        <v>2</v>
      </c>
      <c r="S1913" t="str">
        <f t="shared" si="149"/>
        <v>At-Risk Customers</v>
      </c>
    </row>
    <row r="1914" spans="1:19" x14ac:dyDescent="0.25">
      <c r="A1914">
        <v>1458</v>
      </c>
      <c r="B1914">
        <v>43</v>
      </c>
      <c r="C1914" t="s">
        <v>443</v>
      </c>
      <c r="D1914" t="s">
        <v>34</v>
      </c>
      <c r="E1914">
        <v>21059</v>
      </c>
      <c r="F1914">
        <v>40</v>
      </c>
      <c r="G1914">
        <v>9</v>
      </c>
      <c r="H1914">
        <v>44</v>
      </c>
      <c r="I1914">
        <f>(1-_xlfn.PERCENTRANK.INC($F$2:$F44126,F1914,1))*10</f>
        <v>6</v>
      </c>
      <c r="J1914">
        <f t="shared" si="146"/>
        <v>2</v>
      </c>
      <c r="K1914">
        <f t="shared" si="147"/>
        <v>1</v>
      </c>
      <c r="L1914" t="s">
        <v>483</v>
      </c>
      <c r="M1914">
        <v>3</v>
      </c>
      <c r="N1914" s="8">
        <v>22</v>
      </c>
      <c r="O1914" s="8">
        <v>3</v>
      </c>
      <c r="P1914" s="8">
        <v>22</v>
      </c>
      <c r="Q1914">
        <f t="shared" si="145"/>
        <v>9</v>
      </c>
      <c r="R1914">
        <f t="shared" si="148"/>
        <v>2</v>
      </c>
      <c r="S1914" t="str">
        <f t="shared" si="149"/>
        <v>At-Risk Customers</v>
      </c>
    </row>
    <row r="1915" spans="1:19" x14ac:dyDescent="0.25">
      <c r="A1915">
        <v>7007</v>
      </c>
      <c r="B1915">
        <v>57</v>
      </c>
      <c r="C1915" t="s">
        <v>443</v>
      </c>
      <c r="D1915" t="s">
        <v>34</v>
      </c>
      <c r="E1915">
        <v>29543</v>
      </c>
      <c r="F1915">
        <v>47</v>
      </c>
      <c r="G1915">
        <v>8</v>
      </c>
      <c r="H1915">
        <v>63</v>
      </c>
      <c r="I1915">
        <f>(1-_xlfn.PERCENTRANK.INC($F$2:$F44127,F1915,1))*10</f>
        <v>6</v>
      </c>
      <c r="J1915">
        <f t="shared" si="146"/>
        <v>2</v>
      </c>
      <c r="K1915">
        <f t="shared" si="147"/>
        <v>2</v>
      </c>
      <c r="L1915" t="s">
        <v>483</v>
      </c>
      <c r="M1915">
        <v>3</v>
      </c>
      <c r="N1915" s="8">
        <v>37.799999999999997</v>
      </c>
      <c r="O1915" s="8">
        <v>2</v>
      </c>
      <c r="P1915" s="8">
        <v>25.200000000000003</v>
      </c>
      <c r="Q1915">
        <f t="shared" si="145"/>
        <v>10</v>
      </c>
      <c r="R1915">
        <f t="shared" si="148"/>
        <v>2</v>
      </c>
      <c r="S1915" t="str">
        <f t="shared" si="149"/>
        <v>At-Risk Customers</v>
      </c>
    </row>
    <row r="1916" spans="1:19" x14ac:dyDescent="0.25">
      <c r="A1916">
        <v>6200</v>
      </c>
      <c r="B1916">
        <v>74</v>
      </c>
      <c r="C1916" t="s">
        <v>442</v>
      </c>
      <c r="D1916" t="s">
        <v>34</v>
      </c>
      <c r="E1916">
        <v>75903</v>
      </c>
      <c r="F1916">
        <v>50</v>
      </c>
      <c r="G1916">
        <v>23</v>
      </c>
      <c r="H1916">
        <v>901</v>
      </c>
      <c r="I1916">
        <f>(1-_xlfn.PERCENTRANK.INC($F$2:$F44128,F1916,1))*10</f>
        <v>5</v>
      </c>
      <c r="J1916">
        <f t="shared" si="146"/>
        <v>8</v>
      </c>
      <c r="K1916">
        <f t="shared" si="147"/>
        <v>6</v>
      </c>
      <c r="L1916" t="s">
        <v>483</v>
      </c>
      <c r="M1916">
        <v>6</v>
      </c>
      <c r="N1916" s="8">
        <v>360.40000000000003</v>
      </c>
      <c r="O1916" s="8">
        <v>9</v>
      </c>
      <c r="P1916" s="8">
        <v>540.6</v>
      </c>
      <c r="Q1916">
        <f t="shared" si="145"/>
        <v>19</v>
      </c>
      <c r="R1916">
        <f t="shared" si="148"/>
        <v>7</v>
      </c>
      <c r="S1916" t="str">
        <f t="shared" si="149"/>
        <v>Loyal Customers</v>
      </c>
    </row>
    <row r="1917" spans="1:19" x14ac:dyDescent="0.25">
      <c r="A1917">
        <v>1403</v>
      </c>
      <c r="B1917">
        <v>50</v>
      </c>
      <c r="C1917" t="s">
        <v>443</v>
      </c>
      <c r="D1917" t="s">
        <v>34</v>
      </c>
      <c r="E1917">
        <v>34984</v>
      </c>
      <c r="F1917">
        <v>40</v>
      </c>
      <c r="G1917">
        <v>6</v>
      </c>
      <c r="H1917">
        <v>38</v>
      </c>
      <c r="I1917">
        <f>(1-_xlfn.PERCENTRANK.INC($F$2:$F44129,F1917,1))*10</f>
        <v>6</v>
      </c>
      <c r="J1917">
        <f t="shared" si="146"/>
        <v>1</v>
      </c>
      <c r="K1917">
        <f t="shared" si="147"/>
        <v>1</v>
      </c>
      <c r="L1917" t="s">
        <v>483</v>
      </c>
      <c r="M1917">
        <v>1</v>
      </c>
      <c r="N1917" s="8">
        <v>9.5</v>
      </c>
      <c r="O1917" s="8">
        <v>3</v>
      </c>
      <c r="P1917" s="8">
        <v>28.5</v>
      </c>
      <c r="Q1917">
        <f t="shared" si="145"/>
        <v>8</v>
      </c>
      <c r="R1917">
        <f t="shared" si="148"/>
        <v>1</v>
      </c>
      <c r="S1917" t="str">
        <f t="shared" si="149"/>
        <v>Inactive Customers</v>
      </c>
    </row>
    <row r="1918" spans="1:19" x14ac:dyDescent="0.25">
      <c r="A1918">
        <v>4827</v>
      </c>
      <c r="B1918">
        <v>69</v>
      </c>
      <c r="C1918" t="s">
        <v>33</v>
      </c>
      <c r="D1918" t="s">
        <v>30</v>
      </c>
      <c r="E1918">
        <v>54998</v>
      </c>
      <c r="F1918">
        <v>3</v>
      </c>
      <c r="G1918">
        <v>20</v>
      </c>
      <c r="H1918">
        <v>455</v>
      </c>
      <c r="I1918">
        <f>(1-_xlfn.PERCENTRANK.INC($F$2:$F44130,F1918,1))*10</f>
        <v>10</v>
      </c>
      <c r="J1918">
        <f t="shared" si="146"/>
        <v>6</v>
      </c>
      <c r="K1918">
        <f t="shared" si="147"/>
        <v>5</v>
      </c>
      <c r="L1918" t="s">
        <v>483</v>
      </c>
      <c r="M1918">
        <v>4</v>
      </c>
      <c r="N1918" s="8">
        <v>140</v>
      </c>
      <c r="O1918" s="8">
        <v>9</v>
      </c>
      <c r="P1918" s="8">
        <v>315</v>
      </c>
      <c r="Q1918">
        <f t="shared" si="145"/>
        <v>21</v>
      </c>
      <c r="R1918">
        <f t="shared" si="148"/>
        <v>8</v>
      </c>
      <c r="S1918" t="str">
        <f t="shared" si="149"/>
        <v>Loyal Customers</v>
      </c>
    </row>
    <row r="1919" spans="1:19" x14ac:dyDescent="0.25">
      <c r="A1919">
        <v>6250</v>
      </c>
      <c r="B1919">
        <v>76</v>
      </c>
      <c r="C1919" t="s">
        <v>33</v>
      </c>
      <c r="D1919" t="s">
        <v>57</v>
      </c>
      <c r="E1919">
        <v>54356</v>
      </c>
      <c r="F1919">
        <v>62</v>
      </c>
      <c r="G1919">
        <v>24</v>
      </c>
      <c r="H1919">
        <v>775</v>
      </c>
      <c r="I1919">
        <f>(1-_xlfn.PERCENTRANK.INC($F$2:$F44131,F1919,1))*10</f>
        <v>4</v>
      </c>
      <c r="J1919">
        <f t="shared" si="146"/>
        <v>8</v>
      </c>
      <c r="K1919">
        <f t="shared" si="147"/>
        <v>6</v>
      </c>
      <c r="L1919" t="s">
        <v>483</v>
      </c>
      <c r="M1919">
        <v>11</v>
      </c>
      <c r="N1919" s="8">
        <v>448.68421052631578</v>
      </c>
      <c r="O1919" s="8">
        <v>8</v>
      </c>
      <c r="P1919" s="8">
        <v>326.31578947368422</v>
      </c>
      <c r="Q1919">
        <f t="shared" si="145"/>
        <v>18</v>
      </c>
      <c r="R1919">
        <f t="shared" si="148"/>
        <v>6</v>
      </c>
      <c r="S1919" t="str">
        <f t="shared" si="149"/>
        <v>Growth Customers</v>
      </c>
    </row>
    <row r="1920" spans="1:19" x14ac:dyDescent="0.25">
      <c r="A1920">
        <v>9291</v>
      </c>
      <c r="B1920">
        <v>66</v>
      </c>
      <c r="C1920" t="s">
        <v>443</v>
      </c>
      <c r="D1920" t="s">
        <v>34</v>
      </c>
      <c r="E1920">
        <v>34242</v>
      </c>
      <c r="F1920">
        <v>25</v>
      </c>
      <c r="G1920">
        <v>4</v>
      </c>
      <c r="H1920">
        <v>15</v>
      </c>
      <c r="I1920">
        <f>(1-_xlfn.PERCENTRANK.INC($F$2:$F44132,F1920,1))*10</f>
        <v>8</v>
      </c>
      <c r="J1920">
        <f t="shared" si="146"/>
        <v>0</v>
      </c>
      <c r="K1920">
        <f t="shared" si="147"/>
        <v>0</v>
      </c>
      <c r="L1920" t="s">
        <v>483</v>
      </c>
      <c r="M1920">
        <v>0</v>
      </c>
      <c r="N1920" s="8">
        <v>0</v>
      </c>
      <c r="O1920" s="8">
        <v>3</v>
      </c>
      <c r="P1920" s="8">
        <v>15</v>
      </c>
      <c r="Q1920">
        <f t="shared" si="145"/>
        <v>8</v>
      </c>
      <c r="R1920">
        <f t="shared" si="148"/>
        <v>1</v>
      </c>
      <c r="S1920" t="str">
        <f t="shared" si="149"/>
        <v>Inactive Customers</v>
      </c>
    </row>
    <row r="1921" spans="1:19" x14ac:dyDescent="0.25">
      <c r="A1921">
        <v>2478</v>
      </c>
      <c r="B1921">
        <v>52</v>
      </c>
      <c r="C1921" t="s">
        <v>442</v>
      </c>
      <c r="D1921" t="s">
        <v>34</v>
      </c>
      <c r="E1921">
        <v>25410</v>
      </c>
      <c r="F1921">
        <v>48</v>
      </c>
      <c r="G1921">
        <v>6</v>
      </c>
      <c r="H1921">
        <v>38</v>
      </c>
      <c r="I1921">
        <f>(1-_xlfn.PERCENTRANK.INC($F$2:$F44133,F1921,1))*10</f>
        <v>6</v>
      </c>
      <c r="J1921">
        <f t="shared" si="146"/>
        <v>1</v>
      </c>
      <c r="K1921">
        <f t="shared" si="147"/>
        <v>1</v>
      </c>
      <c r="L1921" t="s">
        <v>483</v>
      </c>
      <c r="M1921">
        <v>1</v>
      </c>
      <c r="N1921" s="8">
        <v>7.6000000000000005</v>
      </c>
      <c r="O1921" s="8">
        <v>4</v>
      </c>
      <c r="P1921" s="8">
        <v>30.400000000000002</v>
      </c>
      <c r="Q1921">
        <f t="shared" si="145"/>
        <v>8</v>
      </c>
      <c r="R1921">
        <f t="shared" si="148"/>
        <v>1</v>
      </c>
      <c r="S1921" t="str">
        <f t="shared" si="149"/>
        <v>Inactive Customers</v>
      </c>
    </row>
    <row r="1922" spans="1:19" x14ac:dyDescent="0.25">
      <c r="A1922">
        <v>1139</v>
      </c>
      <c r="B1922">
        <v>41</v>
      </c>
      <c r="C1922" t="s">
        <v>33</v>
      </c>
      <c r="D1922" t="s">
        <v>34</v>
      </c>
      <c r="E1922">
        <v>73356</v>
      </c>
      <c r="F1922">
        <v>56</v>
      </c>
      <c r="G1922">
        <v>22</v>
      </c>
      <c r="H1922">
        <v>1512</v>
      </c>
      <c r="I1922">
        <f>(1-_xlfn.PERCENTRANK.INC($F$2:$F44134,F1922,1))*10</f>
        <v>5</v>
      </c>
      <c r="J1922">
        <f t="shared" si="146"/>
        <v>7</v>
      </c>
      <c r="K1922">
        <f t="shared" si="147"/>
        <v>8</v>
      </c>
      <c r="L1922" t="s">
        <v>483</v>
      </c>
      <c r="M1922">
        <v>5</v>
      </c>
      <c r="N1922" s="8">
        <v>756</v>
      </c>
      <c r="O1922" s="8">
        <v>5</v>
      </c>
      <c r="P1922" s="8">
        <v>756</v>
      </c>
      <c r="Q1922">
        <f t="shared" ref="Q1922:Q1985" si="150">SUM(I1922,J1922,K1922)</f>
        <v>20</v>
      </c>
      <c r="R1922">
        <f t="shared" si="148"/>
        <v>7</v>
      </c>
      <c r="S1922" t="str">
        <f t="shared" si="149"/>
        <v>Loyal Customers</v>
      </c>
    </row>
    <row r="1923" spans="1:19" x14ac:dyDescent="0.25">
      <c r="A1923">
        <v>5138</v>
      </c>
      <c r="B1923">
        <v>75</v>
      </c>
      <c r="C1923" t="s">
        <v>442</v>
      </c>
      <c r="D1923" t="s">
        <v>34</v>
      </c>
      <c r="E1923">
        <v>28320</v>
      </c>
      <c r="F1923">
        <v>68</v>
      </c>
      <c r="G1923">
        <v>5</v>
      </c>
      <c r="H1923">
        <v>43</v>
      </c>
      <c r="I1923">
        <f>(1-_xlfn.PERCENTRANK.INC($F$2:$F44135,F1923,1))*10</f>
        <v>4</v>
      </c>
      <c r="J1923">
        <f t="shared" ref="J1923:J1986" si="151">_xlfn.PERCENTRANK.INC($G$2:$G$2214, G1923,1) * 10</f>
        <v>0</v>
      </c>
      <c r="K1923">
        <f t="shared" ref="K1923:K1986" si="152">_xlfn.PERCENTRANK.INC($H$2:$H$2214, H1923, 1) * 10</f>
        <v>1</v>
      </c>
      <c r="L1923" t="s">
        <v>483</v>
      </c>
      <c r="M1923">
        <v>1</v>
      </c>
      <c r="N1923" s="8">
        <v>10.75</v>
      </c>
      <c r="O1923" s="8">
        <v>3</v>
      </c>
      <c r="P1923" s="8">
        <v>32.25</v>
      </c>
      <c r="Q1923">
        <f t="shared" si="150"/>
        <v>5</v>
      </c>
      <c r="R1923">
        <f t="shared" ref="R1923:R1986" si="153">_xlfn.PERCENTRANK.INC($Q$2:$Q$2214, Q1923, 1) * 10</f>
        <v>0</v>
      </c>
      <c r="S1923" t="str">
        <f t="shared" ref="S1923:S1986" si="154">VLOOKUP(R1923,$W$6:$X$17, 2,FALSE)</f>
        <v>Inactive Customers</v>
      </c>
    </row>
    <row r="1924" spans="1:19" x14ac:dyDescent="0.25">
      <c r="A1924">
        <v>5393</v>
      </c>
      <c r="B1924">
        <v>48</v>
      </c>
      <c r="C1924" t="s">
        <v>442</v>
      </c>
      <c r="D1924" t="s">
        <v>30</v>
      </c>
      <c r="E1924">
        <v>23763</v>
      </c>
      <c r="F1924">
        <v>64</v>
      </c>
      <c r="G1924">
        <v>5</v>
      </c>
      <c r="H1924">
        <v>42</v>
      </c>
      <c r="I1924">
        <f>(1-_xlfn.PERCENTRANK.INC($F$2:$F44136,F1924,1))*10</f>
        <v>4</v>
      </c>
      <c r="J1924">
        <f t="shared" si="151"/>
        <v>0</v>
      </c>
      <c r="K1924">
        <f t="shared" si="152"/>
        <v>1</v>
      </c>
      <c r="L1924" t="s">
        <v>483</v>
      </c>
      <c r="M1924">
        <v>1</v>
      </c>
      <c r="N1924" s="8">
        <v>10.5</v>
      </c>
      <c r="O1924" s="8">
        <v>3</v>
      </c>
      <c r="P1924" s="8">
        <v>31.5</v>
      </c>
      <c r="Q1924">
        <f t="shared" si="150"/>
        <v>5</v>
      </c>
      <c r="R1924">
        <f t="shared" si="153"/>
        <v>0</v>
      </c>
      <c r="S1924" t="str">
        <f t="shared" si="154"/>
        <v>Inactive Customers</v>
      </c>
    </row>
    <row r="1925" spans="1:19" x14ac:dyDescent="0.25">
      <c r="A1925">
        <v>10413</v>
      </c>
      <c r="B1925">
        <v>41</v>
      </c>
      <c r="C1925" t="s">
        <v>442</v>
      </c>
      <c r="D1925" t="s">
        <v>34</v>
      </c>
      <c r="E1925">
        <v>72570</v>
      </c>
      <c r="F1925">
        <v>67</v>
      </c>
      <c r="G1925">
        <v>23</v>
      </c>
      <c r="H1925">
        <v>1089</v>
      </c>
      <c r="I1925">
        <f>(1-_xlfn.PERCENTRANK.INC($F$2:$F44137,F1925,1))*10</f>
        <v>4</v>
      </c>
      <c r="J1925">
        <f t="shared" si="151"/>
        <v>8</v>
      </c>
      <c r="K1925">
        <f t="shared" si="152"/>
        <v>7</v>
      </c>
      <c r="L1925" t="s">
        <v>483</v>
      </c>
      <c r="M1925">
        <v>4</v>
      </c>
      <c r="N1925" s="8">
        <v>272.25</v>
      </c>
      <c r="O1925" s="8">
        <v>12</v>
      </c>
      <c r="P1925" s="8">
        <v>816.75</v>
      </c>
      <c r="Q1925">
        <f t="shared" si="150"/>
        <v>19</v>
      </c>
      <c r="R1925">
        <f t="shared" si="153"/>
        <v>7</v>
      </c>
      <c r="S1925" t="str">
        <f t="shared" si="154"/>
        <v>Loyal Customers</v>
      </c>
    </row>
    <row r="1926" spans="1:19" x14ac:dyDescent="0.25">
      <c r="A1926">
        <v>5015</v>
      </c>
      <c r="B1926">
        <v>49</v>
      </c>
      <c r="C1926" t="s">
        <v>443</v>
      </c>
      <c r="D1926" t="s">
        <v>34</v>
      </c>
      <c r="E1926">
        <v>34529</v>
      </c>
      <c r="F1926">
        <v>94</v>
      </c>
      <c r="G1926">
        <v>9</v>
      </c>
      <c r="H1926">
        <v>162</v>
      </c>
      <c r="I1926">
        <f>(1-_xlfn.PERCENTRANK.INC($F$2:$F44138,F1926,1))*10</f>
        <v>0.99999999999999978</v>
      </c>
      <c r="J1926">
        <f t="shared" si="151"/>
        <v>2</v>
      </c>
      <c r="K1926">
        <f t="shared" si="152"/>
        <v>3</v>
      </c>
      <c r="L1926" t="s">
        <v>483</v>
      </c>
      <c r="M1926">
        <v>2</v>
      </c>
      <c r="N1926" s="8">
        <v>64.8</v>
      </c>
      <c r="O1926" s="8">
        <v>3</v>
      </c>
      <c r="P1926" s="8">
        <v>97.2</v>
      </c>
      <c r="Q1926">
        <f t="shared" si="150"/>
        <v>6</v>
      </c>
      <c r="R1926">
        <f t="shared" si="153"/>
        <v>0</v>
      </c>
      <c r="S1926" t="str">
        <f t="shared" si="154"/>
        <v>Inactive Customers</v>
      </c>
    </row>
    <row r="1927" spans="1:19" x14ac:dyDescent="0.25">
      <c r="A1927">
        <v>10868</v>
      </c>
      <c r="B1927">
        <v>74</v>
      </c>
      <c r="C1927" t="s">
        <v>442</v>
      </c>
      <c r="D1927" t="s">
        <v>57</v>
      </c>
      <c r="E1927">
        <v>70792</v>
      </c>
      <c r="F1927">
        <v>82</v>
      </c>
      <c r="G1927">
        <v>19</v>
      </c>
      <c r="H1927">
        <v>1272</v>
      </c>
      <c r="I1927">
        <f>(1-_xlfn.PERCENTRANK.INC($F$2:$F44139,F1927,1))*10</f>
        <v>1.9999999999999996</v>
      </c>
      <c r="J1927">
        <f t="shared" si="151"/>
        <v>6</v>
      </c>
      <c r="K1927">
        <f t="shared" si="152"/>
        <v>8</v>
      </c>
      <c r="L1927" t="s">
        <v>483</v>
      </c>
      <c r="M1927">
        <v>3</v>
      </c>
      <c r="N1927" s="8">
        <v>293.53846153846155</v>
      </c>
      <c r="O1927" s="8">
        <v>10</v>
      </c>
      <c r="P1927" s="8">
        <v>978.46153846153857</v>
      </c>
      <c r="Q1927">
        <f t="shared" si="150"/>
        <v>16</v>
      </c>
      <c r="R1927">
        <f t="shared" si="153"/>
        <v>5</v>
      </c>
      <c r="S1927" t="str">
        <f t="shared" si="154"/>
        <v>Growth Customers</v>
      </c>
    </row>
    <row r="1928" spans="1:19" x14ac:dyDescent="0.25">
      <c r="A1928">
        <v>10676</v>
      </c>
      <c r="B1928">
        <v>43</v>
      </c>
      <c r="C1928" t="s">
        <v>442</v>
      </c>
      <c r="D1928" t="s">
        <v>34</v>
      </c>
      <c r="E1928">
        <v>63211</v>
      </c>
      <c r="F1928">
        <v>3</v>
      </c>
      <c r="G1928">
        <v>20</v>
      </c>
      <c r="H1928">
        <v>1173</v>
      </c>
      <c r="I1928">
        <f>(1-_xlfn.PERCENTRANK.INC($F$2:$F44140,F1928,1))*10</f>
        <v>10</v>
      </c>
      <c r="J1928">
        <f t="shared" si="151"/>
        <v>6</v>
      </c>
      <c r="K1928">
        <f t="shared" si="152"/>
        <v>7</v>
      </c>
      <c r="L1928" t="s">
        <v>483</v>
      </c>
      <c r="M1928">
        <v>3</v>
      </c>
      <c r="N1928" s="8">
        <v>351.9</v>
      </c>
      <c r="O1928" s="8">
        <v>7</v>
      </c>
      <c r="P1928" s="8">
        <v>821.09999999999991</v>
      </c>
      <c r="Q1928">
        <f t="shared" si="150"/>
        <v>23</v>
      </c>
      <c r="R1928">
        <f t="shared" si="153"/>
        <v>8</v>
      </c>
      <c r="S1928" t="str">
        <f t="shared" si="154"/>
        <v>Loyal Customers</v>
      </c>
    </row>
    <row r="1929" spans="1:19" x14ac:dyDescent="0.25">
      <c r="A1929">
        <v>2495</v>
      </c>
      <c r="B1929">
        <v>51</v>
      </c>
      <c r="C1929" t="s">
        <v>443</v>
      </c>
      <c r="D1929" t="s">
        <v>34</v>
      </c>
      <c r="E1929">
        <v>83891</v>
      </c>
      <c r="F1929">
        <v>24</v>
      </c>
      <c r="G1929">
        <v>22</v>
      </c>
      <c r="H1929">
        <v>816</v>
      </c>
      <c r="I1929">
        <f>(1-_xlfn.PERCENTRANK.INC($F$2:$F44141,F1929,1))*10</f>
        <v>8</v>
      </c>
      <c r="J1929">
        <f t="shared" si="151"/>
        <v>7</v>
      </c>
      <c r="K1929">
        <f t="shared" si="152"/>
        <v>6</v>
      </c>
      <c r="L1929" t="s">
        <v>483</v>
      </c>
      <c r="M1929">
        <v>4</v>
      </c>
      <c r="N1929" s="8">
        <v>233.14285714285714</v>
      </c>
      <c r="O1929" s="8">
        <v>10</v>
      </c>
      <c r="P1929" s="8">
        <v>582.85714285714289</v>
      </c>
      <c r="Q1929">
        <f t="shared" si="150"/>
        <v>21</v>
      </c>
      <c r="R1929">
        <f t="shared" si="153"/>
        <v>8</v>
      </c>
      <c r="S1929" t="str">
        <f t="shared" si="154"/>
        <v>Loyal Customers</v>
      </c>
    </row>
    <row r="1930" spans="1:19" x14ac:dyDescent="0.25">
      <c r="A1930">
        <v>7842</v>
      </c>
      <c r="B1930">
        <v>57</v>
      </c>
      <c r="C1930" t="s">
        <v>442</v>
      </c>
      <c r="D1930" t="s">
        <v>30</v>
      </c>
      <c r="E1930">
        <v>36065</v>
      </c>
      <c r="F1930">
        <v>54</v>
      </c>
      <c r="G1930">
        <v>9</v>
      </c>
      <c r="H1930">
        <v>74</v>
      </c>
      <c r="I1930">
        <f>(1-_xlfn.PERCENTRANK.INC($F$2:$F44142,F1930,1))*10</f>
        <v>5</v>
      </c>
      <c r="J1930">
        <f t="shared" si="151"/>
        <v>2</v>
      </c>
      <c r="K1930">
        <f t="shared" si="152"/>
        <v>2</v>
      </c>
      <c r="L1930" t="s">
        <v>483</v>
      </c>
      <c r="M1930">
        <v>3</v>
      </c>
      <c r="N1930" s="8">
        <v>37</v>
      </c>
      <c r="O1930" s="8">
        <v>3</v>
      </c>
      <c r="P1930" s="8">
        <v>37</v>
      </c>
      <c r="Q1930">
        <f t="shared" si="150"/>
        <v>9</v>
      </c>
      <c r="R1930">
        <f t="shared" si="153"/>
        <v>2</v>
      </c>
      <c r="S1930" t="str">
        <f t="shared" si="154"/>
        <v>At-Risk Customers</v>
      </c>
    </row>
    <row r="1931" spans="1:19" x14ac:dyDescent="0.25">
      <c r="A1931">
        <v>9955</v>
      </c>
      <c r="B1931">
        <v>71</v>
      </c>
      <c r="C1931" t="s">
        <v>442</v>
      </c>
      <c r="D1931" t="s">
        <v>34</v>
      </c>
      <c r="E1931">
        <v>39898</v>
      </c>
      <c r="F1931">
        <v>20</v>
      </c>
      <c r="G1931">
        <v>9</v>
      </c>
      <c r="H1931">
        <v>134</v>
      </c>
      <c r="I1931">
        <f>(1-_xlfn.PERCENTRANK.INC($F$2:$F44143,F1931,1))*10</f>
        <v>8</v>
      </c>
      <c r="J1931">
        <f t="shared" si="151"/>
        <v>2</v>
      </c>
      <c r="K1931">
        <f t="shared" si="152"/>
        <v>3</v>
      </c>
      <c r="L1931" t="s">
        <v>483</v>
      </c>
      <c r="M1931">
        <v>3</v>
      </c>
      <c r="N1931" s="8">
        <v>57.428571428571423</v>
      </c>
      <c r="O1931" s="8">
        <v>4</v>
      </c>
      <c r="P1931" s="8">
        <v>76.571428571428569</v>
      </c>
      <c r="Q1931">
        <f t="shared" si="150"/>
        <v>13</v>
      </c>
      <c r="R1931">
        <f t="shared" si="153"/>
        <v>4</v>
      </c>
      <c r="S1931" t="str">
        <f t="shared" si="154"/>
        <v>At-Risk Customers</v>
      </c>
    </row>
    <row r="1932" spans="1:19" x14ac:dyDescent="0.25">
      <c r="A1932">
        <v>6663</v>
      </c>
      <c r="B1932">
        <v>85</v>
      </c>
      <c r="C1932" t="s">
        <v>33</v>
      </c>
      <c r="D1932" t="s">
        <v>30</v>
      </c>
      <c r="E1932">
        <v>51141</v>
      </c>
      <c r="F1932">
        <v>96</v>
      </c>
      <c r="G1932">
        <v>9</v>
      </c>
      <c r="H1932">
        <v>157</v>
      </c>
      <c r="I1932">
        <f>(1-_xlfn.PERCENTRANK.INC($F$2:$F44144,F1932,1))*10</f>
        <v>0.99999999999999978</v>
      </c>
      <c r="J1932">
        <f t="shared" si="151"/>
        <v>2</v>
      </c>
      <c r="K1932">
        <f t="shared" si="152"/>
        <v>3</v>
      </c>
      <c r="L1932" t="s">
        <v>483</v>
      </c>
      <c r="M1932">
        <v>3</v>
      </c>
      <c r="N1932" s="8">
        <v>67.285714285714278</v>
      </c>
      <c r="O1932" s="8">
        <v>4</v>
      </c>
      <c r="P1932" s="8">
        <v>89.714285714285708</v>
      </c>
      <c r="Q1932">
        <f t="shared" si="150"/>
        <v>6</v>
      </c>
      <c r="R1932">
        <f t="shared" si="153"/>
        <v>0</v>
      </c>
      <c r="S1932" t="str">
        <f t="shared" si="154"/>
        <v>Inactive Customers</v>
      </c>
    </row>
    <row r="1933" spans="1:19" x14ac:dyDescent="0.25">
      <c r="A1933">
        <v>2162</v>
      </c>
      <c r="B1933">
        <v>49</v>
      </c>
      <c r="C1933" t="s">
        <v>442</v>
      </c>
      <c r="D1933" t="s">
        <v>34</v>
      </c>
      <c r="E1933">
        <v>56939</v>
      </c>
      <c r="F1933">
        <v>19</v>
      </c>
      <c r="G1933">
        <v>18</v>
      </c>
      <c r="H1933">
        <v>561</v>
      </c>
      <c r="I1933">
        <f>(1-_xlfn.PERCENTRANK.INC($F$2:$F44145,F1933,1))*10</f>
        <v>9</v>
      </c>
      <c r="J1933">
        <f t="shared" si="151"/>
        <v>6</v>
      </c>
      <c r="K1933">
        <f t="shared" si="152"/>
        <v>5</v>
      </c>
      <c r="L1933" t="s">
        <v>483</v>
      </c>
      <c r="M1933">
        <v>3</v>
      </c>
      <c r="N1933" s="8">
        <v>129.46153846153848</v>
      </c>
      <c r="O1933" s="8">
        <v>10</v>
      </c>
      <c r="P1933" s="8">
        <v>431.53846153846155</v>
      </c>
      <c r="Q1933">
        <f t="shared" si="150"/>
        <v>20</v>
      </c>
      <c r="R1933">
        <f t="shared" si="153"/>
        <v>7</v>
      </c>
      <c r="S1933" t="str">
        <f t="shared" si="154"/>
        <v>Loyal Customers</v>
      </c>
    </row>
    <row r="1934" spans="1:19" x14ac:dyDescent="0.25">
      <c r="A1934">
        <v>3434</v>
      </c>
      <c r="B1934">
        <v>74</v>
      </c>
      <c r="C1934" t="s">
        <v>442</v>
      </c>
      <c r="D1934" t="s">
        <v>30</v>
      </c>
      <c r="E1934">
        <v>80872</v>
      </c>
      <c r="F1934">
        <v>60</v>
      </c>
      <c r="G1934">
        <v>19</v>
      </c>
      <c r="H1934">
        <v>1336</v>
      </c>
      <c r="I1934">
        <f>(1-_xlfn.PERCENTRANK.INC($F$2:$F44146,F1934,1))*10</f>
        <v>4</v>
      </c>
      <c r="J1934">
        <f t="shared" si="151"/>
        <v>6</v>
      </c>
      <c r="K1934">
        <f t="shared" si="152"/>
        <v>8</v>
      </c>
      <c r="L1934" t="s">
        <v>483</v>
      </c>
      <c r="M1934">
        <v>4</v>
      </c>
      <c r="N1934" s="8">
        <v>381.71428571428567</v>
      </c>
      <c r="O1934" s="8">
        <v>10</v>
      </c>
      <c r="P1934" s="8">
        <v>954.28571428571433</v>
      </c>
      <c r="Q1934">
        <f t="shared" si="150"/>
        <v>18</v>
      </c>
      <c r="R1934">
        <f t="shared" si="153"/>
        <v>6</v>
      </c>
      <c r="S1934" t="str">
        <f t="shared" si="154"/>
        <v>Growth Customers</v>
      </c>
    </row>
    <row r="1935" spans="1:19" x14ac:dyDescent="0.25">
      <c r="A1935">
        <v>7919</v>
      </c>
      <c r="B1935">
        <v>49</v>
      </c>
      <c r="C1935" t="s">
        <v>33</v>
      </c>
      <c r="D1935" t="s">
        <v>34</v>
      </c>
      <c r="E1935">
        <v>72335</v>
      </c>
      <c r="F1935">
        <v>2</v>
      </c>
      <c r="G1935">
        <v>23</v>
      </c>
      <c r="H1935">
        <v>2092</v>
      </c>
      <c r="I1935">
        <f>(1-_xlfn.PERCENTRANK.INC($F$2:$F44147,F1935,1))*10</f>
        <v>10</v>
      </c>
      <c r="J1935">
        <f t="shared" si="151"/>
        <v>8</v>
      </c>
      <c r="K1935">
        <f t="shared" si="152"/>
        <v>9</v>
      </c>
      <c r="L1935" t="s">
        <v>483</v>
      </c>
      <c r="M1935">
        <v>10</v>
      </c>
      <c r="N1935" s="8">
        <v>1162.2222222222222</v>
      </c>
      <c r="O1935" s="8">
        <v>8</v>
      </c>
      <c r="P1935" s="8">
        <v>929.77777777777771</v>
      </c>
      <c r="Q1935">
        <f t="shared" si="150"/>
        <v>27</v>
      </c>
      <c r="R1935">
        <f t="shared" si="153"/>
        <v>9</v>
      </c>
      <c r="S1935" t="str">
        <f t="shared" si="154"/>
        <v>Top Customers</v>
      </c>
    </row>
    <row r="1936" spans="1:19" x14ac:dyDescent="0.25">
      <c r="A1936">
        <v>5626</v>
      </c>
      <c r="B1936">
        <v>61</v>
      </c>
      <c r="C1936" t="s">
        <v>33</v>
      </c>
      <c r="D1936" t="s">
        <v>30</v>
      </c>
      <c r="E1936">
        <v>61798</v>
      </c>
      <c r="F1936">
        <v>13</v>
      </c>
      <c r="G1936">
        <v>16</v>
      </c>
      <c r="H1936">
        <v>463</v>
      </c>
      <c r="I1936">
        <f>(1-_xlfn.PERCENTRANK.INC($F$2:$F44148,F1936,1))*10</f>
        <v>9</v>
      </c>
      <c r="J1936">
        <f t="shared" si="151"/>
        <v>5</v>
      </c>
      <c r="K1936">
        <f t="shared" si="152"/>
        <v>5</v>
      </c>
      <c r="L1936" t="s">
        <v>483</v>
      </c>
      <c r="M1936">
        <v>4</v>
      </c>
      <c r="N1936" s="8">
        <v>142.46153846153848</v>
      </c>
      <c r="O1936" s="8">
        <v>9</v>
      </c>
      <c r="P1936" s="8">
        <v>320.53846153846155</v>
      </c>
      <c r="Q1936">
        <f t="shared" si="150"/>
        <v>19</v>
      </c>
      <c r="R1936">
        <f t="shared" si="153"/>
        <v>7</v>
      </c>
      <c r="S1936" t="str">
        <f t="shared" si="154"/>
        <v>Loyal Customers</v>
      </c>
    </row>
    <row r="1937" spans="1:19" x14ac:dyDescent="0.25">
      <c r="A1937">
        <v>6428</v>
      </c>
      <c r="B1937">
        <v>75</v>
      </c>
      <c r="C1937" t="s">
        <v>33</v>
      </c>
      <c r="D1937" t="s">
        <v>57</v>
      </c>
      <c r="E1937">
        <v>76842</v>
      </c>
      <c r="F1937">
        <v>37</v>
      </c>
      <c r="G1937">
        <v>17</v>
      </c>
      <c r="H1937">
        <v>1130</v>
      </c>
      <c r="I1937">
        <f>(1-_xlfn.PERCENTRANK.INC($F$2:$F44149,F1937,1))*10</f>
        <v>7</v>
      </c>
      <c r="J1937">
        <f t="shared" si="151"/>
        <v>5</v>
      </c>
      <c r="K1937">
        <f t="shared" si="152"/>
        <v>7</v>
      </c>
      <c r="L1937" t="s">
        <v>483</v>
      </c>
      <c r="M1937">
        <v>1</v>
      </c>
      <c r="N1937" s="8">
        <v>141.25</v>
      </c>
      <c r="O1937" s="8">
        <v>7</v>
      </c>
      <c r="P1937" s="8">
        <v>988.75</v>
      </c>
      <c r="Q1937">
        <f t="shared" si="150"/>
        <v>19</v>
      </c>
      <c r="R1937">
        <f t="shared" si="153"/>
        <v>7</v>
      </c>
      <c r="S1937" t="str">
        <f t="shared" si="154"/>
        <v>Loyal Customers</v>
      </c>
    </row>
    <row r="1938" spans="1:19" x14ac:dyDescent="0.25">
      <c r="A1938">
        <v>8514</v>
      </c>
      <c r="B1938">
        <v>49</v>
      </c>
      <c r="C1938" t="s">
        <v>442</v>
      </c>
      <c r="D1938" t="s">
        <v>34</v>
      </c>
      <c r="E1938">
        <v>29478</v>
      </c>
      <c r="F1938">
        <v>59</v>
      </c>
      <c r="G1938">
        <v>5</v>
      </c>
      <c r="H1938">
        <v>20</v>
      </c>
      <c r="I1938">
        <f>(1-_xlfn.PERCENTRANK.INC($F$2:$F44150,F1938,1))*10</f>
        <v>4</v>
      </c>
      <c r="J1938">
        <f t="shared" si="151"/>
        <v>0</v>
      </c>
      <c r="K1938">
        <f t="shared" si="152"/>
        <v>0</v>
      </c>
      <c r="L1938" t="s">
        <v>483</v>
      </c>
      <c r="M1938">
        <v>1</v>
      </c>
      <c r="N1938" s="8">
        <v>5</v>
      </c>
      <c r="O1938" s="8">
        <v>3</v>
      </c>
      <c r="P1938" s="8">
        <v>15</v>
      </c>
      <c r="Q1938">
        <f t="shared" si="150"/>
        <v>4</v>
      </c>
      <c r="R1938">
        <f t="shared" si="153"/>
        <v>0</v>
      </c>
      <c r="S1938" t="str">
        <f t="shared" si="154"/>
        <v>Inactive Customers</v>
      </c>
    </row>
    <row r="1939" spans="1:19" x14ac:dyDescent="0.25">
      <c r="A1939">
        <v>10448</v>
      </c>
      <c r="B1939">
        <v>69</v>
      </c>
      <c r="C1939" t="s">
        <v>442</v>
      </c>
      <c r="D1939" t="s">
        <v>30</v>
      </c>
      <c r="E1939">
        <v>46998</v>
      </c>
      <c r="F1939">
        <v>55</v>
      </c>
      <c r="G1939">
        <v>18</v>
      </c>
      <c r="H1939">
        <v>377</v>
      </c>
      <c r="I1939">
        <f>(1-_xlfn.PERCENTRANK.INC($F$2:$F44151,F1939,1))*10</f>
        <v>5</v>
      </c>
      <c r="J1939">
        <f t="shared" si="151"/>
        <v>6</v>
      </c>
      <c r="K1939">
        <f t="shared" si="152"/>
        <v>4</v>
      </c>
      <c r="L1939" t="s">
        <v>483</v>
      </c>
      <c r="M1939">
        <v>5</v>
      </c>
      <c r="N1939" s="8">
        <v>188.5</v>
      </c>
      <c r="O1939" s="8">
        <v>5</v>
      </c>
      <c r="P1939" s="8">
        <v>188.5</v>
      </c>
      <c r="Q1939">
        <f t="shared" si="150"/>
        <v>15</v>
      </c>
      <c r="R1939">
        <f t="shared" si="153"/>
        <v>4</v>
      </c>
      <c r="S1939" t="str">
        <f t="shared" si="154"/>
        <v>At-Risk Customers</v>
      </c>
    </row>
    <row r="1940" spans="1:19" x14ac:dyDescent="0.25">
      <c r="A1940">
        <v>2109</v>
      </c>
      <c r="B1940">
        <v>35</v>
      </c>
      <c r="C1940" t="s">
        <v>442</v>
      </c>
      <c r="D1940" t="s">
        <v>30</v>
      </c>
      <c r="E1940">
        <v>96843</v>
      </c>
      <c r="F1940">
        <v>60</v>
      </c>
      <c r="G1940">
        <v>28</v>
      </c>
      <c r="H1940">
        <v>1544</v>
      </c>
      <c r="I1940">
        <f>(1-_xlfn.PERCENTRANK.INC($F$2:$F44152,F1940,1))*10</f>
        <v>4</v>
      </c>
      <c r="J1940">
        <f t="shared" si="151"/>
        <v>9</v>
      </c>
      <c r="K1940">
        <f t="shared" si="152"/>
        <v>9</v>
      </c>
      <c r="L1940" t="s">
        <v>483</v>
      </c>
      <c r="M1940">
        <v>6</v>
      </c>
      <c r="N1940" s="8">
        <v>579</v>
      </c>
      <c r="O1940" s="8">
        <v>10</v>
      </c>
      <c r="P1940" s="8">
        <v>965</v>
      </c>
      <c r="Q1940">
        <f t="shared" si="150"/>
        <v>22</v>
      </c>
      <c r="R1940">
        <f t="shared" si="153"/>
        <v>8</v>
      </c>
      <c r="S1940" t="str">
        <f t="shared" si="154"/>
        <v>Loyal Customers</v>
      </c>
    </row>
    <row r="1941" spans="1:19" x14ac:dyDescent="0.25">
      <c r="A1941">
        <v>7530</v>
      </c>
      <c r="B1941">
        <v>75</v>
      </c>
      <c r="C1941" t="s">
        <v>33</v>
      </c>
      <c r="D1941" t="s">
        <v>57</v>
      </c>
      <c r="E1941">
        <v>56551</v>
      </c>
      <c r="F1941">
        <v>48</v>
      </c>
      <c r="G1941">
        <v>10</v>
      </c>
      <c r="H1941">
        <v>138</v>
      </c>
      <c r="I1941">
        <f>(1-_xlfn.PERCENTRANK.INC($F$2:$F44153,F1941,1))*10</f>
        <v>6</v>
      </c>
      <c r="J1941">
        <f t="shared" si="151"/>
        <v>3</v>
      </c>
      <c r="K1941">
        <f t="shared" si="152"/>
        <v>3</v>
      </c>
      <c r="L1941" t="s">
        <v>483</v>
      </c>
      <c r="M1941">
        <v>2</v>
      </c>
      <c r="N1941" s="8">
        <v>46</v>
      </c>
      <c r="O1941" s="8">
        <v>4</v>
      </c>
      <c r="P1941" s="8">
        <v>92</v>
      </c>
      <c r="Q1941">
        <f t="shared" si="150"/>
        <v>12</v>
      </c>
      <c r="R1941">
        <f t="shared" si="153"/>
        <v>3</v>
      </c>
      <c r="S1941" t="str">
        <f t="shared" si="154"/>
        <v>At-Risk Customers</v>
      </c>
    </row>
    <row r="1942" spans="1:19" x14ac:dyDescent="0.25">
      <c r="A1942">
        <v>8925</v>
      </c>
      <c r="B1942">
        <v>60</v>
      </c>
      <c r="C1942" t="s">
        <v>443</v>
      </c>
      <c r="D1942" t="s">
        <v>34</v>
      </c>
      <c r="E1942">
        <v>70053</v>
      </c>
      <c r="F1942">
        <v>38</v>
      </c>
      <c r="G1942">
        <v>26</v>
      </c>
      <c r="H1942">
        <v>1012</v>
      </c>
      <c r="I1942">
        <f>(1-_xlfn.PERCENTRANK.INC($F$2:$F44154,F1942,1))*10</f>
        <v>7</v>
      </c>
      <c r="J1942">
        <f t="shared" si="151"/>
        <v>9</v>
      </c>
      <c r="K1942">
        <f t="shared" si="152"/>
        <v>7</v>
      </c>
      <c r="L1942" t="s">
        <v>483</v>
      </c>
      <c r="M1942">
        <v>8</v>
      </c>
      <c r="N1942" s="8">
        <v>449.77777777777777</v>
      </c>
      <c r="O1942" s="8">
        <v>10</v>
      </c>
      <c r="P1942" s="8">
        <v>562.22222222222229</v>
      </c>
      <c r="Q1942">
        <f t="shared" si="150"/>
        <v>23</v>
      </c>
      <c r="R1942">
        <f t="shared" si="153"/>
        <v>8</v>
      </c>
      <c r="S1942" t="str">
        <f t="shared" si="154"/>
        <v>Loyal Customers</v>
      </c>
    </row>
    <row r="1943" spans="1:19" x14ac:dyDescent="0.25">
      <c r="A1943">
        <v>3009</v>
      </c>
      <c r="B1943">
        <v>63</v>
      </c>
      <c r="C1943" t="s">
        <v>33</v>
      </c>
      <c r="D1943" t="s">
        <v>57</v>
      </c>
      <c r="E1943">
        <v>71670</v>
      </c>
      <c r="F1943">
        <v>8</v>
      </c>
      <c r="G1943">
        <v>15</v>
      </c>
      <c r="H1943">
        <v>1766</v>
      </c>
      <c r="I1943">
        <f>(1-_xlfn.PERCENTRANK.INC($F$2:$F44155,F1943,1))*10</f>
        <v>10</v>
      </c>
      <c r="J1943">
        <f t="shared" si="151"/>
        <v>4</v>
      </c>
      <c r="K1943">
        <f t="shared" si="152"/>
        <v>9</v>
      </c>
      <c r="L1943" t="s">
        <v>483</v>
      </c>
      <c r="M1943">
        <v>5</v>
      </c>
      <c r="N1943" s="8">
        <v>802.72727272727275</v>
      </c>
      <c r="O1943" s="8">
        <v>6</v>
      </c>
      <c r="P1943" s="8">
        <v>963.27272727272725</v>
      </c>
      <c r="Q1943">
        <f t="shared" si="150"/>
        <v>23</v>
      </c>
      <c r="R1943">
        <f t="shared" si="153"/>
        <v>8</v>
      </c>
      <c r="S1943" t="str">
        <f t="shared" si="154"/>
        <v>Loyal Customers</v>
      </c>
    </row>
    <row r="1944" spans="1:19" x14ac:dyDescent="0.25">
      <c r="A1944">
        <v>6355</v>
      </c>
      <c r="B1944">
        <v>47</v>
      </c>
      <c r="C1944" t="s">
        <v>442</v>
      </c>
      <c r="D1944" t="s">
        <v>34</v>
      </c>
      <c r="E1944">
        <v>44359</v>
      </c>
      <c r="F1944">
        <v>19</v>
      </c>
      <c r="G1944">
        <v>9</v>
      </c>
      <c r="H1944">
        <v>45</v>
      </c>
      <c r="I1944">
        <f>(1-_xlfn.PERCENTRANK.INC($F$2:$F44156,F1944,1))*10</f>
        <v>9</v>
      </c>
      <c r="J1944">
        <f t="shared" si="151"/>
        <v>2</v>
      </c>
      <c r="K1944">
        <f t="shared" si="152"/>
        <v>1</v>
      </c>
      <c r="L1944" t="s">
        <v>483</v>
      </c>
      <c r="M1944">
        <v>2</v>
      </c>
      <c r="N1944" s="8">
        <v>15</v>
      </c>
      <c r="O1944" s="8">
        <v>4</v>
      </c>
      <c r="P1944" s="8">
        <v>30</v>
      </c>
      <c r="Q1944">
        <f t="shared" si="150"/>
        <v>12</v>
      </c>
      <c r="R1944">
        <f t="shared" si="153"/>
        <v>3</v>
      </c>
      <c r="S1944" t="str">
        <f t="shared" si="154"/>
        <v>At-Risk Customers</v>
      </c>
    </row>
    <row r="1945" spans="1:19" x14ac:dyDescent="0.25">
      <c r="A1945">
        <v>3517</v>
      </c>
      <c r="B1945">
        <v>73</v>
      </c>
      <c r="C1945" t="s">
        <v>442</v>
      </c>
      <c r="D1945" t="s">
        <v>30</v>
      </c>
      <c r="E1945">
        <v>40887</v>
      </c>
      <c r="F1945">
        <v>32</v>
      </c>
      <c r="G1945">
        <v>10</v>
      </c>
      <c r="H1945">
        <v>161</v>
      </c>
      <c r="I1945">
        <f>(1-_xlfn.PERCENTRANK.INC($F$2:$F44157,F1945,1))*10</f>
        <v>7</v>
      </c>
      <c r="J1945">
        <f t="shared" si="151"/>
        <v>3</v>
      </c>
      <c r="K1945">
        <f t="shared" si="152"/>
        <v>3</v>
      </c>
      <c r="L1945" t="s">
        <v>483</v>
      </c>
      <c r="M1945">
        <v>3</v>
      </c>
      <c r="N1945" s="8">
        <v>80.5</v>
      </c>
      <c r="O1945" s="8">
        <v>3</v>
      </c>
      <c r="P1945" s="8">
        <v>80.5</v>
      </c>
      <c r="Q1945">
        <f t="shared" si="150"/>
        <v>13</v>
      </c>
      <c r="R1945">
        <f t="shared" si="153"/>
        <v>4</v>
      </c>
      <c r="S1945" t="str">
        <f t="shared" si="154"/>
        <v>At-Risk Customers</v>
      </c>
    </row>
    <row r="1946" spans="1:19" x14ac:dyDescent="0.25">
      <c r="A1946">
        <v>1158</v>
      </c>
      <c r="B1946">
        <v>59</v>
      </c>
      <c r="C1946" t="s">
        <v>442</v>
      </c>
      <c r="D1946" t="s">
        <v>37</v>
      </c>
      <c r="E1946">
        <v>48877</v>
      </c>
      <c r="F1946">
        <v>27</v>
      </c>
      <c r="G1946">
        <v>8</v>
      </c>
      <c r="H1946">
        <v>144</v>
      </c>
      <c r="I1946">
        <f>(1-_xlfn.PERCENTRANK.INC($F$2:$F44158,F1946,1))*10</f>
        <v>8</v>
      </c>
      <c r="J1946">
        <f t="shared" si="151"/>
        <v>2</v>
      </c>
      <c r="K1946">
        <f t="shared" si="152"/>
        <v>3</v>
      </c>
      <c r="L1946" t="s">
        <v>483</v>
      </c>
      <c r="M1946">
        <v>3</v>
      </c>
      <c r="N1946" s="8">
        <v>61.714285714285708</v>
      </c>
      <c r="O1946" s="8">
        <v>4</v>
      </c>
      <c r="P1946" s="8">
        <v>82.285714285714278</v>
      </c>
      <c r="Q1946">
        <f t="shared" si="150"/>
        <v>13</v>
      </c>
      <c r="R1946">
        <f t="shared" si="153"/>
        <v>4</v>
      </c>
      <c r="S1946" t="str">
        <f t="shared" si="154"/>
        <v>At-Risk Customers</v>
      </c>
    </row>
    <row r="1947" spans="1:19" x14ac:dyDescent="0.25">
      <c r="A1947">
        <v>6203</v>
      </c>
      <c r="B1947">
        <v>78</v>
      </c>
      <c r="C1947" t="s">
        <v>442</v>
      </c>
      <c r="D1947" t="s">
        <v>34</v>
      </c>
      <c r="E1947">
        <v>74485</v>
      </c>
      <c r="F1947">
        <v>58</v>
      </c>
      <c r="G1947">
        <v>26</v>
      </c>
      <c r="H1947">
        <v>1734</v>
      </c>
      <c r="I1947">
        <f>(1-_xlfn.PERCENTRANK.INC($F$2:$F44159,F1947,1))*10</f>
        <v>5</v>
      </c>
      <c r="J1947">
        <f t="shared" si="151"/>
        <v>9</v>
      </c>
      <c r="K1947">
        <f t="shared" si="152"/>
        <v>9</v>
      </c>
      <c r="L1947" t="s">
        <v>483</v>
      </c>
      <c r="M1947">
        <v>6</v>
      </c>
      <c r="N1947" s="8">
        <v>578</v>
      </c>
      <c r="O1947" s="8">
        <v>12</v>
      </c>
      <c r="P1947" s="8">
        <v>1156</v>
      </c>
      <c r="Q1947">
        <f t="shared" si="150"/>
        <v>23</v>
      </c>
      <c r="R1947">
        <f t="shared" si="153"/>
        <v>8</v>
      </c>
      <c r="S1947" t="str">
        <f t="shared" si="154"/>
        <v>Loyal Customers</v>
      </c>
    </row>
    <row r="1948" spans="1:19" x14ac:dyDescent="0.25">
      <c r="A1948">
        <v>7165</v>
      </c>
      <c r="B1948">
        <v>53</v>
      </c>
      <c r="C1948" t="s">
        <v>442</v>
      </c>
      <c r="D1948" t="s">
        <v>34</v>
      </c>
      <c r="E1948">
        <v>64474</v>
      </c>
      <c r="F1948">
        <v>59</v>
      </c>
      <c r="G1948">
        <v>22</v>
      </c>
      <c r="H1948">
        <v>823</v>
      </c>
      <c r="I1948">
        <f>(1-_xlfn.PERCENTRANK.INC($F$2:$F44160,F1948,1))*10</f>
        <v>4</v>
      </c>
      <c r="J1948">
        <f t="shared" si="151"/>
        <v>7</v>
      </c>
      <c r="K1948">
        <f t="shared" si="152"/>
        <v>6</v>
      </c>
      <c r="L1948" t="s">
        <v>483</v>
      </c>
      <c r="M1948">
        <v>8</v>
      </c>
      <c r="N1948" s="8">
        <v>365.77777777777777</v>
      </c>
      <c r="O1948" s="8">
        <v>10</v>
      </c>
      <c r="P1948" s="8">
        <v>457.22222222222223</v>
      </c>
      <c r="Q1948">
        <f t="shared" si="150"/>
        <v>17</v>
      </c>
      <c r="R1948">
        <f t="shared" si="153"/>
        <v>5</v>
      </c>
      <c r="S1948" t="str">
        <f t="shared" si="154"/>
        <v>Growth Customers</v>
      </c>
    </row>
    <row r="1949" spans="1:19" x14ac:dyDescent="0.25">
      <c r="A1949">
        <v>3595</v>
      </c>
      <c r="B1949">
        <v>62</v>
      </c>
      <c r="C1949" t="s">
        <v>442</v>
      </c>
      <c r="D1949" t="s">
        <v>34</v>
      </c>
      <c r="E1949">
        <v>77226</v>
      </c>
      <c r="F1949">
        <v>29</v>
      </c>
      <c r="G1949">
        <v>28</v>
      </c>
      <c r="H1949">
        <v>1138</v>
      </c>
      <c r="I1949">
        <f>(1-_xlfn.PERCENTRANK.INC($F$2:$F44161,F1949,1))*10</f>
        <v>8</v>
      </c>
      <c r="J1949">
        <f t="shared" si="151"/>
        <v>9</v>
      </c>
      <c r="K1949">
        <f t="shared" si="152"/>
        <v>7</v>
      </c>
      <c r="L1949" t="s">
        <v>483</v>
      </c>
      <c r="M1949">
        <v>6</v>
      </c>
      <c r="N1949" s="8">
        <v>379.33333333333331</v>
      </c>
      <c r="O1949" s="8">
        <v>12</v>
      </c>
      <c r="P1949" s="8">
        <v>758.66666666666663</v>
      </c>
      <c r="Q1949">
        <f t="shared" si="150"/>
        <v>24</v>
      </c>
      <c r="R1949">
        <f t="shared" si="153"/>
        <v>9</v>
      </c>
      <c r="S1949" t="str">
        <f t="shared" si="154"/>
        <v>Top Customers</v>
      </c>
    </row>
    <row r="1950" spans="1:19" x14ac:dyDescent="0.25">
      <c r="A1950">
        <v>8537</v>
      </c>
      <c r="B1950">
        <v>76</v>
      </c>
      <c r="C1950" t="s">
        <v>442</v>
      </c>
      <c r="D1950" t="s">
        <v>57</v>
      </c>
      <c r="E1950">
        <v>72643</v>
      </c>
      <c r="F1950">
        <v>60</v>
      </c>
      <c r="G1950">
        <v>21</v>
      </c>
      <c r="H1950">
        <v>1429</v>
      </c>
      <c r="I1950">
        <f>(1-_xlfn.PERCENTRANK.INC($F$2:$F44162,F1950,1))*10</f>
        <v>4</v>
      </c>
      <c r="J1950">
        <f t="shared" si="151"/>
        <v>7</v>
      </c>
      <c r="K1950">
        <f t="shared" si="152"/>
        <v>8</v>
      </c>
      <c r="L1950" t="s">
        <v>483</v>
      </c>
      <c r="M1950">
        <v>3</v>
      </c>
      <c r="N1950" s="8">
        <v>428.7</v>
      </c>
      <c r="O1950" s="8">
        <v>7</v>
      </c>
      <c r="P1950" s="8">
        <v>1000.3</v>
      </c>
      <c r="Q1950">
        <f t="shared" si="150"/>
        <v>19</v>
      </c>
      <c r="R1950">
        <f t="shared" si="153"/>
        <v>7</v>
      </c>
      <c r="S1950" t="str">
        <f t="shared" si="154"/>
        <v>Loyal Customers</v>
      </c>
    </row>
    <row r="1951" spans="1:19" x14ac:dyDescent="0.25">
      <c r="A1951">
        <v>4331</v>
      </c>
      <c r="B1951">
        <v>47</v>
      </c>
      <c r="C1951" t="s">
        <v>443</v>
      </c>
      <c r="D1951" t="s">
        <v>34</v>
      </c>
      <c r="E1951">
        <v>85738</v>
      </c>
      <c r="F1951">
        <v>41</v>
      </c>
      <c r="G1951">
        <v>21</v>
      </c>
      <c r="H1951">
        <v>1371</v>
      </c>
      <c r="I1951">
        <f>(1-_xlfn.PERCENTRANK.INC($F$2:$F44163,F1951,1))*10</f>
        <v>6</v>
      </c>
      <c r="J1951">
        <f t="shared" si="151"/>
        <v>7</v>
      </c>
      <c r="K1951">
        <f t="shared" si="152"/>
        <v>8</v>
      </c>
      <c r="L1951" t="s">
        <v>483</v>
      </c>
      <c r="M1951">
        <v>3</v>
      </c>
      <c r="N1951" s="8">
        <v>293.78571428571428</v>
      </c>
      <c r="O1951" s="8">
        <v>11</v>
      </c>
      <c r="P1951" s="8">
        <v>1077.2142857142858</v>
      </c>
      <c r="Q1951">
        <f t="shared" si="150"/>
        <v>21</v>
      </c>
      <c r="R1951">
        <f t="shared" si="153"/>
        <v>8</v>
      </c>
      <c r="S1951" t="str">
        <f t="shared" si="154"/>
        <v>Loyal Customers</v>
      </c>
    </row>
    <row r="1952" spans="1:19" x14ac:dyDescent="0.25">
      <c r="A1952">
        <v>6281</v>
      </c>
      <c r="B1952">
        <v>59</v>
      </c>
      <c r="C1952" t="s">
        <v>442</v>
      </c>
      <c r="D1952" t="s">
        <v>37</v>
      </c>
      <c r="E1952">
        <v>55686</v>
      </c>
      <c r="F1952">
        <v>27</v>
      </c>
      <c r="G1952">
        <v>16</v>
      </c>
      <c r="H1952">
        <v>982</v>
      </c>
      <c r="I1952">
        <f>(1-_xlfn.PERCENTRANK.INC($F$2:$F44164,F1952,1))*10</f>
        <v>8</v>
      </c>
      <c r="J1952">
        <f t="shared" si="151"/>
        <v>5</v>
      </c>
      <c r="K1952">
        <f t="shared" si="152"/>
        <v>7</v>
      </c>
      <c r="L1952" t="s">
        <v>483</v>
      </c>
      <c r="M1952">
        <v>6</v>
      </c>
      <c r="N1952" s="8">
        <v>535.63636363636363</v>
      </c>
      <c r="O1952" s="8">
        <v>5</v>
      </c>
      <c r="P1952" s="8">
        <v>446.36363636363637</v>
      </c>
      <c r="Q1952">
        <f t="shared" si="150"/>
        <v>20</v>
      </c>
      <c r="R1952">
        <f t="shared" si="153"/>
        <v>7</v>
      </c>
      <c r="S1952" t="str">
        <f t="shared" si="154"/>
        <v>Loyal Customers</v>
      </c>
    </row>
    <row r="1953" spans="1:19" x14ac:dyDescent="0.25">
      <c r="A1953">
        <v>4338</v>
      </c>
      <c r="B1953">
        <v>42</v>
      </c>
      <c r="C1953" t="s">
        <v>442</v>
      </c>
      <c r="D1953" t="s">
        <v>30</v>
      </c>
      <c r="E1953">
        <v>39062</v>
      </c>
      <c r="F1953">
        <v>28</v>
      </c>
      <c r="G1953">
        <v>5</v>
      </c>
      <c r="H1953">
        <v>44</v>
      </c>
      <c r="I1953">
        <f>(1-_xlfn.PERCENTRANK.INC($F$2:$F44165,F1953,1))*10</f>
        <v>8</v>
      </c>
      <c r="J1953">
        <f t="shared" si="151"/>
        <v>0</v>
      </c>
      <c r="K1953">
        <f t="shared" si="152"/>
        <v>1</v>
      </c>
      <c r="L1953" t="s">
        <v>483</v>
      </c>
      <c r="M1953">
        <v>1</v>
      </c>
      <c r="N1953" s="8">
        <v>11</v>
      </c>
      <c r="O1953" s="8">
        <v>3</v>
      </c>
      <c r="P1953" s="8">
        <v>33</v>
      </c>
      <c r="Q1953">
        <f t="shared" si="150"/>
        <v>9</v>
      </c>
      <c r="R1953">
        <f t="shared" si="153"/>
        <v>2</v>
      </c>
      <c r="S1953" t="str">
        <f t="shared" si="154"/>
        <v>At-Risk Customers</v>
      </c>
    </row>
    <row r="1954" spans="1:19" x14ac:dyDescent="0.25">
      <c r="A1954">
        <v>2452</v>
      </c>
      <c r="B1954">
        <v>54</v>
      </c>
      <c r="C1954" t="s">
        <v>442</v>
      </c>
      <c r="D1954" t="s">
        <v>34</v>
      </c>
      <c r="E1954">
        <v>34600</v>
      </c>
      <c r="F1954">
        <v>8</v>
      </c>
      <c r="G1954">
        <v>17</v>
      </c>
      <c r="H1954">
        <v>318</v>
      </c>
      <c r="I1954">
        <f>(1-_xlfn.PERCENTRANK.INC($F$2:$F44166,F1954,1))*10</f>
        <v>10</v>
      </c>
      <c r="J1954">
        <f t="shared" si="151"/>
        <v>5</v>
      </c>
      <c r="K1954">
        <f t="shared" si="152"/>
        <v>4</v>
      </c>
      <c r="L1954" t="s">
        <v>483</v>
      </c>
      <c r="M1954">
        <v>5</v>
      </c>
      <c r="N1954" s="8">
        <v>159</v>
      </c>
      <c r="O1954" s="8">
        <v>5</v>
      </c>
      <c r="P1954" s="8">
        <v>159</v>
      </c>
      <c r="Q1954">
        <f t="shared" si="150"/>
        <v>19</v>
      </c>
      <c r="R1954">
        <f t="shared" si="153"/>
        <v>7</v>
      </c>
      <c r="S1954" t="str">
        <f t="shared" si="154"/>
        <v>Loyal Customers</v>
      </c>
    </row>
    <row r="1955" spans="1:19" x14ac:dyDescent="0.25">
      <c r="A1955">
        <v>9507</v>
      </c>
      <c r="B1955">
        <v>50</v>
      </c>
      <c r="C1955" t="s">
        <v>442</v>
      </c>
      <c r="D1955" t="s">
        <v>34</v>
      </c>
      <c r="E1955">
        <v>40794</v>
      </c>
      <c r="F1955">
        <v>18</v>
      </c>
      <c r="G1955">
        <v>16</v>
      </c>
      <c r="H1955">
        <v>434</v>
      </c>
      <c r="I1955">
        <f>(1-_xlfn.PERCENTRANK.INC($F$2:$F44167,F1955,1))*10</f>
        <v>9</v>
      </c>
      <c r="J1955">
        <f t="shared" si="151"/>
        <v>5</v>
      </c>
      <c r="K1955">
        <f t="shared" si="152"/>
        <v>5</v>
      </c>
      <c r="L1955" t="s">
        <v>483</v>
      </c>
      <c r="M1955">
        <v>6</v>
      </c>
      <c r="N1955" s="8">
        <v>236.72727272727272</v>
      </c>
      <c r="O1955" s="8">
        <v>5</v>
      </c>
      <c r="P1955" s="8">
        <v>197.27272727272725</v>
      </c>
      <c r="Q1955">
        <f t="shared" si="150"/>
        <v>19</v>
      </c>
      <c r="R1955">
        <f t="shared" si="153"/>
        <v>7</v>
      </c>
      <c r="S1955" t="str">
        <f t="shared" si="154"/>
        <v>Loyal Customers</v>
      </c>
    </row>
    <row r="1956" spans="1:19" x14ac:dyDescent="0.25">
      <c r="A1956">
        <v>8360</v>
      </c>
      <c r="B1956">
        <v>54</v>
      </c>
      <c r="C1956" t="s">
        <v>443</v>
      </c>
      <c r="D1956" t="s">
        <v>34</v>
      </c>
      <c r="E1956">
        <v>54690</v>
      </c>
      <c r="F1956">
        <v>76</v>
      </c>
      <c r="G1956">
        <v>12</v>
      </c>
      <c r="H1956">
        <v>198</v>
      </c>
      <c r="I1956">
        <f>(1-_xlfn.PERCENTRANK.INC($F$2:$F44168,F1956,1))*10</f>
        <v>3.0000000000000004</v>
      </c>
      <c r="J1956">
        <f t="shared" si="151"/>
        <v>3</v>
      </c>
      <c r="K1956">
        <f t="shared" si="152"/>
        <v>4</v>
      </c>
      <c r="L1956" t="s">
        <v>483</v>
      </c>
      <c r="M1956">
        <v>3</v>
      </c>
      <c r="N1956" s="8">
        <v>74.25</v>
      </c>
      <c r="O1956" s="8">
        <v>5</v>
      </c>
      <c r="P1956" s="8">
        <v>123.75</v>
      </c>
      <c r="Q1956">
        <f t="shared" si="150"/>
        <v>10</v>
      </c>
      <c r="R1956">
        <f t="shared" si="153"/>
        <v>2</v>
      </c>
      <c r="S1956" t="str">
        <f t="shared" si="154"/>
        <v>At-Risk Customers</v>
      </c>
    </row>
    <row r="1957" spans="1:19" x14ac:dyDescent="0.25">
      <c r="A1957">
        <v>10311</v>
      </c>
      <c r="B1957">
        <v>56</v>
      </c>
      <c r="C1957" t="s">
        <v>442</v>
      </c>
      <c r="D1957" t="s">
        <v>34</v>
      </c>
      <c r="E1957">
        <v>4428</v>
      </c>
      <c r="F1957">
        <v>0</v>
      </c>
      <c r="G1957">
        <v>25</v>
      </c>
      <c r="H1957">
        <v>359</v>
      </c>
      <c r="I1957">
        <f>(1-_xlfn.PERCENTRANK.INC($F$2:$F44169,F1957,1))*10</f>
        <v>10</v>
      </c>
      <c r="J1957">
        <f t="shared" si="151"/>
        <v>8</v>
      </c>
      <c r="K1957">
        <f t="shared" si="152"/>
        <v>4</v>
      </c>
      <c r="L1957" t="s">
        <v>484</v>
      </c>
      <c r="M1957">
        <v>25</v>
      </c>
      <c r="N1957" s="8">
        <v>359</v>
      </c>
      <c r="O1957" s="8">
        <v>0</v>
      </c>
      <c r="P1957" s="8">
        <v>0</v>
      </c>
      <c r="Q1957">
        <f t="shared" si="150"/>
        <v>22</v>
      </c>
      <c r="R1957">
        <f t="shared" si="153"/>
        <v>8</v>
      </c>
      <c r="S1957" t="str">
        <f t="shared" si="154"/>
        <v>Loyal Customers</v>
      </c>
    </row>
    <row r="1958" spans="1:19" x14ac:dyDescent="0.25">
      <c r="A1958">
        <v>5117</v>
      </c>
      <c r="B1958">
        <v>62</v>
      </c>
      <c r="C1958" t="s">
        <v>443</v>
      </c>
      <c r="D1958" t="s">
        <v>34</v>
      </c>
      <c r="E1958">
        <v>32632</v>
      </c>
      <c r="F1958">
        <v>32</v>
      </c>
      <c r="G1958">
        <v>18</v>
      </c>
      <c r="H1958">
        <v>576</v>
      </c>
      <c r="I1958">
        <f>(1-_xlfn.PERCENTRANK.INC($F$2:$F44170,F1958,1))*10</f>
        <v>7</v>
      </c>
      <c r="J1958">
        <f t="shared" si="151"/>
        <v>6</v>
      </c>
      <c r="K1958">
        <f t="shared" si="152"/>
        <v>5</v>
      </c>
      <c r="L1958" t="s">
        <v>483</v>
      </c>
      <c r="M1958">
        <v>4</v>
      </c>
      <c r="N1958" s="8">
        <v>192</v>
      </c>
      <c r="O1958" s="8">
        <v>8</v>
      </c>
      <c r="P1958" s="8">
        <v>384</v>
      </c>
      <c r="Q1958">
        <f t="shared" si="150"/>
        <v>18</v>
      </c>
      <c r="R1958">
        <f t="shared" si="153"/>
        <v>6</v>
      </c>
      <c r="S1958" t="str">
        <f t="shared" si="154"/>
        <v>Growth Customers</v>
      </c>
    </row>
    <row r="1959" spans="1:19" x14ac:dyDescent="0.25">
      <c r="A1959">
        <v>4867</v>
      </c>
      <c r="B1959">
        <v>57</v>
      </c>
      <c r="C1959" t="s">
        <v>33</v>
      </c>
      <c r="D1959" t="s">
        <v>30</v>
      </c>
      <c r="E1959">
        <v>38236</v>
      </c>
      <c r="F1959">
        <v>2</v>
      </c>
      <c r="G1959">
        <v>11</v>
      </c>
      <c r="H1959">
        <v>88</v>
      </c>
      <c r="I1959">
        <f>(1-_xlfn.PERCENTRANK.INC($F$2:$F44171,F1959,1))*10</f>
        <v>10</v>
      </c>
      <c r="J1959">
        <f t="shared" si="151"/>
        <v>3</v>
      </c>
      <c r="K1959">
        <f t="shared" si="152"/>
        <v>2</v>
      </c>
      <c r="L1959" t="s">
        <v>483</v>
      </c>
      <c r="M1959">
        <v>3</v>
      </c>
      <c r="N1959" s="8">
        <v>37.714285714285715</v>
      </c>
      <c r="O1959" s="8">
        <v>4</v>
      </c>
      <c r="P1959" s="8">
        <v>50.285714285714285</v>
      </c>
      <c r="Q1959">
        <f t="shared" si="150"/>
        <v>15</v>
      </c>
      <c r="R1959">
        <f t="shared" si="153"/>
        <v>4</v>
      </c>
      <c r="S1959" t="str">
        <f t="shared" si="154"/>
        <v>At-Risk Customers</v>
      </c>
    </row>
    <row r="1960" spans="1:19" x14ac:dyDescent="0.25">
      <c r="A1960">
        <v>9289</v>
      </c>
      <c r="B1960">
        <v>46</v>
      </c>
      <c r="C1960" t="s">
        <v>442</v>
      </c>
      <c r="D1960" t="s">
        <v>34</v>
      </c>
      <c r="E1960">
        <v>36781</v>
      </c>
      <c r="F1960">
        <v>16</v>
      </c>
      <c r="G1960">
        <v>6</v>
      </c>
      <c r="H1960">
        <v>63</v>
      </c>
      <c r="I1960">
        <f>(1-_xlfn.PERCENTRANK.INC($F$2:$F44172,F1960,1))*10</f>
        <v>9</v>
      </c>
      <c r="J1960">
        <f t="shared" si="151"/>
        <v>1</v>
      </c>
      <c r="K1960">
        <f t="shared" si="152"/>
        <v>2</v>
      </c>
      <c r="L1960" t="s">
        <v>483</v>
      </c>
      <c r="M1960">
        <v>2</v>
      </c>
      <c r="N1960" s="8">
        <v>31.5</v>
      </c>
      <c r="O1960" s="8">
        <v>2</v>
      </c>
      <c r="P1960" s="8">
        <v>31.5</v>
      </c>
      <c r="Q1960">
        <f t="shared" si="150"/>
        <v>12</v>
      </c>
      <c r="R1960">
        <f t="shared" si="153"/>
        <v>3</v>
      </c>
      <c r="S1960" t="str">
        <f t="shared" si="154"/>
        <v>At-Risk Customers</v>
      </c>
    </row>
    <row r="1961" spans="1:19" x14ac:dyDescent="0.25">
      <c r="A1961">
        <v>10913</v>
      </c>
      <c r="B1961">
        <v>41</v>
      </c>
      <c r="C1961" t="s">
        <v>443</v>
      </c>
      <c r="D1961" t="s">
        <v>30</v>
      </c>
      <c r="E1961">
        <v>31385</v>
      </c>
      <c r="F1961">
        <v>56</v>
      </c>
      <c r="G1961">
        <v>4</v>
      </c>
      <c r="H1961">
        <v>27</v>
      </c>
      <c r="I1961">
        <f>(1-_xlfn.PERCENTRANK.INC($F$2:$F44173,F1961,1))*10</f>
        <v>5</v>
      </c>
      <c r="J1961">
        <f t="shared" si="151"/>
        <v>0</v>
      </c>
      <c r="K1961">
        <f t="shared" si="152"/>
        <v>0</v>
      </c>
      <c r="L1961" t="s">
        <v>483</v>
      </c>
      <c r="M1961">
        <v>1</v>
      </c>
      <c r="N1961" s="8">
        <v>9</v>
      </c>
      <c r="O1961" s="8">
        <v>2</v>
      </c>
      <c r="P1961" s="8">
        <v>18</v>
      </c>
      <c r="Q1961">
        <f t="shared" si="150"/>
        <v>5</v>
      </c>
      <c r="R1961">
        <f t="shared" si="153"/>
        <v>0</v>
      </c>
      <c r="S1961" t="str">
        <f t="shared" si="154"/>
        <v>Inactive Customers</v>
      </c>
    </row>
    <row r="1962" spans="1:19" x14ac:dyDescent="0.25">
      <c r="A1962">
        <v>3032</v>
      </c>
      <c r="B1962">
        <v>41</v>
      </c>
      <c r="C1962" t="s">
        <v>442</v>
      </c>
      <c r="D1962" t="s">
        <v>34</v>
      </c>
      <c r="E1962">
        <v>24570</v>
      </c>
      <c r="F1962">
        <v>97</v>
      </c>
      <c r="G1962">
        <v>11</v>
      </c>
      <c r="H1962">
        <v>193</v>
      </c>
      <c r="I1962">
        <f>(1-_xlfn.PERCENTRANK.INC($F$2:$F44174,F1962,1))*10</f>
        <v>0.99999999999999978</v>
      </c>
      <c r="J1962">
        <f t="shared" si="151"/>
        <v>3</v>
      </c>
      <c r="K1962">
        <f t="shared" si="152"/>
        <v>3</v>
      </c>
      <c r="L1962" t="s">
        <v>483</v>
      </c>
      <c r="M1962">
        <v>4</v>
      </c>
      <c r="N1962" s="8">
        <v>96.5</v>
      </c>
      <c r="O1962" s="8">
        <v>4</v>
      </c>
      <c r="P1962" s="8">
        <v>96.5</v>
      </c>
      <c r="Q1962">
        <f t="shared" si="150"/>
        <v>7</v>
      </c>
      <c r="R1962">
        <f t="shared" si="153"/>
        <v>1</v>
      </c>
      <c r="S1962" t="str">
        <f t="shared" si="154"/>
        <v>Inactive Customers</v>
      </c>
    </row>
    <row r="1963" spans="1:19" x14ac:dyDescent="0.25">
      <c r="A1963">
        <v>8524</v>
      </c>
      <c r="B1963">
        <v>51</v>
      </c>
      <c r="C1963" t="s">
        <v>33</v>
      </c>
      <c r="D1963" t="s">
        <v>37</v>
      </c>
      <c r="E1963">
        <v>25509</v>
      </c>
      <c r="F1963">
        <v>15</v>
      </c>
      <c r="G1963">
        <v>9</v>
      </c>
      <c r="H1963">
        <v>101</v>
      </c>
      <c r="I1963">
        <f>(1-_xlfn.PERCENTRANK.INC($F$2:$F44175,F1963,1))*10</f>
        <v>9</v>
      </c>
      <c r="J1963">
        <f t="shared" si="151"/>
        <v>2</v>
      </c>
      <c r="K1963">
        <f t="shared" si="152"/>
        <v>3</v>
      </c>
      <c r="L1963" t="s">
        <v>483</v>
      </c>
      <c r="M1963">
        <v>3</v>
      </c>
      <c r="N1963" s="8">
        <v>50.5</v>
      </c>
      <c r="O1963" s="8">
        <v>3</v>
      </c>
      <c r="P1963" s="8">
        <v>50.5</v>
      </c>
      <c r="Q1963">
        <f t="shared" si="150"/>
        <v>14</v>
      </c>
      <c r="R1963">
        <f t="shared" si="153"/>
        <v>4</v>
      </c>
      <c r="S1963" t="str">
        <f t="shared" si="154"/>
        <v>At-Risk Customers</v>
      </c>
    </row>
    <row r="1964" spans="1:19" x14ac:dyDescent="0.25">
      <c r="A1964">
        <v>3334</v>
      </c>
      <c r="B1964">
        <v>74</v>
      </c>
      <c r="C1964" t="s">
        <v>442</v>
      </c>
      <c r="D1964" t="s">
        <v>34</v>
      </c>
      <c r="E1964">
        <v>94642</v>
      </c>
      <c r="F1964">
        <v>35</v>
      </c>
      <c r="G1964">
        <v>21</v>
      </c>
      <c r="H1964">
        <v>2211</v>
      </c>
      <c r="I1964">
        <f>(1-_xlfn.PERCENTRANK.INC($F$2:$F44176,F1964,1))*10</f>
        <v>7</v>
      </c>
      <c r="J1964">
        <f t="shared" si="151"/>
        <v>7</v>
      </c>
      <c r="K1964">
        <f t="shared" si="152"/>
        <v>9</v>
      </c>
      <c r="L1964" t="s">
        <v>484</v>
      </c>
      <c r="M1964">
        <v>5</v>
      </c>
      <c r="N1964" s="8">
        <v>789.64285714285711</v>
      </c>
      <c r="O1964" s="8">
        <v>9</v>
      </c>
      <c r="P1964" s="8">
        <v>1421.3571428571429</v>
      </c>
      <c r="Q1964">
        <f t="shared" si="150"/>
        <v>23</v>
      </c>
      <c r="R1964">
        <f t="shared" si="153"/>
        <v>8</v>
      </c>
      <c r="S1964" t="str">
        <f t="shared" si="154"/>
        <v>Loyal Customers</v>
      </c>
    </row>
    <row r="1965" spans="1:19" x14ac:dyDescent="0.25">
      <c r="A1965">
        <v>4470</v>
      </c>
      <c r="B1965">
        <v>63</v>
      </c>
      <c r="C1965" t="s">
        <v>443</v>
      </c>
      <c r="D1965" t="s">
        <v>34</v>
      </c>
      <c r="E1965">
        <v>58646</v>
      </c>
      <c r="F1965">
        <v>3</v>
      </c>
      <c r="G1965">
        <v>8</v>
      </c>
      <c r="H1965">
        <v>140</v>
      </c>
      <c r="I1965">
        <f>(1-_xlfn.PERCENTRANK.INC($F$2:$F44177,F1965,1))*10</f>
        <v>10</v>
      </c>
      <c r="J1965">
        <f t="shared" si="151"/>
        <v>2</v>
      </c>
      <c r="K1965">
        <f t="shared" si="152"/>
        <v>3</v>
      </c>
      <c r="L1965" t="s">
        <v>483</v>
      </c>
      <c r="M1965">
        <v>2</v>
      </c>
      <c r="N1965" s="8">
        <v>46.666666666666664</v>
      </c>
      <c r="O1965" s="8">
        <v>4</v>
      </c>
      <c r="P1965" s="8">
        <v>93.333333333333329</v>
      </c>
      <c r="Q1965">
        <f t="shared" si="150"/>
        <v>15</v>
      </c>
      <c r="R1965">
        <f t="shared" si="153"/>
        <v>4</v>
      </c>
      <c r="S1965" t="str">
        <f t="shared" si="154"/>
        <v>At-Risk Customers</v>
      </c>
    </row>
    <row r="1966" spans="1:19" x14ac:dyDescent="0.25">
      <c r="A1966">
        <v>1406</v>
      </c>
      <c r="B1966">
        <v>50</v>
      </c>
      <c r="C1966" t="s">
        <v>442</v>
      </c>
      <c r="D1966" t="s">
        <v>30</v>
      </c>
      <c r="E1966">
        <v>53201</v>
      </c>
      <c r="F1966">
        <v>49</v>
      </c>
      <c r="G1966">
        <v>22</v>
      </c>
      <c r="H1966">
        <v>415</v>
      </c>
      <c r="I1966">
        <f>(1-_xlfn.PERCENTRANK.INC($F$2:$F44178,F1966,1))*10</f>
        <v>6</v>
      </c>
      <c r="J1966">
        <f t="shared" si="151"/>
        <v>7</v>
      </c>
      <c r="K1966">
        <f t="shared" si="152"/>
        <v>5</v>
      </c>
      <c r="L1966" t="s">
        <v>483</v>
      </c>
      <c r="M1966">
        <v>6</v>
      </c>
      <c r="N1966" s="8">
        <v>226.36363636363635</v>
      </c>
      <c r="O1966" s="8">
        <v>5</v>
      </c>
      <c r="P1966" s="8">
        <v>188.63636363636363</v>
      </c>
      <c r="Q1966">
        <f t="shared" si="150"/>
        <v>18</v>
      </c>
      <c r="R1966">
        <f t="shared" si="153"/>
        <v>6</v>
      </c>
      <c r="S1966" t="str">
        <f t="shared" si="154"/>
        <v>Growth Customers</v>
      </c>
    </row>
    <row r="1967" spans="1:19" x14ac:dyDescent="0.25">
      <c r="A1967">
        <v>8619</v>
      </c>
      <c r="B1967">
        <v>68</v>
      </c>
      <c r="C1967" t="s">
        <v>442</v>
      </c>
      <c r="D1967" t="s">
        <v>34</v>
      </c>
      <c r="E1967">
        <v>21994</v>
      </c>
      <c r="F1967">
        <v>4</v>
      </c>
      <c r="G1967">
        <v>4</v>
      </c>
      <c r="H1967">
        <v>22</v>
      </c>
      <c r="I1967">
        <f>(1-_xlfn.PERCENTRANK.INC($F$2:$F44179,F1967,1))*10</f>
        <v>10</v>
      </c>
      <c r="J1967">
        <f t="shared" si="151"/>
        <v>0</v>
      </c>
      <c r="K1967">
        <f t="shared" si="152"/>
        <v>0</v>
      </c>
      <c r="L1967" t="s">
        <v>483</v>
      </c>
      <c r="M1967">
        <v>0</v>
      </c>
      <c r="N1967" s="8">
        <v>0</v>
      </c>
      <c r="O1967" s="8">
        <v>3</v>
      </c>
      <c r="P1967" s="8">
        <v>22</v>
      </c>
      <c r="Q1967">
        <f t="shared" si="150"/>
        <v>10</v>
      </c>
      <c r="R1967">
        <f t="shared" si="153"/>
        <v>2</v>
      </c>
      <c r="S1967" t="str">
        <f t="shared" si="154"/>
        <v>At-Risk Customers</v>
      </c>
    </row>
    <row r="1968" spans="1:19" x14ac:dyDescent="0.25">
      <c r="A1968">
        <v>10821</v>
      </c>
      <c r="B1968">
        <v>47</v>
      </c>
      <c r="C1968" t="s">
        <v>442</v>
      </c>
      <c r="D1968" t="s">
        <v>34</v>
      </c>
      <c r="E1968">
        <v>57113</v>
      </c>
      <c r="F1968">
        <v>45</v>
      </c>
      <c r="G1968">
        <v>16</v>
      </c>
      <c r="H1968">
        <v>263</v>
      </c>
      <c r="I1968">
        <f>(1-_xlfn.PERCENTRANK.INC($F$2:$F44180,F1968,1))*10</f>
        <v>6</v>
      </c>
      <c r="J1968">
        <f t="shared" si="151"/>
        <v>5</v>
      </c>
      <c r="K1968">
        <f t="shared" si="152"/>
        <v>4</v>
      </c>
      <c r="L1968" t="s">
        <v>483</v>
      </c>
      <c r="M1968">
        <v>4</v>
      </c>
      <c r="N1968" s="8">
        <v>116.88888888888889</v>
      </c>
      <c r="O1968" s="8">
        <v>5</v>
      </c>
      <c r="P1968" s="8">
        <v>146.11111111111111</v>
      </c>
      <c r="Q1968">
        <f t="shared" si="150"/>
        <v>15</v>
      </c>
      <c r="R1968">
        <f t="shared" si="153"/>
        <v>4</v>
      </c>
      <c r="S1968" t="str">
        <f t="shared" si="154"/>
        <v>At-Risk Customers</v>
      </c>
    </row>
    <row r="1969" spans="1:19" x14ac:dyDescent="0.25">
      <c r="A1969">
        <v>4552</v>
      </c>
      <c r="B1969">
        <v>34</v>
      </c>
      <c r="C1969" t="s">
        <v>442</v>
      </c>
      <c r="D1969" t="s">
        <v>34</v>
      </c>
      <c r="E1969">
        <v>51373</v>
      </c>
      <c r="F1969">
        <v>37</v>
      </c>
      <c r="G1969">
        <v>12</v>
      </c>
      <c r="H1969">
        <v>393</v>
      </c>
      <c r="I1969">
        <f>(1-_xlfn.PERCENTRANK.INC($F$2:$F44181,F1969,1))*10</f>
        <v>7</v>
      </c>
      <c r="J1969">
        <f t="shared" si="151"/>
        <v>3</v>
      </c>
      <c r="K1969">
        <f t="shared" si="152"/>
        <v>4</v>
      </c>
      <c r="L1969" t="s">
        <v>483</v>
      </c>
      <c r="M1969">
        <v>3</v>
      </c>
      <c r="N1969" s="8">
        <v>196.5</v>
      </c>
      <c r="O1969" s="8">
        <v>3</v>
      </c>
      <c r="P1969" s="8">
        <v>196.5</v>
      </c>
      <c r="Q1969">
        <f t="shared" si="150"/>
        <v>14</v>
      </c>
      <c r="R1969">
        <f t="shared" si="153"/>
        <v>4</v>
      </c>
      <c r="S1969" t="str">
        <f t="shared" si="154"/>
        <v>At-Risk Customers</v>
      </c>
    </row>
    <row r="1970" spans="1:19" x14ac:dyDescent="0.25">
      <c r="A1970">
        <v>898</v>
      </c>
      <c r="B1970">
        <v>39</v>
      </c>
      <c r="C1970" t="s">
        <v>442</v>
      </c>
      <c r="D1970" t="s">
        <v>34</v>
      </c>
      <c r="E1970">
        <v>23477</v>
      </c>
      <c r="F1970">
        <v>39</v>
      </c>
      <c r="G1970">
        <v>10</v>
      </c>
      <c r="H1970">
        <v>147</v>
      </c>
      <c r="I1970">
        <f>(1-_xlfn.PERCENTRANK.INC($F$2:$F44182,F1970,1))*10</f>
        <v>7</v>
      </c>
      <c r="J1970">
        <f t="shared" si="151"/>
        <v>3</v>
      </c>
      <c r="K1970">
        <f t="shared" si="152"/>
        <v>3</v>
      </c>
      <c r="L1970" t="s">
        <v>483</v>
      </c>
      <c r="M1970">
        <v>3</v>
      </c>
      <c r="N1970" s="8">
        <v>63</v>
      </c>
      <c r="O1970" s="8">
        <v>4</v>
      </c>
      <c r="P1970" s="8">
        <v>84</v>
      </c>
      <c r="Q1970">
        <f t="shared" si="150"/>
        <v>13</v>
      </c>
      <c r="R1970">
        <f t="shared" si="153"/>
        <v>4</v>
      </c>
      <c r="S1970" t="str">
        <f t="shared" si="154"/>
        <v>At-Risk Customers</v>
      </c>
    </row>
    <row r="1971" spans="1:19" x14ac:dyDescent="0.25">
      <c r="A1971">
        <v>9797</v>
      </c>
      <c r="B1971">
        <v>69</v>
      </c>
      <c r="C1971" t="s">
        <v>442</v>
      </c>
      <c r="D1971" t="s">
        <v>34</v>
      </c>
      <c r="E1971">
        <v>58116</v>
      </c>
      <c r="F1971">
        <v>38</v>
      </c>
      <c r="G1971">
        <v>16</v>
      </c>
      <c r="H1971">
        <v>443</v>
      </c>
      <c r="I1971">
        <f>(1-_xlfn.PERCENTRANK.INC($F$2:$F44183,F1971,1))*10</f>
        <v>7</v>
      </c>
      <c r="J1971">
        <f t="shared" si="151"/>
        <v>5</v>
      </c>
      <c r="K1971">
        <f t="shared" si="152"/>
        <v>5</v>
      </c>
      <c r="L1971" t="s">
        <v>483</v>
      </c>
      <c r="M1971">
        <v>3</v>
      </c>
      <c r="N1971" s="8">
        <v>120.81818181818181</v>
      </c>
      <c r="O1971" s="8">
        <v>8</v>
      </c>
      <c r="P1971" s="8">
        <v>322.18181818181819</v>
      </c>
      <c r="Q1971">
        <f t="shared" si="150"/>
        <v>17</v>
      </c>
      <c r="R1971">
        <f t="shared" si="153"/>
        <v>5</v>
      </c>
      <c r="S1971" t="str">
        <f t="shared" si="154"/>
        <v>Growth Customers</v>
      </c>
    </row>
    <row r="1972" spans="1:19" x14ac:dyDescent="0.25">
      <c r="A1972">
        <v>10949</v>
      </c>
      <c r="B1972">
        <v>62</v>
      </c>
      <c r="C1972" t="s">
        <v>33</v>
      </c>
      <c r="D1972" t="s">
        <v>37</v>
      </c>
      <c r="E1972">
        <v>72968</v>
      </c>
      <c r="F1972">
        <v>8</v>
      </c>
      <c r="G1972">
        <v>19</v>
      </c>
      <c r="H1972">
        <v>1958</v>
      </c>
      <c r="I1972">
        <f>(1-_xlfn.PERCENTRANK.INC($F$2:$F44184,F1972,1))*10</f>
        <v>10</v>
      </c>
      <c r="J1972">
        <f t="shared" si="151"/>
        <v>6</v>
      </c>
      <c r="K1972">
        <f t="shared" si="152"/>
        <v>9</v>
      </c>
      <c r="L1972" t="s">
        <v>483</v>
      </c>
      <c r="M1972">
        <v>5</v>
      </c>
      <c r="N1972" s="8">
        <v>753.07692307692309</v>
      </c>
      <c r="O1972" s="8">
        <v>8</v>
      </c>
      <c r="P1972" s="8">
        <v>1204.9230769230769</v>
      </c>
      <c r="Q1972">
        <f t="shared" si="150"/>
        <v>25</v>
      </c>
      <c r="R1972">
        <f t="shared" si="153"/>
        <v>9</v>
      </c>
      <c r="S1972" t="str">
        <f t="shared" si="154"/>
        <v>Top Customers</v>
      </c>
    </row>
    <row r="1973" spans="1:19" x14ac:dyDescent="0.25">
      <c r="A1973">
        <v>8212</v>
      </c>
      <c r="B1973">
        <v>54</v>
      </c>
      <c r="C1973" t="s">
        <v>443</v>
      </c>
      <c r="D1973" t="s">
        <v>34</v>
      </c>
      <c r="E1973">
        <v>39791</v>
      </c>
      <c r="F1973">
        <v>89</v>
      </c>
      <c r="G1973">
        <v>10</v>
      </c>
      <c r="H1973">
        <v>174</v>
      </c>
      <c r="I1973">
        <f>(1-_xlfn.PERCENTRANK.INC($F$2:$F44185,F1973,1))*10</f>
        <v>1.9999999999999996</v>
      </c>
      <c r="J1973">
        <f t="shared" si="151"/>
        <v>3</v>
      </c>
      <c r="K1973">
        <f t="shared" si="152"/>
        <v>3</v>
      </c>
      <c r="L1973" t="s">
        <v>483</v>
      </c>
      <c r="M1973">
        <v>3</v>
      </c>
      <c r="N1973" s="8">
        <v>74.571428571428569</v>
      </c>
      <c r="O1973" s="8">
        <v>4</v>
      </c>
      <c r="P1973" s="8">
        <v>99.428571428571416</v>
      </c>
      <c r="Q1973">
        <f t="shared" si="150"/>
        <v>8</v>
      </c>
      <c r="R1973">
        <f t="shared" si="153"/>
        <v>1</v>
      </c>
      <c r="S1973" t="str">
        <f t="shared" si="154"/>
        <v>Inactive Customers</v>
      </c>
    </row>
    <row r="1974" spans="1:19" x14ac:dyDescent="0.25">
      <c r="A1974">
        <v>6248</v>
      </c>
      <c r="B1974">
        <v>78</v>
      </c>
      <c r="C1974" t="s">
        <v>443</v>
      </c>
      <c r="D1974" t="s">
        <v>30</v>
      </c>
      <c r="E1974">
        <v>91712</v>
      </c>
      <c r="F1974">
        <v>47</v>
      </c>
      <c r="G1974">
        <v>27</v>
      </c>
      <c r="H1974">
        <v>2217</v>
      </c>
      <c r="I1974">
        <f>(1-_xlfn.PERCENTRANK.INC($F$2:$F44186,F1974,1))*10</f>
        <v>6</v>
      </c>
      <c r="J1974">
        <f t="shared" si="151"/>
        <v>9</v>
      </c>
      <c r="K1974">
        <f t="shared" si="152"/>
        <v>9</v>
      </c>
      <c r="L1974" t="s">
        <v>484</v>
      </c>
      <c r="M1974">
        <v>9</v>
      </c>
      <c r="N1974" s="8">
        <v>997.65</v>
      </c>
      <c r="O1974" s="8">
        <v>11</v>
      </c>
      <c r="P1974" s="8">
        <v>1219.3500000000001</v>
      </c>
      <c r="Q1974">
        <f t="shared" si="150"/>
        <v>24</v>
      </c>
      <c r="R1974">
        <f t="shared" si="153"/>
        <v>9</v>
      </c>
      <c r="S1974" t="str">
        <f t="shared" si="154"/>
        <v>Top Customers</v>
      </c>
    </row>
    <row r="1975" spans="1:19" x14ac:dyDescent="0.25">
      <c r="A1975">
        <v>10164</v>
      </c>
      <c r="B1975">
        <v>67</v>
      </c>
      <c r="C1975" t="s">
        <v>442</v>
      </c>
      <c r="D1975" t="s">
        <v>30</v>
      </c>
      <c r="E1975">
        <v>94472</v>
      </c>
      <c r="F1975">
        <v>75</v>
      </c>
      <c r="G1975">
        <v>16</v>
      </c>
      <c r="H1975">
        <v>1691</v>
      </c>
      <c r="I1975">
        <f>(1-_xlfn.PERCENTRANK.INC($F$2:$F44187,F1975,1))*10</f>
        <v>3.0000000000000004</v>
      </c>
      <c r="J1975">
        <f t="shared" si="151"/>
        <v>5</v>
      </c>
      <c r="K1975">
        <f t="shared" si="152"/>
        <v>9</v>
      </c>
      <c r="L1975" t="s">
        <v>483</v>
      </c>
      <c r="M1975">
        <v>5</v>
      </c>
      <c r="N1975" s="8">
        <v>845.5</v>
      </c>
      <c r="O1975" s="8">
        <v>5</v>
      </c>
      <c r="P1975" s="8">
        <v>845.5</v>
      </c>
      <c r="Q1975">
        <f t="shared" si="150"/>
        <v>17</v>
      </c>
      <c r="R1975">
        <f t="shared" si="153"/>
        <v>5</v>
      </c>
      <c r="S1975" t="str">
        <f t="shared" si="154"/>
        <v>Growth Customers</v>
      </c>
    </row>
    <row r="1976" spans="1:19" x14ac:dyDescent="0.25">
      <c r="A1976">
        <v>4547</v>
      </c>
      <c r="B1976">
        <v>65</v>
      </c>
      <c r="C1976" t="s">
        <v>442</v>
      </c>
      <c r="D1976" t="s">
        <v>34</v>
      </c>
      <c r="E1976">
        <v>13672</v>
      </c>
      <c r="F1976">
        <v>86</v>
      </c>
      <c r="G1976">
        <v>6</v>
      </c>
      <c r="H1976">
        <v>25</v>
      </c>
      <c r="I1976">
        <f>(1-_xlfn.PERCENTRANK.INC($F$2:$F44188,F1976,1))*10</f>
        <v>1.9999999999999996</v>
      </c>
      <c r="J1976">
        <f t="shared" si="151"/>
        <v>1</v>
      </c>
      <c r="K1976">
        <f t="shared" si="152"/>
        <v>0</v>
      </c>
      <c r="L1976" t="s">
        <v>483</v>
      </c>
      <c r="M1976">
        <v>1</v>
      </c>
      <c r="N1976" s="8">
        <v>6.25</v>
      </c>
      <c r="O1976" s="8">
        <v>3</v>
      </c>
      <c r="P1976" s="8">
        <v>18.75</v>
      </c>
      <c r="Q1976">
        <f t="shared" si="150"/>
        <v>2.9999999999999996</v>
      </c>
      <c r="R1976">
        <f t="shared" si="153"/>
        <v>0</v>
      </c>
      <c r="S1976" t="str">
        <f t="shared" si="154"/>
        <v>Inactive Customers</v>
      </c>
    </row>
    <row r="1977" spans="1:19" x14ac:dyDescent="0.25">
      <c r="A1977">
        <v>6815</v>
      </c>
      <c r="B1977">
        <v>45</v>
      </c>
      <c r="C1977" t="s">
        <v>443</v>
      </c>
      <c r="D1977" t="s">
        <v>34</v>
      </c>
      <c r="E1977">
        <v>96547</v>
      </c>
      <c r="F1977">
        <v>4</v>
      </c>
      <c r="G1977">
        <v>21</v>
      </c>
      <c r="H1977">
        <v>809</v>
      </c>
      <c r="I1977">
        <f>(1-_xlfn.PERCENTRANK.INC($F$2:$F44189,F1977,1))*10</f>
        <v>10</v>
      </c>
      <c r="J1977">
        <f t="shared" si="151"/>
        <v>7</v>
      </c>
      <c r="K1977">
        <f t="shared" si="152"/>
        <v>6</v>
      </c>
      <c r="L1977" t="s">
        <v>484</v>
      </c>
      <c r="M1977">
        <v>7</v>
      </c>
      <c r="N1977" s="8">
        <v>377.53333333333336</v>
      </c>
      <c r="O1977" s="8">
        <v>8</v>
      </c>
      <c r="P1977" s="8">
        <v>431.46666666666664</v>
      </c>
      <c r="Q1977">
        <f t="shared" si="150"/>
        <v>23</v>
      </c>
      <c r="R1977">
        <f t="shared" si="153"/>
        <v>8</v>
      </c>
      <c r="S1977" t="str">
        <f t="shared" si="154"/>
        <v>Loyal Customers</v>
      </c>
    </row>
    <row r="1978" spans="1:19" x14ac:dyDescent="0.25">
      <c r="A1978">
        <v>4122</v>
      </c>
      <c r="B1978">
        <v>50</v>
      </c>
      <c r="C1978" t="s">
        <v>442</v>
      </c>
      <c r="D1978" t="s">
        <v>34</v>
      </c>
      <c r="E1978">
        <v>79205</v>
      </c>
      <c r="F1978">
        <v>73</v>
      </c>
      <c r="G1978">
        <v>16</v>
      </c>
      <c r="H1978">
        <v>895</v>
      </c>
      <c r="I1978">
        <f>(1-_xlfn.PERCENTRANK.INC($F$2:$F44190,F1978,1))*10</f>
        <v>3.0000000000000004</v>
      </c>
      <c r="J1978">
        <f t="shared" si="151"/>
        <v>5</v>
      </c>
      <c r="K1978">
        <f t="shared" si="152"/>
        <v>6</v>
      </c>
      <c r="L1978" t="s">
        <v>483</v>
      </c>
      <c r="M1978">
        <v>6</v>
      </c>
      <c r="N1978" s="8">
        <v>537</v>
      </c>
      <c r="O1978" s="8">
        <v>4</v>
      </c>
      <c r="P1978" s="8">
        <v>358</v>
      </c>
      <c r="Q1978">
        <f t="shared" si="150"/>
        <v>14</v>
      </c>
      <c r="R1978">
        <f t="shared" si="153"/>
        <v>4</v>
      </c>
      <c r="S1978" t="str">
        <f t="shared" si="154"/>
        <v>At-Risk Customers</v>
      </c>
    </row>
    <row r="1979" spans="1:19" x14ac:dyDescent="0.25">
      <c r="A1979">
        <v>10841</v>
      </c>
      <c r="B1979">
        <v>50</v>
      </c>
      <c r="C1979" t="s">
        <v>33</v>
      </c>
      <c r="D1979" t="s">
        <v>34</v>
      </c>
      <c r="E1979">
        <v>56559</v>
      </c>
      <c r="F1979">
        <v>46</v>
      </c>
      <c r="G1979">
        <v>18</v>
      </c>
      <c r="H1979">
        <v>484</v>
      </c>
      <c r="I1979">
        <f>(1-_xlfn.PERCENTRANK.INC($F$2:$F44191,F1979,1))*10</f>
        <v>6</v>
      </c>
      <c r="J1979">
        <f t="shared" si="151"/>
        <v>6</v>
      </c>
      <c r="K1979">
        <f t="shared" si="152"/>
        <v>5</v>
      </c>
      <c r="L1979" t="s">
        <v>483</v>
      </c>
      <c r="M1979">
        <v>4</v>
      </c>
      <c r="N1979" s="8">
        <v>161.33333333333331</v>
      </c>
      <c r="O1979" s="8">
        <v>8</v>
      </c>
      <c r="P1979" s="8">
        <v>322.66666666666663</v>
      </c>
      <c r="Q1979">
        <f t="shared" si="150"/>
        <v>17</v>
      </c>
      <c r="R1979">
        <f t="shared" si="153"/>
        <v>5</v>
      </c>
      <c r="S1979" t="str">
        <f t="shared" si="154"/>
        <v>Growth Customers</v>
      </c>
    </row>
    <row r="1980" spans="1:19" x14ac:dyDescent="0.25">
      <c r="A1980">
        <v>5370</v>
      </c>
      <c r="B1980">
        <v>52</v>
      </c>
      <c r="C1980" t="s">
        <v>33</v>
      </c>
      <c r="D1980" t="s">
        <v>34</v>
      </c>
      <c r="E1980">
        <v>32644</v>
      </c>
      <c r="F1980">
        <v>38</v>
      </c>
      <c r="G1980">
        <v>18</v>
      </c>
      <c r="H1980">
        <v>413</v>
      </c>
      <c r="I1980">
        <f>(1-_xlfn.PERCENTRANK.INC($F$2:$F44192,F1980,1))*10</f>
        <v>7</v>
      </c>
      <c r="J1980">
        <f t="shared" si="151"/>
        <v>6</v>
      </c>
      <c r="K1980">
        <f t="shared" si="152"/>
        <v>5</v>
      </c>
      <c r="L1980" t="s">
        <v>483</v>
      </c>
      <c r="M1980">
        <v>7</v>
      </c>
      <c r="N1980" s="8">
        <v>222.38461538461539</v>
      </c>
      <c r="O1980" s="8">
        <v>6</v>
      </c>
      <c r="P1980" s="8">
        <v>190.61538461538461</v>
      </c>
      <c r="Q1980">
        <f t="shared" si="150"/>
        <v>18</v>
      </c>
      <c r="R1980">
        <f t="shared" si="153"/>
        <v>6</v>
      </c>
      <c r="S1980" t="str">
        <f t="shared" si="154"/>
        <v>Growth Customers</v>
      </c>
    </row>
    <row r="1981" spans="1:19" x14ac:dyDescent="0.25">
      <c r="A1981">
        <v>176</v>
      </c>
      <c r="B1981">
        <v>45</v>
      </c>
      <c r="C1981" t="s">
        <v>443</v>
      </c>
      <c r="D1981" t="s">
        <v>30</v>
      </c>
      <c r="E1981">
        <v>67506</v>
      </c>
      <c r="F1981">
        <v>73</v>
      </c>
      <c r="G1981">
        <v>12</v>
      </c>
      <c r="H1981">
        <v>331</v>
      </c>
      <c r="I1981">
        <f>(1-_xlfn.PERCENTRANK.INC($F$2:$F44193,F1981,1))*10</f>
        <v>3.0000000000000004</v>
      </c>
      <c r="J1981">
        <f t="shared" si="151"/>
        <v>3</v>
      </c>
      <c r="K1981">
        <f t="shared" si="152"/>
        <v>4</v>
      </c>
      <c r="L1981" t="s">
        <v>483</v>
      </c>
      <c r="M1981">
        <v>4</v>
      </c>
      <c r="N1981" s="8">
        <v>132.4</v>
      </c>
      <c r="O1981" s="8">
        <v>6</v>
      </c>
      <c r="P1981" s="8">
        <v>198.6</v>
      </c>
      <c r="Q1981">
        <f t="shared" si="150"/>
        <v>10</v>
      </c>
      <c r="R1981">
        <f t="shared" si="153"/>
        <v>2</v>
      </c>
      <c r="S1981" t="str">
        <f t="shared" si="154"/>
        <v>At-Risk Customers</v>
      </c>
    </row>
    <row r="1982" spans="1:19" x14ac:dyDescent="0.25">
      <c r="A1982">
        <v>4860</v>
      </c>
      <c r="B1982">
        <v>55</v>
      </c>
      <c r="C1982" t="s">
        <v>442</v>
      </c>
      <c r="D1982" t="s">
        <v>30</v>
      </c>
      <c r="E1982">
        <v>24206</v>
      </c>
      <c r="F1982">
        <v>66</v>
      </c>
      <c r="G1982">
        <v>5</v>
      </c>
      <c r="H1982">
        <v>25</v>
      </c>
      <c r="I1982">
        <f>(1-_xlfn.PERCENTRANK.INC($F$2:$F44194,F1982,1))*10</f>
        <v>4</v>
      </c>
      <c r="J1982">
        <f t="shared" si="151"/>
        <v>0</v>
      </c>
      <c r="K1982">
        <f t="shared" si="152"/>
        <v>0</v>
      </c>
      <c r="L1982" t="s">
        <v>483</v>
      </c>
      <c r="M1982">
        <v>1</v>
      </c>
      <c r="N1982" s="8">
        <v>6.25</v>
      </c>
      <c r="O1982" s="8">
        <v>3</v>
      </c>
      <c r="P1982" s="8">
        <v>18.75</v>
      </c>
      <c r="Q1982">
        <f t="shared" si="150"/>
        <v>4</v>
      </c>
      <c r="R1982">
        <f t="shared" si="153"/>
        <v>0</v>
      </c>
      <c r="S1982" t="str">
        <f t="shared" si="154"/>
        <v>Inactive Customers</v>
      </c>
    </row>
    <row r="1983" spans="1:19" x14ac:dyDescent="0.25">
      <c r="A1983">
        <v>10757</v>
      </c>
      <c r="B1983">
        <v>58</v>
      </c>
      <c r="C1983" t="s">
        <v>33</v>
      </c>
      <c r="D1983" t="s">
        <v>37</v>
      </c>
      <c r="E1983">
        <v>28420</v>
      </c>
      <c r="F1983">
        <v>36</v>
      </c>
      <c r="G1983">
        <v>4</v>
      </c>
      <c r="H1983">
        <v>13</v>
      </c>
      <c r="I1983">
        <f>(1-_xlfn.PERCENTRANK.INC($F$2:$F44195,F1983,1))*10</f>
        <v>7</v>
      </c>
      <c r="J1983">
        <f t="shared" si="151"/>
        <v>0</v>
      </c>
      <c r="K1983">
        <f t="shared" si="152"/>
        <v>0</v>
      </c>
      <c r="L1983" t="s">
        <v>483</v>
      </c>
      <c r="M1983">
        <v>1</v>
      </c>
      <c r="N1983" s="8">
        <v>4.333333333333333</v>
      </c>
      <c r="O1983" s="8">
        <v>2</v>
      </c>
      <c r="P1983" s="8">
        <v>8.6666666666666661</v>
      </c>
      <c r="Q1983">
        <f t="shared" si="150"/>
        <v>7</v>
      </c>
      <c r="R1983">
        <f t="shared" si="153"/>
        <v>1</v>
      </c>
      <c r="S1983" t="str">
        <f t="shared" si="154"/>
        <v>Inactive Customers</v>
      </c>
    </row>
    <row r="1984" spans="1:19" x14ac:dyDescent="0.25">
      <c r="A1984">
        <v>4023</v>
      </c>
      <c r="B1984">
        <v>55</v>
      </c>
      <c r="C1984" t="s">
        <v>442</v>
      </c>
      <c r="D1984" t="s">
        <v>34</v>
      </c>
      <c r="E1984">
        <v>22979</v>
      </c>
      <c r="F1984">
        <v>29</v>
      </c>
      <c r="G1984">
        <v>10</v>
      </c>
      <c r="H1984">
        <v>115</v>
      </c>
      <c r="I1984">
        <f>(1-_xlfn.PERCENTRANK.INC($F$2:$F44196,F1984,1))*10</f>
        <v>8</v>
      </c>
      <c r="J1984">
        <f t="shared" si="151"/>
        <v>3</v>
      </c>
      <c r="K1984">
        <f t="shared" si="152"/>
        <v>3</v>
      </c>
      <c r="L1984" t="s">
        <v>483</v>
      </c>
      <c r="M1984">
        <v>3</v>
      </c>
      <c r="N1984" s="8">
        <v>69</v>
      </c>
      <c r="O1984" s="8">
        <v>2</v>
      </c>
      <c r="P1984" s="8">
        <v>46</v>
      </c>
      <c r="Q1984">
        <f t="shared" si="150"/>
        <v>14</v>
      </c>
      <c r="R1984">
        <f t="shared" si="153"/>
        <v>4</v>
      </c>
      <c r="S1984" t="str">
        <f t="shared" si="154"/>
        <v>At-Risk Customers</v>
      </c>
    </row>
    <row r="1985" spans="1:19" x14ac:dyDescent="0.25">
      <c r="A1985">
        <v>6679</v>
      </c>
      <c r="B1985">
        <v>59</v>
      </c>
      <c r="C1985" t="s">
        <v>442</v>
      </c>
      <c r="D1985" t="s">
        <v>30</v>
      </c>
      <c r="E1985">
        <v>33279</v>
      </c>
      <c r="F1985">
        <v>29</v>
      </c>
      <c r="G1985">
        <v>4</v>
      </c>
      <c r="H1985">
        <v>16</v>
      </c>
      <c r="I1985">
        <f>(1-_xlfn.PERCENTRANK.INC($F$2:$F44197,F1985,1))*10</f>
        <v>8</v>
      </c>
      <c r="J1985">
        <f t="shared" si="151"/>
        <v>0</v>
      </c>
      <c r="K1985">
        <f t="shared" si="152"/>
        <v>0</v>
      </c>
      <c r="L1985" t="s">
        <v>483</v>
      </c>
      <c r="M1985">
        <v>0</v>
      </c>
      <c r="N1985" s="8">
        <v>0</v>
      </c>
      <c r="O1985" s="8">
        <v>3</v>
      </c>
      <c r="P1985" s="8">
        <v>16</v>
      </c>
      <c r="Q1985">
        <f t="shared" si="150"/>
        <v>8</v>
      </c>
      <c r="R1985">
        <f t="shared" si="153"/>
        <v>1</v>
      </c>
      <c r="S1985" t="str">
        <f t="shared" si="154"/>
        <v>Inactive Customers</v>
      </c>
    </row>
    <row r="1986" spans="1:19" x14ac:dyDescent="0.25">
      <c r="A1986">
        <v>9923</v>
      </c>
      <c r="B1986">
        <v>53</v>
      </c>
      <c r="C1986" t="s">
        <v>443</v>
      </c>
      <c r="D1986" t="s">
        <v>30</v>
      </c>
      <c r="E1986">
        <v>46423</v>
      </c>
      <c r="F1986">
        <v>6</v>
      </c>
      <c r="G1986">
        <v>9</v>
      </c>
      <c r="H1986">
        <v>92</v>
      </c>
      <c r="I1986">
        <f>(1-_xlfn.PERCENTRANK.INC($F$2:$F44198,F1986,1))*10</f>
        <v>10</v>
      </c>
      <c r="J1986">
        <f t="shared" si="151"/>
        <v>2</v>
      </c>
      <c r="K1986">
        <f t="shared" si="152"/>
        <v>3</v>
      </c>
      <c r="L1986" t="s">
        <v>483</v>
      </c>
      <c r="M1986">
        <v>2</v>
      </c>
      <c r="N1986" s="8">
        <v>30.666666666666664</v>
      </c>
      <c r="O1986" s="8">
        <v>4</v>
      </c>
      <c r="P1986" s="8">
        <v>61.333333333333329</v>
      </c>
      <c r="Q1986">
        <f t="shared" ref="Q1986:Q2049" si="155">SUM(I1986,J1986,K1986)</f>
        <v>15</v>
      </c>
      <c r="R1986">
        <f t="shared" si="153"/>
        <v>4</v>
      </c>
      <c r="S1986" t="str">
        <f t="shared" si="154"/>
        <v>At-Risk Customers</v>
      </c>
    </row>
    <row r="1987" spans="1:19" x14ac:dyDescent="0.25">
      <c r="A1987">
        <v>7181</v>
      </c>
      <c r="B1987">
        <v>48</v>
      </c>
      <c r="C1987" t="s">
        <v>442</v>
      </c>
      <c r="D1987" t="s">
        <v>34</v>
      </c>
      <c r="E1987">
        <v>30368</v>
      </c>
      <c r="F1987">
        <v>97</v>
      </c>
      <c r="G1987">
        <v>7</v>
      </c>
      <c r="H1987">
        <v>52</v>
      </c>
      <c r="I1987">
        <f>(1-_xlfn.PERCENTRANK.INC($F$2:$F44199,F1987,1))*10</f>
        <v>0.99999999999999978</v>
      </c>
      <c r="J1987">
        <f t="shared" ref="J1987:J2050" si="156">_xlfn.PERCENTRANK.INC($G$2:$G$2214, G1987,1) * 10</f>
        <v>1</v>
      </c>
      <c r="K1987">
        <f t="shared" ref="K1987:K2050" si="157">_xlfn.PERCENTRANK.INC($H$2:$H$2214, H1987, 1) * 10</f>
        <v>1</v>
      </c>
      <c r="L1987" t="s">
        <v>483</v>
      </c>
      <c r="M1987">
        <v>2</v>
      </c>
      <c r="N1987" s="8">
        <v>20.8</v>
      </c>
      <c r="O1987" s="8">
        <v>3</v>
      </c>
      <c r="P1987" s="8">
        <v>31.2</v>
      </c>
      <c r="Q1987">
        <f t="shared" si="155"/>
        <v>3</v>
      </c>
      <c r="R1987">
        <f t="shared" ref="R1987:R2050" si="158">_xlfn.PERCENTRANK.INC($Q$2:$Q$2214, Q1987, 1) * 10</f>
        <v>0</v>
      </c>
      <c r="S1987" t="str">
        <f t="shared" ref="S1987:S2050" si="159">VLOOKUP(R1987,$W$6:$X$17, 2,FALSE)</f>
        <v>Inactive Customers</v>
      </c>
    </row>
    <row r="1988" spans="1:19" x14ac:dyDescent="0.25">
      <c r="A1988">
        <v>3599</v>
      </c>
      <c r="B1988">
        <v>55</v>
      </c>
      <c r="C1988" t="s">
        <v>442</v>
      </c>
      <c r="D1988" t="s">
        <v>34</v>
      </c>
      <c r="E1988">
        <v>63684</v>
      </c>
      <c r="F1988">
        <v>61</v>
      </c>
      <c r="G1988">
        <v>23</v>
      </c>
      <c r="H1988">
        <v>1464</v>
      </c>
      <c r="I1988">
        <f>(1-_xlfn.PERCENTRANK.INC($F$2:$F44200,F1988,1))*10</f>
        <v>4</v>
      </c>
      <c r="J1988">
        <f t="shared" si="156"/>
        <v>8</v>
      </c>
      <c r="K1988">
        <f t="shared" si="157"/>
        <v>8</v>
      </c>
      <c r="L1988" t="s">
        <v>483</v>
      </c>
      <c r="M1988">
        <v>8</v>
      </c>
      <c r="N1988" s="8">
        <v>732</v>
      </c>
      <c r="O1988" s="8">
        <v>8</v>
      </c>
      <c r="P1988" s="8">
        <v>732</v>
      </c>
      <c r="Q1988">
        <f t="shared" si="155"/>
        <v>20</v>
      </c>
      <c r="R1988">
        <f t="shared" si="158"/>
        <v>7</v>
      </c>
      <c r="S1988" t="str">
        <f t="shared" si="159"/>
        <v>Loyal Customers</v>
      </c>
    </row>
    <row r="1989" spans="1:19" x14ac:dyDescent="0.25">
      <c r="A1989">
        <v>405</v>
      </c>
      <c r="B1989">
        <v>61</v>
      </c>
      <c r="C1989" t="s">
        <v>442</v>
      </c>
      <c r="D1989" t="s">
        <v>37</v>
      </c>
      <c r="E1989">
        <v>41638</v>
      </c>
      <c r="F1989">
        <v>68</v>
      </c>
      <c r="G1989">
        <v>17</v>
      </c>
      <c r="H1989">
        <v>441</v>
      </c>
      <c r="I1989">
        <f>(1-_xlfn.PERCENTRANK.INC($F$2:$F44201,F1989,1))*10</f>
        <v>4</v>
      </c>
      <c r="J1989">
        <f t="shared" si="156"/>
        <v>5</v>
      </c>
      <c r="K1989">
        <f t="shared" si="157"/>
        <v>5</v>
      </c>
      <c r="L1989" t="s">
        <v>483</v>
      </c>
      <c r="M1989">
        <v>5</v>
      </c>
      <c r="N1989" s="8">
        <v>275.625</v>
      </c>
      <c r="O1989" s="8">
        <v>3</v>
      </c>
      <c r="P1989" s="8">
        <v>165.375</v>
      </c>
      <c r="Q1989">
        <f t="shared" si="155"/>
        <v>14</v>
      </c>
      <c r="R1989">
        <f t="shared" si="158"/>
        <v>4</v>
      </c>
      <c r="S1989" t="str">
        <f t="shared" si="159"/>
        <v>At-Risk Customers</v>
      </c>
    </row>
    <row r="1990" spans="1:19" x14ac:dyDescent="0.25">
      <c r="A1990">
        <v>6870</v>
      </c>
      <c r="B1990">
        <v>66</v>
      </c>
      <c r="C1990" t="s">
        <v>33</v>
      </c>
      <c r="D1990" t="s">
        <v>37</v>
      </c>
      <c r="E1990">
        <v>68805</v>
      </c>
      <c r="F1990">
        <v>73</v>
      </c>
      <c r="G1990">
        <v>12</v>
      </c>
      <c r="H1990">
        <v>283</v>
      </c>
      <c r="I1990">
        <f>(1-_xlfn.PERCENTRANK.INC($F$2:$F44202,F1990,1))*10</f>
        <v>3.0000000000000004</v>
      </c>
      <c r="J1990">
        <f t="shared" si="156"/>
        <v>3</v>
      </c>
      <c r="K1990">
        <f t="shared" si="157"/>
        <v>4</v>
      </c>
      <c r="L1990" t="s">
        <v>483</v>
      </c>
      <c r="M1990">
        <v>3</v>
      </c>
      <c r="N1990" s="8">
        <v>84.899999999999991</v>
      </c>
      <c r="O1990" s="8">
        <v>7</v>
      </c>
      <c r="P1990" s="8">
        <v>198.1</v>
      </c>
      <c r="Q1990">
        <f t="shared" si="155"/>
        <v>10</v>
      </c>
      <c r="R1990">
        <f t="shared" si="158"/>
        <v>2</v>
      </c>
      <c r="S1990" t="str">
        <f t="shared" si="159"/>
        <v>At-Risk Customers</v>
      </c>
    </row>
    <row r="1991" spans="1:19" x14ac:dyDescent="0.25">
      <c r="A1991">
        <v>832</v>
      </c>
      <c r="B1991">
        <v>59</v>
      </c>
      <c r="C1991" t="s">
        <v>33</v>
      </c>
      <c r="D1991" t="s">
        <v>34</v>
      </c>
      <c r="E1991">
        <v>65814</v>
      </c>
      <c r="F1991">
        <v>90</v>
      </c>
      <c r="G1991">
        <v>23</v>
      </c>
      <c r="H1991">
        <v>747</v>
      </c>
      <c r="I1991">
        <f>(1-_xlfn.PERCENTRANK.INC($F$2:$F44203,F1991,1))*10</f>
        <v>0.99999999999999978</v>
      </c>
      <c r="J1991">
        <f t="shared" si="156"/>
        <v>8</v>
      </c>
      <c r="K1991">
        <f t="shared" si="157"/>
        <v>6</v>
      </c>
      <c r="L1991" t="s">
        <v>483</v>
      </c>
      <c r="M1991">
        <v>8</v>
      </c>
      <c r="N1991" s="8">
        <v>332</v>
      </c>
      <c r="O1991" s="8">
        <v>10</v>
      </c>
      <c r="P1991" s="8">
        <v>415</v>
      </c>
      <c r="Q1991">
        <f t="shared" si="155"/>
        <v>15</v>
      </c>
      <c r="R1991">
        <f t="shared" si="158"/>
        <v>4</v>
      </c>
      <c r="S1991" t="str">
        <f t="shared" si="159"/>
        <v>At-Risk Customers</v>
      </c>
    </row>
    <row r="1992" spans="1:19" x14ac:dyDescent="0.25">
      <c r="A1992">
        <v>2002</v>
      </c>
      <c r="B1992">
        <v>67</v>
      </c>
      <c r="C1992" t="s">
        <v>442</v>
      </c>
      <c r="D1992" t="s">
        <v>37</v>
      </c>
      <c r="E1992">
        <v>71964</v>
      </c>
      <c r="F1992">
        <v>81</v>
      </c>
      <c r="G1992">
        <v>17</v>
      </c>
      <c r="H1992">
        <v>1870</v>
      </c>
      <c r="I1992">
        <f>(1-_xlfn.PERCENTRANK.INC($F$2:$F44204,F1992,1))*10</f>
        <v>1.9999999999999996</v>
      </c>
      <c r="J1992">
        <f t="shared" si="156"/>
        <v>5</v>
      </c>
      <c r="K1992">
        <f t="shared" si="157"/>
        <v>9</v>
      </c>
      <c r="L1992" t="s">
        <v>483</v>
      </c>
      <c r="M1992">
        <v>5</v>
      </c>
      <c r="N1992" s="8">
        <v>935</v>
      </c>
      <c r="O1992" s="8">
        <v>5</v>
      </c>
      <c r="P1992" s="8">
        <v>935</v>
      </c>
      <c r="Q1992">
        <f t="shared" si="155"/>
        <v>16</v>
      </c>
      <c r="R1992">
        <f t="shared" si="158"/>
        <v>5</v>
      </c>
      <c r="S1992" t="str">
        <f t="shared" si="159"/>
        <v>Growth Customers</v>
      </c>
    </row>
    <row r="1993" spans="1:19" x14ac:dyDescent="0.25">
      <c r="A1993">
        <v>3657</v>
      </c>
      <c r="B1993">
        <v>39</v>
      </c>
      <c r="C1993" t="s">
        <v>442</v>
      </c>
      <c r="D1993" t="s">
        <v>30</v>
      </c>
      <c r="E1993">
        <v>39146</v>
      </c>
      <c r="F1993">
        <v>1</v>
      </c>
      <c r="G1993">
        <v>11</v>
      </c>
      <c r="H1993">
        <v>165</v>
      </c>
      <c r="I1993">
        <f>(1-_xlfn.PERCENTRANK.INC($F$2:$F44205,F1993,1))*10</f>
        <v>10</v>
      </c>
      <c r="J1993">
        <f t="shared" si="156"/>
        <v>3</v>
      </c>
      <c r="K1993">
        <f t="shared" si="157"/>
        <v>3</v>
      </c>
      <c r="L1993" t="s">
        <v>483</v>
      </c>
      <c r="M1993">
        <v>4</v>
      </c>
      <c r="N1993" s="8">
        <v>82.5</v>
      </c>
      <c r="O1993" s="8">
        <v>4</v>
      </c>
      <c r="P1993" s="8">
        <v>82.5</v>
      </c>
      <c r="Q1993">
        <f t="shared" si="155"/>
        <v>16</v>
      </c>
      <c r="R1993">
        <f t="shared" si="158"/>
        <v>5</v>
      </c>
      <c r="S1993" t="str">
        <f t="shared" si="159"/>
        <v>Growth Customers</v>
      </c>
    </row>
    <row r="1994" spans="1:19" x14ac:dyDescent="0.25">
      <c r="A1994">
        <v>500</v>
      </c>
      <c r="B1994">
        <v>48</v>
      </c>
      <c r="C1994" t="s">
        <v>442</v>
      </c>
      <c r="D1994" t="s">
        <v>34</v>
      </c>
      <c r="E1994">
        <v>96876</v>
      </c>
      <c r="F1994">
        <v>79</v>
      </c>
      <c r="G1994">
        <v>24</v>
      </c>
      <c r="H1994">
        <v>1941</v>
      </c>
      <c r="I1994">
        <f>(1-_xlfn.PERCENTRANK.INC($F$2:$F44206,F1994,1))*10</f>
        <v>3.0000000000000004</v>
      </c>
      <c r="J1994">
        <f t="shared" si="156"/>
        <v>8</v>
      </c>
      <c r="K1994">
        <f t="shared" si="157"/>
        <v>9</v>
      </c>
      <c r="L1994" t="s">
        <v>483</v>
      </c>
      <c r="M1994">
        <v>7</v>
      </c>
      <c r="N1994" s="8">
        <v>849.1875</v>
      </c>
      <c r="O1994" s="8">
        <v>9</v>
      </c>
      <c r="P1994" s="8">
        <v>1091.8125</v>
      </c>
      <c r="Q1994">
        <f t="shared" si="155"/>
        <v>20</v>
      </c>
      <c r="R1994">
        <f t="shared" si="158"/>
        <v>7</v>
      </c>
      <c r="S1994" t="str">
        <f t="shared" si="159"/>
        <v>Loyal Customers</v>
      </c>
    </row>
    <row r="1995" spans="1:19" x14ac:dyDescent="0.25">
      <c r="A1995">
        <v>1951</v>
      </c>
      <c r="B1995">
        <v>44</v>
      </c>
      <c r="C1995" t="s">
        <v>41</v>
      </c>
      <c r="D1995" t="s">
        <v>34</v>
      </c>
      <c r="E1995">
        <v>34445</v>
      </c>
      <c r="F1995">
        <v>92</v>
      </c>
      <c r="G1995">
        <v>27</v>
      </c>
      <c r="H1995">
        <v>839</v>
      </c>
      <c r="I1995">
        <f>(1-_xlfn.PERCENTRANK.INC($F$2:$F44207,F1995,1))*10</f>
        <v>0.99999999999999978</v>
      </c>
      <c r="J1995">
        <f t="shared" si="156"/>
        <v>9</v>
      </c>
      <c r="K1995">
        <f t="shared" si="157"/>
        <v>6</v>
      </c>
      <c r="L1995" t="s">
        <v>483</v>
      </c>
      <c r="M1995">
        <v>11</v>
      </c>
      <c r="N1995" s="8">
        <v>485.73684210526318</v>
      </c>
      <c r="O1995" s="8">
        <v>8</v>
      </c>
      <c r="P1995" s="8">
        <v>353.26315789473682</v>
      </c>
      <c r="Q1995">
        <f t="shared" si="155"/>
        <v>16</v>
      </c>
      <c r="R1995">
        <f t="shared" si="158"/>
        <v>5</v>
      </c>
      <c r="S1995" t="str">
        <f t="shared" si="159"/>
        <v>Growth Customers</v>
      </c>
    </row>
    <row r="1996" spans="1:19" x14ac:dyDescent="0.25">
      <c r="A1996">
        <v>3262</v>
      </c>
      <c r="B1996">
        <v>67</v>
      </c>
      <c r="C1996" t="s">
        <v>442</v>
      </c>
      <c r="D1996" t="s">
        <v>30</v>
      </c>
      <c r="E1996">
        <v>68281</v>
      </c>
      <c r="F1996">
        <v>31</v>
      </c>
      <c r="G1996">
        <v>25</v>
      </c>
      <c r="H1996">
        <v>1655</v>
      </c>
      <c r="I1996">
        <f>(1-_xlfn.PERCENTRANK.INC($F$2:$F44208,F1996,1))*10</f>
        <v>7</v>
      </c>
      <c r="J1996">
        <f t="shared" si="156"/>
        <v>8</v>
      </c>
      <c r="K1996">
        <f t="shared" si="157"/>
        <v>9</v>
      </c>
      <c r="L1996" t="s">
        <v>483</v>
      </c>
      <c r="M1996">
        <v>2</v>
      </c>
      <c r="N1996" s="8">
        <v>220.66666666666666</v>
      </c>
      <c r="O1996" s="8">
        <v>13</v>
      </c>
      <c r="P1996" s="8">
        <v>1434.3333333333335</v>
      </c>
      <c r="Q1996">
        <f t="shared" si="155"/>
        <v>24</v>
      </c>
      <c r="R1996">
        <f t="shared" si="158"/>
        <v>9</v>
      </c>
      <c r="S1996" t="str">
        <f t="shared" si="159"/>
        <v>Top Customers</v>
      </c>
    </row>
    <row r="1997" spans="1:19" x14ac:dyDescent="0.25">
      <c r="A1997">
        <v>4102</v>
      </c>
      <c r="B1997">
        <v>50</v>
      </c>
      <c r="C1997" t="s">
        <v>443</v>
      </c>
      <c r="D1997" t="s">
        <v>34</v>
      </c>
      <c r="E1997">
        <v>37284</v>
      </c>
      <c r="F1997">
        <v>46</v>
      </c>
      <c r="G1997">
        <v>4</v>
      </c>
      <c r="H1997">
        <v>23</v>
      </c>
      <c r="I1997">
        <f>(1-_xlfn.PERCENTRANK.INC($F$2:$F44209,F1997,1))*10</f>
        <v>6</v>
      </c>
      <c r="J1997">
        <f t="shared" si="156"/>
        <v>0</v>
      </c>
      <c r="K1997">
        <f t="shared" si="157"/>
        <v>0</v>
      </c>
      <c r="L1997" t="s">
        <v>483</v>
      </c>
      <c r="M1997">
        <v>0</v>
      </c>
      <c r="N1997" s="8">
        <v>0</v>
      </c>
      <c r="O1997" s="8">
        <v>3</v>
      </c>
      <c r="P1997" s="8">
        <v>23</v>
      </c>
      <c r="Q1997">
        <f t="shared" si="155"/>
        <v>6</v>
      </c>
      <c r="R1997">
        <f t="shared" si="158"/>
        <v>0</v>
      </c>
      <c r="S1997" t="str">
        <f t="shared" si="159"/>
        <v>Inactive Customers</v>
      </c>
    </row>
    <row r="1998" spans="1:19" x14ac:dyDescent="0.25">
      <c r="A1998">
        <v>7042</v>
      </c>
      <c r="B1998">
        <v>42</v>
      </c>
      <c r="C1998" t="s">
        <v>442</v>
      </c>
      <c r="D1998" t="s">
        <v>34</v>
      </c>
      <c r="E1998">
        <v>36790</v>
      </c>
      <c r="F1998">
        <v>14</v>
      </c>
      <c r="G1998">
        <v>6</v>
      </c>
      <c r="H1998">
        <v>66</v>
      </c>
      <c r="I1998">
        <f>(1-_xlfn.PERCENTRANK.INC($F$2:$F44210,F1998,1))*10</f>
        <v>9</v>
      </c>
      <c r="J1998">
        <f t="shared" si="156"/>
        <v>1</v>
      </c>
      <c r="K1998">
        <f t="shared" si="157"/>
        <v>2</v>
      </c>
      <c r="L1998" t="s">
        <v>483</v>
      </c>
      <c r="M1998">
        <v>2</v>
      </c>
      <c r="N1998" s="8">
        <v>33</v>
      </c>
      <c r="O1998" s="8">
        <v>2</v>
      </c>
      <c r="P1998" s="8">
        <v>33</v>
      </c>
      <c r="Q1998">
        <f t="shared" si="155"/>
        <v>12</v>
      </c>
      <c r="R1998">
        <f t="shared" si="158"/>
        <v>3</v>
      </c>
      <c r="S1998" t="str">
        <f t="shared" si="159"/>
        <v>At-Risk Customers</v>
      </c>
    </row>
    <row r="1999" spans="1:19" x14ac:dyDescent="0.25">
      <c r="A1999">
        <v>10598</v>
      </c>
      <c r="B1999">
        <v>58</v>
      </c>
      <c r="C1999" t="s">
        <v>442</v>
      </c>
      <c r="D1999" t="s">
        <v>34</v>
      </c>
      <c r="E1999">
        <v>27943</v>
      </c>
      <c r="F1999">
        <v>89</v>
      </c>
      <c r="G1999">
        <v>8</v>
      </c>
      <c r="H1999">
        <v>37</v>
      </c>
      <c r="I1999">
        <f>(1-_xlfn.PERCENTRANK.INC($F$2:$F44211,F1999,1))*10</f>
        <v>1.9999999999999996</v>
      </c>
      <c r="J1999">
        <f t="shared" si="156"/>
        <v>2</v>
      </c>
      <c r="K1999">
        <f t="shared" si="157"/>
        <v>1</v>
      </c>
      <c r="L1999" t="s">
        <v>483</v>
      </c>
      <c r="M1999">
        <v>2</v>
      </c>
      <c r="N1999" s="8">
        <v>14.8</v>
      </c>
      <c r="O1999" s="8">
        <v>3</v>
      </c>
      <c r="P1999" s="8">
        <v>22.2</v>
      </c>
      <c r="Q1999">
        <f t="shared" si="155"/>
        <v>5</v>
      </c>
      <c r="R1999">
        <f t="shared" si="158"/>
        <v>0</v>
      </c>
      <c r="S1999" t="str">
        <f t="shared" si="159"/>
        <v>Inactive Customers</v>
      </c>
    </row>
    <row r="2000" spans="1:19" x14ac:dyDescent="0.25">
      <c r="A2000">
        <v>255</v>
      </c>
      <c r="B2000">
        <v>74</v>
      </c>
      <c r="C2000" t="s">
        <v>442</v>
      </c>
      <c r="D2000" t="s">
        <v>37</v>
      </c>
      <c r="E2000">
        <v>22263</v>
      </c>
      <c r="F2000">
        <v>31</v>
      </c>
      <c r="G2000">
        <v>6</v>
      </c>
      <c r="H2000">
        <v>21</v>
      </c>
      <c r="I2000">
        <f>(1-_xlfn.PERCENTRANK.INC($F$2:$F44212,F2000,1))*10</f>
        <v>7</v>
      </c>
      <c r="J2000">
        <f t="shared" si="156"/>
        <v>1</v>
      </c>
      <c r="K2000">
        <f t="shared" si="157"/>
        <v>0</v>
      </c>
      <c r="L2000" t="s">
        <v>483</v>
      </c>
      <c r="M2000">
        <v>1</v>
      </c>
      <c r="N2000" s="8">
        <v>5.25</v>
      </c>
      <c r="O2000" s="8">
        <v>3</v>
      </c>
      <c r="P2000" s="8">
        <v>15.75</v>
      </c>
      <c r="Q2000">
        <f t="shared" si="155"/>
        <v>8</v>
      </c>
      <c r="R2000">
        <f t="shared" si="158"/>
        <v>1</v>
      </c>
      <c r="S2000" t="str">
        <f t="shared" si="159"/>
        <v>Inactive Customers</v>
      </c>
    </row>
    <row r="2001" spans="1:19" x14ac:dyDescent="0.25">
      <c r="A2001">
        <v>2375</v>
      </c>
      <c r="B2001">
        <v>53</v>
      </c>
      <c r="C2001" t="s">
        <v>442</v>
      </c>
      <c r="D2001" t="s">
        <v>34</v>
      </c>
      <c r="E2001">
        <v>30261</v>
      </c>
      <c r="F2001">
        <v>75</v>
      </c>
      <c r="G2001">
        <v>4</v>
      </c>
      <c r="H2001">
        <v>22</v>
      </c>
      <c r="I2001">
        <f>(1-_xlfn.PERCENTRANK.INC($F$2:$F44213,F2001,1))*10</f>
        <v>3.0000000000000004</v>
      </c>
      <c r="J2001">
        <f t="shared" si="156"/>
        <v>0</v>
      </c>
      <c r="K2001">
        <f t="shared" si="157"/>
        <v>0</v>
      </c>
      <c r="L2001" t="s">
        <v>483</v>
      </c>
      <c r="M2001">
        <v>0</v>
      </c>
      <c r="N2001" s="8">
        <v>0</v>
      </c>
      <c r="O2001" s="8">
        <v>3</v>
      </c>
      <c r="P2001" s="8">
        <v>22</v>
      </c>
      <c r="Q2001">
        <f t="shared" si="155"/>
        <v>3.0000000000000004</v>
      </c>
      <c r="R2001">
        <f t="shared" si="158"/>
        <v>0</v>
      </c>
      <c r="S2001" t="str">
        <f t="shared" si="159"/>
        <v>Inactive Customers</v>
      </c>
    </row>
    <row r="2002" spans="1:19" x14ac:dyDescent="0.25">
      <c r="A2002">
        <v>9829</v>
      </c>
      <c r="B2002">
        <v>47</v>
      </c>
      <c r="C2002" t="s">
        <v>442</v>
      </c>
      <c r="D2002" t="s">
        <v>34</v>
      </c>
      <c r="E2002">
        <v>28587</v>
      </c>
      <c r="F2002">
        <v>42</v>
      </c>
      <c r="G2002">
        <v>9</v>
      </c>
      <c r="H2002">
        <v>78</v>
      </c>
      <c r="I2002">
        <f>(1-_xlfn.PERCENTRANK.INC($F$2:$F44214,F2002,1))*10</f>
        <v>6</v>
      </c>
      <c r="J2002">
        <f t="shared" si="156"/>
        <v>2</v>
      </c>
      <c r="K2002">
        <f t="shared" si="157"/>
        <v>2</v>
      </c>
      <c r="L2002" t="s">
        <v>483</v>
      </c>
      <c r="M2002">
        <v>2</v>
      </c>
      <c r="N2002" s="8">
        <v>26</v>
      </c>
      <c r="O2002" s="8">
        <v>4</v>
      </c>
      <c r="P2002" s="8">
        <v>52</v>
      </c>
      <c r="Q2002">
        <f t="shared" si="155"/>
        <v>10</v>
      </c>
      <c r="R2002">
        <f t="shared" si="158"/>
        <v>2</v>
      </c>
      <c r="S2002" t="str">
        <f t="shared" si="159"/>
        <v>At-Risk Customers</v>
      </c>
    </row>
    <row r="2003" spans="1:19" x14ac:dyDescent="0.25">
      <c r="A2003">
        <v>6214</v>
      </c>
      <c r="B2003">
        <v>43</v>
      </c>
      <c r="C2003" t="s">
        <v>443</v>
      </c>
      <c r="D2003" t="s">
        <v>34</v>
      </c>
      <c r="E2003">
        <v>43815</v>
      </c>
      <c r="F2003">
        <v>53</v>
      </c>
      <c r="G2003">
        <v>6</v>
      </c>
      <c r="H2003">
        <v>79</v>
      </c>
      <c r="I2003">
        <f>(1-_xlfn.PERCENTRANK.INC($F$2:$F44215,F2003,1))*10</f>
        <v>5</v>
      </c>
      <c r="J2003">
        <f t="shared" si="156"/>
        <v>1</v>
      </c>
      <c r="K2003">
        <f t="shared" si="157"/>
        <v>2</v>
      </c>
      <c r="L2003" t="s">
        <v>483</v>
      </c>
      <c r="M2003">
        <v>2</v>
      </c>
      <c r="N2003" s="8">
        <v>31.6</v>
      </c>
      <c r="O2003" s="8">
        <v>3</v>
      </c>
      <c r="P2003" s="8">
        <v>47.4</v>
      </c>
      <c r="Q2003">
        <f t="shared" si="155"/>
        <v>8</v>
      </c>
      <c r="R2003">
        <f t="shared" si="158"/>
        <v>1</v>
      </c>
      <c r="S2003" t="str">
        <f t="shared" si="159"/>
        <v>Inactive Customers</v>
      </c>
    </row>
    <row r="2004" spans="1:19" x14ac:dyDescent="0.25">
      <c r="A2004">
        <v>4954</v>
      </c>
      <c r="B2004">
        <v>69</v>
      </c>
      <c r="C2004" t="s">
        <v>442</v>
      </c>
      <c r="D2004" t="s">
        <v>34</v>
      </c>
      <c r="E2004">
        <v>48195</v>
      </c>
      <c r="F2004">
        <v>53</v>
      </c>
      <c r="G2004">
        <v>17</v>
      </c>
      <c r="H2004">
        <v>265</v>
      </c>
      <c r="I2004">
        <f>(1-_xlfn.PERCENTRANK.INC($F$2:$F44216,F2004,1))*10</f>
        <v>5</v>
      </c>
      <c r="J2004">
        <f t="shared" si="156"/>
        <v>5</v>
      </c>
      <c r="K2004">
        <f t="shared" si="157"/>
        <v>4</v>
      </c>
      <c r="L2004" t="s">
        <v>483</v>
      </c>
      <c r="M2004">
        <v>4</v>
      </c>
      <c r="N2004" s="8">
        <v>117.77777777777777</v>
      </c>
      <c r="O2004" s="8">
        <v>5</v>
      </c>
      <c r="P2004" s="8">
        <v>147.22222222222223</v>
      </c>
      <c r="Q2004">
        <f t="shared" si="155"/>
        <v>14</v>
      </c>
      <c r="R2004">
        <f t="shared" si="158"/>
        <v>4</v>
      </c>
      <c r="S2004" t="str">
        <f t="shared" si="159"/>
        <v>At-Risk Customers</v>
      </c>
    </row>
    <row r="2005" spans="1:19" x14ac:dyDescent="0.25">
      <c r="A2005">
        <v>7861</v>
      </c>
      <c r="B2005">
        <v>73</v>
      </c>
      <c r="C2005" t="s">
        <v>443</v>
      </c>
      <c r="D2005" t="s">
        <v>34</v>
      </c>
      <c r="E2005">
        <v>77027</v>
      </c>
      <c r="F2005">
        <v>23</v>
      </c>
      <c r="G2005">
        <v>19</v>
      </c>
      <c r="H2005">
        <v>1175</v>
      </c>
      <c r="I2005">
        <f>(1-_xlfn.PERCENTRANK.INC($F$2:$F44217,F2005,1))*10</f>
        <v>8</v>
      </c>
      <c r="J2005">
        <f t="shared" si="156"/>
        <v>6</v>
      </c>
      <c r="K2005">
        <f t="shared" si="157"/>
        <v>8</v>
      </c>
      <c r="L2005" t="s">
        <v>483</v>
      </c>
      <c r="M2005">
        <v>8</v>
      </c>
      <c r="N2005" s="8">
        <v>671.42857142857144</v>
      </c>
      <c r="O2005" s="8">
        <v>6</v>
      </c>
      <c r="P2005" s="8">
        <v>503.57142857142856</v>
      </c>
      <c r="Q2005">
        <f t="shared" si="155"/>
        <v>22</v>
      </c>
      <c r="R2005">
        <f t="shared" si="158"/>
        <v>8</v>
      </c>
      <c r="S2005" t="str">
        <f t="shared" si="159"/>
        <v>Loyal Customers</v>
      </c>
    </row>
    <row r="2006" spans="1:19" x14ac:dyDescent="0.25">
      <c r="A2006">
        <v>4837</v>
      </c>
      <c r="B2006">
        <v>60</v>
      </c>
      <c r="C2006" t="s">
        <v>33</v>
      </c>
      <c r="D2006" t="s">
        <v>34</v>
      </c>
      <c r="E2006">
        <v>71322</v>
      </c>
      <c r="F2006">
        <v>57</v>
      </c>
      <c r="G2006">
        <v>28</v>
      </c>
      <c r="H2006">
        <v>1305</v>
      </c>
      <c r="I2006">
        <f>(1-_xlfn.PERCENTRANK.INC($F$2:$F44218,F2006,1))*10</f>
        <v>5</v>
      </c>
      <c r="J2006">
        <f t="shared" si="156"/>
        <v>9</v>
      </c>
      <c r="K2006">
        <f t="shared" si="157"/>
        <v>8</v>
      </c>
      <c r="L2006" t="s">
        <v>483</v>
      </c>
      <c r="M2006">
        <v>8</v>
      </c>
      <c r="N2006" s="8">
        <v>497.14285714285711</v>
      </c>
      <c r="O2006" s="8">
        <v>13</v>
      </c>
      <c r="P2006" s="8">
        <v>807.85714285714289</v>
      </c>
      <c r="Q2006">
        <f t="shared" si="155"/>
        <v>22</v>
      </c>
      <c r="R2006">
        <f t="shared" si="158"/>
        <v>8</v>
      </c>
      <c r="S2006" t="str">
        <f t="shared" si="159"/>
        <v>Loyal Customers</v>
      </c>
    </row>
    <row r="2007" spans="1:19" x14ac:dyDescent="0.25">
      <c r="A2007">
        <v>9423</v>
      </c>
      <c r="B2007">
        <v>46</v>
      </c>
      <c r="C2007" t="s">
        <v>443</v>
      </c>
      <c r="D2007" t="s">
        <v>34</v>
      </c>
      <c r="E2007">
        <v>32765</v>
      </c>
      <c r="F2007">
        <v>49</v>
      </c>
      <c r="G2007">
        <v>8</v>
      </c>
      <c r="H2007">
        <v>46</v>
      </c>
      <c r="I2007">
        <f>(1-_xlfn.PERCENTRANK.INC($F$2:$F44219,F2007,1))*10</f>
        <v>6</v>
      </c>
      <c r="J2007">
        <f t="shared" si="156"/>
        <v>2</v>
      </c>
      <c r="K2007">
        <f t="shared" si="157"/>
        <v>1</v>
      </c>
      <c r="L2007" t="s">
        <v>483</v>
      </c>
      <c r="M2007">
        <v>2</v>
      </c>
      <c r="N2007" s="8">
        <v>15.333333333333332</v>
      </c>
      <c r="O2007" s="8">
        <v>4</v>
      </c>
      <c r="P2007" s="8">
        <v>30.666666666666664</v>
      </c>
      <c r="Q2007">
        <f t="shared" si="155"/>
        <v>9</v>
      </c>
      <c r="R2007">
        <f t="shared" si="158"/>
        <v>2</v>
      </c>
      <c r="S2007" t="str">
        <f t="shared" si="159"/>
        <v>At-Risk Customers</v>
      </c>
    </row>
    <row r="2008" spans="1:19" x14ac:dyDescent="0.25">
      <c r="A2008">
        <v>4198</v>
      </c>
      <c r="B2008">
        <v>60</v>
      </c>
      <c r="C2008" t="s">
        <v>442</v>
      </c>
      <c r="D2008" t="s">
        <v>34</v>
      </c>
      <c r="E2008">
        <v>29672</v>
      </c>
      <c r="F2008">
        <v>6</v>
      </c>
      <c r="G2008">
        <v>4</v>
      </c>
      <c r="H2008">
        <v>25</v>
      </c>
      <c r="I2008">
        <f>(1-_xlfn.PERCENTRANK.INC($F$2:$F44220,F2008,1))*10</f>
        <v>10</v>
      </c>
      <c r="J2008">
        <f t="shared" si="156"/>
        <v>0</v>
      </c>
      <c r="K2008">
        <f t="shared" si="157"/>
        <v>0</v>
      </c>
      <c r="L2008" t="s">
        <v>483</v>
      </c>
      <c r="M2008">
        <v>0</v>
      </c>
      <c r="N2008" s="8">
        <v>0</v>
      </c>
      <c r="O2008" s="8">
        <v>3</v>
      </c>
      <c r="P2008" s="8">
        <v>25</v>
      </c>
      <c r="Q2008">
        <f t="shared" si="155"/>
        <v>10</v>
      </c>
      <c r="R2008">
        <f t="shared" si="158"/>
        <v>2</v>
      </c>
      <c r="S2008" t="str">
        <f t="shared" si="159"/>
        <v>At-Risk Customers</v>
      </c>
    </row>
    <row r="2009" spans="1:19" x14ac:dyDescent="0.25">
      <c r="A2009">
        <v>153</v>
      </c>
      <c r="B2009">
        <v>72</v>
      </c>
      <c r="C2009" t="s">
        <v>442</v>
      </c>
      <c r="D2009" t="s">
        <v>37</v>
      </c>
      <c r="E2009">
        <v>23272</v>
      </c>
      <c r="F2009">
        <v>29</v>
      </c>
      <c r="G2009">
        <v>5</v>
      </c>
      <c r="H2009">
        <v>46</v>
      </c>
      <c r="I2009">
        <f>(1-_xlfn.PERCENTRANK.INC($F$2:$F44221,F2009,1))*10</f>
        <v>8</v>
      </c>
      <c r="J2009">
        <f t="shared" si="156"/>
        <v>0</v>
      </c>
      <c r="K2009">
        <f t="shared" si="157"/>
        <v>1</v>
      </c>
      <c r="L2009" t="s">
        <v>483</v>
      </c>
      <c r="M2009">
        <v>1</v>
      </c>
      <c r="N2009" s="8">
        <v>11.5</v>
      </c>
      <c r="O2009" s="8">
        <v>3</v>
      </c>
      <c r="P2009" s="8">
        <v>34.5</v>
      </c>
      <c r="Q2009">
        <f t="shared" si="155"/>
        <v>9</v>
      </c>
      <c r="R2009">
        <f t="shared" si="158"/>
        <v>2</v>
      </c>
      <c r="S2009" t="str">
        <f t="shared" si="159"/>
        <v>At-Risk Customers</v>
      </c>
    </row>
    <row r="2010" spans="1:19" x14ac:dyDescent="0.25">
      <c r="A2010">
        <v>9323</v>
      </c>
      <c r="B2010">
        <v>76</v>
      </c>
      <c r="C2010" t="s">
        <v>443</v>
      </c>
      <c r="D2010" t="s">
        <v>34</v>
      </c>
      <c r="E2010">
        <v>49912</v>
      </c>
      <c r="F2010">
        <v>5</v>
      </c>
      <c r="G2010">
        <v>26</v>
      </c>
      <c r="H2010">
        <v>874</v>
      </c>
      <c r="I2010">
        <f>(1-_xlfn.PERCENTRANK.INC($F$2:$F44222,F2010,1))*10</f>
        <v>10</v>
      </c>
      <c r="J2010">
        <f t="shared" si="156"/>
        <v>9</v>
      </c>
      <c r="K2010">
        <f t="shared" si="157"/>
        <v>6</v>
      </c>
      <c r="L2010" t="s">
        <v>483</v>
      </c>
      <c r="M2010">
        <v>10</v>
      </c>
      <c r="N2010" s="8">
        <v>514.11764705882354</v>
      </c>
      <c r="O2010" s="8">
        <v>7</v>
      </c>
      <c r="P2010" s="8">
        <v>359.88235294117646</v>
      </c>
      <c r="Q2010">
        <f t="shared" si="155"/>
        <v>25</v>
      </c>
      <c r="R2010">
        <f t="shared" si="158"/>
        <v>9</v>
      </c>
      <c r="S2010" t="str">
        <f t="shared" si="159"/>
        <v>Top Customers</v>
      </c>
    </row>
    <row r="2011" spans="1:19" x14ac:dyDescent="0.25">
      <c r="A2011">
        <v>10001</v>
      </c>
      <c r="B2011">
        <v>40</v>
      </c>
      <c r="C2011" t="s">
        <v>443</v>
      </c>
      <c r="D2011" t="s">
        <v>34</v>
      </c>
      <c r="E2011">
        <v>7500</v>
      </c>
      <c r="F2011">
        <v>98</v>
      </c>
      <c r="G2011">
        <v>10</v>
      </c>
      <c r="H2011">
        <v>100</v>
      </c>
      <c r="I2011">
        <f>(1-_xlfn.PERCENTRANK.INC($F$2:$F44223,F2011,1))*10</f>
        <v>0.99999999999999978</v>
      </c>
      <c r="J2011">
        <f t="shared" si="156"/>
        <v>3</v>
      </c>
      <c r="K2011">
        <f t="shared" si="157"/>
        <v>3</v>
      </c>
      <c r="L2011" t="s">
        <v>483</v>
      </c>
      <c r="M2011">
        <v>2</v>
      </c>
      <c r="N2011" s="8">
        <v>40</v>
      </c>
      <c r="O2011" s="8">
        <v>3</v>
      </c>
      <c r="P2011" s="8">
        <v>60</v>
      </c>
      <c r="Q2011">
        <f t="shared" si="155"/>
        <v>7</v>
      </c>
      <c r="R2011">
        <f t="shared" si="158"/>
        <v>1</v>
      </c>
      <c r="S2011" t="str">
        <f t="shared" si="159"/>
        <v>Inactive Customers</v>
      </c>
    </row>
    <row r="2012" spans="1:19" x14ac:dyDescent="0.25">
      <c r="A2012">
        <v>3945</v>
      </c>
      <c r="B2012">
        <v>78</v>
      </c>
      <c r="C2012" t="s">
        <v>33</v>
      </c>
      <c r="D2012" t="s">
        <v>57</v>
      </c>
      <c r="E2012">
        <v>68117</v>
      </c>
      <c r="F2012">
        <v>80</v>
      </c>
      <c r="G2012">
        <v>25</v>
      </c>
      <c r="H2012">
        <v>930</v>
      </c>
      <c r="I2012">
        <f>(1-_xlfn.PERCENTRANK.INC($F$2:$F44224,F2012,1))*10</f>
        <v>1.9999999999999996</v>
      </c>
      <c r="J2012">
        <f t="shared" si="156"/>
        <v>8</v>
      </c>
      <c r="K2012">
        <f t="shared" si="157"/>
        <v>7</v>
      </c>
      <c r="L2012" t="s">
        <v>483</v>
      </c>
      <c r="M2012">
        <v>11</v>
      </c>
      <c r="N2012" s="8">
        <v>682</v>
      </c>
      <c r="O2012" s="8">
        <v>4</v>
      </c>
      <c r="P2012" s="8">
        <v>248</v>
      </c>
      <c r="Q2012">
        <f t="shared" si="155"/>
        <v>17</v>
      </c>
      <c r="R2012">
        <f t="shared" si="158"/>
        <v>5</v>
      </c>
      <c r="S2012" t="str">
        <f t="shared" si="159"/>
        <v>Growth Customers</v>
      </c>
    </row>
    <row r="2013" spans="1:19" x14ac:dyDescent="0.25">
      <c r="A2013">
        <v>3799</v>
      </c>
      <c r="B2013">
        <v>70</v>
      </c>
      <c r="C2013" t="s">
        <v>442</v>
      </c>
      <c r="D2013" t="s">
        <v>34</v>
      </c>
      <c r="E2013">
        <v>67225</v>
      </c>
      <c r="F2013">
        <v>4</v>
      </c>
      <c r="G2013">
        <v>23</v>
      </c>
      <c r="H2013">
        <v>868</v>
      </c>
      <c r="I2013">
        <f>(1-_xlfn.PERCENTRANK.INC($F$2:$F44225,F2013,1))*10</f>
        <v>10</v>
      </c>
      <c r="J2013">
        <f t="shared" si="156"/>
        <v>8</v>
      </c>
      <c r="K2013">
        <f t="shared" si="157"/>
        <v>6</v>
      </c>
      <c r="L2013" t="s">
        <v>483</v>
      </c>
      <c r="M2013">
        <v>7</v>
      </c>
      <c r="N2013" s="8">
        <v>337.55555555555554</v>
      </c>
      <c r="O2013" s="8">
        <v>11</v>
      </c>
      <c r="P2013" s="8">
        <v>530.44444444444446</v>
      </c>
      <c r="Q2013">
        <f t="shared" si="155"/>
        <v>24</v>
      </c>
      <c r="R2013">
        <f t="shared" si="158"/>
        <v>9</v>
      </c>
      <c r="S2013" t="str">
        <f t="shared" si="159"/>
        <v>Top Customers</v>
      </c>
    </row>
    <row r="2014" spans="1:19" x14ac:dyDescent="0.25">
      <c r="A2014">
        <v>8625</v>
      </c>
      <c r="B2014">
        <v>49</v>
      </c>
      <c r="C2014" t="s">
        <v>442</v>
      </c>
      <c r="D2014" t="s">
        <v>34</v>
      </c>
      <c r="E2014">
        <v>17649</v>
      </c>
      <c r="F2014">
        <v>70</v>
      </c>
      <c r="G2014">
        <v>9</v>
      </c>
      <c r="H2014">
        <v>45</v>
      </c>
      <c r="I2014">
        <f>(1-_xlfn.PERCENTRANK.INC($F$2:$F44226,F2014,1))*10</f>
        <v>3.0000000000000004</v>
      </c>
      <c r="J2014">
        <f t="shared" si="156"/>
        <v>2</v>
      </c>
      <c r="K2014">
        <f t="shared" si="157"/>
        <v>1</v>
      </c>
      <c r="L2014" t="s">
        <v>483</v>
      </c>
      <c r="M2014">
        <v>3</v>
      </c>
      <c r="N2014" s="8">
        <v>22.5</v>
      </c>
      <c r="O2014" s="8">
        <v>3</v>
      </c>
      <c r="P2014" s="8">
        <v>22.5</v>
      </c>
      <c r="Q2014">
        <f t="shared" si="155"/>
        <v>6</v>
      </c>
      <c r="R2014">
        <f t="shared" si="158"/>
        <v>0</v>
      </c>
      <c r="S2014" t="str">
        <f t="shared" si="159"/>
        <v>Inactive Customers</v>
      </c>
    </row>
    <row r="2015" spans="1:19" x14ac:dyDescent="0.25">
      <c r="A2015">
        <v>3491</v>
      </c>
      <c r="B2015">
        <v>50</v>
      </c>
      <c r="C2015" t="s">
        <v>442</v>
      </c>
      <c r="D2015" t="s">
        <v>34</v>
      </c>
      <c r="E2015">
        <v>55914</v>
      </c>
      <c r="F2015">
        <v>32</v>
      </c>
      <c r="G2015">
        <v>29</v>
      </c>
      <c r="H2015">
        <v>1260</v>
      </c>
      <c r="I2015">
        <f>(1-_xlfn.PERCENTRANK.INC($F$2:$F44227,F2015,1))*10</f>
        <v>7</v>
      </c>
      <c r="J2015">
        <f t="shared" si="156"/>
        <v>9</v>
      </c>
      <c r="K2015">
        <f t="shared" si="157"/>
        <v>8</v>
      </c>
      <c r="L2015" t="s">
        <v>483</v>
      </c>
      <c r="M2015">
        <v>11</v>
      </c>
      <c r="N2015" s="8">
        <v>729.47368421052636</v>
      </c>
      <c r="O2015" s="8">
        <v>8</v>
      </c>
      <c r="P2015" s="8">
        <v>530.52631578947364</v>
      </c>
      <c r="Q2015">
        <f t="shared" si="155"/>
        <v>24</v>
      </c>
      <c r="R2015">
        <f t="shared" si="158"/>
        <v>9</v>
      </c>
      <c r="S2015" t="str">
        <f t="shared" si="159"/>
        <v>Top Customers</v>
      </c>
    </row>
    <row r="2016" spans="1:19" x14ac:dyDescent="0.25">
      <c r="A2016">
        <v>983</v>
      </c>
      <c r="B2016">
        <v>41</v>
      </c>
      <c r="C2016" t="s">
        <v>442</v>
      </c>
      <c r="D2016" t="s">
        <v>34</v>
      </c>
      <c r="E2016">
        <v>40059</v>
      </c>
      <c r="F2016">
        <v>82</v>
      </c>
      <c r="G2016">
        <v>12</v>
      </c>
      <c r="H2016">
        <v>414</v>
      </c>
      <c r="I2016">
        <f>(1-_xlfn.PERCENTRANK.INC($F$2:$F44228,F2016,1))*10</f>
        <v>1.9999999999999996</v>
      </c>
      <c r="J2016">
        <f t="shared" si="156"/>
        <v>3</v>
      </c>
      <c r="K2016">
        <f t="shared" si="157"/>
        <v>5</v>
      </c>
      <c r="L2016" t="s">
        <v>483</v>
      </c>
      <c r="M2016">
        <v>6</v>
      </c>
      <c r="N2016" s="8">
        <v>276</v>
      </c>
      <c r="O2016" s="8">
        <v>3</v>
      </c>
      <c r="P2016" s="8">
        <v>138</v>
      </c>
      <c r="Q2016">
        <f t="shared" si="155"/>
        <v>10</v>
      </c>
      <c r="R2016">
        <f t="shared" si="158"/>
        <v>2</v>
      </c>
      <c r="S2016" t="str">
        <f t="shared" si="159"/>
        <v>At-Risk Customers</v>
      </c>
    </row>
    <row r="2017" spans="1:19" x14ac:dyDescent="0.25">
      <c r="A2017">
        <v>9119</v>
      </c>
      <c r="B2017">
        <v>75</v>
      </c>
      <c r="C2017" t="s">
        <v>442</v>
      </c>
      <c r="D2017" t="s">
        <v>34</v>
      </c>
      <c r="E2017">
        <v>60905</v>
      </c>
      <c r="F2017">
        <v>27</v>
      </c>
      <c r="G2017">
        <v>15</v>
      </c>
      <c r="H2017">
        <v>392</v>
      </c>
      <c r="I2017">
        <f>(1-_xlfn.PERCENTRANK.INC($F$2:$F44229,F2017,1))*10</f>
        <v>8</v>
      </c>
      <c r="J2017">
        <f t="shared" si="156"/>
        <v>4</v>
      </c>
      <c r="K2017">
        <f t="shared" si="157"/>
        <v>4</v>
      </c>
      <c r="L2017" t="s">
        <v>483</v>
      </c>
      <c r="M2017">
        <v>3</v>
      </c>
      <c r="N2017" s="8">
        <v>117.6</v>
      </c>
      <c r="O2017" s="8">
        <v>7</v>
      </c>
      <c r="P2017" s="8">
        <v>274.39999999999998</v>
      </c>
      <c r="Q2017">
        <f t="shared" si="155"/>
        <v>16</v>
      </c>
      <c r="R2017">
        <f t="shared" si="158"/>
        <v>5</v>
      </c>
      <c r="S2017" t="str">
        <f t="shared" si="159"/>
        <v>Growth Customers</v>
      </c>
    </row>
    <row r="2018" spans="1:19" x14ac:dyDescent="0.25">
      <c r="A2018">
        <v>4786</v>
      </c>
      <c r="B2018">
        <v>48</v>
      </c>
      <c r="C2018" t="s">
        <v>442</v>
      </c>
      <c r="D2018" t="s">
        <v>34</v>
      </c>
      <c r="E2018">
        <v>75330</v>
      </c>
      <c r="F2018">
        <v>94</v>
      </c>
      <c r="G2018">
        <v>29</v>
      </c>
      <c r="H2018">
        <v>1109</v>
      </c>
      <c r="I2018">
        <f>(1-_xlfn.PERCENTRANK.INC($F$2:$F44230,F2018,1))*10</f>
        <v>0.99999999999999978</v>
      </c>
      <c r="J2018">
        <f t="shared" si="156"/>
        <v>9</v>
      </c>
      <c r="K2018">
        <f t="shared" si="157"/>
        <v>7</v>
      </c>
      <c r="L2018" t="s">
        <v>483</v>
      </c>
      <c r="M2018">
        <v>10</v>
      </c>
      <c r="N2018" s="8">
        <v>504.09090909090907</v>
      </c>
      <c r="O2018" s="8">
        <v>12</v>
      </c>
      <c r="P2018" s="8">
        <v>604.90909090909088</v>
      </c>
      <c r="Q2018">
        <f t="shared" si="155"/>
        <v>17</v>
      </c>
      <c r="R2018">
        <f t="shared" si="158"/>
        <v>5</v>
      </c>
      <c r="S2018" t="str">
        <f t="shared" si="159"/>
        <v>Growth Customers</v>
      </c>
    </row>
    <row r="2019" spans="1:19" x14ac:dyDescent="0.25">
      <c r="A2019">
        <v>5872</v>
      </c>
      <c r="B2019">
        <v>74</v>
      </c>
      <c r="C2019" t="s">
        <v>442</v>
      </c>
      <c r="D2019" t="s">
        <v>30</v>
      </c>
      <c r="E2019">
        <v>60689</v>
      </c>
      <c r="F2019">
        <v>23</v>
      </c>
      <c r="G2019">
        <v>22</v>
      </c>
      <c r="H2019">
        <v>639</v>
      </c>
      <c r="I2019">
        <f>(1-_xlfn.PERCENTRANK.INC($F$2:$F44231,F2019,1))*10</f>
        <v>8</v>
      </c>
      <c r="J2019">
        <f t="shared" si="156"/>
        <v>7</v>
      </c>
      <c r="K2019">
        <f t="shared" si="157"/>
        <v>6</v>
      </c>
      <c r="L2019" t="s">
        <v>483</v>
      </c>
      <c r="M2019">
        <v>4</v>
      </c>
      <c r="N2019" s="8">
        <v>182.57142857142856</v>
      </c>
      <c r="O2019" s="8">
        <v>10</v>
      </c>
      <c r="P2019" s="8">
        <v>456.42857142857144</v>
      </c>
      <c r="Q2019">
        <f t="shared" si="155"/>
        <v>21</v>
      </c>
      <c r="R2019">
        <f t="shared" si="158"/>
        <v>8</v>
      </c>
      <c r="S2019" t="str">
        <f t="shared" si="159"/>
        <v>Loyal Customers</v>
      </c>
    </row>
    <row r="2020" spans="1:19" x14ac:dyDescent="0.25">
      <c r="A2020">
        <v>6568</v>
      </c>
      <c r="B2020">
        <v>41</v>
      </c>
      <c r="C2020" t="s">
        <v>442</v>
      </c>
      <c r="D2020" t="s">
        <v>34</v>
      </c>
      <c r="E2020">
        <v>38680</v>
      </c>
      <c r="F2020">
        <v>97</v>
      </c>
      <c r="G2020">
        <v>6</v>
      </c>
      <c r="H2020">
        <v>79</v>
      </c>
      <c r="I2020">
        <f>(1-_xlfn.PERCENTRANK.INC($F$2:$F44232,F2020,1))*10</f>
        <v>0.99999999999999978</v>
      </c>
      <c r="J2020">
        <f t="shared" si="156"/>
        <v>1</v>
      </c>
      <c r="K2020">
        <f t="shared" si="157"/>
        <v>2</v>
      </c>
      <c r="L2020" t="s">
        <v>483</v>
      </c>
      <c r="M2020">
        <v>2</v>
      </c>
      <c r="N2020" s="8">
        <v>31.6</v>
      </c>
      <c r="O2020" s="8">
        <v>3</v>
      </c>
      <c r="P2020" s="8">
        <v>47.4</v>
      </c>
      <c r="Q2020">
        <f t="shared" si="155"/>
        <v>4</v>
      </c>
      <c r="R2020">
        <f t="shared" si="158"/>
        <v>0</v>
      </c>
      <c r="S2020" t="str">
        <f t="shared" si="159"/>
        <v>Inactive Customers</v>
      </c>
    </row>
    <row r="2021" spans="1:19" x14ac:dyDescent="0.25">
      <c r="A2021">
        <v>5628</v>
      </c>
      <c r="B2021">
        <v>43</v>
      </c>
      <c r="C2021" t="s">
        <v>442</v>
      </c>
      <c r="D2021" t="s">
        <v>34</v>
      </c>
      <c r="E2021">
        <v>61416</v>
      </c>
      <c r="F2021">
        <v>25</v>
      </c>
      <c r="G2021">
        <v>24</v>
      </c>
      <c r="H2021">
        <v>1665</v>
      </c>
      <c r="I2021">
        <f>(1-_xlfn.PERCENTRANK.INC($F$2:$F44233,F2021,1))*10</f>
        <v>8</v>
      </c>
      <c r="J2021">
        <f t="shared" si="156"/>
        <v>8</v>
      </c>
      <c r="K2021">
        <f t="shared" si="157"/>
        <v>9</v>
      </c>
      <c r="L2021" t="s">
        <v>483</v>
      </c>
      <c r="M2021">
        <v>10</v>
      </c>
      <c r="N2021" s="8">
        <v>832.5</v>
      </c>
      <c r="O2021" s="8">
        <v>10</v>
      </c>
      <c r="P2021" s="8">
        <v>832.5</v>
      </c>
      <c r="Q2021">
        <f t="shared" si="155"/>
        <v>25</v>
      </c>
      <c r="R2021">
        <f t="shared" si="158"/>
        <v>9</v>
      </c>
      <c r="S2021" t="str">
        <f t="shared" si="159"/>
        <v>Top Customers</v>
      </c>
    </row>
    <row r="2022" spans="1:19" x14ac:dyDescent="0.25">
      <c r="A2022">
        <v>5631</v>
      </c>
      <c r="B2022">
        <v>34</v>
      </c>
      <c r="C2022" t="s">
        <v>442</v>
      </c>
      <c r="D2022" t="s">
        <v>30</v>
      </c>
      <c r="E2022">
        <v>49767</v>
      </c>
      <c r="F2022">
        <v>92</v>
      </c>
      <c r="G2022">
        <v>18</v>
      </c>
      <c r="H2022">
        <v>692</v>
      </c>
      <c r="I2022">
        <f>(1-_xlfn.PERCENTRANK.INC($F$2:$F44234,F2022,1))*10</f>
        <v>0.99999999999999978</v>
      </c>
      <c r="J2022">
        <f t="shared" si="156"/>
        <v>6</v>
      </c>
      <c r="K2022">
        <f t="shared" si="157"/>
        <v>6</v>
      </c>
      <c r="L2022" t="s">
        <v>483</v>
      </c>
      <c r="M2022">
        <v>5</v>
      </c>
      <c r="N2022" s="8">
        <v>266.15384615384619</v>
      </c>
      <c r="O2022" s="8">
        <v>8</v>
      </c>
      <c r="P2022" s="8">
        <v>425.84615384615387</v>
      </c>
      <c r="Q2022">
        <f t="shared" si="155"/>
        <v>13</v>
      </c>
      <c r="R2022">
        <f t="shared" si="158"/>
        <v>4</v>
      </c>
      <c r="S2022" t="str">
        <f t="shared" si="159"/>
        <v>At-Risk Customers</v>
      </c>
    </row>
    <row r="2023" spans="1:19" x14ac:dyDescent="0.25">
      <c r="A2023">
        <v>4974</v>
      </c>
      <c r="B2023">
        <v>55</v>
      </c>
      <c r="C2023" t="s">
        <v>442</v>
      </c>
      <c r="D2023" t="s">
        <v>30</v>
      </c>
      <c r="E2023">
        <v>83273</v>
      </c>
      <c r="F2023">
        <v>98</v>
      </c>
      <c r="G2023">
        <v>29</v>
      </c>
      <c r="H2023">
        <v>1392</v>
      </c>
      <c r="I2023">
        <f>(1-_xlfn.PERCENTRANK.INC($F$2:$F44235,F2023,1))*10</f>
        <v>0.99999999999999978</v>
      </c>
      <c r="J2023">
        <f t="shared" si="156"/>
        <v>9</v>
      </c>
      <c r="K2023">
        <f t="shared" si="157"/>
        <v>8</v>
      </c>
      <c r="L2023" t="s">
        <v>483</v>
      </c>
      <c r="M2023">
        <v>4</v>
      </c>
      <c r="N2023" s="8">
        <v>428.30769230769232</v>
      </c>
      <c r="O2023" s="8">
        <v>9</v>
      </c>
      <c r="P2023" s="8">
        <v>963.69230769230762</v>
      </c>
      <c r="Q2023">
        <f t="shared" si="155"/>
        <v>18</v>
      </c>
      <c r="R2023">
        <f t="shared" si="158"/>
        <v>6</v>
      </c>
      <c r="S2023" t="str">
        <f t="shared" si="159"/>
        <v>Growth Customers</v>
      </c>
    </row>
    <row r="2024" spans="1:19" x14ac:dyDescent="0.25">
      <c r="A2024">
        <v>8416</v>
      </c>
      <c r="B2024">
        <v>44</v>
      </c>
      <c r="C2024" t="s">
        <v>442</v>
      </c>
      <c r="D2024" t="s">
        <v>34</v>
      </c>
      <c r="E2024">
        <v>29009</v>
      </c>
      <c r="F2024">
        <v>19</v>
      </c>
      <c r="G2024">
        <v>7</v>
      </c>
      <c r="H2024">
        <v>44</v>
      </c>
      <c r="I2024">
        <f>(1-_xlfn.PERCENTRANK.INC($F$2:$F44236,F2024,1))*10</f>
        <v>9</v>
      </c>
      <c r="J2024">
        <f t="shared" si="156"/>
        <v>1</v>
      </c>
      <c r="K2024">
        <f t="shared" si="157"/>
        <v>1</v>
      </c>
      <c r="L2024" t="s">
        <v>483</v>
      </c>
      <c r="M2024">
        <v>2</v>
      </c>
      <c r="N2024" s="8">
        <v>17.600000000000001</v>
      </c>
      <c r="O2024" s="8">
        <v>3</v>
      </c>
      <c r="P2024" s="8">
        <v>26.4</v>
      </c>
      <c r="Q2024">
        <f t="shared" si="155"/>
        <v>11</v>
      </c>
      <c r="R2024">
        <f t="shared" si="158"/>
        <v>3</v>
      </c>
      <c r="S2024" t="str">
        <f t="shared" si="159"/>
        <v>At-Risk Customers</v>
      </c>
    </row>
    <row r="2025" spans="1:19" x14ac:dyDescent="0.25">
      <c r="A2025">
        <v>5454</v>
      </c>
      <c r="B2025">
        <v>46</v>
      </c>
      <c r="C2025" t="s">
        <v>443</v>
      </c>
      <c r="D2025" t="s">
        <v>34</v>
      </c>
      <c r="E2025">
        <v>45057</v>
      </c>
      <c r="F2025">
        <v>80</v>
      </c>
      <c r="G2025">
        <v>6</v>
      </c>
      <c r="H2025">
        <v>50</v>
      </c>
      <c r="I2025">
        <f>(1-_xlfn.PERCENTRANK.INC($F$2:$F44237,F2025,1))*10</f>
        <v>1.9999999999999996</v>
      </c>
      <c r="J2025">
        <f t="shared" si="156"/>
        <v>1</v>
      </c>
      <c r="K2025">
        <f t="shared" si="157"/>
        <v>1</v>
      </c>
      <c r="L2025" t="s">
        <v>483</v>
      </c>
      <c r="M2025">
        <v>2</v>
      </c>
      <c r="N2025" s="8">
        <v>20</v>
      </c>
      <c r="O2025" s="8">
        <v>3</v>
      </c>
      <c r="P2025" s="8">
        <v>30</v>
      </c>
      <c r="Q2025">
        <f t="shared" si="155"/>
        <v>3.9999999999999996</v>
      </c>
      <c r="R2025">
        <f t="shared" si="158"/>
        <v>0</v>
      </c>
      <c r="S2025" t="str">
        <f t="shared" si="159"/>
        <v>Inactive Customers</v>
      </c>
    </row>
    <row r="2026" spans="1:19" x14ac:dyDescent="0.25">
      <c r="A2026">
        <v>4095</v>
      </c>
      <c r="B2026">
        <v>54</v>
      </c>
      <c r="C2026" t="s">
        <v>442</v>
      </c>
      <c r="D2026" t="s">
        <v>34</v>
      </c>
      <c r="E2026">
        <v>37150</v>
      </c>
      <c r="F2026">
        <v>80</v>
      </c>
      <c r="G2026">
        <v>21</v>
      </c>
      <c r="H2026">
        <v>467</v>
      </c>
      <c r="I2026">
        <f>(1-_xlfn.PERCENTRANK.INC($F$2:$F44238,F2026,1))*10</f>
        <v>1.9999999999999996</v>
      </c>
      <c r="J2026">
        <f t="shared" si="156"/>
        <v>7</v>
      </c>
      <c r="K2026">
        <f t="shared" si="157"/>
        <v>5</v>
      </c>
      <c r="L2026" t="s">
        <v>483</v>
      </c>
      <c r="M2026">
        <v>4</v>
      </c>
      <c r="N2026" s="8">
        <v>186.8</v>
      </c>
      <c r="O2026" s="8">
        <v>6</v>
      </c>
      <c r="P2026" s="8">
        <v>280.2</v>
      </c>
      <c r="Q2026">
        <f t="shared" si="155"/>
        <v>14</v>
      </c>
      <c r="R2026">
        <f t="shared" si="158"/>
        <v>4</v>
      </c>
      <c r="S2026" t="str">
        <f t="shared" si="159"/>
        <v>At-Risk Customers</v>
      </c>
    </row>
    <row r="2027" spans="1:19" x14ac:dyDescent="0.25">
      <c r="A2027">
        <v>5474</v>
      </c>
      <c r="B2027">
        <v>55</v>
      </c>
      <c r="C2027" t="s">
        <v>442</v>
      </c>
      <c r="D2027" t="s">
        <v>30</v>
      </c>
      <c r="E2027">
        <v>43020</v>
      </c>
      <c r="F2027">
        <v>79</v>
      </c>
      <c r="G2027">
        <v>12</v>
      </c>
      <c r="H2027">
        <v>223</v>
      </c>
      <c r="I2027">
        <f>(1-_xlfn.PERCENTRANK.INC($F$2:$F44239,F2027,1))*10</f>
        <v>3.0000000000000004</v>
      </c>
      <c r="J2027">
        <f t="shared" si="156"/>
        <v>3</v>
      </c>
      <c r="K2027">
        <f t="shared" si="157"/>
        <v>4</v>
      </c>
      <c r="L2027" t="s">
        <v>483</v>
      </c>
      <c r="M2027">
        <v>4</v>
      </c>
      <c r="N2027" s="8">
        <v>111.5</v>
      </c>
      <c r="O2027" s="8">
        <v>4</v>
      </c>
      <c r="P2027" s="8">
        <v>111.5</v>
      </c>
      <c r="Q2027">
        <f t="shared" si="155"/>
        <v>10</v>
      </c>
      <c r="R2027">
        <f t="shared" si="158"/>
        <v>2</v>
      </c>
      <c r="S2027" t="str">
        <f t="shared" si="159"/>
        <v>At-Risk Customers</v>
      </c>
    </row>
    <row r="2028" spans="1:19" x14ac:dyDescent="0.25">
      <c r="A2028">
        <v>4268</v>
      </c>
      <c r="B2028">
        <v>66</v>
      </c>
      <c r="C2028" t="s">
        <v>442</v>
      </c>
      <c r="D2028" t="s">
        <v>34</v>
      </c>
      <c r="E2028">
        <v>53154</v>
      </c>
      <c r="F2028">
        <v>50</v>
      </c>
      <c r="G2028">
        <v>9</v>
      </c>
      <c r="H2028">
        <v>158</v>
      </c>
      <c r="I2028">
        <f>(1-_xlfn.PERCENTRANK.INC($F$2:$F44240,F2028,1))*10</f>
        <v>5</v>
      </c>
      <c r="J2028">
        <f t="shared" si="156"/>
        <v>2</v>
      </c>
      <c r="K2028">
        <f t="shared" si="157"/>
        <v>3</v>
      </c>
      <c r="L2028" t="s">
        <v>483</v>
      </c>
      <c r="M2028">
        <v>3</v>
      </c>
      <c r="N2028" s="8">
        <v>67.714285714285708</v>
      </c>
      <c r="O2028" s="8">
        <v>4</v>
      </c>
      <c r="P2028" s="8">
        <v>90.285714285714278</v>
      </c>
      <c r="Q2028">
        <f t="shared" si="155"/>
        <v>10</v>
      </c>
      <c r="R2028">
        <f t="shared" si="158"/>
        <v>2</v>
      </c>
      <c r="S2028" t="str">
        <f t="shared" si="159"/>
        <v>At-Risk Customers</v>
      </c>
    </row>
    <row r="2029" spans="1:19" x14ac:dyDescent="0.25">
      <c r="A2029">
        <v>10701</v>
      </c>
      <c r="B2029">
        <v>52</v>
      </c>
      <c r="C2029" t="s">
        <v>442</v>
      </c>
      <c r="D2029" t="s">
        <v>34</v>
      </c>
      <c r="E2029">
        <v>65308</v>
      </c>
      <c r="F2029">
        <v>60</v>
      </c>
      <c r="G2029">
        <v>28</v>
      </c>
      <c r="H2029">
        <v>1211</v>
      </c>
      <c r="I2029">
        <f>(1-_xlfn.PERCENTRANK.INC($F$2:$F44241,F2029,1))*10</f>
        <v>4</v>
      </c>
      <c r="J2029">
        <f t="shared" si="156"/>
        <v>9</v>
      </c>
      <c r="K2029">
        <f t="shared" si="157"/>
        <v>8</v>
      </c>
      <c r="L2029" t="s">
        <v>483</v>
      </c>
      <c r="M2029">
        <v>7</v>
      </c>
      <c r="N2029" s="8">
        <v>446.15789473684208</v>
      </c>
      <c r="O2029" s="8">
        <v>12</v>
      </c>
      <c r="P2029" s="8">
        <v>764.8421052631578</v>
      </c>
      <c r="Q2029">
        <f t="shared" si="155"/>
        <v>21</v>
      </c>
      <c r="R2029">
        <f t="shared" si="158"/>
        <v>8</v>
      </c>
      <c r="S2029" t="str">
        <f t="shared" si="159"/>
        <v>Loyal Customers</v>
      </c>
    </row>
    <row r="2030" spans="1:19" x14ac:dyDescent="0.25">
      <c r="A2030">
        <v>3507</v>
      </c>
      <c r="B2030">
        <v>55</v>
      </c>
      <c r="C2030" t="s">
        <v>442</v>
      </c>
      <c r="D2030" t="s">
        <v>30</v>
      </c>
      <c r="E2030">
        <v>76467</v>
      </c>
      <c r="F2030">
        <v>44</v>
      </c>
      <c r="G2030">
        <v>14</v>
      </c>
      <c r="H2030">
        <v>1575</v>
      </c>
      <c r="I2030">
        <f>(1-_xlfn.PERCENTRANK.INC($F$2:$F44242,F2030,1))*10</f>
        <v>6</v>
      </c>
      <c r="J2030">
        <f t="shared" si="156"/>
        <v>4</v>
      </c>
      <c r="K2030">
        <f t="shared" si="157"/>
        <v>9</v>
      </c>
      <c r="L2030" t="s">
        <v>483</v>
      </c>
      <c r="M2030">
        <v>2</v>
      </c>
      <c r="N2030" s="8">
        <v>450</v>
      </c>
      <c r="O2030" s="8">
        <v>5</v>
      </c>
      <c r="P2030" s="8">
        <v>1125</v>
      </c>
      <c r="Q2030">
        <f t="shared" si="155"/>
        <v>19</v>
      </c>
      <c r="R2030">
        <f t="shared" si="158"/>
        <v>7</v>
      </c>
      <c r="S2030" t="str">
        <f t="shared" si="159"/>
        <v>Loyal Customers</v>
      </c>
    </row>
    <row r="2031" spans="1:19" x14ac:dyDescent="0.25">
      <c r="A2031">
        <v>2079</v>
      </c>
      <c r="B2031">
        <v>78</v>
      </c>
      <c r="C2031" t="s">
        <v>443</v>
      </c>
      <c r="D2031" t="s">
        <v>34</v>
      </c>
      <c r="E2031">
        <v>81044</v>
      </c>
      <c r="F2031">
        <v>0</v>
      </c>
      <c r="G2031">
        <v>22</v>
      </c>
      <c r="H2031">
        <v>1208</v>
      </c>
      <c r="I2031">
        <f>(1-_xlfn.PERCENTRANK.INC($F$2:$F44243,F2031,1))*10</f>
        <v>10</v>
      </c>
      <c r="J2031">
        <f t="shared" si="156"/>
        <v>7</v>
      </c>
      <c r="K2031">
        <f t="shared" si="157"/>
        <v>8</v>
      </c>
      <c r="L2031" t="s">
        <v>483</v>
      </c>
      <c r="M2031">
        <v>5</v>
      </c>
      <c r="N2031" s="8">
        <v>402.66666666666663</v>
      </c>
      <c r="O2031" s="8">
        <v>10</v>
      </c>
      <c r="P2031" s="8">
        <v>805.33333333333326</v>
      </c>
      <c r="Q2031">
        <f t="shared" si="155"/>
        <v>25</v>
      </c>
      <c r="R2031">
        <f t="shared" si="158"/>
        <v>9</v>
      </c>
      <c r="S2031" t="str">
        <f t="shared" si="159"/>
        <v>Top Customers</v>
      </c>
    </row>
    <row r="2032" spans="1:19" x14ac:dyDescent="0.25">
      <c r="A2032">
        <v>626</v>
      </c>
      <c r="B2032">
        <v>74</v>
      </c>
      <c r="C2032" t="s">
        <v>442</v>
      </c>
      <c r="D2032" t="s">
        <v>34</v>
      </c>
      <c r="E2032">
        <v>32871</v>
      </c>
      <c r="F2032">
        <v>28</v>
      </c>
      <c r="G2032">
        <v>5</v>
      </c>
      <c r="H2032">
        <v>43</v>
      </c>
      <c r="I2032">
        <f>(1-_xlfn.PERCENTRANK.INC($F$2:$F44244,F2032,1))*10</f>
        <v>8</v>
      </c>
      <c r="J2032">
        <f t="shared" si="156"/>
        <v>0</v>
      </c>
      <c r="K2032">
        <f t="shared" si="157"/>
        <v>1</v>
      </c>
      <c r="L2032" t="s">
        <v>483</v>
      </c>
      <c r="M2032">
        <v>1</v>
      </c>
      <c r="N2032" s="8">
        <v>10.75</v>
      </c>
      <c r="O2032" s="8">
        <v>3</v>
      </c>
      <c r="P2032" s="8">
        <v>32.25</v>
      </c>
      <c r="Q2032">
        <f t="shared" si="155"/>
        <v>9</v>
      </c>
      <c r="R2032">
        <f t="shared" si="158"/>
        <v>2</v>
      </c>
      <c r="S2032" t="str">
        <f t="shared" si="159"/>
        <v>At-Risk Customers</v>
      </c>
    </row>
    <row r="2033" spans="1:19" x14ac:dyDescent="0.25">
      <c r="A2033">
        <v>4426</v>
      </c>
      <c r="B2033">
        <v>50</v>
      </c>
      <c r="C2033" t="s">
        <v>442</v>
      </c>
      <c r="D2033" t="s">
        <v>30</v>
      </c>
      <c r="E2033">
        <v>55801</v>
      </c>
      <c r="F2033">
        <v>35</v>
      </c>
      <c r="G2033">
        <v>21</v>
      </c>
      <c r="H2033">
        <v>527</v>
      </c>
      <c r="I2033">
        <f>(1-_xlfn.PERCENTRANK.INC($F$2:$F44245,F2033,1))*10</f>
        <v>7</v>
      </c>
      <c r="J2033">
        <f t="shared" si="156"/>
        <v>7</v>
      </c>
      <c r="K2033">
        <f t="shared" si="157"/>
        <v>5</v>
      </c>
      <c r="L2033" t="s">
        <v>483</v>
      </c>
      <c r="M2033">
        <v>7</v>
      </c>
      <c r="N2033" s="8">
        <v>283.76923076923077</v>
      </c>
      <c r="O2033" s="8">
        <v>6</v>
      </c>
      <c r="P2033" s="8">
        <v>243.23076923076925</v>
      </c>
      <c r="Q2033">
        <f t="shared" si="155"/>
        <v>19</v>
      </c>
      <c r="R2033">
        <f t="shared" si="158"/>
        <v>7</v>
      </c>
      <c r="S2033" t="str">
        <f t="shared" si="159"/>
        <v>Loyal Customers</v>
      </c>
    </row>
    <row r="2034" spans="1:19" x14ac:dyDescent="0.25">
      <c r="A2034">
        <v>2591</v>
      </c>
      <c r="B2034">
        <v>66</v>
      </c>
      <c r="C2034" t="s">
        <v>442</v>
      </c>
      <c r="D2034" t="s">
        <v>57</v>
      </c>
      <c r="E2034">
        <v>76320</v>
      </c>
      <c r="F2034">
        <v>49</v>
      </c>
      <c r="G2034">
        <v>15</v>
      </c>
      <c r="H2034">
        <v>932</v>
      </c>
      <c r="I2034">
        <f>(1-_xlfn.PERCENTRANK.INC($F$2:$F44246,F2034,1))*10</f>
        <v>6</v>
      </c>
      <c r="J2034">
        <f t="shared" si="156"/>
        <v>4</v>
      </c>
      <c r="K2034">
        <f t="shared" si="157"/>
        <v>7</v>
      </c>
      <c r="L2034" t="s">
        <v>483</v>
      </c>
      <c r="M2034">
        <v>6</v>
      </c>
      <c r="N2034" s="8">
        <v>559.19999999999993</v>
      </c>
      <c r="O2034" s="8">
        <v>4</v>
      </c>
      <c r="P2034" s="8">
        <v>372.8</v>
      </c>
      <c r="Q2034">
        <f t="shared" si="155"/>
        <v>17</v>
      </c>
      <c r="R2034">
        <f t="shared" si="158"/>
        <v>5</v>
      </c>
      <c r="S2034" t="str">
        <f t="shared" si="159"/>
        <v>Growth Customers</v>
      </c>
    </row>
    <row r="2035" spans="1:19" x14ac:dyDescent="0.25">
      <c r="A2035">
        <v>10509</v>
      </c>
      <c r="B2035">
        <v>70</v>
      </c>
      <c r="C2035" t="s">
        <v>443</v>
      </c>
      <c r="D2035" t="s">
        <v>30</v>
      </c>
      <c r="E2035">
        <v>36927</v>
      </c>
      <c r="F2035">
        <v>46</v>
      </c>
      <c r="G2035">
        <v>8</v>
      </c>
      <c r="H2035">
        <v>71</v>
      </c>
      <c r="I2035">
        <f>(1-_xlfn.PERCENTRANK.INC($F$2:$F44247,F2035,1))*10</f>
        <v>6</v>
      </c>
      <c r="J2035">
        <f t="shared" si="156"/>
        <v>2</v>
      </c>
      <c r="K2035">
        <f t="shared" si="157"/>
        <v>2</v>
      </c>
      <c r="L2035" t="s">
        <v>483</v>
      </c>
      <c r="M2035">
        <v>3</v>
      </c>
      <c r="N2035" s="8">
        <v>35.5</v>
      </c>
      <c r="O2035" s="8">
        <v>3</v>
      </c>
      <c r="P2035" s="8">
        <v>35.5</v>
      </c>
      <c r="Q2035">
        <f t="shared" si="155"/>
        <v>10</v>
      </c>
      <c r="R2035">
        <f t="shared" si="158"/>
        <v>2</v>
      </c>
      <c r="S2035" t="str">
        <f t="shared" si="159"/>
        <v>At-Risk Customers</v>
      </c>
    </row>
    <row r="2036" spans="1:19" x14ac:dyDescent="0.25">
      <c r="A2036">
        <v>6382</v>
      </c>
      <c r="B2036">
        <v>72</v>
      </c>
      <c r="C2036" t="s">
        <v>442</v>
      </c>
      <c r="D2036" t="s">
        <v>34</v>
      </c>
      <c r="E2036">
        <v>48794</v>
      </c>
      <c r="F2036">
        <v>97</v>
      </c>
      <c r="G2036">
        <v>5</v>
      </c>
      <c r="H2036">
        <v>54</v>
      </c>
      <c r="I2036">
        <f>(1-_xlfn.PERCENTRANK.INC($F$2:$F44248,F2036,1))*10</f>
        <v>0.99999999999999978</v>
      </c>
      <c r="J2036">
        <f t="shared" si="156"/>
        <v>0</v>
      </c>
      <c r="K2036">
        <f t="shared" si="157"/>
        <v>1</v>
      </c>
      <c r="L2036" t="s">
        <v>483</v>
      </c>
      <c r="M2036">
        <v>1</v>
      </c>
      <c r="N2036" s="8">
        <v>13.5</v>
      </c>
      <c r="O2036" s="8">
        <v>3</v>
      </c>
      <c r="P2036" s="8">
        <v>40.5</v>
      </c>
      <c r="Q2036">
        <f t="shared" si="155"/>
        <v>1.9999999999999998</v>
      </c>
      <c r="R2036">
        <f t="shared" si="158"/>
        <v>0</v>
      </c>
      <c r="S2036" t="str">
        <f t="shared" si="159"/>
        <v>Inactive Customers</v>
      </c>
    </row>
    <row r="2037" spans="1:19" x14ac:dyDescent="0.25">
      <c r="A2037">
        <v>6673</v>
      </c>
      <c r="B2037">
        <v>60</v>
      </c>
      <c r="C2037" t="s">
        <v>442</v>
      </c>
      <c r="D2037" t="s">
        <v>30</v>
      </c>
      <c r="E2037">
        <v>23478</v>
      </c>
      <c r="F2037">
        <v>51</v>
      </c>
      <c r="G2037">
        <v>7</v>
      </c>
      <c r="H2037">
        <v>129</v>
      </c>
      <c r="I2037">
        <f>(1-_xlfn.PERCENTRANK.INC($F$2:$F44249,F2037,1))*10</f>
        <v>5</v>
      </c>
      <c r="J2037">
        <f t="shared" si="156"/>
        <v>1</v>
      </c>
      <c r="K2037">
        <f t="shared" si="157"/>
        <v>3</v>
      </c>
      <c r="L2037" t="s">
        <v>483</v>
      </c>
      <c r="M2037">
        <v>3</v>
      </c>
      <c r="N2037" s="8">
        <v>64.5</v>
      </c>
      <c r="O2037" s="8">
        <v>3</v>
      </c>
      <c r="P2037" s="8">
        <v>64.5</v>
      </c>
      <c r="Q2037">
        <f t="shared" si="155"/>
        <v>9</v>
      </c>
      <c r="R2037">
        <f t="shared" si="158"/>
        <v>2</v>
      </c>
      <c r="S2037" t="str">
        <f t="shared" si="159"/>
        <v>At-Risk Customers</v>
      </c>
    </row>
    <row r="2038" spans="1:19" x14ac:dyDescent="0.25">
      <c r="A2038">
        <v>7441</v>
      </c>
      <c r="B2038">
        <v>52</v>
      </c>
      <c r="C2038" t="s">
        <v>442</v>
      </c>
      <c r="D2038" t="s">
        <v>37</v>
      </c>
      <c r="E2038">
        <v>71128</v>
      </c>
      <c r="F2038">
        <v>80</v>
      </c>
      <c r="G2038">
        <v>27</v>
      </c>
      <c r="H2038">
        <v>1615</v>
      </c>
      <c r="I2038">
        <f>(1-_xlfn.PERCENTRANK.INC($F$2:$F44250,F2038,1))*10</f>
        <v>1.9999999999999996</v>
      </c>
      <c r="J2038">
        <f t="shared" si="156"/>
        <v>9</v>
      </c>
      <c r="K2038">
        <f t="shared" si="157"/>
        <v>9</v>
      </c>
      <c r="L2038" t="s">
        <v>483</v>
      </c>
      <c r="M2038">
        <v>2</v>
      </c>
      <c r="N2038" s="8">
        <v>230.71428571428569</v>
      </c>
      <c r="O2038" s="8">
        <v>12</v>
      </c>
      <c r="P2038" s="8">
        <v>1384.2857142857142</v>
      </c>
      <c r="Q2038">
        <f t="shared" si="155"/>
        <v>20</v>
      </c>
      <c r="R2038">
        <f t="shared" si="158"/>
        <v>7</v>
      </c>
      <c r="S2038" t="str">
        <f t="shared" si="159"/>
        <v>Loyal Customers</v>
      </c>
    </row>
    <row r="2039" spans="1:19" x14ac:dyDescent="0.25">
      <c r="A2039">
        <v>1071</v>
      </c>
      <c r="B2039">
        <v>49</v>
      </c>
      <c r="C2039" t="s">
        <v>33</v>
      </c>
      <c r="D2039" t="s">
        <v>37</v>
      </c>
      <c r="E2039">
        <v>70179</v>
      </c>
      <c r="F2039">
        <v>10</v>
      </c>
      <c r="G2039">
        <v>26</v>
      </c>
      <c r="H2039">
        <v>1034</v>
      </c>
      <c r="I2039">
        <f>(1-_xlfn.PERCENTRANK.INC($F$2:$F44251,F2039,1))*10</f>
        <v>9</v>
      </c>
      <c r="J2039">
        <f t="shared" si="156"/>
        <v>9</v>
      </c>
      <c r="K2039">
        <f t="shared" si="157"/>
        <v>7</v>
      </c>
      <c r="L2039" t="s">
        <v>483</v>
      </c>
      <c r="M2039">
        <v>7</v>
      </c>
      <c r="N2039" s="8">
        <v>361.9</v>
      </c>
      <c r="O2039" s="8">
        <v>13</v>
      </c>
      <c r="P2039" s="8">
        <v>672.1</v>
      </c>
      <c r="Q2039">
        <f t="shared" si="155"/>
        <v>25</v>
      </c>
      <c r="R2039">
        <f t="shared" si="158"/>
        <v>9</v>
      </c>
      <c r="S2039" t="str">
        <f t="shared" si="159"/>
        <v>Top Customers</v>
      </c>
    </row>
    <row r="2040" spans="1:19" x14ac:dyDescent="0.25">
      <c r="A2040">
        <v>10061</v>
      </c>
      <c r="B2040">
        <v>75</v>
      </c>
      <c r="C2040" t="s">
        <v>442</v>
      </c>
      <c r="D2040" t="s">
        <v>34</v>
      </c>
      <c r="E2040">
        <v>59462</v>
      </c>
      <c r="F2040">
        <v>29</v>
      </c>
      <c r="G2040">
        <v>25</v>
      </c>
      <c r="H2040">
        <v>1088</v>
      </c>
      <c r="I2040">
        <f>(1-_xlfn.PERCENTRANK.INC($F$2:$F44252,F2040,1))*10</f>
        <v>8</v>
      </c>
      <c r="J2040">
        <f t="shared" si="156"/>
        <v>8</v>
      </c>
      <c r="K2040">
        <f t="shared" si="157"/>
        <v>7</v>
      </c>
      <c r="L2040" t="s">
        <v>483</v>
      </c>
      <c r="M2040">
        <v>9</v>
      </c>
      <c r="N2040" s="8">
        <v>466.28571428571428</v>
      </c>
      <c r="O2040" s="8">
        <v>12</v>
      </c>
      <c r="P2040" s="8">
        <v>621.71428571428567</v>
      </c>
      <c r="Q2040">
        <f t="shared" si="155"/>
        <v>23</v>
      </c>
      <c r="R2040">
        <f t="shared" si="158"/>
        <v>8</v>
      </c>
      <c r="S2040" t="str">
        <f t="shared" si="159"/>
        <v>Loyal Customers</v>
      </c>
    </row>
    <row r="2041" spans="1:19" x14ac:dyDescent="0.25">
      <c r="A2041">
        <v>8775</v>
      </c>
      <c r="B2041">
        <v>56</v>
      </c>
      <c r="C2041" t="s">
        <v>442</v>
      </c>
      <c r="D2041" t="s">
        <v>34</v>
      </c>
      <c r="E2041">
        <v>38361</v>
      </c>
      <c r="F2041">
        <v>74</v>
      </c>
      <c r="G2041">
        <v>10</v>
      </c>
      <c r="H2041">
        <v>137</v>
      </c>
      <c r="I2041">
        <f>(1-_xlfn.PERCENTRANK.INC($F$2:$F44253,F2041,1))*10</f>
        <v>3.0000000000000004</v>
      </c>
      <c r="J2041">
        <f t="shared" si="156"/>
        <v>3</v>
      </c>
      <c r="K2041">
        <f t="shared" si="157"/>
        <v>3</v>
      </c>
      <c r="L2041" t="s">
        <v>483</v>
      </c>
      <c r="M2041">
        <v>3</v>
      </c>
      <c r="N2041" s="8">
        <v>68.5</v>
      </c>
      <c r="O2041" s="8">
        <v>3</v>
      </c>
      <c r="P2041" s="8">
        <v>68.5</v>
      </c>
      <c r="Q2041">
        <f t="shared" si="155"/>
        <v>9</v>
      </c>
      <c r="R2041">
        <f t="shared" si="158"/>
        <v>2</v>
      </c>
      <c r="S2041" t="str">
        <f t="shared" si="159"/>
        <v>At-Risk Customers</v>
      </c>
    </row>
    <row r="2042" spans="1:19" x14ac:dyDescent="0.25">
      <c r="A2042">
        <v>2345</v>
      </c>
      <c r="B2042">
        <v>43</v>
      </c>
      <c r="C2042" t="s">
        <v>33</v>
      </c>
      <c r="D2042" t="s">
        <v>34</v>
      </c>
      <c r="E2042">
        <v>70038</v>
      </c>
      <c r="F2042">
        <v>54</v>
      </c>
      <c r="G2042">
        <v>17</v>
      </c>
      <c r="H2042">
        <v>1244</v>
      </c>
      <c r="I2042">
        <f>(1-_xlfn.PERCENTRANK.INC($F$2:$F44254,F2042,1))*10</f>
        <v>5</v>
      </c>
      <c r="J2042">
        <f t="shared" si="156"/>
        <v>5</v>
      </c>
      <c r="K2042">
        <f t="shared" si="157"/>
        <v>8</v>
      </c>
      <c r="L2042" t="s">
        <v>483</v>
      </c>
      <c r="M2042">
        <v>4</v>
      </c>
      <c r="N2042" s="8">
        <v>414.66666666666663</v>
      </c>
      <c r="O2042" s="8">
        <v>8</v>
      </c>
      <c r="P2042" s="8">
        <v>829.33333333333326</v>
      </c>
      <c r="Q2042">
        <f t="shared" si="155"/>
        <v>18</v>
      </c>
      <c r="R2042">
        <f t="shared" si="158"/>
        <v>6</v>
      </c>
      <c r="S2042" t="str">
        <f t="shared" si="159"/>
        <v>Growth Customers</v>
      </c>
    </row>
    <row r="2043" spans="1:19" x14ac:dyDescent="0.25">
      <c r="A2043">
        <v>322</v>
      </c>
      <c r="B2043">
        <v>47</v>
      </c>
      <c r="C2043" t="s">
        <v>442</v>
      </c>
      <c r="D2043" t="s">
        <v>34</v>
      </c>
      <c r="E2043">
        <v>42554</v>
      </c>
      <c r="F2043">
        <v>93</v>
      </c>
      <c r="G2043">
        <v>7</v>
      </c>
      <c r="H2043">
        <v>41</v>
      </c>
      <c r="I2043">
        <f>(1-_xlfn.PERCENTRANK.INC($F$2:$F44255,F2043,1))*10</f>
        <v>0.99999999999999978</v>
      </c>
      <c r="J2043">
        <f t="shared" si="156"/>
        <v>1</v>
      </c>
      <c r="K2043">
        <f t="shared" si="157"/>
        <v>1</v>
      </c>
      <c r="L2043" t="s">
        <v>483</v>
      </c>
      <c r="M2043">
        <v>2</v>
      </c>
      <c r="N2043" s="8">
        <v>16.400000000000002</v>
      </c>
      <c r="O2043" s="8">
        <v>3</v>
      </c>
      <c r="P2043" s="8">
        <v>24.599999999999998</v>
      </c>
      <c r="Q2043">
        <f t="shared" si="155"/>
        <v>3</v>
      </c>
      <c r="R2043">
        <f t="shared" si="158"/>
        <v>0</v>
      </c>
      <c r="S2043" t="str">
        <f t="shared" si="159"/>
        <v>Inactive Customers</v>
      </c>
    </row>
    <row r="2044" spans="1:19" x14ac:dyDescent="0.25">
      <c r="A2044">
        <v>10897</v>
      </c>
      <c r="B2044">
        <v>51</v>
      </c>
      <c r="C2044" t="s">
        <v>442</v>
      </c>
      <c r="D2044" t="s">
        <v>34</v>
      </c>
      <c r="E2044">
        <v>67445</v>
      </c>
      <c r="F2044">
        <v>63</v>
      </c>
      <c r="G2044">
        <v>32</v>
      </c>
      <c r="H2044">
        <v>1174</v>
      </c>
      <c r="I2044">
        <f>(1-_xlfn.PERCENTRANK.INC($F$2:$F44256,F2044,1))*10</f>
        <v>4</v>
      </c>
      <c r="J2044">
        <f t="shared" si="156"/>
        <v>9</v>
      </c>
      <c r="K2044">
        <f t="shared" si="157"/>
        <v>7</v>
      </c>
      <c r="L2044" t="s">
        <v>483</v>
      </c>
      <c r="M2044">
        <v>9</v>
      </c>
      <c r="N2044" s="8">
        <v>503.14285714285711</v>
      </c>
      <c r="O2044" s="8">
        <v>12</v>
      </c>
      <c r="P2044" s="8">
        <v>670.85714285714278</v>
      </c>
      <c r="Q2044">
        <f t="shared" si="155"/>
        <v>20</v>
      </c>
      <c r="R2044">
        <f t="shared" si="158"/>
        <v>7</v>
      </c>
      <c r="S2044" t="str">
        <f t="shared" si="159"/>
        <v>Loyal Customers</v>
      </c>
    </row>
    <row r="2045" spans="1:19" x14ac:dyDescent="0.25">
      <c r="A2045">
        <v>123</v>
      </c>
      <c r="B2045">
        <v>74</v>
      </c>
      <c r="C2045" t="s">
        <v>442</v>
      </c>
      <c r="D2045" t="s">
        <v>57</v>
      </c>
      <c r="E2045">
        <v>67046</v>
      </c>
      <c r="F2045">
        <v>92</v>
      </c>
      <c r="G2045">
        <v>15</v>
      </c>
      <c r="H2045">
        <v>993</v>
      </c>
      <c r="I2045">
        <f>(1-_xlfn.PERCENTRANK.INC($F$2:$F44257,F2045,1))*10</f>
        <v>0.99999999999999978</v>
      </c>
      <c r="J2045">
        <f t="shared" si="156"/>
        <v>4</v>
      </c>
      <c r="K2045">
        <f t="shared" si="157"/>
        <v>7</v>
      </c>
      <c r="L2045" t="s">
        <v>483</v>
      </c>
      <c r="M2045">
        <v>4</v>
      </c>
      <c r="N2045" s="8">
        <v>496.5</v>
      </c>
      <c r="O2045" s="8">
        <v>4</v>
      </c>
      <c r="P2045" s="8">
        <v>496.5</v>
      </c>
      <c r="Q2045">
        <f t="shared" si="155"/>
        <v>12</v>
      </c>
      <c r="R2045">
        <f t="shared" si="158"/>
        <v>3</v>
      </c>
      <c r="S2045" t="str">
        <f t="shared" si="159"/>
        <v>At-Risk Customers</v>
      </c>
    </row>
    <row r="2046" spans="1:19" x14ac:dyDescent="0.25">
      <c r="A2046">
        <v>6103</v>
      </c>
      <c r="B2046">
        <v>77</v>
      </c>
      <c r="C2046" t="s">
        <v>442</v>
      </c>
      <c r="D2046" t="s">
        <v>34</v>
      </c>
      <c r="E2046">
        <v>42192</v>
      </c>
      <c r="F2046">
        <v>40</v>
      </c>
      <c r="G2046">
        <v>7</v>
      </c>
      <c r="H2046">
        <v>100</v>
      </c>
      <c r="I2046">
        <f>(1-_xlfn.PERCENTRANK.INC($F$2:$F44258,F2046,1))*10</f>
        <v>6</v>
      </c>
      <c r="J2046">
        <f t="shared" si="156"/>
        <v>1</v>
      </c>
      <c r="K2046">
        <f t="shared" si="157"/>
        <v>3</v>
      </c>
      <c r="L2046" t="s">
        <v>483</v>
      </c>
      <c r="M2046">
        <v>2</v>
      </c>
      <c r="N2046" s="8">
        <v>40</v>
      </c>
      <c r="O2046" s="8">
        <v>3</v>
      </c>
      <c r="P2046" s="8">
        <v>60</v>
      </c>
      <c r="Q2046">
        <f t="shared" si="155"/>
        <v>10</v>
      </c>
      <c r="R2046">
        <f t="shared" si="158"/>
        <v>2</v>
      </c>
      <c r="S2046" t="str">
        <f t="shared" si="159"/>
        <v>At-Risk Customers</v>
      </c>
    </row>
    <row r="2047" spans="1:19" x14ac:dyDescent="0.25">
      <c r="A2047">
        <v>7899</v>
      </c>
      <c r="B2047">
        <v>73</v>
      </c>
      <c r="C2047" t="s">
        <v>33</v>
      </c>
      <c r="D2047" t="s">
        <v>34</v>
      </c>
      <c r="E2047">
        <v>77610</v>
      </c>
      <c r="F2047">
        <v>70</v>
      </c>
      <c r="G2047">
        <v>17</v>
      </c>
      <c r="H2047">
        <v>1680</v>
      </c>
      <c r="I2047">
        <f>(1-_xlfn.PERCENTRANK.INC($F$2:$F44259,F2047,1))*10</f>
        <v>3.0000000000000004</v>
      </c>
      <c r="J2047">
        <f t="shared" si="156"/>
        <v>5</v>
      </c>
      <c r="K2047">
        <f t="shared" si="157"/>
        <v>9</v>
      </c>
      <c r="L2047" t="s">
        <v>483</v>
      </c>
      <c r="M2047">
        <v>4</v>
      </c>
      <c r="N2047" s="8">
        <v>840</v>
      </c>
      <c r="O2047" s="8">
        <v>4</v>
      </c>
      <c r="P2047" s="8">
        <v>840</v>
      </c>
      <c r="Q2047">
        <f t="shared" si="155"/>
        <v>17</v>
      </c>
      <c r="R2047">
        <f t="shared" si="158"/>
        <v>5</v>
      </c>
      <c r="S2047" t="str">
        <f t="shared" si="159"/>
        <v>Growth Customers</v>
      </c>
    </row>
    <row r="2048" spans="1:19" x14ac:dyDescent="0.25">
      <c r="A2048">
        <v>10500</v>
      </c>
      <c r="B2048">
        <v>41</v>
      </c>
      <c r="C2048" t="s">
        <v>442</v>
      </c>
      <c r="D2048" t="s">
        <v>34</v>
      </c>
      <c r="E2048">
        <v>31761</v>
      </c>
      <c r="F2048">
        <v>96</v>
      </c>
      <c r="G2048">
        <v>9</v>
      </c>
      <c r="H2048">
        <v>98</v>
      </c>
      <c r="I2048">
        <f>(1-_xlfn.PERCENTRANK.INC($F$2:$F44260,F2048,1))*10</f>
        <v>0.99999999999999978</v>
      </c>
      <c r="J2048">
        <f t="shared" si="156"/>
        <v>2</v>
      </c>
      <c r="K2048">
        <f t="shared" si="157"/>
        <v>3</v>
      </c>
      <c r="L2048" t="s">
        <v>483</v>
      </c>
      <c r="M2048">
        <v>3</v>
      </c>
      <c r="N2048" s="8">
        <v>42</v>
      </c>
      <c r="O2048" s="8">
        <v>4</v>
      </c>
      <c r="P2048" s="8">
        <v>56</v>
      </c>
      <c r="Q2048">
        <f t="shared" si="155"/>
        <v>6</v>
      </c>
      <c r="R2048">
        <f t="shared" si="158"/>
        <v>0</v>
      </c>
      <c r="S2048" t="str">
        <f t="shared" si="159"/>
        <v>Inactive Customers</v>
      </c>
    </row>
    <row r="2049" spans="1:19" x14ac:dyDescent="0.25">
      <c r="A2049">
        <v>1655</v>
      </c>
      <c r="B2049">
        <v>46</v>
      </c>
      <c r="C2049" t="s">
        <v>442</v>
      </c>
      <c r="D2049" t="s">
        <v>34</v>
      </c>
      <c r="E2049">
        <v>34350</v>
      </c>
      <c r="F2049">
        <v>81</v>
      </c>
      <c r="G2049">
        <v>5</v>
      </c>
      <c r="H2049">
        <v>48</v>
      </c>
      <c r="I2049">
        <f>(1-_xlfn.PERCENTRANK.INC($F$2:$F44261,F2049,1))*10</f>
        <v>1.9999999999999996</v>
      </c>
      <c r="J2049">
        <f t="shared" si="156"/>
        <v>0</v>
      </c>
      <c r="K2049">
        <f t="shared" si="157"/>
        <v>1</v>
      </c>
      <c r="L2049" t="s">
        <v>483</v>
      </c>
      <c r="M2049">
        <v>1</v>
      </c>
      <c r="N2049" s="8">
        <v>12</v>
      </c>
      <c r="O2049" s="8">
        <v>3</v>
      </c>
      <c r="P2049" s="8">
        <v>36</v>
      </c>
      <c r="Q2049">
        <f t="shared" si="155"/>
        <v>2.9999999999999996</v>
      </c>
      <c r="R2049">
        <f t="shared" si="158"/>
        <v>0</v>
      </c>
      <c r="S2049" t="str">
        <f t="shared" si="159"/>
        <v>Inactive Customers</v>
      </c>
    </row>
    <row r="2050" spans="1:19" x14ac:dyDescent="0.25">
      <c r="A2050">
        <v>2406</v>
      </c>
      <c r="B2050">
        <v>76</v>
      </c>
      <c r="C2050" t="s">
        <v>442</v>
      </c>
      <c r="D2050" t="s">
        <v>34</v>
      </c>
      <c r="E2050">
        <v>54591</v>
      </c>
      <c r="F2050">
        <v>63</v>
      </c>
      <c r="G2050">
        <v>19</v>
      </c>
      <c r="H2050">
        <v>519</v>
      </c>
      <c r="I2050">
        <f>(1-_xlfn.PERCENTRANK.INC($F$2:$F44262,F2050,1))*10</f>
        <v>4</v>
      </c>
      <c r="J2050">
        <f t="shared" si="156"/>
        <v>6</v>
      </c>
      <c r="K2050">
        <f t="shared" si="157"/>
        <v>5</v>
      </c>
      <c r="L2050" t="s">
        <v>483</v>
      </c>
      <c r="M2050">
        <v>6</v>
      </c>
      <c r="N2050" s="8">
        <v>222.42857142857142</v>
      </c>
      <c r="O2050" s="8">
        <v>8</v>
      </c>
      <c r="P2050" s="8">
        <v>296.57142857142856</v>
      </c>
      <c r="Q2050">
        <f t="shared" ref="Q2050:Q2113" si="160">SUM(I2050,J2050,K2050)</f>
        <v>15</v>
      </c>
      <c r="R2050">
        <f t="shared" si="158"/>
        <v>4</v>
      </c>
      <c r="S2050" t="str">
        <f t="shared" si="159"/>
        <v>At-Risk Customers</v>
      </c>
    </row>
    <row r="2051" spans="1:19" x14ac:dyDescent="0.25">
      <c r="A2051">
        <v>2712</v>
      </c>
      <c r="B2051">
        <v>69</v>
      </c>
      <c r="C2051" t="s">
        <v>442</v>
      </c>
      <c r="D2051" t="s">
        <v>34</v>
      </c>
      <c r="E2051">
        <v>71866</v>
      </c>
      <c r="F2051">
        <v>85</v>
      </c>
      <c r="G2051">
        <v>20</v>
      </c>
      <c r="H2051">
        <v>715</v>
      </c>
      <c r="I2051">
        <f>(1-_xlfn.PERCENTRANK.INC($F$2:$F44263,F2051,1))*10</f>
        <v>1.9999999999999996</v>
      </c>
      <c r="J2051">
        <f t="shared" ref="J2051:J2114" si="161">_xlfn.PERCENTRANK.INC($G$2:$G$2214, G2051,1) * 10</f>
        <v>6</v>
      </c>
      <c r="K2051">
        <f t="shared" ref="K2051:K2114" si="162">_xlfn.PERCENTRANK.INC($H$2:$H$2214, H2051, 1) * 10</f>
        <v>6</v>
      </c>
      <c r="L2051" t="s">
        <v>483</v>
      </c>
      <c r="M2051">
        <v>6</v>
      </c>
      <c r="N2051" s="8">
        <v>268.125</v>
      </c>
      <c r="O2051" s="8">
        <v>10</v>
      </c>
      <c r="P2051" s="8">
        <v>446.875</v>
      </c>
      <c r="Q2051">
        <f t="shared" si="160"/>
        <v>14</v>
      </c>
      <c r="R2051">
        <f t="shared" ref="R2051:R2114" si="163">_xlfn.PERCENTRANK.INC($Q$2:$Q$2214, Q2051, 1) * 10</f>
        <v>4</v>
      </c>
      <c r="S2051" t="str">
        <f t="shared" ref="S2051:S2114" si="164">VLOOKUP(R2051,$W$6:$X$17, 2,FALSE)</f>
        <v>At-Risk Customers</v>
      </c>
    </row>
    <row r="2052" spans="1:19" x14ac:dyDescent="0.25">
      <c r="A2052">
        <v>5517</v>
      </c>
      <c r="B2052">
        <v>56</v>
      </c>
      <c r="C2052" t="s">
        <v>442</v>
      </c>
      <c r="D2052" t="s">
        <v>34</v>
      </c>
      <c r="E2052">
        <v>25293</v>
      </c>
      <c r="F2052">
        <v>51</v>
      </c>
      <c r="G2052">
        <v>5</v>
      </c>
      <c r="H2052">
        <v>37</v>
      </c>
      <c r="I2052">
        <f>(1-_xlfn.PERCENTRANK.INC($F$2:$F44264,F2052,1))*10</f>
        <v>5</v>
      </c>
      <c r="J2052">
        <f t="shared" si="161"/>
        <v>0</v>
      </c>
      <c r="K2052">
        <f t="shared" si="162"/>
        <v>1</v>
      </c>
      <c r="L2052" t="s">
        <v>483</v>
      </c>
      <c r="M2052">
        <v>1</v>
      </c>
      <c r="N2052" s="8">
        <v>12.333333333333332</v>
      </c>
      <c r="O2052" s="8">
        <v>2</v>
      </c>
      <c r="P2052" s="8">
        <v>24.666666666666664</v>
      </c>
      <c r="Q2052">
        <f t="shared" si="160"/>
        <v>6</v>
      </c>
      <c r="R2052">
        <f t="shared" si="163"/>
        <v>0</v>
      </c>
      <c r="S2052" t="str">
        <f t="shared" si="164"/>
        <v>Inactive Customers</v>
      </c>
    </row>
    <row r="2053" spans="1:19" x14ac:dyDescent="0.25">
      <c r="A2053">
        <v>10643</v>
      </c>
      <c r="B2053">
        <v>38</v>
      </c>
      <c r="C2053" t="s">
        <v>33</v>
      </c>
      <c r="D2053" t="s">
        <v>30</v>
      </c>
      <c r="E2053">
        <v>42000</v>
      </c>
      <c r="F2053">
        <v>23</v>
      </c>
      <c r="G2053">
        <v>20</v>
      </c>
      <c r="H2053">
        <v>653</v>
      </c>
      <c r="I2053">
        <f>(1-_xlfn.PERCENTRANK.INC($F$2:$F44265,F2053,1))*10</f>
        <v>8</v>
      </c>
      <c r="J2053">
        <f t="shared" si="161"/>
        <v>6</v>
      </c>
      <c r="K2053">
        <f t="shared" si="162"/>
        <v>6</v>
      </c>
      <c r="L2053" t="s">
        <v>483</v>
      </c>
      <c r="M2053">
        <v>5</v>
      </c>
      <c r="N2053" s="8">
        <v>204.0625</v>
      </c>
      <c r="O2053" s="8">
        <v>11</v>
      </c>
      <c r="P2053" s="8">
        <v>448.9375</v>
      </c>
      <c r="Q2053">
        <f t="shared" si="160"/>
        <v>20</v>
      </c>
      <c r="R2053">
        <f t="shared" si="163"/>
        <v>7</v>
      </c>
      <c r="S2053" t="str">
        <f t="shared" si="164"/>
        <v>Loyal Customers</v>
      </c>
    </row>
    <row r="2054" spans="1:19" x14ac:dyDescent="0.25">
      <c r="A2054">
        <v>2254</v>
      </c>
      <c r="B2054">
        <v>42</v>
      </c>
      <c r="C2054" t="s">
        <v>442</v>
      </c>
      <c r="D2054" t="s">
        <v>34</v>
      </c>
      <c r="E2054">
        <v>69520</v>
      </c>
      <c r="F2054">
        <v>95</v>
      </c>
      <c r="G2054">
        <v>21</v>
      </c>
      <c r="H2054">
        <v>1455</v>
      </c>
      <c r="I2054">
        <f>(1-_xlfn.PERCENTRANK.INC($F$2:$F44266,F2054,1))*10</f>
        <v>0.99999999999999978</v>
      </c>
      <c r="J2054">
        <f t="shared" si="161"/>
        <v>7</v>
      </c>
      <c r="K2054">
        <f t="shared" si="162"/>
        <v>8</v>
      </c>
      <c r="L2054" t="s">
        <v>483</v>
      </c>
      <c r="M2054">
        <v>9</v>
      </c>
      <c r="N2054" s="8">
        <v>935.35714285714289</v>
      </c>
      <c r="O2054" s="8">
        <v>5</v>
      </c>
      <c r="P2054" s="8">
        <v>519.64285714285711</v>
      </c>
      <c r="Q2054">
        <f t="shared" si="160"/>
        <v>16</v>
      </c>
      <c r="R2054">
        <f t="shared" si="163"/>
        <v>5</v>
      </c>
      <c r="S2054" t="str">
        <f t="shared" si="164"/>
        <v>Growth Customers</v>
      </c>
    </row>
    <row r="2055" spans="1:19" x14ac:dyDescent="0.25">
      <c r="A2055">
        <v>10281</v>
      </c>
      <c r="B2055">
        <v>55</v>
      </c>
      <c r="C2055" t="s">
        <v>442</v>
      </c>
      <c r="D2055" t="s">
        <v>37</v>
      </c>
      <c r="E2055">
        <v>64713</v>
      </c>
      <c r="F2055">
        <v>11</v>
      </c>
      <c r="G2055">
        <v>19</v>
      </c>
      <c r="H2055">
        <v>602</v>
      </c>
      <c r="I2055">
        <f>(1-_xlfn.PERCENTRANK.INC($F$2:$F44267,F2055,1))*10</f>
        <v>9</v>
      </c>
      <c r="J2055">
        <f t="shared" si="161"/>
        <v>6</v>
      </c>
      <c r="K2055">
        <f t="shared" si="162"/>
        <v>5</v>
      </c>
      <c r="L2055" t="s">
        <v>483</v>
      </c>
      <c r="M2055">
        <v>5</v>
      </c>
      <c r="N2055" s="8">
        <v>250.83333333333334</v>
      </c>
      <c r="O2055" s="8">
        <v>7</v>
      </c>
      <c r="P2055" s="8">
        <v>351.16666666666669</v>
      </c>
      <c r="Q2055">
        <f t="shared" si="160"/>
        <v>20</v>
      </c>
      <c r="R2055">
        <f t="shared" si="163"/>
        <v>7</v>
      </c>
      <c r="S2055" t="str">
        <f t="shared" si="164"/>
        <v>Loyal Customers</v>
      </c>
    </row>
    <row r="2056" spans="1:19" x14ac:dyDescent="0.25">
      <c r="A2056">
        <v>6958</v>
      </c>
      <c r="B2056">
        <v>48</v>
      </c>
      <c r="C2056" t="s">
        <v>443</v>
      </c>
      <c r="D2056" t="s">
        <v>34</v>
      </c>
      <c r="E2056">
        <v>27889</v>
      </c>
      <c r="F2056">
        <v>42</v>
      </c>
      <c r="G2056">
        <v>5</v>
      </c>
      <c r="H2056">
        <v>26</v>
      </c>
      <c r="I2056">
        <f>(1-_xlfn.PERCENTRANK.INC($F$2:$F44268,F2056,1))*10</f>
        <v>6</v>
      </c>
      <c r="J2056">
        <f t="shared" si="161"/>
        <v>0</v>
      </c>
      <c r="K2056">
        <f t="shared" si="162"/>
        <v>0</v>
      </c>
      <c r="L2056" t="s">
        <v>483</v>
      </c>
      <c r="M2056">
        <v>1</v>
      </c>
      <c r="N2056" s="8">
        <v>8.6666666666666661</v>
      </c>
      <c r="O2056" s="8">
        <v>2</v>
      </c>
      <c r="P2056" s="8">
        <v>17.333333333333332</v>
      </c>
      <c r="Q2056">
        <f t="shared" si="160"/>
        <v>6</v>
      </c>
      <c r="R2056">
        <f t="shared" si="163"/>
        <v>0</v>
      </c>
      <c r="S2056" t="str">
        <f t="shared" si="164"/>
        <v>Inactive Customers</v>
      </c>
    </row>
    <row r="2057" spans="1:19" x14ac:dyDescent="0.25">
      <c r="A2057">
        <v>954</v>
      </c>
      <c r="B2057">
        <v>65</v>
      </c>
      <c r="C2057" t="s">
        <v>41</v>
      </c>
      <c r="D2057" t="s">
        <v>57</v>
      </c>
      <c r="E2057">
        <v>22123</v>
      </c>
      <c r="F2057">
        <v>77</v>
      </c>
      <c r="G2057">
        <v>7</v>
      </c>
      <c r="H2057">
        <v>102</v>
      </c>
      <c r="I2057">
        <f>(1-_xlfn.PERCENTRANK.INC($F$2:$F44269,F2057,1))*10</f>
        <v>3.0000000000000004</v>
      </c>
      <c r="J2057">
        <f t="shared" si="161"/>
        <v>1</v>
      </c>
      <c r="K2057">
        <f t="shared" si="162"/>
        <v>3</v>
      </c>
      <c r="L2057" t="s">
        <v>483</v>
      </c>
      <c r="M2057">
        <v>2</v>
      </c>
      <c r="N2057" s="8">
        <v>40.800000000000004</v>
      </c>
      <c r="O2057" s="8">
        <v>3</v>
      </c>
      <c r="P2057" s="8">
        <v>61.199999999999996</v>
      </c>
      <c r="Q2057">
        <f t="shared" si="160"/>
        <v>7</v>
      </c>
      <c r="R2057">
        <f t="shared" si="163"/>
        <v>1</v>
      </c>
      <c r="S2057" t="str">
        <f t="shared" si="164"/>
        <v>Inactive Customers</v>
      </c>
    </row>
    <row r="2058" spans="1:19" x14ac:dyDescent="0.25">
      <c r="A2058">
        <v>4643</v>
      </c>
      <c r="B2058">
        <v>52</v>
      </c>
      <c r="C2058" t="s">
        <v>442</v>
      </c>
      <c r="D2058" t="s">
        <v>34</v>
      </c>
      <c r="E2058">
        <v>27803</v>
      </c>
      <c r="F2058">
        <v>40</v>
      </c>
      <c r="G2058">
        <v>9</v>
      </c>
      <c r="H2058">
        <v>176</v>
      </c>
      <c r="I2058">
        <f>(1-_xlfn.PERCENTRANK.INC($F$2:$F44270,F2058,1))*10</f>
        <v>6</v>
      </c>
      <c r="J2058">
        <f t="shared" si="161"/>
        <v>2</v>
      </c>
      <c r="K2058">
        <f t="shared" si="162"/>
        <v>3</v>
      </c>
      <c r="L2058" t="s">
        <v>483</v>
      </c>
      <c r="M2058">
        <v>3</v>
      </c>
      <c r="N2058" s="8">
        <v>75.428571428571431</v>
      </c>
      <c r="O2058" s="8">
        <v>4</v>
      </c>
      <c r="P2058" s="8">
        <v>100.57142857142857</v>
      </c>
      <c r="Q2058">
        <f t="shared" si="160"/>
        <v>11</v>
      </c>
      <c r="R2058">
        <f t="shared" si="163"/>
        <v>3</v>
      </c>
      <c r="S2058" t="str">
        <f t="shared" si="164"/>
        <v>At-Risk Customers</v>
      </c>
    </row>
    <row r="2059" spans="1:19" x14ac:dyDescent="0.25">
      <c r="A2059">
        <v>6497</v>
      </c>
      <c r="B2059">
        <v>65</v>
      </c>
      <c r="C2059" t="s">
        <v>442</v>
      </c>
      <c r="D2059" t="s">
        <v>34</v>
      </c>
      <c r="E2059">
        <v>51651</v>
      </c>
      <c r="F2059">
        <v>32</v>
      </c>
      <c r="G2059">
        <v>17</v>
      </c>
      <c r="H2059">
        <v>433</v>
      </c>
      <c r="I2059">
        <f>(1-_xlfn.PERCENTRANK.INC($F$2:$F44271,F2059,1))*10</f>
        <v>7</v>
      </c>
      <c r="J2059">
        <f t="shared" si="161"/>
        <v>5</v>
      </c>
      <c r="K2059">
        <f t="shared" si="162"/>
        <v>5</v>
      </c>
      <c r="L2059" t="s">
        <v>483</v>
      </c>
      <c r="M2059">
        <v>6</v>
      </c>
      <c r="N2059" s="8">
        <v>236.18181818181816</v>
      </c>
      <c r="O2059" s="8">
        <v>5</v>
      </c>
      <c r="P2059" s="8">
        <v>196.81818181818181</v>
      </c>
      <c r="Q2059">
        <f t="shared" si="160"/>
        <v>17</v>
      </c>
      <c r="R2059">
        <f t="shared" si="163"/>
        <v>5</v>
      </c>
      <c r="S2059" t="str">
        <f t="shared" si="164"/>
        <v>Growth Customers</v>
      </c>
    </row>
    <row r="2060" spans="1:19" x14ac:dyDescent="0.25">
      <c r="A2060">
        <v>5396</v>
      </c>
      <c r="B2060">
        <v>37</v>
      </c>
      <c r="C2060" t="s">
        <v>442</v>
      </c>
      <c r="D2060" t="s">
        <v>34</v>
      </c>
      <c r="E2060">
        <v>68487</v>
      </c>
      <c r="F2060">
        <v>48</v>
      </c>
      <c r="G2060">
        <v>30</v>
      </c>
      <c r="H2060">
        <v>1366</v>
      </c>
      <c r="I2060">
        <f>(1-_xlfn.PERCENTRANK.INC($F$2:$F44272,F2060,1))*10</f>
        <v>6</v>
      </c>
      <c r="J2060">
        <f t="shared" si="161"/>
        <v>9</v>
      </c>
      <c r="K2060">
        <f t="shared" si="162"/>
        <v>8</v>
      </c>
      <c r="L2060" t="s">
        <v>483</v>
      </c>
      <c r="M2060">
        <v>9</v>
      </c>
      <c r="N2060" s="8">
        <v>558.81818181818187</v>
      </c>
      <c r="O2060" s="8">
        <v>13</v>
      </c>
      <c r="P2060" s="8">
        <v>807.18181818181824</v>
      </c>
      <c r="Q2060">
        <f t="shared" si="160"/>
        <v>23</v>
      </c>
      <c r="R2060">
        <f t="shared" si="163"/>
        <v>8</v>
      </c>
      <c r="S2060" t="str">
        <f t="shared" si="164"/>
        <v>Loyal Customers</v>
      </c>
    </row>
    <row r="2061" spans="1:19" x14ac:dyDescent="0.25">
      <c r="A2061">
        <v>1052</v>
      </c>
      <c r="B2061">
        <v>56</v>
      </c>
      <c r="C2061" t="s">
        <v>442</v>
      </c>
      <c r="D2061" t="s">
        <v>34</v>
      </c>
      <c r="E2061">
        <v>56796</v>
      </c>
      <c r="F2061">
        <v>24</v>
      </c>
      <c r="G2061">
        <v>27</v>
      </c>
      <c r="H2061">
        <v>1001</v>
      </c>
      <c r="I2061">
        <f>(1-_xlfn.PERCENTRANK.INC($F$2:$F44273,F2061,1))*10</f>
        <v>8</v>
      </c>
      <c r="J2061">
        <f t="shared" si="161"/>
        <v>9</v>
      </c>
      <c r="K2061">
        <f t="shared" si="162"/>
        <v>7</v>
      </c>
      <c r="L2061" t="s">
        <v>483</v>
      </c>
      <c r="M2061">
        <v>8</v>
      </c>
      <c r="N2061" s="8">
        <v>533.86666666666667</v>
      </c>
      <c r="O2061" s="8">
        <v>7</v>
      </c>
      <c r="P2061" s="8">
        <v>467.13333333333333</v>
      </c>
      <c r="Q2061">
        <f t="shared" si="160"/>
        <v>24</v>
      </c>
      <c r="R2061">
        <f t="shared" si="163"/>
        <v>9</v>
      </c>
      <c r="S2061" t="str">
        <f t="shared" si="164"/>
        <v>Top Customers</v>
      </c>
    </row>
    <row r="2062" spans="1:19" x14ac:dyDescent="0.25">
      <c r="A2062">
        <v>2802</v>
      </c>
      <c r="B2062">
        <v>33</v>
      </c>
      <c r="C2062" t="s">
        <v>443</v>
      </c>
      <c r="D2062" t="s">
        <v>34</v>
      </c>
      <c r="E2062">
        <v>87000</v>
      </c>
      <c r="F2062">
        <v>61</v>
      </c>
      <c r="G2062">
        <v>18</v>
      </c>
      <c r="H2062">
        <v>961</v>
      </c>
      <c r="I2062">
        <f>(1-_xlfn.PERCENTRANK.INC($F$2:$F44274,F2062,1))*10</f>
        <v>4</v>
      </c>
      <c r="J2062">
        <f t="shared" si="161"/>
        <v>6</v>
      </c>
      <c r="K2062">
        <f t="shared" si="162"/>
        <v>7</v>
      </c>
      <c r="L2062" t="s">
        <v>483</v>
      </c>
      <c r="M2062">
        <v>4</v>
      </c>
      <c r="N2062" s="8">
        <v>349.45454545454544</v>
      </c>
      <c r="O2062" s="8">
        <v>7</v>
      </c>
      <c r="P2062" s="8">
        <v>611.5454545454545</v>
      </c>
      <c r="Q2062">
        <f t="shared" si="160"/>
        <v>17</v>
      </c>
      <c r="R2062">
        <f t="shared" si="163"/>
        <v>5</v>
      </c>
      <c r="S2062" t="str">
        <f t="shared" si="164"/>
        <v>Growth Customers</v>
      </c>
    </row>
    <row r="2063" spans="1:19" x14ac:dyDescent="0.25">
      <c r="A2063">
        <v>6343</v>
      </c>
      <c r="B2063">
        <v>66</v>
      </c>
      <c r="C2063" t="s">
        <v>442</v>
      </c>
      <c r="D2063" t="s">
        <v>34</v>
      </c>
      <c r="E2063">
        <v>79823</v>
      </c>
      <c r="F2063">
        <v>6</v>
      </c>
      <c r="G2063">
        <v>23</v>
      </c>
      <c r="H2063">
        <v>1518</v>
      </c>
      <c r="I2063">
        <f>(1-_xlfn.PERCENTRANK.INC($F$2:$F44275,F2063,1))*10</f>
        <v>10</v>
      </c>
      <c r="J2063">
        <f t="shared" si="161"/>
        <v>8</v>
      </c>
      <c r="K2063">
        <f t="shared" si="162"/>
        <v>8</v>
      </c>
      <c r="L2063" t="s">
        <v>483</v>
      </c>
      <c r="M2063">
        <v>6</v>
      </c>
      <c r="N2063" s="8">
        <v>700.61538461538464</v>
      </c>
      <c r="O2063" s="8">
        <v>7</v>
      </c>
      <c r="P2063" s="8">
        <v>817.38461538461536</v>
      </c>
      <c r="Q2063">
        <f t="shared" si="160"/>
        <v>26</v>
      </c>
      <c r="R2063">
        <f t="shared" si="163"/>
        <v>9</v>
      </c>
      <c r="S2063" t="str">
        <f t="shared" si="164"/>
        <v>Top Customers</v>
      </c>
    </row>
    <row r="2064" spans="1:19" x14ac:dyDescent="0.25">
      <c r="A2064">
        <v>6507</v>
      </c>
      <c r="B2064">
        <v>45</v>
      </c>
      <c r="C2064" t="s">
        <v>442</v>
      </c>
      <c r="D2064" t="s">
        <v>30</v>
      </c>
      <c r="E2064">
        <v>30828</v>
      </c>
      <c r="F2064">
        <v>16</v>
      </c>
      <c r="G2064">
        <v>8</v>
      </c>
      <c r="H2064">
        <v>56</v>
      </c>
      <c r="I2064">
        <f>(1-_xlfn.PERCENTRANK.INC($F$2:$F44276,F2064,1))*10</f>
        <v>9</v>
      </c>
      <c r="J2064">
        <f t="shared" si="161"/>
        <v>2</v>
      </c>
      <c r="K2064">
        <f t="shared" si="162"/>
        <v>2</v>
      </c>
      <c r="L2064" t="s">
        <v>483</v>
      </c>
      <c r="M2064">
        <v>1</v>
      </c>
      <c r="N2064" s="8">
        <v>11.200000000000001</v>
      </c>
      <c r="O2064" s="8">
        <v>4</v>
      </c>
      <c r="P2064" s="8">
        <v>44.800000000000004</v>
      </c>
      <c r="Q2064">
        <f t="shared" si="160"/>
        <v>13</v>
      </c>
      <c r="R2064">
        <f t="shared" si="163"/>
        <v>4</v>
      </c>
      <c r="S2064" t="str">
        <f t="shared" si="164"/>
        <v>At-Risk Customers</v>
      </c>
    </row>
    <row r="2065" spans="1:19" x14ac:dyDescent="0.25">
      <c r="A2065">
        <v>7901</v>
      </c>
      <c r="B2065">
        <v>54</v>
      </c>
      <c r="C2065" t="s">
        <v>443</v>
      </c>
      <c r="D2065" t="s">
        <v>34</v>
      </c>
      <c r="E2065">
        <v>34109</v>
      </c>
      <c r="F2065">
        <v>39</v>
      </c>
      <c r="G2065">
        <v>4</v>
      </c>
      <c r="H2065">
        <v>22</v>
      </c>
      <c r="I2065">
        <f>(1-_xlfn.PERCENTRANK.INC($F$2:$F44277,F2065,1))*10</f>
        <v>7</v>
      </c>
      <c r="J2065">
        <f t="shared" si="161"/>
        <v>0</v>
      </c>
      <c r="K2065">
        <f t="shared" si="162"/>
        <v>0</v>
      </c>
      <c r="L2065" t="s">
        <v>483</v>
      </c>
      <c r="M2065">
        <v>0</v>
      </c>
      <c r="N2065" s="8">
        <v>0</v>
      </c>
      <c r="O2065" s="8">
        <v>3</v>
      </c>
      <c r="P2065" s="8">
        <v>22</v>
      </c>
      <c r="Q2065">
        <f t="shared" si="160"/>
        <v>7</v>
      </c>
      <c r="R2065">
        <f t="shared" si="163"/>
        <v>1</v>
      </c>
      <c r="S2065" t="str">
        <f t="shared" si="164"/>
        <v>Inactive Customers</v>
      </c>
    </row>
    <row r="2066" spans="1:19" x14ac:dyDescent="0.25">
      <c r="A2066">
        <v>4865</v>
      </c>
      <c r="B2066">
        <v>51</v>
      </c>
      <c r="C2066" t="s">
        <v>443</v>
      </c>
      <c r="D2066" t="s">
        <v>37</v>
      </c>
      <c r="E2066">
        <v>53367</v>
      </c>
      <c r="F2066">
        <v>2</v>
      </c>
      <c r="G2066">
        <v>21</v>
      </c>
      <c r="H2066">
        <v>400</v>
      </c>
      <c r="I2066">
        <f>(1-_xlfn.PERCENTRANK.INC($F$2:$F44278,F2066,1))*10</f>
        <v>10</v>
      </c>
      <c r="J2066">
        <f t="shared" si="161"/>
        <v>7</v>
      </c>
      <c r="K2066">
        <f t="shared" si="162"/>
        <v>5</v>
      </c>
      <c r="L2066" t="s">
        <v>483</v>
      </c>
      <c r="M2066">
        <v>5</v>
      </c>
      <c r="N2066" s="8">
        <v>153.84615384615387</v>
      </c>
      <c r="O2066" s="8">
        <v>8</v>
      </c>
      <c r="P2066" s="8">
        <v>246.15384615384616</v>
      </c>
      <c r="Q2066">
        <f t="shared" si="160"/>
        <v>22</v>
      </c>
      <c r="R2066">
        <f t="shared" si="163"/>
        <v>8</v>
      </c>
      <c r="S2066" t="str">
        <f t="shared" si="164"/>
        <v>Loyal Customers</v>
      </c>
    </row>
    <row r="2067" spans="1:19" x14ac:dyDescent="0.25">
      <c r="A2067">
        <v>2686</v>
      </c>
      <c r="B2067">
        <v>56</v>
      </c>
      <c r="C2067" t="s">
        <v>41</v>
      </c>
      <c r="D2067" t="s">
        <v>34</v>
      </c>
      <c r="E2067">
        <v>22390</v>
      </c>
      <c r="F2067">
        <v>49</v>
      </c>
      <c r="G2067">
        <v>4</v>
      </c>
      <c r="H2067">
        <v>26</v>
      </c>
      <c r="I2067">
        <f>(1-_xlfn.PERCENTRANK.INC($F$2:$F44279,F2067,1))*10</f>
        <v>6</v>
      </c>
      <c r="J2067">
        <f t="shared" si="161"/>
        <v>0</v>
      </c>
      <c r="K2067">
        <f t="shared" si="162"/>
        <v>0</v>
      </c>
      <c r="L2067" t="s">
        <v>483</v>
      </c>
      <c r="M2067">
        <v>1</v>
      </c>
      <c r="N2067" s="8">
        <v>8.6666666666666661</v>
      </c>
      <c r="O2067" s="8">
        <v>2</v>
      </c>
      <c r="P2067" s="8">
        <v>17.333333333333332</v>
      </c>
      <c r="Q2067">
        <f t="shared" si="160"/>
        <v>6</v>
      </c>
      <c r="R2067">
        <f t="shared" si="163"/>
        <v>0</v>
      </c>
      <c r="S2067" t="str">
        <f t="shared" si="164"/>
        <v>Inactive Customers</v>
      </c>
    </row>
    <row r="2068" spans="1:19" x14ac:dyDescent="0.25">
      <c r="A2068">
        <v>3107</v>
      </c>
      <c r="B2068">
        <v>49</v>
      </c>
      <c r="C2068" t="s">
        <v>442</v>
      </c>
      <c r="D2068" t="s">
        <v>34</v>
      </c>
      <c r="E2068">
        <v>71322</v>
      </c>
      <c r="F2068">
        <v>31</v>
      </c>
      <c r="G2068">
        <v>13</v>
      </c>
      <c r="H2068">
        <v>350</v>
      </c>
      <c r="I2068">
        <f>(1-_xlfn.PERCENTRANK.INC($F$2:$F44280,F2068,1))*10</f>
        <v>7</v>
      </c>
      <c r="J2068">
        <f t="shared" si="161"/>
        <v>4</v>
      </c>
      <c r="K2068">
        <f t="shared" si="162"/>
        <v>4</v>
      </c>
      <c r="L2068" t="s">
        <v>483</v>
      </c>
      <c r="M2068">
        <v>4</v>
      </c>
      <c r="N2068" s="8">
        <v>127.27272727272728</v>
      </c>
      <c r="O2068" s="8">
        <v>7</v>
      </c>
      <c r="P2068" s="8">
        <v>222.72727272727272</v>
      </c>
      <c r="Q2068">
        <f t="shared" si="160"/>
        <v>15</v>
      </c>
      <c r="R2068">
        <f t="shared" si="163"/>
        <v>4</v>
      </c>
      <c r="S2068" t="str">
        <f t="shared" si="164"/>
        <v>At-Risk Customers</v>
      </c>
    </row>
    <row r="2069" spans="1:19" x14ac:dyDescent="0.25">
      <c r="A2069">
        <v>7734</v>
      </c>
      <c r="B2069">
        <v>32</v>
      </c>
      <c r="C2069" t="s">
        <v>442</v>
      </c>
      <c r="D2069" t="s">
        <v>444</v>
      </c>
      <c r="E2069">
        <v>79244</v>
      </c>
      <c r="F2069">
        <v>58</v>
      </c>
      <c r="G2069">
        <v>22</v>
      </c>
      <c r="H2069">
        <v>1216</v>
      </c>
      <c r="I2069">
        <f>(1-_xlfn.PERCENTRANK.INC($F$2:$F44281,F2069,1))*10</f>
        <v>5</v>
      </c>
      <c r="J2069">
        <f t="shared" si="161"/>
        <v>7</v>
      </c>
      <c r="K2069">
        <f t="shared" si="162"/>
        <v>8</v>
      </c>
      <c r="L2069" t="s">
        <v>483</v>
      </c>
      <c r="M2069">
        <v>4</v>
      </c>
      <c r="N2069" s="8">
        <v>442.18181818181819</v>
      </c>
      <c r="O2069" s="8">
        <v>7</v>
      </c>
      <c r="P2069" s="8">
        <v>773.81818181818176</v>
      </c>
      <c r="Q2069">
        <f t="shared" si="160"/>
        <v>20</v>
      </c>
      <c r="R2069">
        <f t="shared" si="163"/>
        <v>7</v>
      </c>
      <c r="S2069" t="str">
        <f t="shared" si="164"/>
        <v>Loyal Customers</v>
      </c>
    </row>
    <row r="2070" spans="1:19" x14ac:dyDescent="0.25">
      <c r="A2070">
        <v>1146</v>
      </c>
      <c r="B2070">
        <v>76</v>
      </c>
      <c r="C2070" t="s">
        <v>443</v>
      </c>
      <c r="D2070" t="s">
        <v>34</v>
      </c>
      <c r="E2070">
        <v>49912</v>
      </c>
      <c r="F2070">
        <v>5</v>
      </c>
      <c r="G2070">
        <v>26</v>
      </c>
      <c r="H2070">
        <v>874</v>
      </c>
      <c r="I2070">
        <f>(1-_xlfn.PERCENTRANK.INC($F$2:$F44282,F2070,1))*10</f>
        <v>10</v>
      </c>
      <c r="J2070">
        <f t="shared" si="161"/>
        <v>9</v>
      </c>
      <c r="K2070">
        <f t="shared" si="162"/>
        <v>6</v>
      </c>
      <c r="L2070" t="s">
        <v>483</v>
      </c>
      <c r="M2070">
        <v>10</v>
      </c>
      <c r="N2070" s="8">
        <v>514.11764705882354</v>
      </c>
      <c r="O2070" s="8">
        <v>7</v>
      </c>
      <c r="P2070" s="8">
        <v>359.88235294117646</v>
      </c>
      <c r="Q2070">
        <f t="shared" si="160"/>
        <v>25</v>
      </c>
      <c r="R2070">
        <f t="shared" si="163"/>
        <v>9</v>
      </c>
      <c r="S2070" t="str">
        <f t="shared" si="164"/>
        <v>Top Customers</v>
      </c>
    </row>
    <row r="2071" spans="1:19" x14ac:dyDescent="0.25">
      <c r="A2071">
        <v>11031</v>
      </c>
      <c r="B2071">
        <v>75</v>
      </c>
      <c r="C2071" t="s">
        <v>33</v>
      </c>
      <c r="D2071" t="s">
        <v>34</v>
      </c>
      <c r="E2071">
        <v>48699</v>
      </c>
      <c r="F2071">
        <v>90</v>
      </c>
      <c r="G2071">
        <v>5</v>
      </c>
      <c r="H2071">
        <v>40</v>
      </c>
      <c r="I2071">
        <f>(1-_xlfn.PERCENTRANK.INC($F$2:$F44283,F2071,1))*10</f>
        <v>0.99999999999999978</v>
      </c>
      <c r="J2071">
        <f t="shared" si="161"/>
        <v>0</v>
      </c>
      <c r="K2071">
        <f t="shared" si="162"/>
        <v>1</v>
      </c>
      <c r="L2071" t="s">
        <v>483</v>
      </c>
      <c r="M2071">
        <v>1</v>
      </c>
      <c r="N2071" s="8">
        <v>10</v>
      </c>
      <c r="O2071" s="8">
        <v>3</v>
      </c>
      <c r="P2071" s="8">
        <v>30</v>
      </c>
      <c r="Q2071">
        <f t="shared" si="160"/>
        <v>1.9999999999999998</v>
      </c>
      <c r="R2071">
        <f t="shared" si="163"/>
        <v>0</v>
      </c>
      <c r="S2071" t="str">
        <f t="shared" si="164"/>
        <v>Inactive Customers</v>
      </c>
    </row>
    <row r="2072" spans="1:19" x14ac:dyDescent="0.25">
      <c r="A2072">
        <v>7428</v>
      </c>
      <c r="B2072">
        <v>50</v>
      </c>
      <c r="C2072" t="s">
        <v>442</v>
      </c>
      <c r="D2072" t="s">
        <v>34</v>
      </c>
      <c r="E2072">
        <v>80144</v>
      </c>
      <c r="F2072">
        <v>47</v>
      </c>
      <c r="G2072">
        <v>19</v>
      </c>
      <c r="H2072">
        <v>1367</v>
      </c>
      <c r="I2072">
        <f>(1-_xlfn.PERCENTRANK.INC($F$2:$F44284,F2072,1))*10</f>
        <v>6</v>
      </c>
      <c r="J2072">
        <f t="shared" si="161"/>
        <v>6</v>
      </c>
      <c r="K2072">
        <f t="shared" si="162"/>
        <v>8</v>
      </c>
      <c r="L2072" t="s">
        <v>483</v>
      </c>
      <c r="M2072">
        <v>3</v>
      </c>
      <c r="N2072" s="8">
        <v>372.81818181818181</v>
      </c>
      <c r="O2072" s="8">
        <v>8</v>
      </c>
      <c r="P2072" s="8">
        <v>994.18181818181824</v>
      </c>
      <c r="Q2072">
        <f t="shared" si="160"/>
        <v>20</v>
      </c>
      <c r="R2072">
        <f t="shared" si="163"/>
        <v>7</v>
      </c>
      <c r="S2072" t="str">
        <f t="shared" si="164"/>
        <v>Loyal Customers</v>
      </c>
    </row>
    <row r="2073" spans="1:19" x14ac:dyDescent="0.25">
      <c r="A2073">
        <v>975</v>
      </c>
      <c r="B2073">
        <v>69</v>
      </c>
      <c r="C2073" t="s">
        <v>442</v>
      </c>
      <c r="D2073" t="s">
        <v>30</v>
      </c>
      <c r="E2073">
        <v>54252</v>
      </c>
      <c r="F2073">
        <v>25</v>
      </c>
      <c r="G2073">
        <v>15</v>
      </c>
      <c r="H2073">
        <v>264</v>
      </c>
      <c r="I2073">
        <f>(1-_xlfn.PERCENTRANK.INC($F$2:$F44285,F2073,1))*10</f>
        <v>8</v>
      </c>
      <c r="J2073">
        <f t="shared" si="161"/>
        <v>4</v>
      </c>
      <c r="K2073">
        <f t="shared" si="162"/>
        <v>4</v>
      </c>
      <c r="L2073" t="s">
        <v>483</v>
      </c>
      <c r="M2073">
        <v>4</v>
      </c>
      <c r="N2073" s="8">
        <v>117.33333333333333</v>
      </c>
      <c r="O2073" s="8">
        <v>5</v>
      </c>
      <c r="P2073" s="8">
        <v>146.66666666666669</v>
      </c>
      <c r="Q2073">
        <f t="shared" si="160"/>
        <v>16</v>
      </c>
      <c r="R2073">
        <f t="shared" si="163"/>
        <v>5</v>
      </c>
      <c r="S2073" t="str">
        <f t="shared" si="164"/>
        <v>Growth Customers</v>
      </c>
    </row>
    <row r="2074" spans="1:19" x14ac:dyDescent="0.25">
      <c r="A2074">
        <v>1103</v>
      </c>
      <c r="B2074">
        <v>49</v>
      </c>
      <c r="C2074" t="s">
        <v>443</v>
      </c>
      <c r="D2074" t="s">
        <v>34</v>
      </c>
      <c r="E2074">
        <v>81929</v>
      </c>
      <c r="F2074">
        <v>60</v>
      </c>
      <c r="G2074">
        <v>20</v>
      </c>
      <c r="H2074">
        <v>2053</v>
      </c>
      <c r="I2074">
        <f>(1-_xlfn.PERCENTRANK.INC($F$2:$F44286,F2074,1))*10</f>
        <v>4</v>
      </c>
      <c r="J2074">
        <f t="shared" si="161"/>
        <v>6</v>
      </c>
      <c r="K2074">
        <f t="shared" si="162"/>
        <v>9</v>
      </c>
      <c r="L2074" t="s">
        <v>483</v>
      </c>
      <c r="M2074">
        <v>4</v>
      </c>
      <c r="N2074" s="8">
        <v>586.57142857142856</v>
      </c>
      <c r="O2074" s="8">
        <v>10</v>
      </c>
      <c r="P2074" s="8">
        <v>1466.4285714285716</v>
      </c>
      <c r="Q2074">
        <f t="shared" si="160"/>
        <v>19</v>
      </c>
      <c r="R2074">
        <f t="shared" si="163"/>
        <v>7</v>
      </c>
      <c r="S2074" t="str">
        <f t="shared" si="164"/>
        <v>Loyal Customers</v>
      </c>
    </row>
    <row r="2075" spans="1:19" x14ac:dyDescent="0.25">
      <c r="A2075">
        <v>3422</v>
      </c>
      <c r="B2075">
        <v>50</v>
      </c>
      <c r="C2075" t="s">
        <v>442</v>
      </c>
      <c r="D2075" t="s">
        <v>34</v>
      </c>
      <c r="E2075">
        <v>76068</v>
      </c>
      <c r="F2075">
        <v>67</v>
      </c>
      <c r="G2075">
        <v>10</v>
      </c>
      <c r="H2075">
        <v>1376</v>
      </c>
      <c r="I2075">
        <f>(1-_xlfn.PERCENTRANK.INC($F$2:$F44287,F2075,1))*10</f>
        <v>4</v>
      </c>
      <c r="J2075">
        <f t="shared" si="161"/>
        <v>3</v>
      </c>
      <c r="K2075">
        <f t="shared" si="162"/>
        <v>8</v>
      </c>
      <c r="L2075" t="s">
        <v>483</v>
      </c>
      <c r="M2075">
        <v>2</v>
      </c>
      <c r="N2075" s="8">
        <v>458.66666666666663</v>
      </c>
      <c r="O2075" s="8">
        <v>4</v>
      </c>
      <c r="P2075" s="8">
        <v>917.33333333333326</v>
      </c>
      <c r="Q2075">
        <f t="shared" si="160"/>
        <v>15</v>
      </c>
      <c r="R2075">
        <f t="shared" si="163"/>
        <v>4</v>
      </c>
      <c r="S2075" t="str">
        <f t="shared" si="164"/>
        <v>At-Risk Customers</v>
      </c>
    </row>
    <row r="2076" spans="1:19" x14ac:dyDescent="0.25">
      <c r="A2076">
        <v>1055</v>
      </c>
      <c r="B2076">
        <v>49</v>
      </c>
      <c r="C2076" t="s">
        <v>443</v>
      </c>
      <c r="D2076" t="s">
        <v>34</v>
      </c>
      <c r="E2076">
        <v>53204</v>
      </c>
      <c r="F2076">
        <v>40</v>
      </c>
      <c r="G2076">
        <v>5</v>
      </c>
      <c r="H2076">
        <v>45</v>
      </c>
      <c r="I2076">
        <f>(1-_xlfn.PERCENTRANK.INC($F$2:$F44288,F2076,1))*10</f>
        <v>6</v>
      </c>
      <c r="J2076">
        <f t="shared" si="161"/>
        <v>0</v>
      </c>
      <c r="K2076">
        <f t="shared" si="162"/>
        <v>1</v>
      </c>
      <c r="L2076" t="s">
        <v>483</v>
      </c>
      <c r="M2076">
        <v>1</v>
      </c>
      <c r="N2076" s="8">
        <v>11.25</v>
      </c>
      <c r="O2076" s="8">
        <v>3</v>
      </c>
      <c r="P2076" s="8">
        <v>33.75</v>
      </c>
      <c r="Q2076">
        <f t="shared" si="160"/>
        <v>7</v>
      </c>
      <c r="R2076">
        <f t="shared" si="163"/>
        <v>1</v>
      </c>
      <c r="S2076" t="str">
        <f t="shared" si="164"/>
        <v>Inactive Customers</v>
      </c>
    </row>
    <row r="2077" spans="1:19" x14ac:dyDescent="0.25">
      <c r="A2077">
        <v>6544</v>
      </c>
      <c r="B2077">
        <v>76</v>
      </c>
      <c r="C2077" t="s">
        <v>33</v>
      </c>
      <c r="D2077" t="s">
        <v>34</v>
      </c>
      <c r="E2077">
        <v>67911</v>
      </c>
      <c r="F2077">
        <v>63</v>
      </c>
      <c r="G2077">
        <v>27</v>
      </c>
      <c r="H2077">
        <v>976</v>
      </c>
      <c r="I2077">
        <f>(1-_xlfn.PERCENTRANK.INC($F$2:$F44289,F2077,1))*10</f>
        <v>4</v>
      </c>
      <c r="J2077">
        <f t="shared" si="161"/>
        <v>9</v>
      </c>
      <c r="K2077">
        <f t="shared" si="162"/>
        <v>7</v>
      </c>
      <c r="L2077" t="s">
        <v>483</v>
      </c>
      <c r="M2077">
        <v>6</v>
      </c>
      <c r="N2077" s="8">
        <v>344.47058823529414</v>
      </c>
      <c r="O2077" s="8">
        <v>11</v>
      </c>
      <c r="P2077" s="8">
        <v>631.52941176470597</v>
      </c>
      <c r="Q2077">
        <f t="shared" si="160"/>
        <v>20</v>
      </c>
      <c r="R2077">
        <f t="shared" si="163"/>
        <v>7</v>
      </c>
      <c r="S2077" t="str">
        <f t="shared" si="164"/>
        <v>Loyal Customers</v>
      </c>
    </row>
    <row r="2078" spans="1:19" x14ac:dyDescent="0.25">
      <c r="A2078">
        <v>1241</v>
      </c>
      <c r="B2078">
        <v>41</v>
      </c>
      <c r="C2078" t="s">
        <v>443</v>
      </c>
      <c r="D2078" t="s">
        <v>34</v>
      </c>
      <c r="E2078">
        <v>14796</v>
      </c>
      <c r="F2078">
        <v>1</v>
      </c>
      <c r="G2078">
        <v>6</v>
      </c>
      <c r="H2078">
        <v>51</v>
      </c>
      <c r="I2078">
        <f>(1-_xlfn.PERCENTRANK.INC($F$2:$F44290,F2078,1))*10</f>
        <v>10</v>
      </c>
      <c r="J2078">
        <f t="shared" si="161"/>
        <v>1</v>
      </c>
      <c r="K2078">
        <f t="shared" si="162"/>
        <v>1</v>
      </c>
      <c r="L2078" t="s">
        <v>483</v>
      </c>
      <c r="M2078">
        <v>1</v>
      </c>
      <c r="N2078" s="8">
        <v>12.75</v>
      </c>
      <c r="O2078" s="8">
        <v>3</v>
      </c>
      <c r="P2078" s="8">
        <v>38.25</v>
      </c>
      <c r="Q2078">
        <f t="shared" si="160"/>
        <v>12</v>
      </c>
      <c r="R2078">
        <f t="shared" si="163"/>
        <v>3</v>
      </c>
      <c r="S2078" t="str">
        <f t="shared" si="164"/>
        <v>At-Risk Customers</v>
      </c>
    </row>
    <row r="2079" spans="1:19" x14ac:dyDescent="0.25">
      <c r="A2079">
        <v>2909</v>
      </c>
      <c r="B2079">
        <v>51</v>
      </c>
      <c r="C2079" t="s">
        <v>33</v>
      </c>
      <c r="D2079" t="s">
        <v>34</v>
      </c>
      <c r="E2079">
        <v>78128</v>
      </c>
      <c r="F2079">
        <v>89</v>
      </c>
      <c r="G2079">
        <v>20</v>
      </c>
      <c r="H2079">
        <v>1264</v>
      </c>
      <c r="I2079">
        <f>(1-_xlfn.PERCENTRANK.INC($F$2:$F44291,F2079,1))*10</f>
        <v>1.9999999999999996</v>
      </c>
      <c r="J2079">
        <f t="shared" si="161"/>
        <v>6</v>
      </c>
      <c r="K2079">
        <f t="shared" si="162"/>
        <v>8</v>
      </c>
      <c r="L2079" t="s">
        <v>483</v>
      </c>
      <c r="M2079">
        <v>8</v>
      </c>
      <c r="N2079" s="8">
        <v>722.28571428571422</v>
      </c>
      <c r="O2079" s="8">
        <v>6</v>
      </c>
      <c r="P2079" s="8">
        <v>541.71428571428567</v>
      </c>
      <c r="Q2079">
        <f t="shared" si="160"/>
        <v>16</v>
      </c>
      <c r="R2079">
        <f t="shared" si="163"/>
        <v>5</v>
      </c>
      <c r="S2079" t="str">
        <f t="shared" si="164"/>
        <v>Growth Customers</v>
      </c>
    </row>
    <row r="2080" spans="1:19" x14ac:dyDescent="0.25">
      <c r="A2080">
        <v>5802</v>
      </c>
      <c r="B2080">
        <v>53</v>
      </c>
      <c r="C2080" t="s">
        <v>41</v>
      </c>
      <c r="D2080" t="s">
        <v>34</v>
      </c>
      <c r="E2080">
        <v>14188</v>
      </c>
      <c r="F2080">
        <v>40</v>
      </c>
      <c r="G2080">
        <v>7</v>
      </c>
      <c r="H2080">
        <v>75</v>
      </c>
      <c r="I2080">
        <f>(1-_xlfn.PERCENTRANK.INC($F$2:$F44292,F2080,1))*10</f>
        <v>6</v>
      </c>
      <c r="J2080">
        <f t="shared" si="161"/>
        <v>1</v>
      </c>
      <c r="K2080">
        <f t="shared" si="162"/>
        <v>2</v>
      </c>
      <c r="L2080" t="s">
        <v>483</v>
      </c>
      <c r="M2080">
        <v>2</v>
      </c>
      <c r="N2080" s="8">
        <v>25</v>
      </c>
      <c r="O2080" s="8">
        <v>4</v>
      </c>
      <c r="P2080" s="8">
        <v>50</v>
      </c>
      <c r="Q2080">
        <f t="shared" si="160"/>
        <v>9</v>
      </c>
      <c r="R2080">
        <f t="shared" si="163"/>
        <v>2</v>
      </c>
      <c r="S2080" t="str">
        <f t="shared" si="164"/>
        <v>At-Risk Customers</v>
      </c>
    </row>
    <row r="2081" spans="1:19" x14ac:dyDescent="0.25">
      <c r="A2081">
        <v>1407</v>
      </c>
      <c r="B2081">
        <v>39</v>
      </c>
      <c r="C2081" t="s">
        <v>41</v>
      </c>
      <c r="D2081" t="s">
        <v>34</v>
      </c>
      <c r="E2081">
        <v>20425</v>
      </c>
      <c r="F2081">
        <v>5</v>
      </c>
      <c r="G2081">
        <v>7</v>
      </c>
      <c r="H2081">
        <v>57</v>
      </c>
      <c r="I2081">
        <f>(1-_xlfn.PERCENTRANK.INC($F$2:$F44293,F2081,1))*10</f>
        <v>10</v>
      </c>
      <c r="J2081">
        <f t="shared" si="161"/>
        <v>1</v>
      </c>
      <c r="K2081">
        <f t="shared" si="162"/>
        <v>2</v>
      </c>
      <c r="L2081" t="s">
        <v>483</v>
      </c>
      <c r="M2081">
        <v>2</v>
      </c>
      <c r="N2081" s="8">
        <v>22.8</v>
      </c>
      <c r="O2081" s="8">
        <v>3</v>
      </c>
      <c r="P2081" s="8">
        <v>34.199999999999996</v>
      </c>
      <c r="Q2081">
        <f t="shared" si="160"/>
        <v>13</v>
      </c>
      <c r="R2081">
        <f t="shared" si="163"/>
        <v>4</v>
      </c>
      <c r="S2081" t="str">
        <f t="shared" si="164"/>
        <v>At-Risk Customers</v>
      </c>
    </row>
    <row r="2082" spans="1:19" x14ac:dyDescent="0.25">
      <c r="A2082">
        <v>6183</v>
      </c>
      <c r="B2082">
        <v>63</v>
      </c>
      <c r="C2082" t="s">
        <v>443</v>
      </c>
      <c r="D2082" t="s">
        <v>34</v>
      </c>
      <c r="E2082">
        <v>58646</v>
      </c>
      <c r="F2082">
        <v>3</v>
      </c>
      <c r="G2082">
        <v>8</v>
      </c>
      <c r="H2082">
        <v>140</v>
      </c>
      <c r="I2082">
        <f>(1-_xlfn.PERCENTRANK.INC($F$2:$F44294,F2082,1))*10</f>
        <v>10</v>
      </c>
      <c r="J2082">
        <f t="shared" si="161"/>
        <v>2</v>
      </c>
      <c r="K2082">
        <f t="shared" si="162"/>
        <v>3</v>
      </c>
      <c r="L2082" t="s">
        <v>483</v>
      </c>
      <c r="M2082">
        <v>2</v>
      </c>
      <c r="N2082" s="8">
        <v>46.666666666666664</v>
      </c>
      <c r="O2082" s="8">
        <v>4</v>
      </c>
      <c r="P2082" s="8">
        <v>93.333333333333329</v>
      </c>
      <c r="Q2082">
        <f t="shared" si="160"/>
        <v>15</v>
      </c>
      <c r="R2082">
        <f t="shared" si="163"/>
        <v>4</v>
      </c>
      <c r="S2082" t="str">
        <f t="shared" si="164"/>
        <v>At-Risk Customers</v>
      </c>
    </row>
    <row r="2083" spans="1:19" x14ac:dyDescent="0.25">
      <c r="A2083">
        <v>340</v>
      </c>
      <c r="B2083">
        <v>55</v>
      </c>
      <c r="C2083" t="s">
        <v>442</v>
      </c>
      <c r="D2083" t="s">
        <v>37</v>
      </c>
      <c r="E2083">
        <v>72967</v>
      </c>
      <c r="F2083">
        <v>1</v>
      </c>
      <c r="G2083">
        <v>19</v>
      </c>
      <c r="H2083">
        <v>497</v>
      </c>
      <c r="I2083">
        <f>(1-_xlfn.PERCENTRANK.INC($F$2:$F44295,F2083,1))*10</f>
        <v>10</v>
      </c>
      <c r="J2083">
        <f t="shared" si="161"/>
        <v>6</v>
      </c>
      <c r="K2083">
        <f t="shared" si="162"/>
        <v>5</v>
      </c>
      <c r="L2083" t="s">
        <v>483</v>
      </c>
      <c r="M2083">
        <v>7</v>
      </c>
      <c r="N2083" s="8">
        <v>231.93333333333334</v>
      </c>
      <c r="O2083" s="8">
        <v>8</v>
      </c>
      <c r="P2083" s="8">
        <v>265.06666666666666</v>
      </c>
      <c r="Q2083">
        <f t="shared" si="160"/>
        <v>21</v>
      </c>
      <c r="R2083">
        <f t="shared" si="163"/>
        <v>8</v>
      </c>
      <c r="S2083" t="str">
        <f t="shared" si="164"/>
        <v>Loyal Customers</v>
      </c>
    </row>
    <row r="2084" spans="1:19" x14ac:dyDescent="0.25">
      <c r="A2084">
        <v>5991</v>
      </c>
      <c r="B2084">
        <v>76</v>
      </c>
      <c r="C2084" t="s">
        <v>443</v>
      </c>
      <c r="D2084" t="s">
        <v>34</v>
      </c>
      <c r="E2084">
        <v>48150</v>
      </c>
      <c r="F2084">
        <v>24</v>
      </c>
      <c r="G2084">
        <v>13</v>
      </c>
      <c r="H2084">
        <v>266</v>
      </c>
      <c r="I2084">
        <f>(1-_xlfn.PERCENTRANK.INC($F$2:$F44296,F2084,1))*10</f>
        <v>8</v>
      </c>
      <c r="J2084">
        <f t="shared" si="161"/>
        <v>4</v>
      </c>
      <c r="K2084">
        <f t="shared" si="162"/>
        <v>4</v>
      </c>
      <c r="L2084" t="s">
        <v>483</v>
      </c>
      <c r="M2084">
        <v>5</v>
      </c>
      <c r="N2084" s="8">
        <v>147.77777777777777</v>
      </c>
      <c r="O2084" s="8">
        <v>4</v>
      </c>
      <c r="P2084" s="8">
        <v>118.22222222222221</v>
      </c>
      <c r="Q2084">
        <f t="shared" si="160"/>
        <v>16</v>
      </c>
      <c r="R2084">
        <f t="shared" si="163"/>
        <v>5</v>
      </c>
      <c r="S2084" t="str">
        <f t="shared" si="164"/>
        <v>Growth Customers</v>
      </c>
    </row>
    <row r="2085" spans="1:19" x14ac:dyDescent="0.25">
      <c r="A2085">
        <v>3104</v>
      </c>
      <c r="B2085">
        <v>64</v>
      </c>
      <c r="C2085" t="s">
        <v>442</v>
      </c>
      <c r="D2085" t="s">
        <v>30</v>
      </c>
      <c r="E2085">
        <v>82332</v>
      </c>
      <c r="F2085">
        <v>89</v>
      </c>
      <c r="G2085">
        <v>21</v>
      </c>
      <c r="H2085">
        <v>2006</v>
      </c>
      <c r="I2085">
        <f>(1-_xlfn.PERCENTRANK.INC($F$2:$F44297,F2085,1))*10</f>
        <v>1.9999999999999996</v>
      </c>
      <c r="J2085">
        <f t="shared" si="161"/>
        <v>7</v>
      </c>
      <c r="K2085">
        <f t="shared" si="162"/>
        <v>9</v>
      </c>
      <c r="L2085" t="s">
        <v>483</v>
      </c>
      <c r="M2085">
        <v>5</v>
      </c>
      <c r="N2085" s="8">
        <v>590</v>
      </c>
      <c r="O2085" s="8">
        <v>12</v>
      </c>
      <c r="P2085" s="8">
        <v>1416</v>
      </c>
      <c r="Q2085">
        <f t="shared" si="160"/>
        <v>18</v>
      </c>
      <c r="R2085">
        <f t="shared" si="163"/>
        <v>6</v>
      </c>
      <c r="S2085" t="str">
        <f t="shared" si="164"/>
        <v>Growth Customers</v>
      </c>
    </row>
    <row r="2086" spans="1:19" x14ac:dyDescent="0.25">
      <c r="A2086">
        <v>9729</v>
      </c>
      <c r="B2086">
        <v>70</v>
      </c>
      <c r="C2086" t="s">
        <v>442</v>
      </c>
      <c r="D2086" t="s">
        <v>57</v>
      </c>
      <c r="E2086">
        <v>58275</v>
      </c>
      <c r="F2086">
        <v>48</v>
      </c>
      <c r="G2086">
        <v>23</v>
      </c>
      <c r="H2086">
        <v>615</v>
      </c>
      <c r="I2086">
        <f>(1-_xlfn.PERCENTRANK.INC($F$2:$F44298,F2086,1))*10</f>
        <v>6</v>
      </c>
      <c r="J2086">
        <f t="shared" si="161"/>
        <v>8</v>
      </c>
      <c r="K2086">
        <f t="shared" si="162"/>
        <v>5</v>
      </c>
      <c r="L2086" t="s">
        <v>483</v>
      </c>
      <c r="M2086">
        <v>8</v>
      </c>
      <c r="N2086" s="8">
        <v>328</v>
      </c>
      <c r="O2086" s="8">
        <v>7</v>
      </c>
      <c r="P2086" s="8">
        <v>287</v>
      </c>
      <c r="Q2086">
        <f t="shared" si="160"/>
        <v>19</v>
      </c>
      <c r="R2086">
        <f t="shared" si="163"/>
        <v>7</v>
      </c>
      <c r="S2086" t="str">
        <f t="shared" si="164"/>
        <v>Loyal Customers</v>
      </c>
    </row>
    <row r="2087" spans="1:19" x14ac:dyDescent="0.25">
      <c r="A2087">
        <v>1008</v>
      </c>
      <c r="B2087">
        <v>44</v>
      </c>
      <c r="C2087" t="s">
        <v>33</v>
      </c>
      <c r="D2087" t="s">
        <v>34</v>
      </c>
      <c r="E2087">
        <v>44953</v>
      </c>
      <c r="F2087">
        <v>31</v>
      </c>
      <c r="G2087">
        <v>24</v>
      </c>
      <c r="H2087">
        <v>1021</v>
      </c>
      <c r="I2087">
        <f>(1-_xlfn.PERCENTRANK.INC($F$2:$F44299,F2087,1))*10</f>
        <v>7</v>
      </c>
      <c r="J2087">
        <f t="shared" si="161"/>
        <v>8</v>
      </c>
      <c r="K2087">
        <f t="shared" si="162"/>
        <v>7</v>
      </c>
      <c r="L2087" t="s">
        <v>483</v>
      </c>
      <c r="M2087">
        <v>7</v>
      </c>
      <c r="N2087" s="8">
        <v>357.34999999999997</v>
      </c>
      <c r="O2087" s="8">
        <v>13</v>
      </c>
      <c r="P2087" s="8">
        <v>663.65</v>
      </c>
      <c r="Q2087">
        <f t="shared" si="160"/>
        <v>22</v>
      </c>
      <c r="R2087">
        <f t="shared" si="163"/>
        <v>8</v>
      </c>
      <c r="S2087" t="str">
        <f t="shared" si="164"/>
        <v>Loyal Customers</v>
      </c>
    </row>
    <row r="2088" spans="1:19" x14ac:dyDescent="0.25">
      <c r="A2088">
        <v>11091</v>
      </c>
      <c r="B2088">
        <v>72</v>
      </c>
      <c r="C2088" t="s">
        <v>442</v>
      </c>
      <c r="D2088" t="s">
        <v>34</v>
      </c>
      <c r="E2088">
        <v>34587</v>
      </c>
      <c r="F2088">
        <v>68</v>
      </c>
      <c r="G2088">
        <v>6</v>
      </c>
      <c r="H2088">
        <v>22</v>
      </c>
      <c r="I2088">
        <f>(1-_xlfn.PERCENTRANK.INC($F$2:$F44300,F2088,1))*10</f>
        <v>4</v>
      </c>
      <c r="J2088">
        <f t="shared" si="161"/>
        <v>1</v>
      </c>
      <c r="K2088">
        <f t="shared" si="162"/>
        <v>0</v>
      </c>
      <c r="L2088" t="s">
        <v>483</v>
      </c>
      <c r="M2088">
        <v>1</v>
      </c>
      <c r="N2088" s="8">
        <v>5.5</v>
      </c>
      <c r="O2088" s="8">
        <v>3</v>
      </c>
      <c r="P2088" s="8">
        <v>16.5</v>
      </c>
      <c r="Q2088">
        <f t="shared" si="160"/>
        <v>5</v>
      </c>
      <c r="R2088">
        <f t="shared" si="163"/>
        <v>0</v>
      </c>
      <c r="S2088" t="str">
        <f t="shared" si="164"/>
        <v>Inactive Customers</v>
      </c>
    </row>
    <row r="2089" spans="1:19" x14ac:dyDescent="0.25">
      <c r="A2089">
        <v>3969</v>
      </c>
      <c r="B2089">
        <v>51</v>
      </c>
      <c r="C2089" t="s">
        <v>443</v>
      </c>
      <c r="D2089" t="s">
        <v>34</v>
      </c>
      <c r="E2089">
        <v>43018</v>
      </c>
      <c r="F2089">
        <v>46</v>
      </c>
      <c r="G2089">
        <v>7</v>
      </c>
      <c r="H2089">
        <v>133</v>
      </c>
      <c r="I2089">
        <f>(1-_xlfn.PERCENTRANK.INC($F$2:$F44301,F2089,1))*10</f>
        <v>6</v>
      </c>
      <c r="J2089">
        <f t="shared" si="161"/>
        <v>1</v>
      </c>
      <c r="K2089">
        <f t="shared" si="162"/>
        <v>3</v>
      </c>
      <c r="L2089" t="s">
        <v>483</v>
      </c>
      <c r="M2089">
        <v>2</v>
      </c>
      <c r="N2089" s="8">
        <v>66.5</v>
      </c>
      <c r="O2089" s="8">
        <v>2</v>
      </c>
      <c r="P2089" s="8">
        <v>66.5</v>
      </c>
      <c r="Q2089">
        <f t="shared" si="160"/>
        <v>10</v>
      </c>
      <c r="R2089">
        <f t="shared" si="163"/>
        <v>2</v>
      </c>
      <c r="S2089" t="str">
        <f t="shared" si="164"/>
        <v>At-Risk Customers</v>
      </c>
    </row>
    <row r="2090" spans="1:19" x14ac:dyDescent="0.25">
      <c r="A2090">
        <v>1916</v>
      </c>
      <c r="B2090">
        <v>71</v>
      </c>
      <c r="C2090" t="s">
        <v>443</v>
      </c>
      <c r="D2090" t="s">
        <v>34</v>
      </c>
      <c r="E2090">
        <v>45736</v>
      </c>
      <c r="F2090">
        <v>92</v>
      </c>
      <c r="G2090">
        <v>19</v>
      </c>
      <c r="H2090">
        <v>437</v>
      </c>
      <c r="I2090">
        <f>(1-_xlfn.PERCENTRANK.INC($F$2:$F44302,F2090,1))*10</f>
        <v>0.99999999999999978</v>
      </c>
      <c r="J2090">
        <f t="shared" si="161"/>
        <v>6</v>
      </c>
      <c r="K2090">
        <f t="shared" si="162"/>
        <v>5</v>
      </c>
      <c r="L2090" t="s">
        <v>483</v>
      </c>
      <c r="M2090">
        <v>7</v>
      </c>
      <c r="N2090" s="8">
        <v>235.30769230769229</v>
      </c>
      <c r="O2090" s="8">
        <v>6</v>
      </c>
      <c r="P2090" s="8">
        <v>201.69230769230771</v>
      </c>
      <c r="Q2090">
        <f t="shared" si="160"/>
        <v>12</v>
      </c>
      <c r="R2090">
        <f t="shared" si="163"/>
        <v>3</v>
      </c>
      <c r="S2090" t="str">
        <f t="shared" si="164"/>
        <v>At-Risk Customers</v>
      </c>
    </row>
    <row r="2091" spans="1:19" x14ac:dyDescent="0.25">
      <c r="A2091">
        <v>9907</v>
      </c>
      <c r="B2091">
        <v>56</v>
      </c>
      <c r="C2091" t="s">
        <v>443</v>
      </c>
      <c r="D2091" t="s">
        <v>34</v>
      </c>
      <c r="E2091">
        <v>66476</v>
      </c>
      <c r="F2091">
        <v>80</v>
      </c>
      <c r="G2091">
        <v>26</v>
      </c>
      <c r="H2091">
        <v>1013</v>
      </c>
      <c r="I2091">
        <f>(1-_xlfn.PERCENTRANK.INC($F$2:$F44303,F2091,1))*10</f>
        <v>1.9999999999999996</v>
      </c>
      <c r="J2091">
        <f t="shared" si="161"/>
        <v>9</v>
      </c>
      <c r="K2091">
        <f t="shared" si="162"/>
        <v>7</v>
      </c>
      <c r="L2091" t="s">
        <v>483</v>
      </c>
      <c r="M2091">
        <v>6</v>
      </c>
      <c r="N2091" s="8">
        <v>379.875</v>
      </c>
      <c r="O2091" s="8">
        <v>10</v>
      </c>
      <c r="P2091" s="8">
        <v>633.125</v>
      </c>
      <c r="Q2091">
        <f t="shared" si="160"/>
        <v>18</v>
      </c>
      <c r="R2091">
        <f t="shared" si="163"/>
        <v>6</v>
      </c>
      <c r="S2091" t="str">
        <f t="shared" si="164"/>
        <v>Growth Customers</v>
      </c>
    </row>
    <row r="2092" spans="1:19" x14ac:dyDescent="0.25">
      <c r="A2092">
        <v>87</v>
      </c>
      <c r="B2092">
        <v>44</v>
      </c>
      <c r="C2092" t="s">
        <v>443</v>
      </c>
      <c r="D2092" t="s">
        <v>34</v>
      </c>
      <c r="E2092">
        <v>27733</v>
      </c>
      <c r="F2092">
        <v>16</v>
      </c>
      <c r="G2092">
        <v>7</v>
      </c>
      <c r="H2092">
        <v>57</v>
      </c>
      <c r="I2092">
        <f>(1-_xlfn.PERCENTRANK.INC($F$2:$F44304,F2092,1))*10</f>
        <v>9</v>
      </c>
      <c r="J2092">
        <f t="shared" si="161"/>
        <v>1</v>
      </c>
      <c r="K2092">
        <f t="shared" si="162"/>
        <v>2</v>
      </c>
      <c r="L2092" t="s">
        <v>483</v>
      </c>
      <c r="M2092">
        <v>2</v>
      </c>
      <c r="N2092" s="8">
        <v>22.8</v>
      </c>
      <c r="O2092" s="8">
        <v>3</v>
      </c>
      <c r="P2092" s="8">
        <v>34.199999999999996</v>
      </c>
      <c r="Q2092">
        <f t="shared" si="160"/>
        <v>12</v>
      </c>
      <c r="R2092">
        <f t="shared" si="163"/>
        <v>3</v>
      </c>
      <c r="S2092" t="str">
        <f t="shared" si="164"/>
        <v>At-Risk Customers</v>
      </c>
    </row>
    <row r="2093" spans="1:19" x14ac:dyDescent="0.25">
      <c r="A2093">
        <v>8659</v>
      </c>
      <c r="B2093">
        <v>73</v>
      </c>
      <c r="C2093" t="s">
        <v>33</v>
      </c>
      <c r="D2093" t="s">
        <v>34</v>
      </c>
      <c r="E2093">
        <v>69805</v>
      </c>
      <c r="F2093">
        <v>50</v>
      </c>
      <c r="G2093">
        <v>27</v>
      </c>
      <c r="H2093">
        <v>1038</v>
      </c>
      <c r="I2093">
        <f>(1-_xlfn.PERCENTRANK.INC($F$2:$F44305,F2093,1))*10</f>
        <v>5</v>
      </c>
      <c r="J2093">
        <f t="shared" si="161"/>
        <v>9</v>
      </c>
      <c r="K2093">
        <f t="shared" si="162"/>
        <v>7</v>
      </c>
      <c r="L2093" t="s">
        <v>483</v>
      </c>
      <c r="M2093">
        <v>6</v>
      </c>
      <c r="N2093" s="8">
        <v>366.35294117647061</v>
      </c>
      <c r="O2093" s="8">
        <v>11</v>
      </c>
      <c r="P2093" s="8">
        <v>671.64705882352939</v>
      </c>
      <c r="Q2093">
        <f t="shared" si="160"/>
        <v>21</v>
      </c>
      <c r="R2093">
        <f t="shared" si="163"/>
        <v>8</v>
      </c>
      <c r="S2093" t="str">
        <f t="shared" si="164"/>
        <v>Loyal Customers</v>
      </c>
    </row>
    <row r="2094" spans="1:19" x14ac:dyDescent="0.25">
      <c r="A2094">
        <v>6262</v>
      </c>
      <c r="B2094">
        <v>63</v>
      </c>
      <c r="C2094" t="s">
        <v>443</v>
      </c>
      <c r="D2094" t="s">
        <v>30</v>
      </c>
      <c r="E2094">
        <v>72217</v>
      </c>
      <c r="F2094">
        <v>93</v>
      </c>
      <c r="G2094">
        <v>22</v>
      </c>
      <c r="H2094">
        <v>1573</v>
      </c>
      <c r="I2094">
        <f>(1-_xlfn.PERCENTRANK.INC($F$2:$F44306,F2094,1))*10</f>
        <v>0.99999999999999978</v>
      </c>
      <c r="J2094">
        <f t="shared" si="161"/>
        <v>7</v>
      </c>
      <c r="K2094">
        <f t="shared" si="162"/>
        <v>9</v>
      </c>
      <c r="L2094" t="s">
        <v>483</v>
      </c>
      <c r="M2094">
        <v>3</v>
      </c>
      <c r="N2094" s="8">
        <v>428.99999999999994</v>
      </c>
      <c r="O2094" s="8">
        <v>8</v>
      </c>
      <c r="P2094" s="8">
        <v>1144</v>
      </c>
      <c r="Q2094">
        <f t="shared" si="160"/>
        <v>17</v>
      </c>
      <c r="R2094">
        <f t="shared" si="163"/>
        <v>5</v>
      </c>
      <c r="S2094" t="str">
        <f t="shared" si="164"/>
        <v>Growth Customers</v>
      </c>
    </row>
    <row r="2095" spans="1:19" x14ac:dyDescent="0.25">
      <c r="A2095">
        <v>6147</v>
      </c>
      <c r="B2095">
        <v>54</v>
      </c>
      <c r="C2095" t="s">
        <v>442</v>
      </c>
      <c r="D2095" t="s">
        <v>37</v>
      </c>
      <c r="E2095">
        <v>25818</v>
      </c>
      <c r="F2095">
        <v>51</v>
      </c>
      <c r="G2095">
        <v>4</v>
      </c>
      <c r="H2095">
        <v>28</v>
      </c>
      <c r="I2095">
        <f>(1-_xlfn.PERCENTRANK.INC($F$2:$F44307,F2095,1))*10</f>
        <v>5</v>
      </c>
      <c r="J2095">
        <f t="shared" si="161"/>
        <v>0</v>
      </c>
      <c r="K2095">
        <f t="shared" si="162"/>
        <v>0</v>
      </c>
      <c r="L2095" t="s">
        <v>483</v>
      </c>
      <c r="M2095">
        <v>0</v>
      </c>
      <c r="N2095" s="8">
        <v>0</v>
      </c>
      <c r="O2095" s="8">
        <v>2</v>
      </c>
      <c r="P2095" s="8">
        <v>28</v>
      </c>
      <c r="Q2095">
        <f t="shared" si="160"/>
        <v>5</v>
      </c>
      <c r="R2095">
        <f t="shared" si="163"/>
        <v>0</v>
      </c>
      <c r="S2095" t="str">
        <f t="shared" si="164"/>
        <v>Inactive Customers</v>
      </c>
    </row>
    <row r="2096" spans="1:19" x14ac:dyDescent="0.25">
      <c r="A2096">
        <v>8832</v>
      </c>
      <c r="B2096">
        <v>49</v>
      </c>
      <c r="C2096" t="s">
        <v>443</v>
      </c>
      <c r="D2096" t="s">
        <v>34</v>
      </c>
      <c r="E2096">
        <v>37509</v>
      </c>
      <c r="F2096">
        <v>24</v>
      </c>
      <c r="G2096">
        <v>9</v>
      </c>
      <c r="H2096">
        <v>123</v>
      </c>
      <c r="I2096">
        <f>(1-_xlfn.PERCENTRANK.INC($F$2:$F44308,F2096,1))*10</f>
        <v>8</v>
      </c>
      <c r="J2096">
        <f t="shared" si="161"/>
        <v>2</v>
      </c>
      <c r="K2096">
        <f t="shared" si="162"/>
        <v>3</v>
      </c>
      <c r="L2096" t="s">
        <v>483</v>
      </c>
      <c r="M2096">
        <v>3</v>
      </c>
      <c r="N2096" s="8">
        <v>52.714285714285708</v>
      </c>
      <c r="O2096" s="8">
        <v>4</v>
      </c>
      <c r="P2096" s="8">
        <v>70.285714285714278</v>
      </c>
      <c r="Q2096">
        <f t="shared" si="160"/>
        <v>13</v>
      </c>
      <c r="R2096">
        <f t="shared" si="163"/>
        <v>4</v>
      </c>
      <c r="S2096" t="str">
        <f t="shared" si="164"/>
        <v>At-Risk Customers</v>
      </c>
    </row>
    <row r="2097" spans="1:19" x14ac:dyDescent="0.25">
      <c r="A2097">
        <v>10067</v>
      </c>
      <c r="B2097">
        <v>49</v>
      </c>
      <c r="C2097" t="s">
        <v>443</v>
      </c>
      <c r="D2097" t="s">
        <v>34</v>
      </c>
      <c r="E2097">
        <v>25176</v>
      </c>
      <c r="F2097">
        <v>79</v>
      </c>
      <c r="G2097">
        <v>4</v>
      </c>
      <c r="H2097">
        <v>13</v>
      </c>
      <c r="I2097">
        <f>(1-_xlfn.PERCENTRANK.INC($F$2:$F44309,F2097,1))*10</f>
        <v>3.0000000000000004</v>
      </c>
      <c r="J2097">
        <f t="shared" si="161"/>
        <v>0</v>
      </c>
      <c r="K2097">
        <f t="shared" si="162"/>
        <v>0</v>
      </c>
      <c r="L2097" t="s">
        <v>483</v>
      </c>
      <c r="M2097">
        <v>1</v>
      </c>
      <c r="N2097" s="8">
        <v>4.333333333333333</v>
      </c>
      <c r="O2097" s="8">
        <v>2</v>
      </c>
      <c r="P2097" s="8">
        <v>8.6666666666666661</v>
      </c>
      <c r="Q2097">
        <f t="shared" si="160"/>
        <v>3.0000000000000004</v>
      </c>
      <c r="R2097">
        <f t="shared" si="163"/>
        <v>0</v>
      </c>
      <c r="S2097" t="str">
        <f t="shared" si="164"/>
        <v>Inactive Customers</v>
      </c>
    </row>
    <row r="2098" spans="1:19" x14ac:dyDescent="0.25">
      <c r="A2098">
        <v>7532</v>
      </c>
      <c r="B2098">
        <v>45</v>
      </c>
      <c r="C2098" t="s">
        <v>442</v>
      </c>
      <c r="D2098" t="s">
        <v>34</v>
      </c>
      <c r="E2098">
        <v>43586</v>
      </c>
      <c r="F2098">
        <v>26</v>
      </c>
      <c r="G2098">
        <v>10</v>
      </c>
      <c r="H2098">
        <v>132</v>
      </c>
      <c r="I2098">
        <f>(1-_xlfn.PERCENTRANK.INC($F$2:$F44310,F2098,1))*10</f>
        <v>8</v>
      </c>
      <c r="J2098">
        <f t="shared" si="161"/>
        <v>3</v>
      </c>
      <c r="K2098">
        <f t="shared" si="162"/>
        <v>3</v>
      </c>
      <c r="L2098" t="s">
        <v>483</v>
      </c>
      <c r="M2098">
        <v>3</v>
      </c>
      <c r="N2098" s="8">
        <v>56.571428571428569</v>
      </c>
      <c r="O2098" s="8">
        <v>4</v>
      </c>
      <c r="P2098" s="8">
        <v>75.428571428571431</v>
      </c>
      <c r="Q2098">
        <f t="shared" si="160"/>
        <v>14</v>
      </c>
      <c r="R2098">
        <f t="shared" si="163"/>
        <v>4</v>
      </c>
      <c r="S2098" t="str">
        <f t="shared" si="164"/>
        <v>At-Risk Customers</v>
      </c>
    </row>
    <row r="2099" spans="1:19" x14ac:dyDescent="0.25">
      <c r="A2099">
        <v>4915</v>
      </c>
      <c r="B2099">
        <v>69</v>
      </c>
      <c r="C2099" t="s">
        <v>443</v>
      </c>
      <c r="D2099" t="s">
        <v>34</v>
      </c>
      <c r="E2099">
        <v>53230</v>
      </c>
      <c r="F2099">
        <v>86</v>
      </c>
      <c r="G2099">
        <v>23</v>
      </c>
      <c r="H2099">
        <v>732</v>
      </c>
      <c r="I2099">
        <f>(1-_xlfn.PERCENTRANK.INC($F$2:$F44311,F2099,1))*10</f>
        <v>1.9999999999999996</v>
      </c>
      <c r="J2099">
        <f t="shared" si="161"/>
        <v>8</v>
      </c>
      <c r="K2099">
        <f t="shared" si="162"/>
        <v>6</v>
      </c>
      <c r="L2099" t="s">
        <v>483</v>
      </c>
      <c r="M2099">
        <v>5</v>
      </c>
      <c r="N2099" s="8">
        <v>215.29411764705884</v>
      </c>
      <c r="O2099" s="8">
        <v>12</v>
      </c>
      <c r="P2099" s="8">
        <v>516.70588235294122</v>
      </c>
      <c r="Q2099">
        <f t="shared" si="160"/>
        <v>16</v>
      </c>
      <c r="R2099">
        <f t="shared" si="163"/>
        <v>5</v>
      </c>
      <c r="S2099" t="str">
        <f t="shared" si="164"/>
        <v>Growth Customers</v>
      </c>
    </row>
    <row r="2100" spans="1:19" x14ac:dyDescent="0.25">
      <c r="A2100">
        <v>2115</v>
      </c>
      <c r="B2100">
        <v>68</v>
      </c>
      <c r="C2100" t="s">
        <v>442</v>
      </c>
      <c r="D2100" t="s">
        <v>34</v>
      </c>
      <c r="E2100">
        <v>50116</v>
      </c>
      <c r="F2100">
        <v>68</v>
      </c>
      <c r="G2100">
        <v>7</v>
      </c>
      <c r="H2100">
        <v>66</v>
      </c>
      <c r="I2100">
        <f>(1-_xlfn.PERCENTRANK.INC($F$2:$F44312,F2100,1))*10</f>
        <v>4</v>
      </c>
      <c r="J2100">
        <f t="shared" si="161"/>
        <v>1</v>
      </c>
      <c r="K2100">
        <f t="shared" si="162"/>
        <v>2</v>
      </c>
      <c r="L2100" t="s">
        <v>483</v>
      </c>
      <c r="M2100">
        <v>1</v>
      </c>
      <c r="N2100" s="8">
        <v>13.200000000000001</v>
      </c>
      <c r="O2100" s="8">
        <v>4</v>
      </c>
      <c r="P2100" s="8">
        <v>52.800000000000004</v>
      </c>
      <c r="Q2100">
        <f t="shared" si="160"/>
        <v>7</v>
      </c>
      <c r="R2100">
        <f t="shared" si="163"/>
        <v>1</v>
      </c>
      <c r="S2100" t="str">
        <f t="shared" si="164"/>
        <v>Inactive Customers</v>
      </c>
    </row>
    <row r="2101" spans="1:19" x14ac:dyDescent="0.25">
      <c r="A2101">
        <v>2088</v>
      </c>
      <c r="B2101">
        <v>53</v>
      </c>
      <c r="C2101" t="s">
        <v>442</v>
      </c>
      <c r="D2101" t="s">
        <v>34</v>
      </c>
      <c r="E2101">
        <v>84906</v>
      </c>
      <c r="F2101">
        <v>98</v>
      </c>
      <c r="G2101">
        <v>24</v>
      </c>
      <c r="H2101">
        <v>1631</v>
      </c>
      <c r="I2101">
        <f>(1-_xlfn.PERCENTRANK.INC($F$2:$F44313,F2101,1))*10</f>
        <v>0.99999999999999978</v>
      </c>
      <c r="J2101">
        <f t="shared" si="161"/>
        <v>8</v>
      </c>
      <c r="K2101">
        <f t="shared" si="162"/>
        <v>9</v>
      </c>
      <c r="L2101" t="s">
        <v>483</v>
      </c>
      <c r="M2101">
        <v>5</v>
      </c>
      <c r="N2101" s="8">
        <v>479.70588235294122</v>
      </c>
      <c r="O2101" s="8">
        <v>12</v>
      </c>
      <c r="P2101" s="8">
        <v>1151.294117647059</v>
      </c>
      <c r="Q2101">
        <f t="shared" si="160"/>
        <v>18</v>
      </c>
      <c r="R2101">
        <f t="shared" si="163"/>
        <v>6</v>
      </c>
      <c r="S2101" t="str">
        <f t="shared" si="164"/>
        <v>Growth Customers</v>
      </c>
    </row>
    <row r="2102" spans="1:19" x14ac:dyDescent="0.25">
      <c r="A2102">
        <v>2493</v>
      </c>
      <c r="B2102">
        <v>59</v>
      </c>
      <c r="C2102" t="s">
        <v>442</v>
      </c>
      <c r="D2102" t="s">
        <v>34</v>
      </c>
      <c r="E2102">
        <v>61286</v>
      </c>
      <c r="F2102">
        <v>34</v>
      </c>
      <c r="G2102">
        <v>18</v>
      </c>
      <c r="H2102">
        <v>608</v>
      </c>
      <c r="I2102">
        <f>(1-_xlfn.PERCENTRANK.INC($F$2:$F44314,F2102,1))*10</f>
        <v>7</v>
      </c>
      <c r="J2102">
        <f t="shared" si="161"/>
        <v>6</v>
      </c>
      <c r="K2102">
        <f t="shared" si="162"/>
        <v>5</v>
      </c>
      <c r="L2102" t="s">
        <v>483</v>
      </c>
      <c r="M2102">
        <v>7</v>
      </c>
      <c r="N2102" s="8">
        <v>283.73333333333335</v>
      </c>
      <c r="O2102" s="8">
        <v>8</v>
      </c>
      <c r="P2102" s="8">
        <v>324.26666666666665</v>
      </c>
      <c r="Q2102">
        <f t="shared" si="160"/>
        <v>18</v>
      </c>
      <c r="R2102">
        <f t="shared" si="163"/>
        <v>6</v>
      </c>
      <c r="S2102" t="str">
        <f t="shared" si="164"/>
        <v>Growth Customers</v>
      </c>
    </row>
    <row r="2103" spans="1:19" x14ac:dyDescent="0.25">
      <c r="A2103">
        <v>6292</v>
      </c>
      <c r="B2103">
        <v>39</v>
      </c>
      <c r="C2103" t="s">
        <v>33</v>
      </c>
      <c r="D2103" t="s">
        <v>34</v>
      </c>
      <c r="E2103">
        <v>82333</v>
      </c>
      <c r="F2103">
        <v>60</v>
      </c>
      <c r="G2103">
        <v>18</v>
      </c>
      <c r="H2103">
        <v>1822</v>
      </c>
      <c r="I2103">
        <f>(1-_xlfn.PERCENTRANK.INC($F$2:$F44315,F2103,1))*10</f>
        <v>4</v>
      </c>
      <c r="J2103">
        <f t="shared" si="161"/>
        <v>6</v>
      </c>
      <c r="K2103">
        <f t="shared" si="162"/>
        <v>9</v>
      </c>
      <c r="L2103" t="s">
        <v>483</v>
      </c>
      <c r="M2103">
        <v>4</v>
      </c>
      <c r="N2103" s="8">
        <v>520.57142857142856</v>
      </c>
      <c r="O2103" s="8">
        <v>10</v>
      </c>
      <c r="P2103" s="8">
        <v>1301.4285714285716</v>
      </c>
      <c r="Q2103">
        <f t="shared" si="160"/>
        <v>19</v>
      </c>
      <c r="R2103">
        <f t="shared" si="163"/>
        <v>7</v>
      </c>
      <c r="S2103" t="str">
        <f t="shared" si="164"/>
        <v>Loyal Customers</v>
      </c>
    </row>
    <row r="2104" spans="1:19" x14ac:dyDescent="0.25">
      <c r="A2104">
        <v>1631</v>
      </c>
      <c r="B2104">
        <v>60</v>
      </c>
      <c r="C2104" t="s">
        <v>33</v>
      </c>
      <c r="D2104" t="s">
        <v>34</v>
      </c>
      <c r="E2104">
        <v>65220</v>
      </c>
      <c r="F2104">
        <v>3</v>
      </c>
      <c r="G2104">
        <v>23</v>
      </c>
      <c r="H2104">
        <v>1282</v>
      </c>
      <c r="I2104">
        <f>(1-_xlfn.PERCENTRANK.INC($F$2:$F44316,F2104,1))*10</f>
        <v>10</v>
      </c>
      <c r="J2104">
        <f t="shared" si="161"/>
        <v>8</v>
      </c>
      <c r="K2104">
        <f t="shared" si="162"/>
        <v>8</v>
      </c>
      <c r="L2104" t="s">
        <v>483</v>
      </c>
      <c r="M2104">
        <v>8</v>
      </c>
      <c r="N2104" s="8">
        <v>683.73333333333335</v>
      </c>
      <c r="O2104" s="8">
        <v>7</v>
      </c>
      <c r="P2104" s="8">
        <v>598.26666666666665</v>
      </c>
      <c r="Q2104">
        <f t="shared" si="160"/>
        <v>26</v>
      </c>
      <c r="R2104">
        <f t="shared" si="163"/>
        <v>9</v>
      </c>
      <c r="S2104" t="str">
        <f t="shared" si="164"/>
        <v>Top Customers</v>
      </c>
    </row>
    <row r="2105" spans="1:19" x14ac:dyDescent="0.25">
      <c r="A2105">
        <v>10104</v>
      </c>
      <c r="B2105">
        <v>51</v>
      </c>
      <c r="C2105" t="s">
        <v>442</v>
      </c>
      <c r="D2105" t="s">
        <v>34</v>
      </c>
      <c r="E2105">
        <v>33590</v>
      </c>
      <c r="F2105">
        <v>65</v>
      </c>
      <c r="G2105">
        <v>4</v>
      </c>
      <c r="H2105">
        <v>8</v>
      </c>
      <c r="I2105">
        <f>(1-_xlfn.PERCENTRANK.INC($F$2:$F44317,F2105,1))*10</f>
        <v>4</v>
      </c>
      <c r="J2105">
        <f t="shared" si="161"/>
        <v>0</v>
      </c>
      <c r="K2105">
        <f t="shared" si="162"/>
        <v>0</v>
      </c>
      <c r="L2105" t="s">
        <v>483</v>
      </c>
      <c r="M2105">
        <v>1</v>
      </c>
      <c r="N2105" s="8">
        <v>2.6666666666666665</v>
      </c>
      <c r="O2105" s="8">
        <v>2</v>
      </c>
      <c r="P2105" s="8">
        <v>5.333333333333333</v>
      </c>
      <c r="Q2105">
        <f t="shared" si="160"/>
        <v>4</v>
      </c>
      <c r="R2105">
        <f t="shared" si="163"/>
        <v>0</v>
      </c>
      <c r="S2105" t="str">
        <f t="shared" si="164"/>
        <v>Inactive Customers</v>
      </c>
    </row>
    <row r="2106" spans="1:19" x14ac:dyDescent="0.25">
      <c r="A2106">
        <v>3006</v>
      </c>
      <c r="B2106">
        <v>49</v>
      </c>
      <c r="C2106" t="s">
        <v>442</v>
      </c>
      <c r="D2106" t="s">
        <v>37</v>
      </c>
      <c r="E2106">
        <v>30992</v>
      </c>
      <c r="F2106">
        <v>83</v>
      </c>
      <c r="G2106">
        <v>5</v>
      </c>
      <c r="H2106">
        <v>43</v>
      </c>
      <c r="I2106">
        <f>(1-_xlfn.PERCENTRANK.INC($F$2:$F44318,F2106,1))*10</f>
        <v>1.9999999999999996</v>
      </c>
      <c r="J2106">
        <f t="shared" si="161"/>
        <v>0</v>
      </c>
      <c r="K2106">
        <f t="shared" si="162"/>
        <v>1</v>
      </c>
      <c r="L2106" t="s">
        <v>483</v>
      </c>
      <c r="M2106">
        <v>1</v>
      </c>
      <c r="N2106" s="8">
        <v>10.75</v>
      </c>
      <c r="O2106" s="8">
        <v>3</v>
      </c>
      <c r="P2106" s="8">
        <v>32.25</v>
      </c>
      <c r="Q2106">
        <f t="shared" si="160"/>
        <v>2.9999999999999996</v>
      </c>
      <c r="R2106">
        <f t="shared" si="163"/>
        <v>0</v>
      </c>
      <c r="S2106" t="str">
        <f t="shared" si="164"/>
        <v>Inactive Customers</v>
      </c>
    </row>
    <row r="2107" spans="1:19" x14ac:dyDescent="0.25">
      <c r="A2107">
        <v>3919</v>
      </c>
      <c r="B2107">
        <v>49</v>
      </c>
      <c r="C2107" t="s">
        <v>443</v>
      </c>
      <c r="D2107" t="s">
        <v>30</v>
      </c>
      <c r="E2107">
        <v>72309</v>
      </c>
      <c r="F2107">
        <v>64</v>
      </c>
      <c r="G2107">
        <v>20</v>
      </c>
      <c r="H2107">
        <v>1931</v>
      </c>
      <c r="I2107">
        <f>(1-_xlfn.PERCENTRANK.INC($F$2:$F44319,F2107,1))*10</f>
        <v>4</v>
      </c>
      <c r="J2107">
        <f t="shared" si="161"/>
        <v>6</v>
      </c>
      <c r="K2107">
        <f t="shared" si="162"/>
        <v>9</v>
      </c>
      <c r="L2107" t="s">
        <v>483</v>
      </c>
      <c r="M2107">
        <v>5</v>
      </c>
      <c r="N2107" s="8">
        <v>742.69230769230774</v>
      </c>
      <c r="O2107" s="8">
        <v>8</v>
      </c>
      <c r="P2107" s="8">
        <v>1188.3076923076924</v>
      </c>
      <c r="Q2107">
        <f t="shared" si="160"/>
        <v>19</v>
      </c>
      <c r="R2107">
        <f t="shared" si="163"/>
        <v>7</v>
      </c>
      <c r="S2107" t="str">
        <f t="shared" si="164"/>
        <v>Loyal Customers</v>
      </c>
    </row>
    <row r="2108" spans="1:19" x14ac:dyDescent="0.25">
      <c r="A2108">
        <v>11181</v>
      </c>
      <c r="B2108">
        <v>76</v>
      </c>
      <c r="C2108" t="s">
        <v>33</v>
      </c>
      <c r="D2108" t="s">
        <v>34</v>
      </c>
      <c r="E2108">
        <v>156924</v>
      </c>
      <c r="F2108">
        <v>85</v>
      </c>
      <c r="G2108">
        <v>0</v>
      </c>
      <c r="H2108">
        <v>8</v>
      </c>
      <c r="I2108">
        <f>(1-_xlfn.PERCENTRANK.INC($F$2:$F44320,F2108,1))*10</f>
        <v>1.9999999999999996</v>
      </c>
      <c r="J2108">
        <f t="shared" si="161"/>
        <v>0</v>
      </c>
      <c r="K2108">
        <f t="shared" si="162"/>
        <v>0</v>
      </c>
      <c r="L2108" t="s">
        <v>484</v>
      </c>
      <c r="M2108">
        <v>0</v>
      </c>
      <c r="N2108" s="8">
        <v>0</v>
      </c>
      <c r="O2108" s="8">
        <v>0</v>
      </c>
      <c r="P2108" s="8">
        <v>0</v>
      </c>
      <c r="Q2108">
        <f t="shared" si="160"/>
        <v>1.9999999999999996</v>
      </c>
      <c r="R2108">
        <f t="shared" si="163"/>
        <v>0</v>
      </c>
      <c r="S2108" t="str">
        <f t="shared" si="164"/>
        <v>Inactive Customers</v>
      </c>
    </row>
    <row r="2109" spans="1:19" x14ac:dyDescent="0.25">
      <c r="A2109">
        <v>642</v>
      </c>
      <c r="B2109">
        <v>45</v>
      </c>
      <c r="C2109" t="s">
        <v>41</v>
      </c>
      <c r="D2109" t="s">
        <v>34</v>
      </c>
      <c r="E2109">
        <v>16005</v>
      </c>
      <c r="F2109">
        <v>69</v>
      </c>
      <c r="G2109">
        <v>8</v>
      </c>
      <c r="H2109">
        <v>103</v>
      </c>
      <c r="I2109">
        <f>(1-_xlfn.PERCENTRANK.INC($F$2:$F44321,F2109,1))*10</f>
        <v>4</v>
      </c>
      <c r="J2109">
        <f t="shared" si="161"/>
        <v>2</v>
      </c>
      <c r="K2109">
        <f t="shared" si="162"/>
        <v>3</v>
      </c>
      <c r="L2109" t="s">
        <v>483</v>
      </c>
      <c r="M2109">
        <v>2</v>
      </c>
      <c r="N2109" s="8">
        <v>51.5</v>
      </c>
      <c r="O2109" s="8">
        <v>2</v>
      </c>
      <c r="P2109" s="8">
        <v>51.5</v>
      </c>
      <c r="Q2109">
        <f t="shared" si="160"/>
        <v>9</v>
      </c>
      <c r="R2109">
        <f t="shared" si="163"/>
        <v>2</v>
      </c>
      <c r="S2109" t="str">
        <f t="shared" si="164"/>
        <v>At-Risk Customers</v>
      </c>
    </row>
    <row r="2110" spans="1:19" x14ac:dyDescent="0.25">
      <c r="A2110">
        <v>4369</v>
      </c>
      <c r="B2110">
        <v>68</v>
      </c>
      <c r="C2110" t="s">
        <v>443</v>
      </c>
      <c r="D2110" t="s">
        <v>444</v>
      </c>
      <c r="E2110">
        <v>65487</v>
      </c>
      <c r="F2110">
        <v>48</v>
      </c>
      <c r="G2110">
        <v>17</v>
      </c>
      <c r="H2110">
        <v>1169</v>
      </c>
      <c r="I2110">
        <f>(1-_xlfn.PERCENTRANK.INC($F$2:$F44322,F2110,1))*10</f>
        <v>6</v>
      </c>
      <c r="J2110">
        <f t="shared" si="161"/>
        <v>5</v>
      </c>
      <c r="K2110">
        <f t="shared" si="162"/>
        <v>7</v>
      </c>
      <c r="L2110" t="s">
        <v>483</v>
      </c>
      <c r="M2110">
        <v>3</v>
      </c>
      <c r="N2110" s="8">
        <v>389.66666666666663</v>
      </c>
      <c r="O2110" s="8">
        <v>6</v>
      </c>
      <c r="P2110" s="8">
        <v>779.33333333333326</v>
      </c>
      <c r="Q2110">
        <f t="shared" si="160"/>
        <v>18</v>
      </c>
      <c r="R2110">
        <f t="shared" si="163"/>
        <v>6</v>
      </c>
      <c r="S2110" t="str">
        <f t="shared" si="164"/>
        <v>Growth Customers</v>
      </c>
    </row>
    <row r="2111" spans="1:19" x14ac:dyDescent="0.25">
      <c r="A2111">
        <v>10127</v>
      </c>
      <c r="B2111">
        <v>60</v>
      </c>
      <c r="C2111" t="s">
        <v>442</v>
      </c>
      <c r="D2111" t="s">
        <v>34</v>
      </c>
      <c r="E2111">
        <v>58692</v>
      </c>
      <c r="F2111">
        <v>21</v>
      </c>
      <c r="G2111">
        <v>15</v>
      </c>
      <c r="H2111">
        <v>395</v>
      </c>
      <c r="I2111">
        <f>(1-_xlfn.PERCENTRANK.INC($F$2:$F44323,F2111,1))*10</f>
        <v>8</v>
      </c>
      <c r="J2111">
        <f t="shared" si="161"/>
        <v>4</v>
      </c>
      <c r="K2111">
        <f t="shared" si="162"/>
        <v>4</v>
      </c>
      <c r="L2111" t="s">
        <v>483</v>
      </c>
      <c r="M2111">
        <v>8</v>
      </c>
      <c r="N2111" s="8">
        <v>263.33333333333331</v>
      </c>
      <c r="O2111" s="8">
        <v>4</v>
      </c>
      <c r="P2111" s="8">
        <v>131.66666666666666</v>
      </c>
      <c r="Q2111">
        <f t="shared" si="160"/>
        <v>16</v>
      </c>
      <c r="R2111">
        <f t="shared" si="163"/>
        <v>5</v>
      </c>
      <c r="S2111" t="str">
        <f t="shared" si="164"/>
        <v>Growth Customers</v>
      </c>
    </row>
    <row r="2112" spans="1:19" x14ac:dyDescent="0.25">
      <c r="A2112">
        <v>271</v>
      </c>
      <c r="B2112">
        <v>56</v>
      </c>
      <c r="C2112" t="s">
        <v>442</v>
      </c>
      <c r="D2112" t="s">
        <v>57</v>
      </c>
      <c r="E2112">
        <v>40590</v>
      </c>
      <c r="F2112">
        <v>30</v>
      </c>
      <c r="G2112">
        <v>15</v>
      </c>
      <c r="H2112">
        <v>258</v>
      </c>
      <c r="I2112">
        <f>(1-_xlfn.PERCENTRANK.INC($F$2:$F44324,F2112,1))*10</f>
        <v>7</v>
      </c>
      <c r="J2112">
        <f t="shared" si="161"/>
        <v>4</v>
      </c>
      <c r="K2112">
        <f t="shared" si="162"/>
        <v>4</v>
      </c>
      <c r="L2112" t="s">
        <v>483</v>
      </c>
      <c r="M2112">
        <v>3</v>
      </c>
      <c r="N2112" s="8">
        <v>129</v>
      </c>
      <c r="O2112" s="8">
        <v>3</v>
      </c>
      <c r="P2112" s="8">
        <v>129</v>
      </c>
      <c r="Q2112">
        <f t="shared" si="160"/>
        <v>15</v>
      </c>
      <c r="R2112">
        <f t="shared" si="163"/>
        <v>4</v>
      </c>
      <c r="S2112" t="str">
        <f t="shared" si="164"/>
        <v>At-Risk Customers</v>
      </c>
    </row>
    <row r="2113" spans="1:19" x14ac:dyDescent="0.25">
      <c r="A2113">
        <v>4973</v>
      </c>
      <c r="B2113">
        <v>55</v>
      </c>
      <c r="C2113" t="s">
        <v>442</v>
      </c>
      <c r="D2113" t="s">
        <v>30</v>
      </c>
      <c r="E2113">
        <v>20587</v>
      </c>
      <c r="F2113">
        <v>39</v>
      </c>
      <c r="G2113">
        <v>5</v>
      </c>
      <c r="H2113">
        <v>25</v>
      </c>
      <c r="I2113">
        <f>(1-_xlfn.PERCENTRANK.INC($F$2:$F44325,F2113,1))*10</f>
        <v>7</v>
      </c>
      <c r="J2113">
        <f t="shared" si="161"/>
        <v>0</v>
      </c>
      <c r="K2113">
        <f t="shared" si="162"/>
        <v>0</v>
      </c>
      <c r="L2113" t="s">
        <v>483</v>
      </c>
      <c r="M2113">
        <v>1</v>
      </c>
      <c r="N2113" s="8">
        <v>8.3333333333333321</v>
      </c>
      <c r="O2113" s="8">
        <v>2</v>
      </c>
      <c r="P2113" s="8">
        <v>16.666666666666664</v>
      </c>
      <c r="Q2113">
        <f t="shared" si="160"/>
        <v>7</v>
      </c>
      <c r="R2113">
        <f t="shared" si="163"/>
        <v>1</v>
      </c>
      <c r="S2113" t="str">
        <f t="shared" si="164"/>
        <v>Inactive Customers</v>
      </c>
    </row>
    <row r="2114" spans="1:19" x14ac:dyDescent="0.25">
      <c r="A2114">
        <v>2948</v>
      </c>
      <c r="B2114">
        <v>71</v>
      </c>
      <c r="C2114" t="s">
        <v>443</v>
      </c>
      <c r="D2114" t="s">
        <v>37</v>
      </c>
      <c r="E2114">
        <v>62637</v>
      </c>
      <c r="F2114">
        <v>76</v>
      </c>
      <c r="G2114">
        <v>10</v>
      </c>
      <c r="H2114">
        <v>185</v>
      </c>
      <c r="I2114">
        <f>(1-_xlfn.PERCENTRANK.INC($F$2:$F44326,F2114,1))*10</f>
        <v>3.0000000000000004</v>
      </c>
      <c r="J2114">
        <f t="shared" si="161"/>
        <v>3</v>
      </c>
      <c r="K2114">
        <f t="shared" si="162"/>
        <v>3</v>
      </c>
      <c r="L2114" t="s">
        <v>483</v>
      </c>
      <c r="M2114">
        <v>2</v>
      </c>
      <c r="N2114" s="8">
        <v>52.857142857142854</v>
      </c>
      <c r="O2114" s="8">
        <v>5</v>
      </c>
      <c r="P2114" s="8">
        <v>132.14285714285714</v>
      </c>
      <c r="Q2114">
        <f t="shared" ref="Q2114:Q2177" si="165">SUM(I2114,J2114,K2114)</f>
        <v>9</v>
      </c>
      <c r="R2114">
        <f t="shared" si="163"/>
        <v>2</v>
      </c>
      <c r="S2114" t="str">
        <f t="shared" si="164"/>
        <v>At-Risk Customers</v>
      </c>
    </row>
    <row r="2115" spans="1:19" x14ac:dyDescent="0.25">
      <c r="A2115">
        <v>2715</v>
      </c>
      <c r="B2115">
        <v>59</v>
      </c>
      <c r="C2115" t="s">
        <v>443</v>
      </c>
      <c r="D2115" t="s">
        <v>37</v>
      </c>
      <c r="E2115">
        <v>29435</v>
      </c>
      <c r="F2115">
        <v>11</v>
      </c>
      <c r="G2115">
        <v>11</v>
      </c>
      <c r="H2115">
        <v>180</v>
      </c>
      <c r="I2115">
        <f>(1-_xlfn.PERCENTRANK.INC($F$2:$F44327,F2115,1))*10</f>
        <v>9</v>
      </c>
      <c r="J2115">
        <f t="shared" ref="J2115:J2178" si="166">_xlfn.PERCENTRANK.INC($G$2:$G$2214, G2115,1) * 10</f>
        <v>3</v>
      </c>
      <c r="K2115">
        <f t="shared" ref="K2115:K2178" si="167">_xlfn.PERCENTRANK.INC($H$2:$H$2214, H2115, 1) * 10</f>
        <v>3</v>
      </c>
      <c r="L2115" t="s">
        <v>483</v>
      </c>
      <c r="M2115">
        <v>3</v>
      </c>
      <c r="N2115" s="8">
        <v>108</v>
      </c>
      <c r="O2115" s="8">
        <v>2</v>
      </c>
      <c r="P2115" s="8">
        <v>72</v>
      </c>
      <c r="Q2115">
        <f t="shared" si="165"/>
        <v>15</v>
      </c>
      <c r="R2115">
        <f t="shared" ref="R2115:R2178" si="168">_xlfn.PERCENTRANK.INC($Q$2:$Q$2214, Q2115, 1) * 10</f>
        <v>4</v>
      </c>
      <c r="S2115" t="str">
        <f t="shared" ref="S2115:S2178" si="169">VLOOKUP(R2115,$W$6:$X$17, 2,FALSE)</f>
        <v>At-Risk Customers</v>
      </c>
    </row>
    <row r="2116" spans="1:19" x14ac:dyDescent="0.25">
      <c r="A2116">
        <v>10432</v>
      </c>
      <c r="B2116">
        <v>51</v>
      </c>
      <c r="C2116" t="s">
        <v>442</v>
      </c>
      <c r="D2116" t="s">
        <v>37</v>
      </c>
      <c r="E2116">
        <v>19346</v>
      </c>
      <c r="F2116">
        <v>26</v>
      </c>
      <c r="G2116">
        <v>5</v>
      </c>
      <c r="H2116">
        <v>22</v>
      </c>
      <c r="I2116">
        <f>(1-_xlfn.PERCENTRANK.INC($F$2:$F44328,F2116,1))*10</f>
        <v>8</v>
      </c>
      <c r="J2116">
        <f t="shared" si="166"/>
        <v>0</v>
      </c>
      <c r="K2116">
        <f t="shared" si="167"/>
        <v>0</v>
      </c>
      <c r="L2116" t="s">
        <v>483</v>
      </c>
      <c r="M2116">
        <v>1</v>
      </c>
      <c r="N2116" s="8">
        <v>5.5</v>
      </c>
      <c r="O2116" s="8">
        <v>3</v>
      </c>
      <c r="P2116" s="8">
        <v>16.5</v>
      </c>
      <c r="Q2116">
        <f t="shared" si="165"/>
        <v>8</v>
      </c>
      <c r="R2116">
        <f t="shared" si="168"/>
        <v>1</v>
      </c>
      <c r="S2116" t="str">
        <f t="shared" si="169"/>
        <v>Inactive Customers</v>
      </c>
    </row>
    <row r="2117" spans="1:19" x14ac:dyDescent="0.25">
      <c r="A2117">
        <v>9216</v>
      </c>
      <c r="B2117">
        <v>54</v>
      </c>
      <c r="C2117" t="s">
        <v>442</v>
      </c>
      <c r="D2117" t="s">
        <v>34</v>
      </c>
      <c r="E2117">
        <v>35788</v>
      </c>
      <c r="F2117">
        <v>34</v>
      </c>
      <c r="G2117">
        <v>7</v>
      </c>
      <c r="H2117">
        <v>44</v>
      </c>
      <c r="I2117">
        <f>(1-_xlfn.PERCENTRANK.INC($F$2:$F44329,F2117,1))*10</f>
        <v>7</v>
      </c>
      <c r="J2117">
        <f t="shared" si="166"/>
        <v>1</v>
      </c>
      <c r="K2117">
        <f t="shared" si="167"/>
        <v>1</v>
      </c>
      <c r="L2117" t="s">
        <v>483</v>
      </c>
      <c r="M2117">
        <v>2</v>
      </c>
      <c r="N2117" s="8">
        <v>17.600000000000001</v>
      </c>
      <c r="O2117" s="8">
        <v>3</v>
      </c>
      <c r="P2117" s="8">
        <v>26.4</v>
      </c>
      <c r="Q2117">
        <f t="shared" si="165"/>
        <v>9</v>
      </c>
      <c r="R2117">
        <f t="shared" si="168"/>
        <v>2</v>
      </c>
      <c r="S2117" t="str">
        <f t="shared" si="169"/>
        <v>At-Risk Customers</v>
      </c>
    </row>
    <row r="2118" spans="1:19" x14ac:dyDescent="0.25">
      <c r="A2118">
        <v>7124</v>
      </c>
      <c r="B2118">
        <v>57</v>
      </c>
      <c r="C2118" t="s">
        <v>442</v>
      </c>
      <c r="D2118" t="s">
        <v>37</v>
      </c>
      <c r="E2118">
        <v>36997</v>
      </c>
      <c r="F2118">
        <v>72</v>
      </c>
      <c r="G2118">
        <v>12</v>
      </c>
      <c r="H2118">
        <v>94</v>
      </c>
      <c r="I2118">
        <f>(1-_xlfn.PERCENTRANK.INC($F$2:$F44330,F2118,1))*10</f>
        <v>3.0000000000000004</v>
      </c>
      <c r="J2118">
        <f t="shared" si="166"/>
        <v>3</v>
      </c>
      <c r="K2118">
        <f t="shared" si="167"/>
        <v>3</v>
      </c>
      <c r="L2118" t="s">
        <v>483</v>
      </c>
      <c r="M2118">
        <v>2</v>
      </c>
      <c r="N2118" s="8">
        <v>31.333333333333332</v>
      </c>
      <c r="O2118" s="8">
        <v>4</v>
      </c>
      <c r="P2118" s="8">
        <v>62.666666666666664</v>
      </c>
      <c r="Q2118">
        <f t="shared" si="165"/>
        <v>9</v>
      </c>
      <c r="R2118">
        <f t="shared" si="168"/>
        <v>2</v>
      </c>
      <c r="S2118" t="str">
        <f t="shared" si="169"/>
        <v>At-Risk Customers</v>
      </c>
    </row>
    <row r="2119" spans="1:19" x14ac:dyDescent="0.25">
      <c r="A2119">
        <v>9727</v>
      </c>
      <c r="B2119">
        <v>68</v>
      </c>
      <c r="C2119" t="s">
        <v>442</v>
      </c>
      <c r="D2119" t="s">
        <v>34</v>
      </c>
      <c r="E2119">
        <v>23539</v>
      </c>
      <c r="F2119">
        <v>13</v>
      </c>
      <c r="G2119">
        <v>7</v>
      </c>
      <c r="H2119">
        <v>81</v>
      </c>
      <c r="I2119">
        <f>(1-_xlfn.PERCENTRANK.INC($F$2:$F44331,F2119,1))*10</f>
        <v>9</v>
      </c>
      <c r="J2119">
        <f t="shared" si="166"/>
        <v>1</v>
      </c>
      <c r="K2119">
        <f t="shared" si="167"/>
        <v>2</v>
      </c>
      <c r="L2119" t="s">
        <v>483</v>
      </c>
      <c r="M2119">
        <v>2</v>
      </c>
      <c r="N2119" s="8">
        <v>27</v>
      </c>
      <c r="O2119" s="8">
        <v>4</v>
      </c>
      <c r="P2119" s="8">
        <v>54</v>
      </c>
      <c r="Q2119">
        <f t="shared" si="165"/>
        <v>12</v>
      </c>
      <c r="R2119">
        <f t="shared" si="168"/>
        <v>3</v>
      </c>
      <c r="S2119" t="str">
        <f t="shared" si="169"/>
        <v>At-Risk Customers</v>
      </c>
    </row>
    <row r="2120" spans="1:19" x14ac:dyDescent="0.25">
      <c r="A2120">
        <v>5136</v>
      </c>
      <c r="B2120">
        <v>52</v>
      </c>
      <c r="C2120" t="s">
        <v>442</v>
      </c>
      <c r="D2120" t="s">
        <v>30</v>
      </c>
      <c r="E2120">
        <v>65333</v>
      </c>
      <c r="F2120">
        <v>58</v>
      </c>
      <c r="G2120">
        <v>28</v>
      </c>
      <c r="H2120">
        <v>798</v>
      </c>
      <c r="I2120">
        <f>(1-_xlfn.PERCENTRANK.INC($F$2:$F44332,F2120,1))*10</f>
        <v>5</v>
      </c>
      <c r="J2120">
        <f t="shared" si="166"/>
        <v>9</v>
      </c>
      <c r="K2120">
        <f t="shared" si="167"/>
        <v>6</v>
      </c>
      <c r="L2120" t="s">
        <v>483</v>
      </c>
      <c r="M2120">
        <v>9</v>
      </c>
      <c r="N2120" s="8">
        <v>422.47058823529414</v>
      </c>
      <c r="O2120" s="8">
        <v>8</v>
      </c>
      <c r="P2120" s="8">
        <v>375.52941176470586</v>
      </c>
      <c r="Q2120">
        <f t="shared" si="165"/>
        <v>20</v>
      </c>
      <c r="R2120">
        <f t="shared" si="168"/>
        <v>7</v>
      </c>
      <c r="S2120" t="str">
        <f t="shared" si="169"/>
        <v>Loyal Customers</v>
      </c>
    </row>
    <row r="2121" spans="1:19" x14ac:dyDescent="0.25">
      <c r="A2121">
        <v>9790</v>
      </c>
      <c r="B2121">
        <v>68</v>
      </c>
      <c r="C2121" t="s">
        <v>442</v>
      </c>
      <c r="D2121" t="s">
        <v>30</v>
      </c>
      <c r="E2121">
        <v>78499</v>
      </c>
      <c r="F2121">
        <v>12</v>
      </c>
      <c r="G2121">
        <v>19</v>
      </c>
      <c r="H2121">
        <v>1334</v>
      </c>
      <c r="I2121">
        <f>(1-_xlfn.PERCENTRANK.INC($F$2:$F44333,F2121,1))*10</f>
        <v>9</v>
      </c>
      <c r="J2121">
        <f t="shared" si="166"/>
        <v>6</v>
      </c>
      <c r="K2121">
        <f t="shared" si="167"/>
        <v>8</v>
      </c>
      <c r="L2121" t="s">
        <v>483</v>
      </c>
      <c r="M2121">
        <v>11</v>
      </c>
      <c r="N2121" s="8">
        <v>978.26666666666665</v>
      </c>
      <c r="O2121" s="8">
        <v>4</v>
      </c>
      <c r="P2121" s="8">
        <v>355.73333333333335</v>
      </c>
      <c r="Q2121">
        <f t="shared" si="165"/>
        <v>23</v>
      </c>
      <c r="R2121">
        <f t="shared" si="168"/>
        <v>8</v>
      </c>
      <c r="S2121" t="str">
        <f t="shared" si="169"/>
        <v>Loyal Customers</v>
      </c>
    </row>
    <row r="2122" spans="1:19" x14ac:dyDescent="0.25">
      <c r="A2122">
        <v>1818</v>
      </c>
      <c r="B2122">
        <v>54</v>
      </c>
      <c r="C2122" t="s">
        <v>33</v>
      </c>
      <c r="D2122" t="s">
        <v>34</v>
      </c>
      <c r="E2122">
        <v>29732</v>
      </c>
      <c r="F2122">
        <v>23</v>
      </c>
      <c r="G2122">
        <v>5</v>
      </c>
      <c r="H2122">
        <v>38</v>
      </c>
      <c r="I2122">
        <f>(1-_xlfn.PERCENTRANK.INC($F$2:$F44334,F2122,1))*10</f>
        <v>8</v>
      </c>
      <c r="J2122">
        <f t="shared" si="166"/>
        <v>0</v>
      </c>
      <c r="K2122">
        <f t="shared" si="167"/>
        <v>1</v>
      </c>
      <c r="L2122" t="s">
        <v>483</v>
      </c>
      <c r="M2122">
        <v>2</v>
      </c>
      <c r="N2122" s="8">
        <v>19</v>
      </c>
      <c r="O2122" s="8">
        <v>2</v>
      </c>
      <c r="P2122" s="8">
        <v>19</v>
      </c>
      <c r="Q2122">
        <f t="shared" si="165"/>
        <v>9</v>
      </c>
      <c r="R2122">
        <f t="shared" si="168"/>
        <v>2</v>
      </c>
      <c r="S2122" t="str">
        <f t="shared" si="169"/>
        <v>At-Risk Customers</v>
      </c>
    </row>
    <row r="2123" spans="1:19" x14ac:dyDescent="0.25">
      <c r="A2123">
        <v>1100</v>
      </c>
      <c r="B2123">
        <v>65</v>
      </c>
      <c r="C2123" t="s">
        <v>443</v>
      </c>
      <c r="D2123" t="s">
        <v>34</v>
      </c>
      <c r="E2123">
        <v>41275</v>
      </c>
      <c r="F2123">
        <v>33</v>
      </c>
      <c r="G2123">
        <v>11</v>
      </c>
      <c r="H2123">
        <v>61</v>
      </c>
      <c r="I2123">
        <f>(1-_xlfn.PERCENTRANK.INC($F$2:$F44335,F2123,1))*10</f>
        <v>7</v>
      </c>
      <c r="J2123">
        <f t="shared" si="166"/>
        <v>3</v>
      </c>
      <c r="K2123">
        <f t="shared" si="167"/>
        <v>2</v>
      </c>
      <c r="L2123" t="s">
        <v>483</v>
      </c>
      <c r="M2123">
        <v>3</v>
      </c>
      <c r="N2123" s="8">
        <v>30.5</v>
      </c>
      <c r="O2123" s="8">
        <v>3</v>
      </c>
      <c r="P2123" s="8">
        <v>30.5</v>
      </c>
      <c r="Q2123">
        <f t="shared" si="165"/>
        <v>12</v>
      </c>
      <c r="R2123">
        <f t="shared" si="168"/>
        <v>3</v>
      </c>
      <c r="S2123" t="str">
        <f t="shared" si="169"/>
        <v>At-Risk Customers</v>
      </c>
    </row>
    <row r="2124" spans="1:19" x14ac:dyDescent="0.25">
      <c r="A2124">
        <v>7873</v>
      </c>
      <c r="B2124">
        <v>52</v>
      </c>
      <c r="C2124" t="s">
        <v>33</v>
      </c>
      <c r="D2124" t="s">
        <v>34</v>
      </c>
      <c r="E2124">
        <v>63516</v>
      </c>
      <c r="F2124">
        <v>30</v>
      </c>
      <c r="G2124">
        <v>16</v>
      </c>
      <c r="H2124">
        <v>300</v>
      </c>
      <c r="I2124">
        <f>(1-_xlfn.PERCENTRANK.INC($F$2:$F44336,F2124,1))*10</f>
        <v>7</v>
      </c>
      <c r="J2124">
        <f t="shared" si="166"/>
        <v>5</v>
      </c>
      <c r="K2124">
        <f t="shared" si="167"/>
        <v>4</v>
      </c>
      <c r="L2124" t="s">
        <v>483</v>
      </c>
      <c r="M2124">
        <v>4</v>
      </c>
      <c r="N2124" s="8">
        <v>109.09090909090909</v>
      </c>
      <c r="O2124" s="8">
        <v>7</v>
      </c>
      <c r="P2124" s="8">
        <v>190.90909090909091</v>
      </c>
      <c r="Q2124">
        <f t="shared" si="165"/>
        <v>16</v>
      </c>
      <c r="R2124">
        <f t="shared" si="168"/>
        <v>5</v>
      </c>
      <c r="S2124" t="str">
        <f t="shared" si="169"/>
        <v>Growth Customers</v>
      </c>
    </row>
    <row r="2125" spans="1:19" x14ac:dyDescent="0.25">
      <c r="A2125">
        <v>10609</v>
      </c>
      <c r="B2125">
        <v>63</v>
      </c>
      <c r="C2125" t="s">
        <v>33</v>
      </c>
      <c r="D2125" t="s">
        <v>34</v>
      </c>
      <c r="E2125">
        <v>42769</v>
      </c>
      <c r="F2125">
        <v>15</v>
      </c>
      <c r="G2125">
        <v>8</v>
      </c>
      <c r="H2125">
        <v>88</v>
      </c>
      <c r="I2125">
        <f>(1-_xlfn.PERCENTRANK.INC($F$2:$F44337,F2125,1))*10</f>
        <v>9</v>
      </c>
      <c r="J2125">
        <f t="shared" si="166"/>
        <v>2</v>
      </c>
      <c r="K2125">
        <f t="shared" si="167"/>
        <v>2</v>
      </c>
      <c r="L2125" t="s">
        <v>483</v>
      </c>
      <c r="M2125">
        <v>1</v>
      </c>
      <c r="N2125" s="8">
        <v>17.600000000000001</v>
      </c>
      <c r="O2125" s="8">
        <v>4</v>
      </c>
      <c r="P2125" s="8">
        <v>70.400000000000006</v>
      </c>
      <c r="Q2125">
        <f t="shared" si="165"/>
        <v>13</v>
      </c>
      <c r="R2125">
        <f t="shared" si="168"/>
        <v>4</v>
      </c>
      <c r="S2125" t="str">
        <f t="shared" si="169"/>
        <v>At-Risk Customers</v>
      </c>
    </row>
    <row r="2126" spans="1:19" x14ac:dyDescent="0.25">
      <c r="A2126">
        <v>6950</v>
      </c>
      <c r="B2126">
        <v>67</v>
      </c>
      <c r="C2126" t="s">
        <v>443</v>
      </c>
      <c r="D2126" t="s">
        <v>34</v>
      </c>
      <c r="E2126">
        <v>49572</v>
      </c>
      <c r="F2126">
        <v>25</v>
      </c>
      <c r="G2126">
        <v>7</v>
      </c>
      <c r="H2126">
        <v>54</v>
      </c>
      <c r="I2126">
        <f>(1-_xlfn.PERCENTRANK.INC($F$2:$F44338,F2126,1))*10</f>
        <v>8</v>
      </c>
      <c r="J2126">
        <f t="shared" si="166"/>
        <v>1</v>
      </c>
      <c r="K2126">
        <f t="shared" si="167"/>
        <v>1</v>
      </c>
      <c r="L2126" t="s">
        <v>483</v>
      </c>
      <c r="M2126">
        <v>2</v>
      </c>
      <c r="N2126" s="8">
        <v>21.6</v>
      </c>
      <c r="O2126" s="8">
        <v>3</v>
      </c>
      <c r="P2126" s="8">
        <v>32.4</v>
      </c>
      <c r="Q2126">
        <f t="shared" si="165"/>
        <v>10</v>
      </c>
      <c r="R2126">
        <f t="shared" si="168"/>
        <v>2</v>
      </c>
      <c r="S2126" t="str">
        <f t="shared" si="169"/>
        <v>At-Risk Customers</v>
      </c>
    </row>
    <row r="2127" spans="1:19" x14ac:dyDescent="0.25">
      <c r="A2127">
        <v>7233</v>
      </c>
      <c r="B2127">
        <v>53</v>
      </c>
      <c r="C2127" t="s">
        <v>442</v>
      </c>
      <c r="D2127" t="s">
        <v>34</v>
      </c>
      <c r="E2127">
        <v>69209</v>
      </c>
      <c r="F2127">
        <v>4</v>
      </c>
      <c r="G2127">
        <v>16</v>
      </c>
      <c r="H2127">
        <v>1782</v>
      </c>
      <c r="I2127">
        <f>(1-_xlfn.PERCENTRANK.INC($F$2:$F44339,F2127,1))*10</f>
        <v>10</v>
      </c>
      <c r="J2127">
        <f t="shared" si="166"/>
        <v>5</v>
      </c>
      <c r="K2127">
        <f t="shared" si="167"/>
        <v>9</v>
      </c>
      <c r="L2127" t="s">
        <v>483</v>
      </c>
      <c r="M2127">
        <v>5</v>
      </c>
      <c r="N2127" s="8">
        <v>810</v>
      </c>
      <c r="O2127" s="8">
        <v>6</v>
      </c>
      <c r="P2127" s="8">
        <v>971.99999999999989</v>
      </c>
      <c r="Q2127">
        <f t="shared" si="165"/>
        <v>24</v>
      </c>
      <c r="R2127">
        <f t="shared" si="168"/>
        <v>9</v>
      </c>
      <c r="S2127" t="str">
        <f t="shared" si="169"/>
        <v>Top Customers</v>
      </c>
    </row>
    <row r="2128" spans="1:19" x14ac:dyDescent="0.25">
      <c r="A2128">
        <v>9481</v>
      </c>
      <c r="B2128">
        <v>49</v>
      </c>
      <c r="C2128" t="s">
        <v>442</v>
      </c>
      <c r="D2128" t="s">
        <v>34</v>
      </c>
      <c r="E2128">
        <v>17148</v>
      </c>
      <c r="F2128">
        <v>80</v>
      </c>
      <c r="G2128">
        <v>11</v>
      </c>
      <c r="H2128">
        <v>68</v>
      </c>
      <c r="I2128">
        <f>(1-_xlfn.PERCENTRANK.INC($F$2:$F44340,F2128,1))*10</f>
        <v>1.9999999999999996</v>
      </c>
      <c r="J2128">
        <f t="shared" si="166"/>
        <v>3</v>
      </c>
      <c r="K2128">
        <f t="shared" si="167"/>
        <v>2</v>
      </c>
      <c r="L2128" t="s">
        <v>483</v>
      </c>
      <c r="M2128">
        <v>3</v>
      </c>
      <c r="N2128" s="8">
        <v>34</v>
      </c>
      <c r="O2128" s="8">
        <v>3</v>
      </c>
      <c r="P2128" s="8">
        <v>34</v>
      </c>
      <c r="Q2128">
        <f t="shared" si="165"/>
        <v>7</v>
      </c>
      <c r="R2128">
        <f t="shared" si="168"/>
        <v>1</v>
      </c>
      <c r="S2128" t="str">
        <f t="shared" si="169"/>
        <v>Inactive Customers</v>
      </c>
    </row>
    <row r="2129" spans="1:19" x14ac:dyDescent="0.25">
      <c r="A2129">
        <v>7699</v>
      </c>
      <c r="B2129">
        <v>56</v>
      </c>
      <c r="C2129" t="s">
        <v>442</v>
      </c>
      <c r="D2129" t="s">
        <v>57</v>
      </c>
      <c r="E2129">
        <v>40590</v>
      </c>
      <c r="F2129">
        <v>30</v>
      </c>
      <c r="G2129">
        <v>15</v>
      </c>
      <c r="H2129">
        <v>258</v>
      </c>
      <c r="I2129">
        <f>(1-_xlfn.PERCENTRANK.INC($F$2:$F44341,F2129,1))*10</f>
        <v>7</v>
      </c>
      <c r="J2129">
        <f t="shared" si="166"/>
        <v>4</v>
      </c>
      <c r="K2129">
        <f t="shared" si="167"/>
        <v>4</v>
      </c>
      <c r="L2129" t="s">
        <v>483</v>
      </c>
      <c r="M2129">
        <v>3</v>
      </c>
      <c r="N2129" s="8">
        <v>129</v>
      </c>
      <c r="O2129" s="8">
        <v>3</v>
      </c>
      <c r="P2129" s="8">
        <v>129</v>
      </c>
      <c r="Q2129">
        <f t="shared" si="165"/>
        <v>15</v>
      </c>
      <c r="R2129">
        <f t="shared" si="168"/>
        <v>4</v>
      </c>
      <c r="S2129" t="str">
        <f t="shared" si="169"/>
        <v>At-Risk Customers</v>
      </c>
    </row>
    <row r="2130" spans="1:19" x14ac:dyDescent="0.25">
      <c r="A2130">
        <v>2711</v>
      </c>
      <c r="B2130">
        <v>49</v>
      </c>
      <c r="C2130" t="s">
        <v>443</v>
      </c>
      <c r="D2130" t="s">
        <v>34</v>
      </c>
      <c r="E2130">
        <v>30560</v>
      </c>
      <c r="F2130">
        <v>6</v>
      </c>
      <c r="G2130">
        <v>5</v>
      </c>
      <c r="H2130">
        <v>31</v>
      </c>
      <c r="I2130">
        <f>(1-_xlfn.PERCENTRANK.INC($F$2:$F44342,F2130,1))*10</f>
        <v>10</v>
      </c>
      <c r="J2130">
        <f t="shared" si="166"/>
        <v>0</v>
      </c>
      <c r="K2130">
        <f t="shared" si="167"/>
        <v>0</v>
      </c>
      <c r="L2130" t="s">
        <v>483</v>
      </c>
      <c r="M2130">
        <v>1</v>
      </c>
      <c r="N2130" s="8">
        <v>7.75</v>
      </c>
      <c r="O2130" s="8">
        <v>3</v>
      </c>
      <c r="P2130" s="8">
        <v>23.25</v>
      </c>
      <c r="Q2130">
        <f t="shared" si="165"/>
        <v>10</v>
      </c>
      <c r="R2130">
        <f t="shared" si="168"/>
        <v>2</v>
      </c>
      <c r="S2130" t="str">
        <f t="shared" si="169"/>
        <v>At-Risk Customers</v>
      </c>
    </row>
    <row r="2131" spans="1:19" x14ac:dyDescent="0.25">
      <c r="A2131">
        <v>8933</v>
      </c>
      <c r="B2131">
        <v>42</v>
      </c>
      <c r="C2131" t="s">
        <v>443</v>
      </c>
      <c r="D2131" t="s">
        <v>34</v>
      </c>
      <c r="E2131">
        <v>32146</v>
      </c>
      <c r="F2131">
        <v>16</v>
      </c>
      <c r="G2131">
        <v>8</v>
      </c>
      <c r="H2131">
        <v>66</v>
      </c>
      <c r="I2131">
        <f>(1-_xlfn.PERCENTRANK.INC($F$2:$F44343,F2131,1))*10</f>
        <v>9</v>
      </c>
      <c r="J2131">
        <f t="shared" si="166"/>
        <v>2</v>
      </c>
      <c r="K2131">
        <f t="shared" si="167"/>
        <v>2</v>
      </c>
      <c r="L2131" t="s">
        <v>483</v>
      </c>
      <c r="M2131">
        <v>2</v>
      </c>
      <c r="N2131" s="8">
        <v>22</v>
      </c>
      <c r="O2131" s="8">
        <v>4</v>
      </c>
      <c r="P2131" s="8">
        <v>44</v>
      </c>
      <c r="Q2131">
        <f t="shared" si="165"/>
        <v>13</v>
      </c>
      <c r="R2131">
        <f t="shared" si="168"/>
        <v>4</v>
      </c>
      <c r="S2131" t="str">
        <f t="shared" si="169"/>
        <v>At-Risk Customers</v>
      </c>
    </row>
    <row r="2132" spans="1:19" x14ac:dyDescent="0.25">
      <c r="A2132">
        <v>8726</v>
      </c>
      <c r="B2132">
        <v>61</v>
      </c>
      <c r="C2132" t="s">
        <v>443</v>
      </c>
      <c r="D2132" t="s">
        <v>37</v>
      </c>
      <c r="E2132">
        <v>41713</v>
      </c>
      <c r="F2132">
        <v>57</v>
      </c>
      <c r="G2132">
        <v>13</v>
      </c>
      <c r="H2132">
        <v>174</v>
      </c>
      <c r="I2132">
        <f>(1-_xlfn.PERCENTRANK.INC($F$2:$F44344,F2132,1))*10</f>
        <v>5</v>
      </c>
      <c r="J2132">
        <f t="shared" si="166"/>
        <v>4</v>
      </c>
      <c r="K2132">
        <f t="shared" si="167"/>
        <v>3</v>
      </c>
      <c r="L2132" t="s">
        <v>483</v>
      </c>
      <c r="M2132">
        <v>3</v>
      </c>
      <c r="N2132" s="8">
        <v>74.571428571428569</v>
      </c>
      <c r="O2132" s="8">
        <v>4</v>
      </c>
      <c r="P2132" s="8">
        <v>99.428571428571416</v>
      </c>
      <c r="Q2132">
        <f t="shared" si="165"/>
        <v>12</v>
      </c>
      <c r="R2132">
        <f t="shared" si="168"/>
        <v>3</v>
      </c>
      <c r="S2132" t="str">
        <f t="shared" si="169"/>
        <v>At-Risk Customers</v>
      </c>
    </row>
    <row r="2133" spans="1:19" x14ac:dyDescent="0.25">
      <c r="A2133">
        <v>1515</v>
      </c>
      <c r="B2133">
        <v>50</v>
      </c>
      <c r="C2133" t="s">
        <v>443</v>
      </c>
      <c r="D2133" t="s">
        <v>34</v>
      </c>
      <c r="E2133">
        <v>34176</v>
      </c>
      <c r="F2133">
        <v>9</v>
      </c>
      <c r="G2133">
        <v>5</v>
      </c>
      <c r="H2133">
        <v>28</v>
      </c>
      <c r="I2133">
        <f>(1-_xlfn.PERCENTRANK.INC($F$2:$F44345,F2133,1))*10</f>
        <v>10</v>
      </c>
      <c r="J2133">
        <f t="shared" si="166"/>
        <v>0</v>
      </c>
      <c r="K2133">
        <f t="shared" si="167"/>
        <v>0</v>
      </c>
      <c r="L2133" t="s">
        <v>483</v>
      </c>
      <c r="M2133">
        <v>1</v>
      </c>
      <c r="N2133" s="8">
        <v>7</v>
      </c>
      <c r="O2133" s="8">
        <v>3</v>
      </c>
      <c r="P2133" s="8">
        <v>21</v>
      </c>
      <c r="Q2133">
        <f t="shared" si="165"/>
        <v>10</v>
      </c>
      <c r="R2133">
        <f t="shared" si="168"/>
        <v>2</v>
      </c>
      <c r="S2133" t="str">
        <f t="shared" si="169"/>
        <v>At-Risk Customers</v>
      </c>
    </row>
    <row r="2134" spans="1:19" x14ac:dyDescent="0.25">
      <c r="A2134">
        <v>5186</v>
      </c>
      <c r="B2134">
        <v>70</v>
      </c>
      <c r="C2134" t="s">
        <v>33</v>
      </c>
      <c r="D2134" t="s">
        <v>34</v>
      </c>
      <c r="E2134">
        <v>58482</v>
      </c>
      <c r="F2134">
        <v>59</v>
      </c>
      <c r="G2134">
        <v>22</v>
      </c>
      <c r="H2134">
        <v>731</v>
      </c>
      <c r="I2134">
        <f>(1-_xlfn.PERCENTRANK.INC($F$2:$F44346,F2134,1))*10</f>
        <v>4</v>
      </c>
      <c r="J2134">
        <f t="shared" si="166"/>
        <v>7</v>
      </c>
      <c r="K2134">
        <f t="shared" si="167"/>
        <v>6</v>
      </c>
      <c r="L2134" t="s">
        <v>483</v>
      </c>
      <c r="M2134">
        <v>7</v>
      </c>
      <c r="N2134" s="8">
        <v>319.8125</v>
      </c>
      <c r="O2134" s="8">
        <v>9</v>
      </c>
      <c r="P2134" s="8">
        <v>411.1875</v>
      </c>
      <c r="Q2134">
        <f t="shared" si="165"/>
        <v>17</v>
      </c>
      <c r="R2134">
        <f t="shared" si="168"/>
        <v>5</v>
      </c>
      <c r="S2134" t="str">
        <f t="shared" si="169"/>
        <v>Growth Customers</v>
      </c>
    </row>
    <row r="2135" spans="1:19" x14ac:dyDescent="0.25">
      <c r="A2135">
        <v>10157</v>
      </c>
      <c r="B2135">
        <v>60</v>
      </c>
      <c r="C2135" t="s">
        <v>442</v>
      </c>
      <c r="D2135" t="s">
        <v>30</v>
      </c>
      <c r="E2135">
        <v>59686</v>
      </c>
      <c r="F2135">
        <v>78</v>
      </c>
      <c r="G2135">
        <v>12</v>
      </c>
      <c r="H2135">
        <v>274</v>
      </c>
      <c r="I2135">
        <f>(1-_xlfn.PERCENTRANK.INC($F$2:$F44347,F2135,1))*10</f>
        <v>3.0000000000000004</v>
      </c>
      <c r="J2135">
        <f t="shared" si="166"/>
        <v>3</v>
      </c>
      <c r="K2135">
        <f t="shared" si="167"/>
        <v>4</v>
      </c>
      <c r="L2135" t="s">
        <v>483</v>
      </c>
      <c r="M2135">
        <v>4</v>
      </c>
      <c r="N2135" s="8">
        <v>109.60000000000001</v>
      </c>
      <c r="O2135" s="8">
        <v>6</v>
      </c>
      <c r="P2135" s="8">
        <v>164.4</v>
      </c>
      <c r="Q2135">
        <f t="shared" si="165"/>
        <v>10</v>
      </c>
      <c r="R2135">
        <f t="shared" si="168"/>
        <v>2</v>
      </c>
      <c r="S2135" t="str">
        <f t="shared" si="169"/>
        <v>At-Risk Customers</v>
      </c>
    </row>
    <row r="2136" spans="1:19" x14ac:dyDescent="0.25">
      <c r="A2136">
        <v>5667</v>
      </c>
      <c r="B2136">
        <v>61</v>
      </c>
      <c r="C2136" t="s">
        <v>33</v>
      </c>
      <c r="D2136" t="s">
        <v>34</v>
      </c>
      <c r="E2136">
        <v>60896</v>
      </c>
      <c r="F2136">
        <v>90</v>
      </c>
      <c r="G2136">
        <v>26</v>
      </c>
      <c r="H2136">
        <v>1701</v>
      </c>
      <c r="I2136">
        <f>(1-_xlfn.PERCENTRANK.INC($F$2:$F44348,F2136,1))*10</f>
        <v>0.99999999999999978</v>
      </c>
      <c r="J2136">
        <f t="shared" si="166"/>
        <v>9</v>
      </c>
      <c r="K2136">
        <f t="shared" si="167"/>
        <v>9</v>
      </c>
      <c r="L2136" t="s">
        <v>483</v>
      </c>
      <c r="M2136">
        <v>9</v>
      </c>
      <c r="N2136" s="8">
        <v>1177.6153846153845</v>
      </c>
      <c r="O2136" s="8">
        <v>4</v>
      </c>
      <c r="P2136" s="8">
        <v>523.38461538461536</v>
      </c>
      <c r="Q2136">
        <f t="shared" si="165"/>
        <v>19</v>
      </c>
      <c r="R2136">
        <f t="shared" si="168"/>
        <v>7</v>
      </c>
      <c r="S2136" t="str">
        <f t="shared" si="169"/>
        <v>Loyal Customers</v>
      </c>
    </row>
    <row r="2137" spans="1:19" x14ac:dyDescent="0.25">
      <c r="A2137">
        <v>902</v>
      </c>
      <c r="B2137">
        <v>45</v>
      </c>
      <c r="C2137" t="s">
        <v>442</v>
      </c>
      <c r="D2137" t="s">
        <v>34</v>
      </c>
      <c r="E2137">
        <v>62994</v>
      </c>
      <c r="F2137">
        <v>74</v>
      </c>
      <c r="G2137">
        <v>13</v>
      </c>
      <c r="H2137">
        <v>312</v>
      </c>
      <c r="I2137">
        <f>(1-_xlfn.PERCENTRANK.INC($F$2:$F44349,F2137,1))*10</f>
        <v>3.0000000000000004</v>
      </c>
      <c r="J2137">
        <f t="shared" si="166"/>
        <v>4</v>
      </c>
      <c r="K2137">
        <f t="shared" si="167"/>
        <v>4</v>
      </c>
      <c r="L2137" t="s">
        <v>483</v>
      </c>
      <c r="M2137">
        <v>6</v>
      </c>
      <c r="N2137" s="8">
        <v>187.2</v>
      </c>
      <c r="O2137" s="8">
        <v>4</v>
      </c>
      <c r="P2137" s="8">
        <v>124.80000000000001</v>
      </c>
      <c r="Q2137">
        <f t="shared" si="165"/>
        <v>11</v>
      </c>
      <c r="R2137">
        <f t="shared" si="168"/>
        <v>3</v>
      </c>
      <c r="S2137" t="str">
        <f t="shared" si="169"/>
        <v>At-Risk Customers</v>
      </c>
    </row>
    <row r="2138" spans="1:19" x14ac:dyDescent="0.25">
      <c r="A2138">
        <v>977</v>
      </c>
      <c r="B2138">
        <v>68</v>
      </c>
      <c r="C2138" t="s">
        <v>442</v>
      </c>
      <c r="D2138" t="s">
        <v>34</v>
      </c>
      <c r="E2138">
        <v>47320</v>
      </c>
      <c r="F2138">
        <v>10</v>
      </c>
      <c r="G2138">
        <v>20</v>
      </c>
      <c r="H2138">
        <v>414</v>
      </c>
      <c r="I2138">
        <f>(1-_xlfn.PERCENTRANK.INC($F$2:$F44350,F2138,1))*10</f>
        <v>9</v>
      </c>
      <c r="J2138">
        <f t="shared" si="166"/>
        <v>6</v>
      </c>
      <c r="K2138">
        <f t="shared" si="167"/>
        <v>5</v>
      </c>
      <c r="L2138" t="s">
        <v>483</v>
      </c>
      <c r="M2138">
        <v>5</v>
      </c>
      <c r="N2138" s="8">
        <v>159.23076923076923</v>
      </c>
      <c r="O2138" s="8">
        <v>8</v>
      </c>
      <c r="P2138" s="8">
        <v>254.76923076923077</v>
      </c>
      <c r="Q2138">
        <f t="shared" si="165"/>
        <v>20</v>
      </c>
      <c r="R2138">
        <f t="shared" si="168"/>
        <v>7</v>
      </c>
      <c r="S2138" t="str">
        <f t="shared" si="169"/>
        <v>Loyal Customers</v>
      </c>
    </row>
    <row r="2139" spans="1:19" x14ac:dyDescent="0.25">
      <c r="A2139">
        <v>7313</v>
      </c>
      <c r="B2139">
        <v>76</v>
      </c>
      <c r="C2139" t="s">
        <v>443</v>
      </c>
      <c r="D2139" t="s">
        <v>57</v>
      </c>
      <c r="E2139">
        <v>74859</v>
      </c>
      <c r="F2139">
        <v>63</v>
      </c>
      <c r="G2139">
        <v>23</v>
      </c>
      <c r="H2139">
        <v>1565</v>
      </c>
      <c r="I2139">
        <f>(1-_xlfn.PERCENTRANK.INC($F$2:$F44351,F2139,1))*10</f>
        <v>4</v>
      </c>
      <c r="J2139">
        <f t="shared" si="166"/>
        <v>8</v>
      </c>
      <c r="K2139">
        <f t="shared" si="167"/>
        <v>9</v>
      </c>
      <c r="L2139" t="s">
        <v>483</v>
      </c>
      <c r="M2139">
        <v>6</v>
      </c>
      <c r="N2139" s="8">
        <v>552.35294117647061</v>
      </c>
      <c r="O2139" s="8">
        <v>11</v>
      </c>
      <c r="P2139" s="8">
        <v>1012.6470588235295</v>
      </c>
      <c r="Q2139">
        <f t="shared" si="165"/>
        <v>21</v>
      </c>
      <c r="R2139">
        <f t="shared" si="168"/>
        <v>8</v>
      </c>
      <c r="S2139" t="str">
        <f t="shared" si="169"/>
        <v>Loyal Customers</v>
      </c>
    </row>
    <row r="2140" spans="1:19" x14ac:dyDescent="0.25">
      <c r="A2140">
        <v>7600</v>
      </c>
      <c r="B2140">
        <v>33</v>
      </c>
      <c r="C2140" t="s">
        <v>41</v>
      </c>
      <c r="D2140" t="s">
        <v>30</v>
      </c>
      <c r="E2140">
        <v>15253</v>
      </c>
      <c r="F2140">
        <v>13</v>
      </c>
      <c r="G2140">
        <v>6</v>
      </c>
      <c r="H2140">
        <v>29</v>
      </c>
      <c r="I2140">
        <f>(1-_xlfn.PERCENTRANK.INC($F$2:$F44352,F2140,1))*10</f>
        <v>9</v>
      </c>
      <c r="J2140">
        <f t="shared" si="166"/>
        <v>1</v>
      </c>
      <c r="K2140">
        <f t="shared" si="167"/>
        <v>0</v>
      </c>
      <c r="L2140" t="s">
        <v>483</v>
      </c>
      <c r="M2140">
        <v>1</v>
      </c>
      <c r="N2140" s="8">
        <v>7.25</v>
      </c>
      <c r="O2140" s="8">
        <v>3</v>
      </c>
      <c r="P2140" s="8">
        <v>21.75</v>
      </c>
      <c r="Q2140">
        <f t="shared" si="165"/>
        <v>10</v>
      </c>
      <c r="R2140">
        <f t="shared" si="168"/>
        <v>2</v>
      </c>
      <c r="S2140" t="str">
        <f t="shared" si="169"/>
        <v>At-Risk Customers</v>
      </c>
    </row>
    <row r="2141" spans="1:19" x14ac:dyDescent="0.25">
      <c r="A2141">
        <v>9706</v>
      </c>
      <c r="B2141">
        <v>51</v>
      </c>
      <c r="C2141" t="s">
        <v>33</v>
      </c>
      <c r="D2141" t="s">
        <v>30</v>
      </c>
      <c r="E2141">
        <v>31560</v>
      </c>
      <c r="F2141">
        <v>98</v>
      </c>
      <c r="G2141">
        <v>8</v>
      </c>
      <c r="H2141">
        <v>94</v>
      </c>
      <c r="I2141">
        <f>(1-_xlfn.PERCENTRANK.INC($F$2:$F44353,F2141,1))*10</f>
        <v>0.99999999999999978</v>
      </c>
      <c r="J2141">
        <f t="shared" si="166"/>
        <v>2</v>
      </c>
      <c r="K2141">
        <f t="shared" si="167"/>
        <v>3</v>
      </c>
      <c r="L2141" t="s">
        <v>483</v>
      </c>
      <c r="M2141">
        <v>2</v>
      </c>
      <c r="N2141" s="8">
        <v>37.6</v>
      </c>
      <c r="O2141" s="8">
        <v>3</v>
      </c>
      <c r="P2141" s="8">
        <v>56.4</v>
      </c>
      <c r="Q2141">
        <f t="shared" si="165"/>
        <v>6</v>
      </c>
      <c r="R2141">
        <f t="shared" si="168"/>
        <v>0</v>
      </c>
      <c r="S2141" t="str">
        <f t="shared" si="169"/>
        <v>Inactive Customers</v>
      </c>
    </row>
    <row r="2142" spans="1:19" x14ac:dyDescent="0.25">
      <c r="A2142">
        <v>2429</v>
      </c>
      <c r="B2142">
        <v>71</v>
      </c>
      <c r="C2142" t="s">
        <v>442</v>
      </c>
      <c r="D2142" t="s">
        <v>37</v>
      </c>
      <c r="E2142">
        <v>72071</v>
      </c>
      <c r="F2142">
        <v>4</v>
      </c>
      <c r="G2142">
        <v>20</v>
      </c>
      <c r="H2142">
        <v>1338</v>
      </c>
      <c r="I2142">
        <f>(1-_xlfn.PERCENTRANK.INC($F$2:$F44354,F2142,1))*10</f>
        <v>10</v>
      </c>
      <c r="J2142">
        <f t="shared" si="166"/>
        <v>6</v>
      </c>
      <c r="K2142">
        <f t="shared" si="167"/>
        <v>8</v>
      </c>
      <c r="L2142" t="s">
        <v>483</v>
      </c>
      <c r="M2142">
        <v>5</v>
      </c>
      <c r="N2142" s="8">
        <v>514.61538461538464</v>
      </c>
      <c r="O2142" s="8">
        <v>8</v>
      </c>
      <c r="P2142" s="8">
        <v>823.38461538461547</v>
      </c>
      <c r="Q2142">
        <f t="shared" si="165"/>
        <v>24</v>
      </c>
      <c r="R2142">
        <f t="shared" si="168"/>
        <v>9</v>
      </c>
      <c r="S2142" t="str">
        <f t="shared" si="169"/>
        <v>Top Customers</v>
      </c>
    </row>
    <row r="2143" spans="1:19" x14ac:dyDescent="0.25">
      <c r="A2143">
        <v>3520</v>
      </c>
      <c r="B2143">
        <v>35</v>
      </c>
      <c r="C2143" t="s">
        <v>443</v>
      </c>
      <c r="D2143" t="s">
        <v>30</v>
      </c>
      <c r="E2143">
        <v>91172</v>
      </c>
      <c r="F2143">
        <v>94</v>
      </c>
      <c r="G2143">
        <v>14</v>
      </c>
      <c r="H2143">
        <v>1092</v>
      </c>
      <c r="I2143">
        <f>(1-_xlfn.PERCENTRANK.INC($F$2:$F44355,F2143,1))*10</f>
        <v>0.99999999999999978</v>
      </c>
      <c r="J2143">
        <f t="shared" si="166"/>
        <v>4</v>
      </c>
      <c r="K2143">
        <f t="shared" si="167"/>
        <v>7</v>
      </c>
      <c r="L2143" t="s">
        <v>484</v>
      </c>
      <c r="M2143">
        <v>4</v>
      </c>
      <c r="N2143" s="8">
        <v>397.09090909090912</v>
      </c>
      <c r="O2143" s="8">
        <v>7</v>
      </c>
      <c r="P2143" s="8">
        <v>694.90909090909088</v>
      </c>
      <c r="Q2143">
        <f t="shared" si="165"/>
        <v>12</v>
      </c>
      <c r="R2143">
        <f t="shared" si="168"/>
        <v>3</v>
      </c>
      <c r="S2143" t="str">
        <f t="shared" si="169"/>
        <v>At-Risk Customers</v>
      </c>
    </row>
    <row r="2144" spans="1:19" x14ac:dyDescent="0.25">
      <c r="A2144">
        <v>10394</v>
      </c>
      <c r="B2144">
        <v>41</v>
      </c>
      <c r="C2144" t="s">
        <v>442</v>
      </c>
      <c r="D2144" t="s">
        <v>34</v>
      </c>
      <c r="E2144">
        <v>90000</v>
      </c>
      <c r="F2144">
        <v>91</v>
      </c>
      <c r="G2144">
        <v>18</v>
      </c>
      <c r="H2144">
        <v>1479</v>
      </c>
      <c r="I2144">
        <f>(1-_xlfn.PERCENTRANK.INC($F$2:$F44356,F2144,1))*10</f>
        <v>0.99999999999999978</v>
      </c>
      <c r="J2144">
        <f t="shared" si="166"/>
        <v>6</v>
      </c>
      <c r="K2144">
        <f t="shared" si="167"/>
        <v>8</v>
      </c>
      <c r="L2144" t="s">
        <v>483</v>
      </c>
      <c r="M2144">
        <v>4</v>
      </c>
      <c r="N2144" s="8">
        <v>657.33333333333326</v>
      </c>
      <c r="O2144" s="8">
        <v>5</v>
      </c>
      <c r="P2144" s="8">
        <v>821.66666666666674</v>
      </c>
      <c r="Q2144">
        <f t="shared" si="165"/>
        <v>15</v>
      </c>
      <c r="R2144">
        <f t="shared" si="168"/>
        <v>4</v>
      </c>
      <c r="S2144" t="str">
        <f t="shared" si="169"/>
        <v>At-Risk Customers</v>
      </c>
    </row>
    <row r="2145" spans="1:19" x14ac:dyDescent="0.25">
      <c r="A2145">
        <v>4548</v>
      </c>
      <c r="B2145">
        <v>44</v>
      </c>
      <c r="C2145" t="s">
        <v>442</v>
      </c>
      <c r="D2145" t="s">
        <v>30</v>
      </c>
      <c r="E2145">
        <v>41967</v>
      </c>
      <c r="F2145">
        <v>66</v>
      </c>
      <c r="G2145">
        <v>5</v>
      </c>
      <c r="H2145">
        <v>54</v>
      </c>
      <c r="I2145">
        <f>(1-_xlfn.PERCENTRANK.INC($F$2:$F44357,F2145,1))*10</f>
        <v>4</v>
      </c>
      <c r="J2145">
        <f t="shared" si="166"/>
        <v>0</v>
      </c>
      <c r="K2145">
        <f t="shared" si="167"/>
        <v>1</v>
      </c>
      <c r="L2145" t="s">
        <v>483</v>
      </c>
      <c r="M2145">
        <v>1</v>
      </c>
      <c r="N2145" s="8">
        <v>13.5</v>
      </c>
      <c r="O2145" s="8">
        <v>3</v>
      </c>
      <c r="P2145" s="8">
        <v>40.5</v>
      </c>
      <c r="Q2145">
        <f t="shared" si="165"/>
        <v>5</v>
      </c>
      <c r="R2145">
        <f t="shared" si="168"/>
        <v>0</v>
      </c>
      <c r="S2145" t="str">
        <f t="shared" si="169"/>
        <v>Inactive Customers</v>
      </c>
    </row>
    <row r="2146" spans="1:19" x14ac:dyDescent="0.25">
      <c r="A2146">
        <v>9362</v>
      </c>
      <c r="B2146">
        <v>60</v>
      </c>
      <c r="C2146" t="s">
        <v>442</v>
      </c>
      <c r="D2146" t="s">
        <v>30</v>
      </c>
      <c r="E2146">
        <v>69263</v>
      </c>
      <c r="F2146">
        <v>14</v>
      </c>
      <c r="G2146">
        <v>18</v>
      </c>
      <c r="H2146">
        <v>568</v>
      </c>
      <c r="I2146">
        <f>(1-_xlfn.PERCENTRANK.INC($F$2:$F44358,F2146,1))*10</f>
        <v>9</v>
      </c>
      <c r="J2146">
        <f t="shared" si="166"/>
        <v>6</v>
      </c>
      <c r="K2146">
        <f t="shared" si="167"/>
        <v>5</v>
      </c>
      <c r="L2146" t="s">
        <v>483</v>
      </c>
      <c r="M2146">
        <v>9</v>
      </c>
      <c r="N2146" s="8">
        <v>319.5</v>
      </c>
      <c r="O2146" s="8">
        <v>7</v>
      </c>
      <c r="P2146" s="8">
        <v>248.5</v>
      </c>
      <c r="Q2146">
        <f t="shared" si="165"/>
        <v>20</v>
      </c>
      <c r="R2146">
        <f t="shared" si="168"/>
        <v>7</v>
      </c>
      <c r="S2146" t="str">
        <f t="shared" si="169"/>
        <v>Loyal Customers</v>
      </c>
    </row>
    <row r="2147" spans="1:19" x14ac:dyDescent="0.25">
      <c r="A2147">
        <v>3968</v>
      </c>
      <c r="B2147">
        <v>55</v>
      </c>
      <c r="C2147" t="s">
        <v>443</v>
      </c>
      <c r="D2147" t="s">
        <v>37</v>
      </c>
      <c r="E2147">
        <v>65706</v>
      </c>
      <c r="F2147">
        <v>77</v>
      </c>
      <c r="G2147">
        <v>27</v>
      </c>
      <c r="H2147">
        <v>1199</v>
      </c>
      <c r="I2147">
        <f>(1-_xlfn.PERCENTRANK.INC($F$2:$F44359,F2147,1))*10</f>
        <v>3.0000000000000004</v>
      </c>
      <c r="J2147">
        <f t="shared" si="166"/>
        <v>9</v>
      </c>
      <c r="K2147">
        <f t="shared" si="167"/>
        <v>8</v>
      </c>
      <c r="L2147" t="s">
        <v>483</v>
      </c>
      <c r="M2147">
        <v>11</v>
      </c>
      <c r="N2147" s="8">
        <v>573.43478260869563</v>
      </c>
      <c r="O2147" s="8">
        <v>12</v>
      </c>
      <c r="P2147" s="8">
        <v>625.56521739130437</v>
      </c>
      <c r="Q2147">
        <f t="shared" si="165"/>
        <v>20</v>
      </c>
      <c r="R2147">
        <f t="shared" si="168"/>
        <v>7</v>
      </c>
      <c r="S2147" t="str">
        <f t="shared" si="169"/>
        <v>Loyal Customers</v>
      </c>
    </row>
    <row r="2148" spans="1:19" x14ac:dyDescent="0.25">
      <c r="A2148">
        <v>4084</v>
      </c>
      <c r="B2148">
        <v>50</v>
      </c>
      <c r="C2148" t="s">
        <v>442</v>
      </c>
      <c r="D2148" t="s">
        <v>34</v>
      </c>
      <c r="E2148">
        <v>60934</v>
      </c>
      <c r="F2148">
        <v>41</v>
      </c>
      <c r="G2148">
        <v>23</v>
      </c>
      <c r="H2148">
        <v>873</v>
      </c>
      <c r="I2148">
        <f>(1-_xlfn.PERCENTRANK.INC($F$2:$F44360,F2148,1))*10</f>
        <v>6</v>
      </c>
      <c r="J2148">
        <f t="shared" si="166"/>
        <v>8</v>
      </c>
      <c r="K2148">
        <f t="shared" si="167"/>
        <v>6</v>
      </c>
      <c r="L2148" t="s">
        <v>483</v>
      </c>
      <c r="M2148">
        <v>6</v>
      </c>
      <c r="N2148" s="8">
        <v>308.11764705882354</v>
      </c>
      <c r="O2148" s="8">
        <v>11</v>
      </c>
      <c r="P2148" s="8">
        <v>564.88235294117646</v>
      </c>
      <c r="Q2148">
        <f t="shared" si="165"/>
        <v>20</v>
      </c>
      <c r="R2148">
        <f t="shared" si="168"/>
        <v>7</v>
      </c>
      <c r="S2148" t="str">
        <f t="shared" si="169"/>
        <v>Loyal Customers</v>
      </c>
    </row>
    <row r="2149" spans="1:19" x14ac:dyDescent="0.25">
      <c r="A2149">
        <v>6721</v>
      </c>
      <c r="B2149">
        <v>74</v>
      </c>
      <c r="C2149" t="s">
        <v>442</v>
      </c>
      <c r="D2149" t="s">
        <v>34</v>
      </c>
      <c r="E2149">
        <v>71965</v>
      </c>
      <c r="F2149">
        <v>21</v>
      </c>
      <c r="G2149">
        <v>17</v>
      </c>
      <c r="H2149">
        <v>1213</v>
      </c>
      <c r="I2149">
        <f>(1-_xlfn.PERCENTRANK.INC($F$2:$F44361,F2149,1))*10</f>
        <v>8</v>
      </c>
      <c r="J2149">
        <f t="shared" si="166"/>
        <v>5</v>
      </c>
      <c r="K2149">
        <f t="shared" si="167"/>
        <v>8</v>
      </c>
      <c r="L2149" t="s">
        <v>483</v>
      </c>
      <c r="M2149">
        <v>6</v>
      </c>
      <c r="N2149" s="8">
        <v>661.63636363636363</v>
      </c>
      <c r="O2149" s="8">
        <v>5</v>
      </c>
      <c r="P2149" s="8">
        <v>551.36363636363637</v>
      </c>
      <c r="Q2149">
        <f t="shared" si="165"/>
        <v>21</v>
      </c>
      <c r="R2149">
        <f t="shared" si="168"/>
        <v>8</v>
      </c>
      <c r="S2149" t="str">
        <f t="shared" si="169"/>
        <v>Loyal Customers</v>
      </c>
    </row>
    <row r="2150" spans="1:19" x14ac:dyDescent="0.25">
      <c r="A2150">
        <v>2829</v>
      </c>
      <c r="B2150">
        <v>70</v>
      </c>
      <c r="C2150" t="s">
        <v>442</v>
      </c>
      <c r="D2150" t="s">
        <v>34</v>
      </c>
      <c r="E2150">
        <v>65210</v>
      </c>
      <c r="F2150">
        <v>25</v>
      </c>
      <c r="G2150">
        <v>22</v>
      </c>
      <c r="H2150">
        <v>731</v>
      </c>
      <c r="I2150">
        <f>(1-_xlfn.PERCENTRANK.INC($F$2:$F44362,F2150,1))*10</f>
        <v>8</v>
      </c>
      <c r="J2150">
        <f t="shared" si="166"/>
        <v>7</v>
      </c>
      <c r="K2150">
        <f t="shared" si="167"/>
        <v>6</v>
      </c>
      <c r="L2150" t="s">
        <v>483</v>
      </c>
      <c r="M2150">
        <v>9</v>
      </c>
      <c r="N2150" s="8">
        <v>387</v>
      </c>
      <c r="O2150" s="8">
        <v>8</v>
      </c>
      <c r="P2150" s="8">
        <v>344</v>
      </c>
      <c r="Q2150">
        <f t="shared" si="165"/>
        <v>21</v>
      </c>
      <c r="R2150">
        <f t="shared" si="168"/>
        <v>8</v>
      </c>
      <c r="S2150" t="str">
        <f t="shared" si="169"/>
        <v>Loyal Customers</v>
      </c>
    </row>
    <row r="2151" spans="1:19" x14ac:dyDescent="0.25">
      <c r="A2151">
        <v>1772</v>
      </c>
      <c r="B2151">
        <v>50</v>
      </c>
      <c r="C2151" t="s">
        <v>33</v>
      </c>
      <c r="D2151" t="s">
        <v>34</v>
      </c>
      <c r="E2151">
        <v>79174</v>
      </c>
      <c r="F2151">
        <v>2</v>
      </c>
      <c r="G2151">
        <v>19</v>
      </c>
      <c r="H2151">
        <v>2043</v>
      </c>
      <c r="I2151">
        <f>(1-_xlfn.PERCENTRANK.INC($F$2:$F44363,F2151,1))*10</f>
        <v>10</v>
      </c>
      <c r="J2151">
        <f t="shared" si="166"/>
        <v>6</v>
      </c>
      <c r="K2151">
        <f t="shared" si="167"/>
        <v>9</v>
      </c>
      <c r="L2151" t="s">
        <v>483</v>
      </c>
      <c r="M2151">
        <v>5</v>
      </c>
      <c r="N2151" s="8">
        <v>851.25</v>
      </c>
      <c r="O2151" s="8">
        <v>7</v>
      </c>
      <c r="P2151" s="8">
        <v>1191.75</v>
      </c>
      <c r="Q2151">
        <f t="shared" si="165"/>
        <v>25</v>
      </c>
      <c r="R2151">
        <f t="shared" si="168"/>
        <v>9</v>
      </c>
      <c r="S2151" t="str">
        <f t="shared" si="169"/>
        <v>Top Customers</v>
      </c>
    </row>
    <row r="2152" spans="1:19" x14ac:dyDescent="0.25">
      <c r="A2152">
        <v>1544</v>
      </c>
      <c r="B2152">
        <v>58</v>
      </c>
      <c r="C2152" t="s">
        <v>443</v>
      </c>
      <c r="D2152" t="s">
        <v>37</v>
      </c>
      <c r="E2152">
        <v>81380</v>
      </c>
      <c r="F2152">
        <v>51</v>
      </c>
      <c r="G2152">
        <v>17</v>
      </c>
      <c r="H2152">
        <v>1893</v>
      </c>
      <c r="I2152">
        <f>(1-_xlfn.PERCENTRANK.INC($F$2:$F44364,F2152,1))*10</f>
        <v>5</v>
      </c>
      <c r="J2152">
        <f t="shared" si="166"/>
        <v>5</v>
      </c>
      <c r="K2152">
        <f t="shared" si="167"/>
        <v>9</v>
      </c>
      <c r="L2152" t="s">
        <v>483</v>
      </c>
      <c r="M2152">
        <v>4</v>
      </c>
      <c r="N2152" s="8">
        <v>540.85714285714278</v>
      </c>
      <c r="O2152" s="8">
        <v>10</v>
      </c>
      <c r="P2152" s="8">
        <v>1352.1428571428571</v>
      </c>
      <c r="Q2152">
        <f t="shared" si="165"/>
        <v>19</v>
      </c>
      <c r="R2152">
        <f t="shared" si="168"/>
        <v>7</v>
      </c>
      <c r="S2152" t="str">
        <f t="shared" si="169"/>
        <v>Loyal Customers</v>
      </c>
    </row>
    <row r="2153" spans="1:19" x14ac:dyDescent="0.25">
      <c r="A2153">
        <v>492</v>
      </c>
      <c r="B2153">
        <v>52</v>
      </c>
      <c r="C2153" t="s">
        <v>33</v>
      </c>
      <c r="D2153" t="s">
        <v>444</v>
      </c>
      <c r="E2153">
        <v>48432</v>
      </c>
      <c r="F2153">
        <v>3</v>
      </c>
      <c r="G2153">
        <v>19</v>
      </c>
      <c r="H2153">
        <v>424</v>
      </c>
      <c r="I2153">
        <f>(1-_xlfn.PERCENTRANK.INC($F$2:$F44365,F2153,1))*10</f>
        <v>10</v>
      </c>
      <c r="J2153">
        <f t="shared" si="166"/>
        <v>6</v>
      </c>
      <c r="K2153">
        <f t="shared" si="167"/>
        <v>5</v>
      </c>
      <c r="L2153" t="s">
        <v>483</v>
      </c>
      <c r="M2153">
        <v>7</v>
      </c>
      <c r="N2153" s="8">
        <v>228.30769230769229</v>
      </c>
      <c r="O2153" s="8">
        <v>6</v>
      </c>
      <c r="P2153" s="8">
        <v>195.69230769230771</v>
      </c>
      <c r="Q2153">
        <f t="shared" si="165"/>
        <v>21</v>
      </c>
      <c r="R2153">
        <f t="shared" si="168"/>
        <v>8</v>
      </c>
      <c r="S2153" t="str">
        <f t="shared" si="169"/>
        <v>Loyal Customers</v>
      </c>
    </row>
    <row r="2154" spans="1:19" x14ac:dyDescent="0.25">
      <c r="A2154">
        <v>4377</v>
      </c>
      <c r="B2154">
        <v>54</v>
      </c>
      <c r="C2154" t="s">
        <v>442</v>
      </c>
      <c r="D2154" t="s">
        <v>34</v>
      </c>
      <c r="E2154">
        <v>52914</v>
      </c>
      <c r="F2154">
        <v>32</v>
      </c>
      <c r="G2154">
        <v>15</v>
      </c>
      <c r="H2154">
        <v>575</v>
      </c>
      <c r="I2154">
        <f>(1-_xlfn.PERCENTRANK.INC($F$2:$F44366,F2154,1))*10</f>
        <v>7</v>
      </c>
      <c r="J2154">
        <f t="shared" si="166"/>
        <v>4</v>
      </c>
      <c r="K2154">
        <f t="shared" si="167"/>
        <v>5</v>
      </c>
      <c r="L2154" t="s">
        <v>483</v>
      </c>
      <c r="M2154">
        <v>7</v>
      </c>
      <c r="N2154" s="8">
        <v>402.5</v>
      </c>
      <c r="O2154" s="8">
        <v>3</v>
      </c>
      <c r="P2154" s="8">
        <v>172.5</v>
      </c>
      <c r="Q2154">
        <f t="shared" si="165"/>
        <v>16</v>
      </c>
      <c r="R2154">
        <f t="shared" si="168"/>
        <v>5</v>
      </c>
      <c r="S2154" t="str">
        <f t="shared" si="169"/>
        <v>Growth Customers</v>
      </c>
    </row>
    <row r="2155" spans="1:19" x14ac:dyDescent="0.25">
      <c r="A2155">
        <v>4541</v>
      </c>
      <c r="B2155">
        <v>70</v>
      </c>
      <c r="C2155" t="s">
        <v>442</v>
      </c>
      <c r="D2155" t="s">
        <v>34</v>
      </c>
      <c r="E2155">
        <v>38946</v>
      </c>
      <c r="F2155">
        <v>84</v>
      </c>
      <c r="G2155">
        <v>12</v>
      </c>
      <c r="H2155">
        <v>257</v>
      </c>
      <c r="I2155">
        <f>(1-_xlfn.PERCENTRANK.INC($F$2:$F44367,F2155,1))*10</f>
        <v>1.9999999999999996</v>
      </c>
      <c r="J2155">
        <f t="shared" si="166"/>
        <v>3</v>
      </c>
      <c r="K2155">
        <f t="shared" si="167"/>
        <v>4</v>
      </c>
      <c r="L2155" t="s">
        <v>483</v>
      </c>
      <c r="M2155">
        <v>3</v>
      </c>
      <c r="N2155" s="8">
        <v>85.666666666666657</v>
      </c>
      <c r="O2155" s="8">
        <v>6</v>
      </c>
      <c r="P2155" s="8">
        <v>171.33333333333331</v>
      </c>
      <c r="Q2155">
        <f t="shared" si="165"/>
        <v>9</v>
      </c>
      <c r="R2155">
        <f t="shared" si="168"/>
        <v>2</v>
      </c>
      <c r="S2155" t="str">
        <f t="shared" si="169"/>
        <v>At-Risk Customers</v>
      </c>
    </row>
    <row r="2156" spans="1:19" x14ac:dyDescent="0.25">
      <c r="A2156">
        <v>1321</v>
      </c>
      <c r="B2156">
        <v>51</v>
      </c>
      <c r="C2156" t="s">
        <v>442</v>
      </c>
      <c r="D2156" t="s">
        <v>34</v>
      </c>
      <c r="E2156">
        <v>26067</v>
      </c>
      <c r="F2156">
        <v>49</v>
      </c>
      <c r="G2156">
        <v>9</v>
      </c>
      <c r="H2156">
        <v>56</v>
      </c>
      <c r="I2156">
        <f>(1-_xlfn.PERCENTRANK.INC($F$2:$F44368,F2156,1))*10</f>
        <v>6</v>
      </c>
      <c r="J2156">
        <f t="shared" si="166"/>
        <v>2</v>
      </c>
      <c r="K2156">
        <f t="shared" si="167"/>
        <v>2</v>
      </c>
      <c r="L2156" t="s">
        <v>483</v>
      </c>
      <c r="M2156">
        <v>3</v>
      </c>
      <c r="N2156" s="8">
        <v>28</v>
      </c>
      <c r="O2156" s="8">
        <v>3</v>
      </c>
      <c r="P2156" s="8">
        <v>28</v>
      </c>
      <c r="Q2156">
        <f t="shared" si="165"/>
        <v>10</v>
      </c>
      <c r="R2156">
        <f t="shared" si="168"/>
        <v>2</v>
      </c>
      <c r="S2156" t="str">
        <f t="shared" si="169"/>
        <v>At-Risk Customers</v>
      </c>
    </row>
    <row r="2157" spans="1:19" x14ac:dyDescent="0.25">
      <c r="A2157">
        <v>8858</v>
      </c>
      <c r="B2157">
        <v>53</v>
      </c>
      <c r="C2157" t="s">
        <v>33</v>
      </c>
      <c r="D2157" t="s">
        <v>34</v>
      </c>
      <c r="E2157">
        <v>44325</v>
      </c>
      <c r="F2157">
        <v>69</v>
      </c>
      <c r="G2157">
        <v>21</v>
      </c>
      <c r="H2157">
        <v>542</v>
      </c>
      <c r="I2157">
        <f>(1-_xlfn.PERCENTRANK.INC($F$2:$F44369,F2157,1))*10</f>
        <v>4</v>
      </c>
      <c r="J2157">
        <f t="shared" si="166"/>
        <v>7</v>
      </c>
      <c r="K2157">
        <f t="shared" si="167"/>
        <v>5</v>
      </c>
      <c r="L2157" t="s">
        <v>483</v>
      </c>
      <c r="M2157">
        <v>8</v>
      </c>
      <c r="N2157" s="8">
        <v>289.06666666666666</v>
      </c>
      <c r="O2157" s="8">
        <v>7</v>
      </c>
      <c r="P2157" s="8">
        <v>252.93333333333334</v>
      </c>
      <c r="Q2157">
        <f t="shared" si="165"/>
        <v>16</v>
      </c>
      <c r="R2157">
        <f t="shared" si="168"/>
        <v>5</v>
      </c>
      <c r="S2157" t="str">
        <f t="shared" si="169"/>
        <v>Growth Customers</v>
      </c>
    </row>
    <row r="2158" spans="1:19" x14ac:dyDescent="0.25">
      <c r="A2158">
        <v>3266</v>
      </c>
      <c r="B2158">
        <v>61</v>
      </c>
      <c r="C2158" t="s">
        <v>442</v>
      </c>
      <c r="D2158" t="s">
        <v>34</v>
      </c>
      <c r="E2158">
        <v>42523</v>
      </c>
      <c r="F2158">
        <v>96</v>
      </c>
      <c r="G2158">
        <v>7</v>
      </c>
      <c r="H2158">
        <v>125</v>
      </c>
      <c r="I2158">
        <f>(1-_xlfn.PERCENTRANK.INC($F$2:$F44370,F2158,1))*10</f>
        <v>0.99999999999999978</v>
      </c>
      <c r="J2158">
        <f t="shared" si="166"/>
        <v>1</v>
      </c>
      <c r="K2158">
        <f t="shared" si="167"/>
        <v>3</v>
      </c>
      <c r="L2158" t="s">
        <v>483</v>
      </c>
      <c r="M2158">
        <v>1</v>
      </c>
      <c r="N2158" s="8">
        <v>25</v>
      </c>
      <c r="O2158" s="8">
        <v>4</v>
      </c>
      <c r="P2158" s="8">
        <v>100</v>
      </c>
      <c r="Q2158">
        <f t="shared" si="165"/>
        <v>5</v>
      </c>
      <c r="R2158">
        <f t="shared" si="168"/>
        <v>0</v>
      </c>
      <c r="S2158" t="str">
        <f t="shared" si="169"/>
        <v>Inactive Customers</v>
      </c>
    </row>
    <row r="2159" spans="1:19" x14ac:dyDescent="0.25">
      <c r="A2159">
        <v>11187</v>
      </c>
      <c r="B2159">
        <v>47</v>
      </c>
      <c r="C2159" t="s">
        <v>41</v>
      </c>
      <c r="D2159" t="s">
        <v>30</v>
      </c>
      <c r="E2159">
        <v>26487</v>
      </c>
      <c r="F2159">
        <v>23</v>
      </c>
      <c r="G2159">
        <v>9</v>
      </c>
      <c r="H2159">
        <v>69</v>
      </c>
      <c r="I2159">
        <f>(1-_xlfn.PERCENTRANK.INC($F$2:$F44371,F2159,1))*10</f>
        <v>8</v>
      </c>
      <c r="J2159">
        <f t="shared" si="166"/>
        <v>2</v>
      </c>
      <c r="K2159">
        <f t="shared" si="167"/>
        <v>2</v>
      </c>
      <c r="L2159" t="s">
        <v>483</v>
      </c>
      <c r="M2159">
        <v>2</v>
      </c>
      <c r="N2159" s="8">
        <v>27.6</v>
      </c>
      <c r="O2159" s="8">
        <v>3</v>
      </c>
      <c r="P2159" s="8">
        <v>41.4</v>
      </c>
      <c r="Q2159">
        <f t="shared" si="165"/>
        <v>12</v>
      </c>
      <c r="R2159">
        <f t="shared" si="168"/>
        <v>3</v>
      </c>
      <c r="S2159" t="str">
        <f t="shared" si="169"/>
        <v>At-Risk Customers</v>
      </c>
    </row>
    <row r="2160" spans="1:19" x14ac:dyDescent="0.25">
      <c r="A2160">
        <v>8207</v>
      </c>
      <c r="B2160">
        <v>68</v>
      </c>
      <c r="C2160" t="s">
        <v>443</v>
      </c>
      <c r="D2160" t="s">
        <v>34</v>
      </c>
      <c r="E2160">
        <v>53233</v>
      </c>
      <c r="F2160">
        <v>18</v>
      </c>
      <c r="G2160">
        <v>5</v>
      </c>
      <c r="H2160">
        <v>40</v>
      </c>
      <c r="I2160">
        <f>(1-_xlfn.PERCENTRANK.INC($F$2:$F44372,F2160,1))*10</f>
        <v>9</v>
      </c>
      <c r="J2160">
        <f t="shared" si="166"/>
        <v>0</v>
      </c>
      <c r="K2160">
        <f t="shared" si="167"/>
        <v>1</v>
      </c>
      <c r="L2160" t="s">
        <v>483</v>
      </c>
      <c r="M2160">
        <v>1</v>
      </c>
      <c r="N2160" s="8">
        <v>10</v>
      </c>
      <c r="O2160" s="8">
        <v>3</v>
      </c>
      <c r="P2160" s="8">
        <v>30</v>
      </c>
      <c r="Q2160">
        <f t="shared" si="165"/>
        <v>10</v>
      </c>
      <c r="R2160">
        <f t="shared" si="168"/>
        <v>2</v>
      </c>
      <c r="S2160" t="str">
        <f t="shared" si="169"/>
        <v>At-Risk Customers</v>
      </c>
    </row>
    <row r="2161" spans="1:19" x14ac:dyDescent="0.25">
      <c r="A2161">
        <v>9723</v>
      </c>
      <c r="B2161">
        <v>65</v>
      </c>
      <c r="C2161" t="s">
        <v>442</v>
      </c>
      <c r="D2161" t="s">
        <v>34</v>
      </c>
      <c r="E2161">
        <v>67716</v>
      </c>
      <c r="F2161">
        <v>8</v>
      </c>
      <c r="G2161">
        <v>28</v>
      </c>
      <c r="H2161">
        <v>1016</v>
      </c>
      <c r="I2161">
        <f>(1-_xlfn.PERCENTRANK.INC($F$2:$F44373,F2161,1))*10</f>
        <v>10</v>
      </c>
      <c r="J2161">
        <f t="shared" si="166"/>
        <v>9</v>
      </c>
      <c r="K2161">
        <f t="shared" si="167"/>
        <v>7</v>
      </c>
      <c r="L2161" t="s">
        <v>483</v>
      </c>
      <c r="M2161">
        <v>7</v>
      </c>
      <c r="N2161" s="8">
        <v>355.59999999999997</v>
      </c>
      <c r="O2161" s="8">
        <v>13</v>
      </c>
      <c r="P2161" s="8">
        <v>660.4</v>
      </c>
      <c r="Q2161">
        <f t="shared" si="165"/>
        <v>26</v>
      </c>
      <c r="R2161">
        <f t="shared" si="168"/>
        <v>9</v>
      </c>
      <c r="S2161" t="str">
        <f t="shared" si="169"/>
        <v>Top Customers</v>
      </c>
    </row>
    <row r="2162" spans="1:19" x14ac:dyDescent="0.25">
      <c r="A2162">
        <v>2666</v>
      </c>
      <c r="B2162">
        <v>53</v>
      </c>
      <c r="C2162" t="s">
        <v>443</v>
      </c>
      <c r="D2162" t="s">
        <v>34</v>
      </c>
      <c r="E2162">
        <v>76234</v>
      </c>
      <c r="F2162">
        <v>21</v>
      </c>
      <c r="G2162">
        <v>23</v>
      </c>
      <c r="H2162">
        <v>907</v>
      </c>
      <c r="I2162">
        <f>(1-_xlfn.PERCENTRANK.INC($F$2:$F44374,F2162,1))*10</f>
        <v>8</v>
      </c>
      <c r="J2162">
        <f t="shared" si="166"/>
        <v>8</v>
      </c>
      <c r="K2162">
        <f t="shared" si="167"/>
        <v>6</v>
      </c>
      <c r="L2162" t="s">
        <v>483</v>
      </c>
      <c r="M2162">
        <v>8</v>
      </c>
      <c r="N2162" s="8">
        <v>381.89473684210526</v>
      </c>
      <c r="O2162" s="8">
        <v>11</v>
      </c>
      <c r="P2162" s="8">
        <v>525.1052631578948</v>
      </c>
      <c r="Q2162">
        <f t="shared" si="165"/>
        <v>22</v>
      </c>
      <c r="R2162">
        <f t="shared" si="168"/>
        <v>8</v>
      </c>
      <c r="S2162" t="str">
        <f t="shared" si="169"/>
        <v>Loyal Customers</v>
      </c>
    </row>
    <row r="2163" spans="1:19" x14ac:dyDescent="0.25">
      <c r="A2163">
        <v>5721</v>
      </c>
      <c r="B2163">
        <v>69</v>
      </c>
      <c r="C2163" t="s">
        <v>33</v>
      </c>
      <c r="D2163" t="s">
        <v>34</v>
      </c>
      <c r="E2163">
        <v>84117</v>
      </c>
      <c r="F2163">
        <v>60</v>
      </c>
      <c r="G2163">
        <v>24</v>
      </c>
      <c r="H2163">
        <v>1566</v>
      </c>
      <c r="I2163">
        <f>(1-_xlfn.PERCENTRANK.INC($F$2:$F44375,F2163,1))*10</f>
        <v>4</v>
      </c>
      <c r="J2163">
        <f t="shared" si="166"/>
        <v>8</v>
      </c>
      <c r="K2163">
        <f t="shared" si="167"/>
        <v>9</v>
      </c>
      <c r="L2163" t="s">
        <v>483</v>
      </c>
      <c r="M2163">
        <v>7</v>
      </c>
      <c r="N2163" s="8">
        <v>843.23076923076917</v>
      </c>
      <c r="O2163" s="8">
        <v>6</v>
      </c>
      <c r="P2163" s="8">
        <v>722.76923076923083</v>
      </c>
      <c r="Q2163">
        <f t="shared" si="165"/>
        <v>21</v>
      </c>
      <c r="R2163">
        <f t="shared" si="168"/>
        <v>8</v>
      </c>
      <c r="S2163" t="str">
        <f t="shared" si="169"/>
        <v>Loyal Customers</v>
      </c>
    </row>
    <row r="2164" spans="1:19" x14ac:dyDescent="0.25">
      <c r="A2164">
        <v>10652</v>
      </c>
      <c r="B2164">
        <v>68</v>
      </c>
      <c r="C2164" t="s">
        <v>443</v>
      </c>
      <c r="D2164" t="s">
        <v>34</v>
      </c>
      <c r="E2164">
        <v>65487</v>
      </c>
      <c r="F2164">
        <v>48</v>
      </c>
      <c r="G2164">
        <v>17</v>
      </c>
      <c r="H2164">
        <v>1169</v>
      </c>
      <c r="I2164">
        <f>(1-_xlfn.PERCENTRANK.INC($F$2:$F44376,F2164,1))*10</f>
        <v>6</v>
      </c>
      <c r="J2164">
        <f t="shared" si="166"/>
        <v>5</v>
      </c>
      <c r="K2164">
        <f t="shared" si="167"/>
        <v>7</v>
      </c>
      <c r="L2164" t="s">
        <v>483</v>
      </c>
      <c r="M2164">
        <v>3</v>
      </c>
      <c r="N2164" s="8">
        <v>389.66666666666663</v>
      </c>
      <c r="O2164" s="8">
        <v>6</v>
      </c>
      <c r="P2164" s="8">
        <v>779.33333333333326</v>
      </c>
      <c r="Q2164">
        <f t="shared" si="165"/>
        <v>18</v>
      </c>
      <c r="R2164">
        <f t="shared" si="168"/>
        <v>6</v>
      </c>
      <c r="S2164" t="str">
        <f t="shared" si="169"/>
        <v>Growth Customers</v>
      </c>
    </row>
    <row r="2165" spans="1:19" x14ac:dyDescent="0.25">
      <c r="A2165">
        <v>1646</v>
      </c>
      <c r="B2165">
        <v>53</v>
      </c>
      <c r="C2165" t="s">
        <v>41</v>
      </c>
      <c r="D2165" t="s">
        <v>34</v>
      </c>
      <c r="E2165">
        <v>25224</v>
      </c>
      <c r="F2165">
        <v>36</v>
      </c>
      <c r="G2165">
        <v>7</v>
      </c>
      <c r="H2165">
        <v>46</v>
      </c>
      <c r="I2165">
        <f>(1-_xlfn.PERCENTRANK.INC($F$2:$F44377,F2165,1))*10</f>
        <v>7</v>
      </c>
      <c r="J2165">
        <f t="shared" si="166"/>
        <v>1</v>
      </c>
      <c r="K2165">
        <f t="shared" si="167"/>
        <v>1</v>
      </c>
      <c r="L2165" t="s">
        <v>483</v>
      </c>
      <c r="M2165">
        <v>1</v>
      </c>
      <c r="N2165" s="8">
        <v>11.5</v>
      </c>
      <c r="O2165" s="8">
        <v>3</v>
      </c>
      <c r="P2165" s="8">
        <v>34.5</v>
      </c>
      <c r="Q2165">
        <f t="shared" si="165"/>
        <v>9</v>
      </c>
      <c r="R2165">
        <f t="shared" si="168"/>
        <v>2</v>
      </c>
      <c r="S2165" t="str">
        <f t="shared" si="169"/>
        <v>At-Risk Customers</v>
      </c>
    </row>
    <row r="2166" spans="1:19" x14ac:dyDescent="0.25">
      <c r="A2166">
        <v>4418</v>
      </c>
      <c r="B2166">
        <v>42</v>
      </c>
      <c r="C2166" t="s">
        <v>443</v>
      </c>
      <c r="D2166" t="s">
        <v>30</v>
      </c>
      <c r="E2166">
        <v>89616</v>
      </c>
      <c r="F2166">
        <v>36</v>
      </c>
      <c r="G2166">
        <v>25</v>
      </c>
      <c r="H2166">
        <v>1644</v>
      </c>
      <c r="I2166">
        <f>(1-_xlfn.PERCENTRANK.INC($F$2:$F44378,F2166,1))*10</f>
        <v>7</v>
      </c>
      <c r="J2166">
        <f t="shared" si="166"/>
        <v>8</v>
      </c>
      <c r="K2166">
        <f t="shared" si="167"/>
        <v>9</v>
      </c>
      <c r="L2166" t="s">
        <v>483</v>
      </c>
      <c r="M2166">
        <v>7</v>
      </c>
      <c r="N2166" s="8">
        <v>605.68421052631572</v>
      </c>
      <c r="O2166" s="8">
        <v>12</v>
      </c>
      <c r="P2166" s="8">
        <v>1038.3157894736842</v>
      </c>
      <c r="Q2166">
        <f t="shared" si="165"/>
        <v>24</v>
      </c>
      <c r="R2166">
        <f t="shared" si="168"/>
        <v>9</v>
      </c>
      <c r="S2166" t="str">
        <f t="shared" si="169"/>
        <v>Top Customers</v>
      </c>
    </row>
    <row r="2167" spans="1:19" x14ac:dyDescent="0.25">
      <c r="A2167">
        <v>2656</v>
      </c>
      <c r="B2167">
        <v>54</v>
      </c>
      <c r="C2167" t="s">
        <v>442</v>
      </c>
      <c r="D2167" t="s">
        <v>37</v>
      </c>
      <c r="E2167">
        <v>40851</v>
      </c>
      <c r="F2167">
        <v>63</v>
      </c>
      <c r="G2167">
        <v>5</v>
      </c>
      <c r="H2167">
        <v>59</v>
      </c>
      <c r="I2167">
        <f>(1-_xlfn.PERCENTRANK.INC($F$2:$F44379,F2167,1))*10</f>
        <v>4</v>
      </c>
      <c r="J2167">
        <f t="shared" si="166"/>
        <v>0</v>
      </c>
      <c r="K2167">
        <f t="shared" si="167"/>
        <v>2</v>
      </c>
      <c r="L2167" t="s">
        <v>483</v>
      </c>
      <c r="M2167">
        <v>1</v>
      </c>
      <c r="N2167" s="8">
        <v>19.666666666666664</v>
      </c>
      <c r="O2167" s="8">
        <v>2</v>
      </c>
      <c r="P2167" s="8">
        <v>39.333333333333329</v>
      </c>
      <c r="Q2167">
        <f t="shared" si="165"/>
        <v>6</v>
      </c>
      <c r="R2167">
        <f t="shared" si="168"/>
        <v>0</v>
      </c>
      <c r="S2167" t="str">
        <f t="shared" si="169"/>
        <v>Inactive Customers</v>
      </c>
    </row>
    <row r="2168" spans="1:19" x14ac:dyDescent="0.25">
      <c r="A2168">
        <v>7990</v>
      </c>
      <c r="B2168">
        <v>78</v>
      </c>
      <c r="C2168" t="s">
        <v>442</v>
      </c>
      <c r="D2168" t="s">
        <v>34</v>
      </c>
      <c r="E2168">
        <v>27469</v>
      </c>
      <c r="F2168">
        <v>2</v>
      </c>
      <c r="G2168">
        <v>4</v>
      </c>
      <c r="H2168">
        <v>17</v>
      </c>
      <c r="I2168">
        <f>(1-_xlfn.PERCENTRANK.INC($F$2:$F44380,F2168,1))*10</f>
        <v>10</v>
      </c>
      <c r="J2168">
        <f t="shared" si="166"/>
        <v>0</v>
      </c>
      <c r="K2168">
        <f t="shared" si="167"/>
        <v>0</v>
      </c>
      <c r="L2168" t="s">
        <v>483</v>
      </c>
      <c r="M2168">
        <v>0</v>
      </c>
      <c r="N2168" s="8">
        <v>0</v>
      </c>
      <c r="O2168" s="8">
        <v>3</v>
      </c>
      <c r="P2168" s="8">
        <v>17</v>
      </c>
      <c r="Q2168">
        <f t="shared" si="165"/>
        <v>10</v>
      </c>
      <c r="R2168">
        <f t="shared" si="168"/>
        <v>2</v>
      </c>
      <c r="S2168" t="str">
        <f t="shared" si="169"/>
        <v>At-Risk Customers</v>
      </c>
    </row>
    <row r="2169" spans="1:19" x14ac:dyDescent="0.25">
      <c r="A2169">
        <v>8722</v>
      </c>
      <c r="B2169">
        <v>68</v>
      </c>
      <c r="C2169" t="s">
        <v>443</v>
      </c>
      <c r="D2169" t="s">
        <v>34</v>
      </c>
      <c r="E2169">
        <v>82347</v>
      </c>
      <c r="F2169">
        <v>38</v>
      </c>
      <c r="G2169">
        <v>25</v>
      </c>
      <c r="H2169">
        <v>1853</v>
      </c>
      <c r="I2169">
        <f>(1-_xlfn.PERCENTRANK.INC($F$2:$F44381,F2169,1))*10</f>
        <v>7</v>
      </c>
      <c r="J2169">
        <f t="shared" si="166"/>
        <v>8</v>
      </c>
      <c r="K2169">
        <f t="shared" si="167"/>
        <v>9</v>
      </c>
      <c r="L2169" t="s">
        <v>483</v>
      </c>
      <c r="M2169">
        <v>7</v>
      </c>
      <c r="N2169" s="8">
        <v>763</v>
      </c>
      <c r="O2169" s="8">
        <v>10</v>
      </c>
      <c r="P2169" s="8">
        <v>1090</v>
      </c>
      <c r="Q2169">
        <f t="shared" si="165"/>
        <v>24</v>
      </c>
      <c r="R2169">
        <f t="shared" si="168"/>
        <v>9</v>
      </c>
      <c r="S2169" t="str">
        <f t="shared" si="169"/>
        <v>Top Customers</v>
      </c>
    </row>
    <row r="2170" spans="1:19" x14ac:dyDescent="0.25">
      <c r="A2170">
        <v>7118</v>
      </c>
      <c r="B2170">
        <v>68</v>
      </c>
      <c r="C2170" t="s">
        <v>442</v>
      </c>
      <c r="D2170" t="s">
        <v>34</v>
      </c>
      <c r="E2170">
        <v>73803</v>
      </c>
      <c r="F2170">
        <v>61</v>
      </c>
      <c r="G2170">
        <v>22</v>
      </c>
      <c r="H2170">
        <v>1528</v>
      </c>
      <c r="I2170">
        <f>(1-_xlfn.PERCENTRANK.INC($F$2:$F44382,F2170,1))*10</f>
        <v>4</v>
      </c>
      <c r="J2170">
        <f t="shared" si="166"/>
        <v>7</v>
      </c>
      <c r="K2170">
        <f t="shared" si="167"/>
        <v>8</v>
      </c>
      <c r="L2170" t="s">
        <v>483</v>
      </c>
      <c r="M2170">
        <v>9</v>
      </c>
      <c r="N2170" s="8">
        <v>916.8</v>
      </c>
      <c r="O2170" s="8">
        <v>6</v>
      </c>
      <c r="P2170" s="8">
        <v>611.20000000000005</v>
      </c>
      <c r="Q2170">
        <f t="shared" si="165"/>
        <v>19</v>
      </c>
      <c r="R2170">
        <f t="shared" si="168"/>
        <v>7</v>
      </c>
      <c r="S2170" t="str">
        <f t="shared" si="169"/>
        <v>Loyal Customers</v>
      </c>
    </row>
    <row r="2171" spans="1:19" x14ac:dyDescent="0.25">
      <c r="A2171">
        <v>2980</v>
      </c>
      <c r="B2171">
        <v>73</v>
      </c>
      <c r="C2171" t="s">
        <v>443</v>
      </c>
      <c r="D2171" t="s">
        <v>30</v>
      </c>
      <c r="E2171">
        <v>8820</v>
      </c>
      <c r="F2171">
        <v>52</v>
      </c>
      <c r="G2171">
        <v>10</v>
      </c>
      <c r="H2171">
        <v>35</v>
      </c>
      <c r="I2171">
        <f>(1-_xlfn.PERCENTRANK.INC($F$2:$F44383,F2171,1))*10</f>
        <v>5</v>
      </c>
      <c r="J2171">
        <f t="shared" si="166"/>
        <v>3</v>
      </c>
      <c r="K2171">
        <f t="shared" si="167"/>
        <v>0</v>
      </c>
      <c r="L2171" t="s">
        <v>483</v>
      </c>
      <c r="M2171">
        <v>3</v>
      </c>
      <c r="N2171" s="8">
        <v>17.5</v>
      </c>
      <c r="O2171" s="8">
        <v>3</v>
      </c>
      <c r="P2171" s="8">
        <v>17.5</v>
      </c>
      <c r="Q2171">
        <f t="shared" si="165"/>
        <v>8</v>
      </c>
      <c r="R2171">
        <f t="shared" si="168"/>
        <v>1</v>
      </c>
      <c r="S2171" t="str">
        <f t="shared" si="169"/>
        <v>Inactive Customers</v>
      </c>
    </row>
    <row r="2172" spans="1:19" x14ac:dyDescent="0.25">
      <c r="A2172">
        <v>1839</v>
      </c>
      <c r="B2172">
        <v>51</v>
      </c>
      <c r="C2172" t="s">
        <v>442</v>
      </c>
      <c r="D2172" t="s">
        <v>30</v>
      </c>
      <c r="E2172">
        <v>43322</v>
      </c>
      <c r="F2172">
        <v>25</v>
      </c>
      <c r="G2172">
        <v>8</v>
      </c>
      <c r="H2172">
        <v>141</v>
      </c>
      <c r="I2172">
        <f>(1-_xlfn.PERCENTRANK.INC($F$2:$F44384,F2172,1))*10</f>
        <v>8</v>
      </c>
      <c r="J2172">
        <f t="shared" si="166"/>
        <v>2</v>
      </c>
      <c r="K2172">
        <f t="shared" si="167"/>
        <v>3</v>
      </c>
      <c r="L2172" t="s">
        <v>483</v>
      </c>
      <c r="M2172">
        <v>3</v>
      </c>
      <c r="N2172" s="8">
        <v>60.428571428571423</v>
      </c>
      <c r="O2172" s="8">
        <v>4</v>
      </c>
      <c r="P2172" s="8">
        <v>80.571428571428569</v>
      </c>
      <c r="Q2172">
        <f t="shared" si="165"/>
        <v>13</v>
      </c>
      <c r="R2172">
        <f t="shared" si="168"/>
        <v>4</v>
      </c>
      <c r="S2172" t="str">
        <f t="shared" si="169"/>
        <v>At-Risk Customers</v>
      </c>
    </row>
    <row r="2173" spans="1:19" x14ac:dyDescent="0.25">
      <c r="A2173">
        <v>10722</v>
      </c>
      <c r="B2173">
        <v>52</v>
      </c>
      <c r="C2173" t="s">
        <v>442</v>
      </c>
      <c r="D2173" t="s">
        <v>34</v>
      </c>
      <c r="E2173">
        <v>55593</v>
      </c>
      <c r="F2173">
        <v>63</v>
      </c>
      <c r="G2173">
        <v>17</v>
      </c>
      <c r="H2173">
        <v>546</v>
      </c>
      <c r="I2173">
        <f>(1-_xlfn.PERCENTRANK.INC($F$2:$F44385,F2173,1))*10</f>
        <v>4</v>
      </c>
      <c r="J2173">
        <f t="shared" si="166"/>
        <v>5</v>
      </c>
      <c r="K2173">
        <f t="shared" si="167"/>
        <v>5</v>
      </c>
      <c r="L2173" t="s">
        <v>483</v>
      </c>
      <c r="M2173">
        <v>6</v>
      </c>
      <c r="N2173" s="8">
        <v>364</v>
      </c>
      <c r="O2173" s="8">
        <v>3</v>
      </c>
      <c r="P2173" s="8">
        <v>182</v>
      </c>
      <c r="Q2173">
        <f t="shared" si="165"/>
        <v>14</v>
      </c>
      <c r="R2173">
        <f t="shared" si="168"/>
        <v>4</v>
      </c>
      <c r="S2173" t="str">
        <f t="shared" si="169"/>
        <v>At-Risk Customers</v>
      </c>
    </row>
    <row r="2174" spans="1:19" x14ac:dyDescent="0.25">
      <c r="A2174">
        <v>2632</v>
      </c>
      <c r="B2174">
        <v>71</v>
      </c>
      <c r="C2174" t="s">
        <v>442</v>
      </c>
      <c r="D2174" t="s">
        <v>34</v>
      </c>
      <c r="E2174">
        <v>50501</v>
      </c>
      <c r="F2174">
        <v>10</v>
      </c>
      <c r="G2174">
        <v>20</v>
      </c>
      <c r="H2174">
        <v>500</v>
      </c>
      <c r="I2174">
        <f>(1-_xlfn.PERCENTRANK.INC($F$2:$F44386,F2174,1))*10</f>
        <v>9</v>
      </c>
      <c r="J2174">
        <f t="shared" si="166"/>
        <v>6</v>
      </c>
      <c r="K2174">
        <f t="shared" si="167"/>
        <v>5</v>
      </c>
      <c r="L2174" t="s">
        <v>483</v>
      </c>
      <c r="M2174">
        <v>5</v>
      </c>
      <c r="N2174" s="8">
        <v>277.77777777777777</v>
      </c>
      <c r="O2174" s="8">
        <v>4</v>
      </c>
      <c r="P2174" s="8">
        <v>222.2222222222222</v>
      </c>
      <c r="Q2174">
        <f t="shared" si="165"/>
        <v>20</v>
      </c>
      <c r="R2174">
        <f t="shared" si="168"/>
        <v>7</v>
      </c>
      <c r="S2174" t="str">
        <f t="shared" si="169"/>
        <v>Loyal Customers</v>
      </c>
    </row>
    <row r="2175" spans="1:19" x14ac:dyDescent="0.25">
      <c r="A2175">
        <v>9014</v>
      </c>
      <c r="B2175">
        <v>50</v>
      </c>
      <c r="C2175" t="s">
        <v>442</v>
      </c>
      <c r="D2175" t="s">
        <v>34</v>
      </c>
      <c r="E2175">
        <v>37085</v>
      </c>
      <c r="F2175">
        <v>65</v>
      </c>
      <c r="G2175">
        <v>10</v>
      </c>
      <c r="H2175">
        <v>61</v>
      </c>
      <c r="I2175">
        <f>(1-_xlfn.PERCENTRANK.INC($F$2:$F44387,F2175,1))*10</f>
        <v>4</v>
      </c>
      <c r="J2175">
        <f t="shared" si="166"/>
        <v>3</v>
      </c>
      <c r="K2175">
        <f t="shared" si="167"/>
        <v>2</v>
      </c>
      <c r="L2175" t="s">
        <v>483</v>
      </c>
      <c r="M2175">
        <v>3</v>
      </c>
      <c r="N2175" s="8">
        <v>30.5</v>
      </c>
      <c r="O2175" s="8">
        <v>3</v>
      </c>
      <c r="P2175" s="8">
        <v>30.5</v>
      </c>
      <c r="Q2175">
        <f t="shared" si="165"/>
        <v>9</v>
      </c>
      <c r="R2175">
        <f t="shared" si="168"/>
        <v>2</v>
      </c>
      <c r="S2175" t="str">
        <f t="shared" si="169"/>
        <v>At-Risk Customers</v>
      </c>
    </row>
    <row r="2176" spans="1:19" x14ac:dyDescent="0.25">
      <c r="A2176">
        <v>7620</v>
      </c>
      <c r="B2176">
        <v>35</v>
      </c>
      <c r="C2176" t="s">
        <v>41</v>
      </c>
      <c r="D2176" t="s">
        <v>30</v>
      </c>
      <c r="E2176">
        <v>16185</v>
      </c>
      <c r="F2176">
        <v>71</v>
      </c>
      <c r="G2176">
        <v>8</v>
      </c>
      <c r="H2176">
        <v>106</v>
      </c>
      <c r="I2176">
        <f>(1-_xlfn.PERCENTRANK.INC($F$2:$F44388,F2176,1))*10</f>
        <v>3.0000000000000004</v>
      </c>
      <c r="J2176">
        <f t="shared" si="166"/>
        <v>2</v>
      </c>
      <c r="K2176">
        <f t="shared" si="167"/>
        <v>3</v>
      </c>
      <c r="L2176" t="s">
        <v>483</v>
      </c>
      <c r="M2176">
        <v>2</v>
      </c>
      <c r="N2176" s="8">
        <v>53</v>
      </c>
      <c r="O2176" s="8">
        <v>2</v>
      </c>
      <c r="P2176" s="8">
        <v>53</v>
      </c>
      <c r="Q2176">
        <f t="shared" si="165"/>
        <v>8</v>
      </c>
      <c r="R2176">
        <f t="shared" si="168"/>
        <v>1</v>
      </c>
      <c r="S2176" t="str">
        <f t="shared" si="169"/>
        <v>Inactive Customers</v>
      </c>
    </row>
    <row r="2177" spans="1:19" x14ac:dyDescent="0.25">
      <c r="A2177">
        <v>10968</v>
      </c>
      <c r="B2177">
        <v>56</v>
      </c>
      <c r="C2177" t="s">
        <v>442</v>
      </c>
      <c r="D2177" t="s">
        <v>30</v>
      </c>
      <c r="E2177">
        <v>57731</v>
      </c>
      <c r="F2177">
        <v>0</v>
      </c>
      <c r="G2177">
        <v>26</v>
      </c>
      <c r="H2177">
        <v>704</v>
      </c>
      <c r="I2177">
        <f>(1-_xlfn.PERCENTRANK.INC($F$2:$F44389,F2177,1))*10</f>
        <v>10</v>
      </c>
      <c r="J2177">
        <f t="shared" si="166"/>
        <v>9</v>
      </c>
      <c r="K2177">
        <f t="shared" si="167"/>
        <v>6</v>
      </c>
      <c r="L2177" t="s">
        <v>483</v>
      </c>
      <c r="M2177">
        <v>8</v>
      </c>
      <c r="N2177" s="8">
        <v>402.28571428571428</v>
      </c>
      <c r="O2177" s="8">
        <v>6</v>
      </c>
      <c r="P2177" s="8">
        <v>301.71428571428572</v>
      </c>
      <c r="Q2177">
        <f t="shared" si="165"/>
        <v>25</v>
      </c>
      <c r="R2177">
        <f t="shared" si="168"/>
        <v>9</v>
      </c>
      <c r="S2177" t="str">
        <f t="shared" si="169"/>
        <v>Top Customers</v>
      </c>
    </row>
    <row r="2178" spans="1:19" x14ac:dyDescent="0.25">
      <c r="A2178">
        <v>11133</v>
      </c>
      <c r="B2178">
        <v>52</v>
      </c>
      <c r="C2178" t="s">
        <v>33</v>
      </c>
      <c r="D2178" t="s">
        <v>444</v>
      </c>
      <c r="E2178">
        <v>48432</v>
      </c>
      <c r="F2178">
        <v>3</v>
      </c>
      <c r="G2178">
        <v>19</v>
      </c>
      <c r="H2178">
        <v>424</v>
      </c>
      <c r="I2178">
        <f>(1-_xlfn.PERCENTRANK.INC($F$2:$F44390,F2178,1))*10</f>
        <v>10</v>
      </c>
      <c r="J2178">
        <f t="shared" si="166"/>
        <v>6</v>
      </c>
      <c r="K2178">
        <f t="shared" si="167"/>
        <v>5</v>
      </c>
      <c r="L2178" t="s">
        <v>483</v>
      </c>
      <c r="M2178">
        <v>7</v>
      </c>
      <c r="N2178" s="8">
        <v>228.30769230769229</v>
      </c>
      <c r="O2178" s="8">
        <v>6</v>
      </c>
      <c r="P2178" s="8">
        <v>195.69230769230771</v>
      </c>
      <c r="Q2178">
        <f t="shared" ref="Q2178:Q2214" si="170">SUM(I2178,J2178,K2178)</f>
        <v>21</v>
      </c>
      <c r="R2178">
        <f t="shared" si="168"/>
        <v>8</v>
      </c>
      <c r="S2178" t="str">
        <f t="shared" si="169"/>
        <v>Loyal Customers</v>
      </c>
    </row>
    <row r="2179" spans="1:19" x14ac:dyDescent="0.25">
      <c r="A2179">
        <v>2736</v>
      </c>
      <c r="B2179">
        <v>47</v>
      </c>
      <c r="C2179" t="s">
        <v>442</v>
      </c>
      <c r="D2179" t="s">
        <v>34</v>
      </c>
      <c r="E2179">
        <v>73807</v>
      </c>
      <c r="F2179">
        <v>88</v>
      </c>
      <c r="G2179">
        <v>23</v>
      </c>
      <c r="H2179">
        <v>849</v>
      </c>
      <c r="I2179">
        <f>(1-_xlfn.PERCENTRANK.INC($F$2:$F44391,F2179,1))*10</f>
        <v>1.9999999999999996</v>
      </c>
      <c r="J2179">
        <f t="shared" ref="J2179:J2214" si="171">_xlfn.PERCENTRANK.INC($G$2:$G$2214, G2179,1) * 10</f>
        <v>8</v>
      </c>
      <c r="K2179">
        <f t="shared" ref="K2179:K2214" si="172">_xlfn.PERCENTRANK.INC($H$2:$H$2214, H2179, 1) * 10</f>
        <v>6</v>
      </c>
      <c r="L2179" t="s">
        <v>483</v>
      </c>
      <c r="M2179">
        <v>5</v>
      </c>
      <c r="N2179" s="8">
        <v>265.3125</v>
      </c>
      <c r="O2179" s="8">
        <v>11</v>
      </c>
      <c r="P2179" s="8">
        <v>583.6875</v>
      </c>
      <c r="Q2179">
        <f t="shared" si="170"/>
        <v>16</v>
      </c>
      <c r="R2179">
        <f t="shared" ref="R2179:R2214" si="173">_xlfn.PERCENTRANK.INC($Q$2:$Q$2214, Q2179, 1) * 10</f>
        <v>5</v>
      </c>
      <c r="S2179" t="str">
        <f t="shared" ref="S2179:S2214" si="174">VLOOKUP(R2179,$W$6:$X$17, 2,FALSE)</f>
        <v>Growth Customers</v>
      </c>
    </row>
    <row r="2180" spans="1:19" x14ac:dyDescent="0.25">
      <c r="A2180">
        <v>1876</v>
      </c>
      <c r="B2180">
        <v>35</v>
      </c>
      <c r="C2180" t="s">
        <v>442</v>
      </c>
      <c r="D2180" t="s">
        <v>34</v>
      </c>
      <c r="E2180">
        <v>18929</v>
      </c>
      <c r="F2180">
        <v>15</v>
      </c>
      <c r="G2180">
        <v>6</v>
      </c>
      <c r="H2180">
        <v>85</v>
      </c>
      <c r="I2180">
        <f>(1-_xlfn.PERCENTRANK.INC($F$2:$F44392,F2180,1))*10</f>
        <v>9</v>
      </c>
      <c r="J2180">
        <f t="shared" si="171"/>
        <v>1</v>
      </c>
      <c r="K2180">
        <f t="shared" si="172"/>
        <v>2</v>
      </c>
      <c r="L2180" t="s">
        <v>483</v>
      </c>
      <c r="M2180">
        <v>1</v>
      </c>
      <c r="N2180" s="8">
        <v>17</v>
      </c>
      <c r="O2180" s="8">
        <v>4</v>
      </c>
      <c r="P2180" s="8">
        <v>68</v>
      </c>
      <c r="Q2180">
        <f t="shared" si="170"/>
        <v>12</v>
      </c>
      <c r="R2180">
        <f t="shared" si="173"/>
        <v>3</v>
      </c>
      <c r="S2180" t="str">
        <f t="shared" si="174"/>
        <v>At-Risk Customers</v>
      </c>
    </row>
    <row r="2181" spans="1:19" x14ac:dyDescent="0.25">
      <c r="A2181">
        <v>5959</v>
      </c>
      <c r="B2181">
        <v>57</v>
      </c>
      <c r="C2181" t="s">
        <v>442</v>
      </c>
      <c r="D2181" t="s">
        <v>30</v>
      </c>
      <c r="E2181">
        <v>35893</v>
      </c>
      <c r="F2181">
        <v>80</v>
      </c>
      <c r="G2181">
        <v>15</v>
      </c>
      <c r="H2181">
        <v>199</v>
      </c>
      <c r="I2181">
        <f>(1-_xlfn.PERCENTRANK.INC($F$2:$F44393,F2181,1))*10</f>
        <v>1.9999999999999996</v>
      </c>
      <c r="J2181">
        <f t="shared" si="171"/>
        <v>4</v>
      </c>
      <c r="K2181">
        <f t="shared" si="172"/>
        <v>4</v>
      </c>
      <c r="L2181" t="s">
        <v>483</v>
      </c>
      <c r="M2181">
        <v>3</v>
      </c>
      <c r="N2181" s="8">
        <v>74.625</v>
      </c>
      <c r="O2181" s="8">
        <v>5</v>
      </c>
      <c r="P2181" s="8">
        <v>124.375</v>
      </c>
      <c r="Q2181">
        <f t="shared" si="170"/>
        <v>10</v>
      </c>
      <c r="R2181">
        <f t="shared" si="173"/>
        <v>2</v>
      </c>
      <c r="S2181" t="str">
        <f t="shared" si="174"/>
        <v>At-Risk Customers</v>
      </c>
    </row>
    <row r="2182" spans="1:19" x14ac:dyDescent="0.25">
      <c r="A2182">
        <v>1092</v>
      </c>
      <c r="B2182">
        <v>45</v>
      </c>
      <c r="C2182" t="s">
        <v>442</v>
      </c>
      <c r="D2182" t="s">
        <v>34</v>
      </c>
      <c r="E2182">
        <v>61014</v>
      </c>
      <c r="F2182">
        <v>17</v>
      </c>
      <c r="G2182">
        <v>20</v>
      </c>
      <c r="H2182">
        <v>1147</v>
      </c>
      <c r="I2182">
        <f>(1-_xlfn.PERCENTRANK.INC($F$2:$F44394,F2182,1))*10</f>
        <v>9</v>
      </c>
      <c r="J2182">
        <f t="shared" si="171"/>
        <v>6</v>
      </c>
      <c r="K2182">
        <f t="shared" si="172"/>
        <v>7</v>
      </c>
      <c r="L2182" t="s">
        <v>483</v>
      </c>
      <c r="M2182">
        <v>9</v>
      </c>
      <c r="N2182" s="8">
        <v>794.07692307692309</v>
      </c>
      <c r="O2182" s="8">
        <v>4</v>
      </c>
      <c r="P2182" s="8">
        <v>352.92307692307696</v>
      </c>
      <c r="Q2182">
        <f t="shared" si="170"/>
        <v>22</v>
      </c>
      <c r="R2182">
        <f t="shared" si="173"/>
        <v>8</v>
      </c>
      <c r="S2182" t="str">
        <f t="shared" si="174"/>
        <v>Loyal Customers</v>
      </c>
    </row>
    <row r="2183" spans="1:19" x14ac:dyDescent="0.25">
      <c r="A2183">
        <v>4333</v>
      </c>
      <c r="B2183">
        <v>71</v>
      </c>
      <c r="C2183" t="s">
        <v>442</v>
      </c>
      <c r="D2183" t="s">
        <v>34</v>
      </c>
      <c r="E2183">
        <v>32144</v>
      </c>
      <c r="F2183">
        <v>76</v>
      </c>
      <c r="G2183">
        <v>10</v>
      </c>
      <c r="H2183">
        <v>54</v>
      </c>
      <c r="I2183">
        <f>(1-_xlfn.PERCENTRANK.INC($F$2:$F44395,F2183,1))*10</f>
        <v>3.0000000000000004</v>
      </c>
      <c r="J2183">
        <f t="shared" si="171"/>
        <v>3</v>
      </c>
      <c r="K2183">
        <f t="shared" si="172"/>
        <v>1</v>
      </c>
      <c r="L2183" t="s">
        <v>483</v>
      </c>
      <c r="M2183">
        <v>2</v>
      </c>
      <c r="N2183" s="8">
        <v>21.6</v>
      </c>
      <c r="O2183" s="8">
        <v>3</v>
      </c>
      <c r="P2183" s="8">
        <v>32.4</v>
      </c>
      <c r="Q2183">
        <f t="shared" si="170"/>
        <v>7</v>
      </c>
      <c r="R2183">
        <f t="shared" si="173"/>
        <v>1</v>
      </c>
      <c r="S2183" t="str">
        <f t="shared" si="174"/>
        <v>Inactive Customers</v>
      </c>
    </row>
    <row r="2184" spans="1:19" x14ac:dyDescent="0.25">
      <c r="A2184">
        <v>3850</v>
      </c>
      <c r="B2184">
        <v>62</v>
      </c>
      <c r="C2184" t="s">
        <v>41</v>
      </c>
      <c r="D2184" t="s">
        <v>34</v>
      </c>
      <c r="E2184">
        <v>14918</v>
      </c>
      <c r="F2184">
        <v>52</v>
      </c>
      <c r="G2184">
        <v>5</v>
      </c>
      <c r="H2184">
        <v>43</v>
      </c>
      <c r="I2184">
        <f>(1-_xlfn.PERCENTRANK.INC($F$2:$F44396,F2184,1))*10</f>
        <v>5</v>
      </c>
      <c r="J2184">
        <f t="shared" si="171"/>
        <v>0</v>
      </c>
      <c r="K2184">
        <f t="shared" si="172"/>
        <v>1</v>
      </c>
      <c r="L2184" t="s">
        <v>483</v>
      </c>
      <c r="M2184">
        <v>1</v>
      </c>
      <c r="N2184" s="8">
        <v>10.75</v>
      </c>
      <c r="O2184" s="8">
        <v>3</v>
      </c>
      <c r="P2184" s="8">
        <v>32.25</v>
      </c>
      <c r="Q2184">
        <f t="shared" si="170"/>
        <v>6</v>
      </c>
      <c r="R2184">
        <f t="shared" si="173"/>
        <v>0</v>
      </c>
      <c r="S2184" t="str">
        <f t="shared" si="174"/>
        <v>Inactive Customers</v>
      </c>
    </row>
    <row r="2185" spans="1:19" x14ac:dyDescent="0.25">
      <c r="A2185">
        <v>6168</v>
      </c>
      <c r="B2185">
        <v>62</v>
      </c>
      <c r="C2185" t="s">
        <v>442</v>
      </c>
      <c r="D2185" t="s">
        <v>37</v>
      </c>
      <c r="E2185">
        <v>45146</v>
      </c>
      <c r="F2185">
        <v>28</v>
      </c>
      <c r="G2185">
        <v>6</v>
      </c>
      <c r="H2185">
        <v>53</v>
      </c>
      <c r="I2185">
        <f>(1-_xlfn.PERCENTRANK.INC($F$2:$F44397,F2185,1))*10</f>
        <v>8</v>
      </c>
      <c r="J2185">
        <f t="shared" si="171"/>
        <v>1</v>
      </c>
      <c r="K2185">
        <f t="shared" si="172"/>
        <v>1</v>
      </c>
      <c r="L2185" t="s">
        <v>483</v>
      </c>
      <c r="M2185">
        <v>1</v>
      </c>
      <c r="N2185" s="8">
        <v>17.666666666666664</v>
      </c>
      <c r="O2185" s="8">
        <v>2</v>
      </c>
      <c r="P2185" s="8">
        <v>35.333333333333329</v>
      </c>
      <c r="Q2185">
        <f t="shared" si="170"/>
        <v>10</v>
      </c>
      <c r="R2185">
        <f t="shared" si="173"/>
        <v>2</v>
      </c>
      <c r="S2185" t="str">
        <f t="shared" si="174"/>
        <v>At-Risk Customers</v>
      </c>
    </row>
    <row r="2186" spans="1:19" x14ac:dyDescent="0.25">
      <c r="A2186">
        <v>607</v>
      </c>
      <c r="B2186">
        <v>70</v>
      </c>
      <c r="C2186" t="s">
        <v>443</v>
      </c>
      <c r="D2186" t="s">
        <v>37</v>
      </c>
      <c r="E2186">
        <v>41769</v>
      </c>
      <c r="F2186">
        <v>31</v>
      </c>
      <c r="G2186">
        <v>22</v>
      </c>
      <c r="H2186">
        <v>521</v>
      </c>
      <c r="I2186">
        <f>(1-_xlfn.PERCENTRANK.INC($F$2:$F44398,F2186,1))*10</f>
        <v>7</v>
      </c>
      <c r="J2186">
        <f t="shared" si="171"/>
        <v>7</v>
      </c>
      <c r="K2186">
        <f t="shared" si="172"/>
        <v>5</v>
      </c>
      <c r="L2186" t="s">
        <v>483</v>
      </c>
      <c r="M2186">
        <v>8</v>
      </c>
      <c r="N2186" s="8">
        <v>277.86666666666667</v>
      </c>
      <c r="O2186" s="8">
        <v>7</v>
      </c>
      <c r="P2186" s="8">
        <v>243.13333333333333</v>
      </c>
      <c r="Q2186">
        <f t="shared" si="170"/>
        <v>19</v>
      </c>
      <c r="R2186">
        <f t="shared" si="173"/>
        <v>7</v>
      </c>
      <c r="S2186" t="str">
        <f t="shared" si="174"/>
        <v>Loyal Customers</v>
      </c>
    </row>
    <row r="2187" spans="1:19" x14ac:dyDescent="0.25">
      <c r="A2187">
        <v>10469</v>
      </c>
      <c r="B2187">
        <v>44</v>
      </c>
      <c r="C2187" t="s">
        <v>442</v>
      </c>
      <c r="D2187" t="s">
        <v>34</v>
      </c>
      <c r="E2187">
        <v>88325</v>
      </c>
      <c r="F2187">
        <v>42</v>
      </c>
      <c r="G2187">
        <v>18</v>
      </c>
      <c r="H2187">
        <v>1623</v>
      </c>
      <c r="I2187">
        <f>(1-_xlfn.PERCENTRANK.INC($F$2:$F44399,F2187,1))*10</f>
        <v>6</v>
      </c>
      <c r="J2187">
        <f t="shared" si="171"/>
        <v>6</v>
      </c>
      <c r="K2187">
        <f t="shared" si="172"/>
        <v>9</v>
      </c>
      <c r="L2187" t="s">
        <v>483</v>
      </c>
      <c r="M2187">
        <v>6</v>
      </c>
      <c r="N2187" s="8">
        <v>649.20000000000005</v>
      </c>
      <c r="O2187" s="8">
        <v>9</v>
      </c>
      <c r="P2187" s="8">
        <v>973.8</v>
      </c>
      <c r="Q2187">
        <f t="shared" si="170"/>
        <v>21</v>
      </c>
      <c r="R2187">
        <f t="shared" si="173"/>
        <v>8</v>
      </c>
      <c r="S2187" t="str">
        <f t="shared" si="174"/>
        <v>Loyal Customers</v>
      </c>
    </row>
    <row r="2188" spans="1:19" x14ac:dyDescent="0.25">
      <c r="A2188">
        <v>6983</v>
      </c>
      <c r="B2188">
        <v>75</v>
      </c>
      <c r="C2188" t="s">
        <v>443</v>
      </c>
      <c r="D2188" t="s">
        <v>37</v>
      </c>
      <c r="E2188">
        <v>38054</v>
      </c>
      <c r="F2188">
        <v>24</v>
      </c>
      <c r="G2188">
        <v>7</v>
      </c>
      <c r="H2188">
        <v>45</v>
      </c>
      <c r="I2188">
        <f>(1-_xlfn.PERCENTRANK.INC($F$2:$F44400,F2188,1))*10</f>
        <v>8</v>
      </c>
      <c r="J2188">
        <f t="shared" si="171"/>
        <v>1</v>
      </c>
      <c r="K2188">
        <f t="shared" si="172"/>
        <v>1</v>
      </c>
      <c r="L2188" t="s">
        <v>483</v>
      </c>
      <c r="M2188">
        <v>2</v>
      </c>
      <c r="N2188" s="8">
        <v>18</v>
      </c>
      <c r="O2188" s="8">
        <v>3</v>
      </c>
      <c r="P2188" s="8">
        <v>27</v>
      </c>
      <c r="Q2188">
        <f t="shared" si="170"/>
        <v>10</v>
      </c>
      <c r="R2188">
        <f t="shared" si="173"/>
        <v>2</v>
      </c>
      <c r="S2188" t="str">
        <f t="shared" si="174"/>
        <v>At-Risk Customers</v>
      </c>
    </row>
    <row r="2189" spans="1:19" x14ac:dyDescent="0.25">
      <c r="A2189">
        <v>3661</v>
      </c>
      <c r="B2189">
        <v>30</v>
      </c>
      <c r="C2189" t="s">
        <v>443</v>
      </c>
      <c r="D2189" t="s">
        <v>30</v>
      </c>
      <c r="E2189">
        <v>80617</v>
      </c>
      <c r="F2189">
        <v>42</v>
      </c>
      <c r="G2189">
        <v>19</v>
      </c>
      <c r="H2189">
        <v>1435</v>
      </c>
      <c r="I2189">
        <f>(1-_xlfn.PERCENTRANK.INC($F$2:$F44401,F2189,1))*10</f>
        <v>6</v>
      </c>
      <c r="J2189">
        <f t="shared" si="171"/>
        <v>6</v>
      </c>
      <c r="K2189">
        <f t="shared" si="172"/>
        <v>8</v>
      </c>
      <c r="L2189" t="s">
        <v>483</v>
      </c>
      <c r="M2189">
        <v>4</v>
      </c>
      <c r="N2189" s="8">
        <v>478.33333333333331</v>
      </c>
      <c r="O2189" s="8">
        <v>8</v>
      </c>
      <c r="P2189" s="8">
        <v>956.66666666666663</v>
      </c>
      <c r="Q2189">
        <f t="shared" si="170"/>
        <v>20</v>
      </c>
      <c r="R2189">
        <f t="shared" si="173"/>
        <v>7</v>
      </c>
      <c r="S2189" t="str">
        <f t="shared" si="174"/>
        <v>Loyal Customers</v>
      </c>
    </row>
    <row r="2190" spans="1:19" x14ac:dyDescent="0.25">
      <c r="A2190">
        <v>9303</v>
      </c>
      <c r="B2190">
        <v>49</v>
      </c>
      <c r="C2190" t="s">
        <v>442</v>
      </c>
      <c r="D2190" t="s">
        <v>34</v>
      </c>
      <c r="E2190">
        <v>5305</v>
      </c>
      <c r="F2190">
        <v>12</v>
      </c>
      <c r="G2190">
        <v>1</v>
      </c>
      <c r="H2190">
        <v>32</v>
      </c>
      <c r="I2190">
        <f>(1-_xlfn.PERCENTRANK.INC($F$2:$F44402,F2190,1))*10</f>
        <v>9</v>
      </c>
      <c r="J2190">
        <f t="shared" si="171"/>
        <v>0</v>
      </c>
      <c r="K2190">
        <f t="shared" si="172"/>
        <v>0</v>
      </c>
      <c r="L2190" t="s">
        <v>484</v>
      </c>
      <c r="M2190">
        <v>1</v>
      </c>
      <c r="N2190" s="8">
        <v>32</v>
      </c>
      <c r="O2190" s="8">
        <v>0</v>
      </c>
      <c r="P2190" s="8">
        <v>0</v>
      </c>
      <c r="Q2190">
        <f t="shared" si="170"/>
        <v>9</v>
      </c>
      <c r="R2190">
        <f t="shared" si="173"/>
        <v>2</v>
      </c>
      <c r="S2190" t="str">
        <f t="shared" si="174"/>
        <v>At-Risk Customers</v>
      </c>
    </row>
    <row r="2191" spans="1:19" x14ac:dyDescent="0.25">
      <c r="A2191">
        <v>692</v>
      </c>
      <c r="B2191">
        <v>71</v>
      </c>
      <c r="C2191" t="s">
        <v>442</v>
      </c>
      <c r="D2191" t="s">
        <v>34</v>
      </c>
      <c r="E2191">
        <v>36807</v>
      </c>
      <c r="F2191">
        <v>88</v>
      </c>
      <c r="G2191">
        <v>4</v>
      </c>
      <c r="H2191">
        <v>16</v>
      </c>
      <c r="I2191">
        <f>(1-_xlfn.PERCENTRANK.INC($F$2:$F44403,F2191,1))*10</f>
        <v>1.9999999999999996</v>
      </c>
      <c r="J2191">
        <f t="shared" si="171"/>
        <v>0</v>
      </c>
      <c r="K2191">
        <f t="shared" si="172"/>
        <v>0</v>
      </c>
      <c r="L2191" t="s">
        <v>483</v>
      </c>
      <c r="M2191">
        <v>1</v>
      </c>
      <c r="N2191" s="8">
        <v>5.333333333333333</v>
      </c>
      <c r="O2191" s="8">
        <v>2</v>
      </c>
      <c r="P2191" s="8">
        <v>10.666666666666666</v>
      </c>
      <c r="Q2191">
        <f t="shared" si="170"/>
        <v>1.9999999999999996</v>
      </c>
      <c r="R2191">
        <f t="shared" si="173"/>
        <v>0</v>
      </c>
      <c r="S2191" t="str">
        <f t="shared" si="174"/>
        <v>Inactive Customers</v>
      </c>
    </row>
    <row r="2192" spans="1:19" x14ac:dyDescent="0.25">
      <c r="A2192">
        <v>736</v>
      </c>
      <c r="B2192">
        <v>42</v>
      </c>
      <c r="C2192" t="s">
        <v>442</v>
      </c>
      <c r="D2192" t="s">
        <v>34</v>
      </c>
      <c r="E2192">
        <v>28427</v>
      </c>
      <c r="F2192">
        <v>67</v>
      </c>
      <c r="G2192">
        <v>7</v>
      </c>
      <c r="H2192">
        <v>52</v>
      </c>
      <c r="I2192">
        <f>(1-_xlfn.PERCENTRANK.INC($F$2:$F44404,F2192,1))*10</f>
        <v>4</v>
      </c>
      <c r="J2192">
        <f t="shared" si="171"/>
        <v>1</v>
      </c>
      <c r="K2192">
        <f t="shared" si="172"/>
        <v>1</v>
      </c>
      <c r="L2192" t="s">
        <v>483</v>
      </c>
      <c r="M2192">
        <v>2</v>
      </c>
      <c r="N2192" s="8">
        <v>20.8</v>
      </c>
      <c r="O2192" s="8">
        <v>3</v>
      </c>
      <c r="P2192" s="8">
        <v>31.2</v>
      </c>
      <c r="Q2192">
        <f t="shared" si="170"/>
        <v>6</v>
      </c>
      <c r="R2192">
        <f t="shared" si="173"/>
        <v>0</v>
      </c>
      <c r="S2192" t="str">
        <f t="shared" si="174"/>
        <v>Inactive Customers</v>
      </c>
    </row>
    <row r="2193" spans="1:19" x14ac:dyDescent="0.25">
      <c r="A2193">
        <v>9589</v>
      </c>
      <c r="B2193">
        <v>77</v>
      </c>
      <c r="C2193" t="s">
        <v>33</v>
      </c>
      <c r="D2193" t="s">
        <v>57</v>
      </c>
      <c r="E2193">
        <v>82032</v>
      </c>
      <c r="F2193">
        <v>54</v>
      </c>
      <c r="G2193">
        <v>17</v>
      </c>
      <c r="H2193">
        <v>1234</v>
      </c>
      <c r="I2193">
        <f>(1-_xlfn.PERCENTRANK.INC($F$2:$F44405,F2193,1))*10</f>
        <v>5</v>
      </c>
      <c r="J2193">
        <f t="shared" si="171"/>
        <v>5</v>
      </c>
      <c r="K2193">
        <f t="shared" si="172"/>
        <v>8</v>
      </c>
      <c r="L2193" t="s">
        <v>484</v>
      </c>
      <c r="M2193">
        <v>4</v>
      </c>
      <c r="N2193" s="8">
        <v>448.72727272727275</v>
      </c>
      <c r="O2193" s="8">
        <v>7</v>
      </c>
      <c r="P2193" s="8">
        <v>785.27272727272725</v>
      </c>
      <c r="Q2193">
        <f t="shared" si="170"/>
        <v>18</v>
      </c>
      <c r="R2193">
        <f t="shared" si="173"/>
        <v>6</v>
      </c>
      <c r="S2193" t="str">
        <f t="shared" si="174"/>
        <v>Growth Customers</v>
      </c>
    </row>
    <row r="2194" spans="1:19" x14ac:dyDescent="0.25">
      <c r="A2194">
        <v>4838</v>
      </c>
      <c r="B2194">
        <v>47</v>
      </c>
      <c r="C2194" t="s">
        <v>442</v>
      </c>
      <c r="D2194" t="s">
        <v>34</v>
      </c>
      <c r="E2194">
        <v>22775</v>
      </c>
      <c r="F2194">
        <v>40</v>
      </c>
      <c r="G2194">
        <v>4</v>
      </c>
      <c r="H2194">
        <v>15</v>
      </c>
      <c r="I2194">
        <f>(1-_xlfn.PERCENTRANK.INC($F$2:$F44406,F2194,1))*10</f>
        <v>6</v>
      </c>
      <c r="J2194">
        <f t="shared" si="171"/>
        <v>0</v>
      </c>
      <c r="K2194">
        <f t="shared" si="172"/>
        <v>0</v>
      </c>
      <c r="L2194" t="s">
        <v>483</v>
      </c>
      <c r="M2194">
        <v>1</v>
      </c>
      <c r="N2194" s="8">
        <v>5</v>
      </c>
      <c r="O2194" s="8">
        <v>2</v>
      </c>
      <c r="P2194" s="8">
        <v>10</v>
      </c>
      <c r="Q2194">
        <f t="shared" si="170"/>
        <v>6</v>
      </c>
      <c r="R2194">
        <f t="shared" si="173"/>
        <v>0</v>
      </c>
      <c r="S2194" t="str">
        <f t="shared" si="174"/>
        <v>Inactive Customers</v>
      </c>
    </row>
    <row r="2195" spans="1:19" x14ac:dyDescent="0.25">
      <c r="A2195">
        <v>9246</v>
      </c>
      <c r="B2195">
        <v>40</v>
      </c>
      <c r="C2195" t="s">
        <v>443</v>
      </c>
      <c r="D2195" t="s">
        <v>34</v>
      </c>
      <c r="E2195">
        <v>40101</v>
      </c>
      <c r="F2195">
        <v>73</v>
      </c>
      <c r="G2195">
        <v>17</v>
      </c>
      <c r="H2195">
        <v>415</v>
      </c>
      <c r="I2195">
        <f>(1-_xlfn.PERCENTRANK.INC($F$2:$F44407,F2195,1))*10</f>
        <v>3.0000000000000004</v>
      </c>
      <c r="J2195">
        <f t="shared" si="171"/>
        <v>5</v>
      </c>
      <c r="K2195">
        <f t="shared" si="172"/>
        <v>5</v>
      </c>
      <c r="L2195" t="s">
        <v>483</v>
      </c>
      <c r="M2195">
        <v>6</v>
      </c>
      <c r="N2195" s="8">
        <v>207.5</v>
      </c>
      <c r="O2195" s="8">
        <v>6</v>
      </c>
      <c r="P2195" s="8">
        <v>207.5</v>
      </c>
      <c r="Q2195">
        <f t="shared" si="170"/>
        <v>13</v>
      </c>
      <c r="R2195">
        <f t="shared" si="173"/>
        <v>4</v>
      </c>
      <c r="S2195" t="str">
        <f t="shared" si="174"/>
        <v>At-Risk Customers</v>
      </c>
    </row>
    <row r="2196" spans="1:19" x14ac:dyDescent="0.25">
      <c r="A2196">
        <v>6261</v>
      </c>
      <c r="B2196">
        <v>46</v>
      </c>
      <c r="C2196" t="s">
        <v>442</v>
      </c>
      <c r="D2196" t="s">
        <v>34</v>
      </c>
      <c r="E2196">
        <v>58025</v>
      </c>
      <c r="F2196">
        <v>81</v>
      </c>
      <c r="G2196">
        <v>18</v>
      </c>
      <c r="H2196">
        <v>470</v>
      </c>
      <c r="I2196">
        <f>(1-_xlfn.PERCENTRANK.INC($F$2:$F44408,F2196,1))*10</f>
        <v>1.9999999999999996</v>
      </c>
      <c r="J2196">
        <f t="shared" si="171"/>
        <v>6</v>
      </c>
      <c r="K2196">
        <f t="shared" si="172"/>
        <v>5</v>
      </c>
      <c r="L2196" t="s">
        <v>483</v>
      </c>
      <c r="M2196">
        <v>3</v>
      </c>
      <c r="N2196" s="8">
        <v>108.46153846153847</v>
      </c>
      <c r="O2196" s="8">
        <v>10</v>
      </c>
      <c r="P2196" s="8">
        <v>361.53846153846155</v>
      </c>
      <c r="Q2196">
        <f t="shared" si="170"/>
        <v>13</v>
      </c>
      <c r="R2196">
        <f t="shared" si="173"/>
        <v>4</v>
      </c>
      <c r="S2196" t="str">
        <f t="shared" si="174"/>
        <v>At-Risk Customers</v>
      </c>
    </row>
    <row r="2197" spans="1:19" x14ac:dyDescent="0.25">
      <c r="A2197">
        <v>7366</v>
      </c>
      <c r="B2197">
        <v>43</v>
      </c>
      <c r="C2197" t="s">
        <v>443</v>
      </c>
      <c r="D2197" t="s">
        <v>30</v>
      </c>
      <c r="E2197">
        <v>75777</v>
      </c>
      <c r="F2197">
        <v>12</v>
      </c>
      <c r="G2197">
        <v>21</v>
      </c>
      <c r="H2197">
        <v>1438</v>
      </c>
      <c r="I2197">
        <f>(1-_xlfn.PERCENTRANK.INC($F$2:$F44409,F2197,1))*10</f>
        <v>9</v>
      </c>
      <c r="J2197">
        <f t="shared" si="171"/>
        <v>7</v>
      </c>
      <c r="K2197">
        <f t="shared" si="172"/>
        <v>8</v>
      </c>
      <c r="L2197" t="s">
        <v>483</v>
      </c>
      <c r="M2197">
        <v>3</v>
      </c>
      <c r="N2197" s="8">
        <v>308.14285714285711</v>
      </c>
      <c r="O2197" s="8">
        <v>11</v>
      </c>
      <c r="P2197" s="8">
        <v>1129.8571428571429</v>
      </c>
      <c r="Q2197">
        <f t="shared" si="170"/>
        <v>24</v>
      </c>
      <c r="R2197">
        <f t="shared" si="173"/>
        <v>9</v>
      </c>
      <c r="S2197" t="str">
        <f t="shared" si="174"/>
        <v>Top Customers</v>
      </c>
    </row>
    <row r="2198" spans="1:19" x14ac:dyDescent="0.25">
      <c r="A2198">
        <v>10659</v>
      </c>
      <c r="B2198">
        <v>46</v>
      </c>
      <c r="C2198" t="s">
        <v>443</v>
      </c>
      <c r="D2198" t="s">
        <v>34</v>
      </c>
      <c r="E2198">
        <v>7500</v>
      </c>
      <c r="F2198">
        <v>7</v>
      </c>
      <c r="G2198">
        <v>11</v>
      </c>
      <c r="H2198">
        <v>53</v>
      </c>
      <c r="I2198">
        <f>(1-_xlfn.PERCENTRANK.INC($F$2:$F44410,F2198,1))*10</f>
        <v>10</v>
      </c>
      <c r="J2198">
        <f t="shared" si="171"/>
        <v>3</v>
      </c>
      <c r="K2198">
        <f t="shared" si="172"/>
        <v>1</v>
      </c>
      <c r="L2198" t="s">
        <v>483</v>
      </c>
      <c r="M2198">
        <v>3</v>
      </c>
      <c r="N2198" s="8">
        <v>31.799999999999997</v>
      </c>
      <c r="O2198" s="8">
        <v>2</v>
      </c>
      <c r="P2198" s="8">
        <v>21.200000000000003</v>
      </c>
      <c r="Q2198">
        <f t="shared" si="170"/>
        <v>14</v>
      </c>
      <c r="R2198">
        <f t="shared" si="173"/>
        <v>4</v>
      </c>
      <c r="S2198" t="str">
        <f t="shared" si="174"/>
        <v>At-Risk Customers</v>
      </c>
    </row>
    <row r="2199" spans="1:19" x14ac:dyDescent="0.25">
      <c r="A2199">
        <v>1448</v>
      </c>
      <c r="B2199">
        <v>62</v>
      </c>
      <c r="C2199" t="s">
        <v>443</v>
      </c>
      <c r="D2199" t="s">
        <v>34</v>
      </c>
      <c r="E2199">
        <v>33562</v>
      </c>
      <c r="F2199">
        <v>33</v>
      </c>
      <c r="G2199">
        <v>9</v>
      </c>
      <c r="H2199">
        <v>51</v>
      </c>
      <c r="I2199">
        <f>(1-_xlfn.PERCENTRANK.INC($F$2:$F44411,F2199,1))*10</f>
        <v>7</v>
      </c>
      <c r="J2199">
        <f t="shared" si="171"/>
        <v>2</v>
      </c>
      <c r="K2199">
        <f t="shared" si="172"/>
        <v>1</v>
      </c>
      <c r="L2199" t="s">
        <v>483</v>
      </c>
      <c r="M2199">
        <v>2</v>
      </c>
      <c r="N2199" s="8">
        <v>17</v>
      </c>
      <c r="O2199" s="8">
        <v>4</v>
      </c>
      <c r="P2199" s="8">
        <v>34</v>
      </c>
      <c r="Q2199">
        <f t="shared" si="170"/>
        <v>10</v>
      </c>
      <c r="R2199">
        <f t="shared" si="173"/>
        <v>2</v>
      </c>
      <c r="S2199" t="str">
        <f t="shared" si="174"/>
        <v>At-Risk Customers</v>
      </c>
    </row>
    <row r="2200" spans="1:19" x14ac:dyDescent="0.25">
      <c r="A2200">
        <v>4286</v>
      </c>
      <c r="B2200">
        <v>55</v>
      </c>
      <c r="C2200" t="s">
        <v>33</v>
      </c>
      <c r="D2200" t="s">
        <v>30</v>
      </c>
      <c r="E2200">
        <v>57642</v>
      </c>
      <c r="F2200">
        <v>24</v>
      </c>
      <c r="G2200">
        <v>22</v>
      </c>
      <c r="H2200">
        <v>679</v>
      </c>
      <c r="I2200">
        <f>(1-_xlfn.PERCENTRANK.INC($F$2:$F44412,F2200,1))*10</f>
        <v>8</v>
      </c>
      <c r="J2200">
        <f t="shared" si="171"/>
        <v>7</v>
      </c>
      <c r="K2200">
        <f t="shared" si="172"/>
        <v>6</v>
      </c>
      <c r="L2200" t="s">
        <v>483</v>
      </c>
      <c r="M2200">
        <v>7</v>
      </c>
      <c r="N2200" s="8">
        <v>365.61538461538458</v>
      </c>
      <c r="O2200" s="8">
        <v>6</v>
      </c>
      <c r="P2200" s="8">
        <v>313.38461538461542</v>
      </c>
      <c r="Q2200">
        <f t="shared" si="170"/>
        <v>21</v>
      </c>
      <c r="R2200">
        <f t="shared" si="173"/>
        <v>8</v>
      </c>
      <c r="S2200" t="str">
        <f t="shared" si="174"/>
        <v>Loyal Customers</v>
      </c>
    </row>
    <row r="2201" spans="1:19" x14ac:dyDescent="0.25">
      <c r="A2201">
        <v>4749</v>
      </c>
      <c r="B2201">
        <v>57</v>
      </c>
      <c r="C2201" t="s">
        <v>442</v>
      </c>
      <c r="D2201" t="s">
        <v>34</v>
      </c>
      <c r="E2201">
        <v>58554</v>
      </c>
      <c r="F2201">
        <v>55</v>
      </c>
      <c r="G2201">
        <v>22</v>
      </c>
      <c r="H2201">
        <v>586</v>
      </c>
      <c r="I2201">
        <f>(1-_xlfn.PERCENTRANK.INC($F$2:$F44413,F2201,1))*10</f>
        <v>5</v>
      </c>
      <c r="J2201">
        <f t="shared" si="171"/>
        <v>7</v>
      </c>
      <c r="K2201">
        <f t="shared" si="172"/>
        <v>5</v>
      </c>
      <c r="L2201" t="s">
        <v>483</v>
      </c>
      <c r="M2201">
        <v>8</v>
      </c>
      <c r="N2201" s="8">
        <v>334.85714285714283</v>
      </c>
      <c r="O2201" s="8">
        <v>6</v>
      </c>
      <c r="P2201" s="8">
        <v>251.14285714285714</v>
      </c>
      <c r="Q2201">
        <f t="shared" si="170"/>
        <v>17</v>
      </c>
      <c r="R2201">
        <f t="shared" si="173"/>
        <v>5</v>
      </c>
      <c r="S2201" t="str">
        <f t="shared" si="174"/>
        <v>Growth Customers</v>
      </c>
    </row>
    <row r="2202" spans="1:19" x14ac:dyDescent="0.25">
      <c r="A2202">
        <v>4478</v>
      </c>
      <c r="B2202">
        <v>46</v>
      </c>
      <c r="C2202" t="s">
        <v>442</v>
      </c>
      <c r="D2202" t="s">
        <v>34</v>
      </c>
      <c r="E2202">
        <v>63777</v>
      </c>
      <c r="F2202">
        <v>87</v>
      </c>
      <c r="G2202">
        <v>26</v>
      </c>
      <c r="H2202">
        <v>653</v>
      </c>
      <c r="I2202">
        <f>(1-_xlfn.PERCENTRANK.INC($F$2:$F44414,F2202,1))*10</f>
        <v>1.9999999999999996</v>
      </c>
      <c r="J2202">
        <f t="shared" si="171"/>
        <v>9</v>
      </c>
      <c r="K2202">
        <f t="shared" si="172"/>
        <v>6</v>
      </c>
      <c r="L2202" t="s">
        <v>483</v>
      </c>
      <c r="M2202">
        <v>11</v>
      </c>
      <c r="N2202" s="8">
        <v>422.52941176470591</v>
      </c>
      <c r="O2202" s="8">
        <v>6</v>
      </c>
      <c r="P2202" s="8">
        <v>230.47058823529414</v>
      </c>
      <c r="Q2202">
        <f t="shared" si="170"/>
        <v>17</v>
      </c>
      <c r="R2202">
        <f t="shared" si="173"/>
        <v>5</v>
      </c>
      <c r="S2202" t="str">
        <f t="shared" si="174"/>
        <v>Growth Customers</v>
      </c>
    </row>
    <row r="2203" spans="1:19" x14ac:dyDescent="0.25">
      <c r="A2203">
        <v>4201</v>
      </c>
      <c r="B2203">
        <v>63</v>
      </c>
      <c r="C2203" t="s">
        <v>442</v>
      </c>
      <c r="D2203" t="s">
        <v>30</v>
      </c>
      <c r="E2203">
        <v>57967</v>
      </c>
      <c r="F2203">
        <v>39</v>
      </c>
      <c r="G2203">
        <v>19</v>
      </c>
      <c r="H2203">
        <v>468</v>
      </c>
      <c r="I2203">
        <f>(1-_xlfn.PERCENTRANK.INC($F$2:$F44415,F2203,1))*10</f>
        <v>7</v>
      </c>
      <c r="J2203">
        <f t="shared" si="171"/>
        <v>6</v>
      </c>
      <c r="K2203">
        <f t="shared" si="172"/>
        <v>5</v>
      </c>
      <c r="L2203" t="s">
        <v>483</v>
      </c>
      <c r="M2203">
        <v>4</v>
      </c>
      <c r="N2203" s="8">
        <v>156</v>
      </c>
      <c r="O2203" s="8">
        <v>8</v>
      </c>
      <c r="P2203" s="8">
        <v>312</v>
      </c>
      <c r="Q2203">
        <f t="shared" si="170"/>
        <v>18</v>
      </c>
      <c r="R2203">
        <f t="shared" si="173"/>
        <v>6</v>
      </c>
      <c r="S2203" t="str">
        <f t="shared" si="174"/>
        <v>Growth Customers</v>
      </c>
    </row>
    <row r="2204" spans="1:19" x14ac:dyDescent="0.25">
      <c r="A2204">
        <v>10084</v>
      </c>
      <c r="B2204">
        <v>53</v>
      </c>
      <c r="C2204" t="s">
        <v>442</v>
      </c>
      <c r="D2204" t="s">
        <v>34</v>
      </c>
      <c r="E2204">
        <v>24434</v>
      </c>
      <c r="F2204">
        <v>9</v>
      </c>
      <c r="G2204">
        <v>7</v>
      </c>
      <c r="H2204">
        <v>50</v>
      </c>
      <c r="I2204">
        <f>(1-_xlfn.PERCENTRANK.INC($F$2:$F44416,F2204,1))*10</f>
        <v>10</v>
      </c>
      <c r="J2204">
        <f t="shared" si="171"/>
        <v>1</v>
      </c>
      <c r="K2204">
        <f t="shared" si="172"/>
        <v>1</v>
      </c>
      <c r="L2204" t="s">
        <v>483</v>
      </c>
      <c r="M2204">
        <v>2</v>
      </c>
      <c r="N2204" s="8">
        <v>25</v>
      </c>
      <c r="O2204" s="8">
        <v>2</v>
      </c>
      <c r="P2204" s="8">
        <v>25</v>
      </c>
      <c r="Q2204">
        <f t="shared" si="170"/>
        <v>12</v>
      </c>
      <c r="R2204">
        <f t="shared" si="173"/>
        <v>3</v>
      </c>
      <c r="S2204" t="str">
        <f t="shared" si="174"/>
        <v>At-Risk Customers</v>
      </c>
    </row>
    <row r="2205" spans="1:19" x14ac:dyDescent="0.25">
      <c r="A2205">
        <v>7004</v>
      </c>
      <c r="B2205">
        <v>41</v>
      </c>
      <c r="C2205" t="s">
        <v>442</v>
      </c>
      <c r="D2205" t="s">
        <v>30</v>
      </c>
      <c r="E2205">
        <v>11012</v>
      </c>
      <c r="F2205">
        <v>82</v>
      </c>
      <c r="G2205">
        <v>9</v>
      </c>
      <c r="H2205">
        <v>84</v>
      </c>
      <c r="I2205">
        <f>(1-_xlfn.PERCENTRANK.INC($F$2:$F44417,F2205,1))*10</f>
        <v>1.9999999999999996</v>
      </c>
      <c r="J2205">
        <f t="shared" si="171"/>
        <v>2</v>
      </c>
      <c r="K2205">
        <f t="shared" si="172"/>
        <v>2</v>
      </c>
      <c r="L2205" t="s">
        <v>483</v>
      </c>
      <c r="M2205">
        <v>3</v>
      </c>
      <c r="N2205" s="8">
        <v>50.4</v>
      </c>
      <c r="O2205" s="8">
        <v>2</v>
      </c>
      <c r="P2205" s="8">
        <v>33.6</v>
      </c>
      <c r="Q2205">
        <f t="shared" si="170"/>
        <v>6</v>
      </c>
      <c r="R2205">
        <f t="shared" si="173"/>
        <v>0</v>
      </c>
      <c r="S2205" t="str">
        <f t="shared" si="174"/>
        <v>Inactive Customers</v>
      </c>
    </row>
    <row r="2206" spans="1:19" x14ac:dyDescent="0.25">
      <c r="A2206">
        <v>9817</v>
      </c>
      <c r="B2206">
        <v>55</v>
      </c>
      <c r="C2206" t="s">
        <v>443</v>
      </c>
      <c r="D2206" t="s">
        <v>30</v>
      </c>
      <c r="E2206">
        <v>44802</v>
      </c>
      <c r="F2206">
        <v>71</v>
      </c>
      <c r="G2206">
        <v>27</v>
      </c>
      <c r="H2206">
        <v>1049</v>
      </c>
      <c r="I2206">
        <f>(1-_xlfn.PERCENTRANK.INC($F$2:$F44418,F2206,1))*10</f>
        <v>3.0000000000000004</v>
      </c>
      <c r="J2206">
        <f t="shared" si="171"/>
        <v>9</v>
      </c>
      <c r="K2206">
        <f t="shared" si="172"/>
        <v>7</v>
      </c>
      <c r="L2206" t="s">
        <v>483</v>
      </c>
      <c r="M2206">
        <v>9</v>
      </c>
      <c r="N2206" s="8">
        <v>449.57142857142856</v>
      </c>
      <c r="O2206" s="8">
        <v>12</v>
      </c>
      <c r="P2206" s="8">
        <v>599.42857142857144</v>
      </c>
      <c r="Q2206">
        <f t="shared" si="170"/>
        <v>19</v>
      </c>
      <c r="R2206">
        <f t="shared" si="173"/>
        <v>7</v>
      </c>
      <c r="S2206" t="str">
        <f t="shared" si="174"/>
        <v>Loyal Customers</v>
      </c>
    </row>
    <row r="2207" spans="1:19" x14ac:dyDescent="0.25">
      <c r="A2207">
        <v>8080</v>
      </c>
      <c r="B2207">
        <v>39</v>
      </c>
      <c r="C2207" t="s">
        <v>442</v>
      </c>
      <c r="D2207" t="s">
        <v>30</v>
      </c>
      <c r="E2207">
        <v>26816</v>
      </c>
      <c r="F2207">
        <v>50</v>
      </c>
      <c r="G2207">
        <v>4</v>
      </c>
      <c r="H2207">
        <v>22</v>
      </c>
      <c r="I2207">
        <f>(1-_xlfn.PERCENTRANK.INC($F$2:$F44419,F2207,1))*10</f>
        <v>5</v>
      </c>
      <c r="J2207">
        <f t="shared" si="171"/>
        <v>0</v>
      </c>
      <c r="K2207">
        <f t="shared" si="172"/>
        <v>0</v>
      </c>
      <c r="L2207" t="s">
        <v>483</v>
      </c>
      <c r="M2207">
        <v>0</v>
      </c>
      <c r="N2207" s="8">
        <v>0</v>
      </c>
      <c r="O2207" s="8">
        <v>3</v>
      </c>
      <c r="P2207" s="8">
        <v>22</v>
      </c>
      <c r="Q2207">
        <f t="shared" si="170"/>
        <v>5</v>
      </c>
      <c r="R2207">
        <f t="shared" si="173"/>
        <v>0</v>
      </c>
      <c r="S2207" t="str">
        <f t="shared" si="174"/>
        <v>Inactive Customers</v>
      </c>
    </row>
    <row r="2208" spans="1:19" x14ac:dyDescent="0.25">
      <c r="A2208">
        <v>9432</v>
      </c>
      <c r="B2208">
        <v>48</v>
      </c>
      <c r="C2208" t="s">
        <v>442</v>
      </c>
      <c r="D2208" t="s">
        <v>34</v>
      </c>
      <c r="E2208">
        <v>666666</v>
      </c>
      <c r="F2208">
        <v>23</v>
      </c>
      <c r="G2208">
        <v>11</v>
      </c>
      <c r="H2208">
        <v>62</v>
      </c>
      <c r="I2208">
        <f>(1-_xlfn.PERCENTRANK.INC($F$2:$F44420,F2208,1))*10</f>
        <v>8</v>
      </c>
      <c r="J2208">
        <f t="shared" si="171"/>
        <v>3</v>
      </c>
      <c r="K2208">
        <f t="shared" si="172"/>
        <v>2</v>
      </c>
      <c r="L2208" t="s">
        <v>483</v>
      </c>
      <c r="M2208">
        <v>3</v>
      </c>
      <c r="N2208" s="8">
        <v>31</v>
      </c>
      <c r="O2208" s="8">
        <v>3</v>
      </c>
      <c r="P2208" s="8">
        <v>31</v>
      </c>
      <c r="Q2208">
        <f t="shared" si="170"/>
        <v>13</v>
      </c>
      <c r="R2208">
        <f t="shared" si="173"/>
        <v>4</v>
      </c>
      <c r="S2208" t="str">
        <f t="shared" si="174"/>
        <v>At-Risk Customers</v>
      </c>
    </row>
    <row r="2209" spans="1:19" x14ac:dyDescent="0.25">
      <c r="A2209">
        <v>8372</v>
      </c>
      <c r="B2209">
        <v>51</v>
      </c>
      <c r="C2209" t="s">
        <v>442</v>
      </c>
      <c r="D2209" t="s">
        <v>34</v>
      </c>
      <c r="E2209">
        <v>34421</v>
      </c>
      <c r="F2209">
        <v>81</v>
      </c>
      <c r="G2209">
        <v>4</v>
      </c>
      <c r="H2209">
        <v>30</v>
      </c>
      <c r="I2209">
        <f>(1-_xlfn.PERCENTRANK.INC($F$2:$F44421,F2209,1))*10</f>
        <v>1.9999999999999996</v>
      </c>
      <c r="J2209">
        <f t="shared" si="171"/>
        <v>0</v>
      </c>
      <c r="K2209">
        <f t="shared" si="172"/>
        <v>0</v>
      </c>
      <c r="L2209" t="s">
        <v>483</v>
      </c>
      <c r="M2209">
        <v>1</v>
      </c>
      <c r="N2209" s="8">
        <v>10</v>
      </c>
      <c r="O2209" s="8">
        <v>2</v>
      </c>
      <c r="P2209" s="8">
        <v>20</v>
      </c>
      <c r="Q2209">
        <f t="shared" si="170"/>
        <v>1.9999999999999996</v>
      </c>
      <c r="R2209">
        <f t="shared" si="173"/>
        <v>0</v>
      </c>
      <c r="S2209" t="str">
        <f t="shared" si="174"/>
        <v>Inactive Customers</v>
      </c>
    </row>
    <row r="2210" spans="1:19" x14ac:dyDescent="0.25">
      <c r="A2210">
        <v>10870</v>
      </c>
      <c r="B2210">
        <v>58</v>
      </c>
      <c r="C2210" t="s">
        <v>442</v>
      </c>
      <c r="D2210" t="s">
        <v>34</v>
      </c>
      <c r="E2210">
        <v>61223</v>
      </c>
      <c r="F2210">
        <v>46</v>
      </c>
      <c r="G2210">
        <v>18</v>
      </c>
      <c r="H2210">
        <v>1341</v>
      </c>
      <c r="I2210">
        <f>(1-_xlfn.PERCENTRANK.INC($F$2:$F44422,F2210,1))*10</f>
        <v>6</v>
      </c>
      <c r="J2210">
        <f t="shared" si="171"/>
        <v>6</v>
      </c>
      <c r="K2210">
        <f t="shared" si="172"/>
        <v>8</v>
      </c>
      <c r="L2210" t="s">
        <v>483</v>
      </c>
      <c r="M2210">
        <v>9</v>
      </c>
      <c r="N2210" s="8">
        <v>928.38461538461536</v>
      </c>
      <c r="O2210" s="8">
        <v>4</v>
      </c>
      <c r="P2210" s="8">
        <v>412.61538461538464</v>
      </c>
      <c r="Q2210">
        <f t="shared" si="170"/>
        <v>20</v>
      </c>
      <c r="R2210">
        <f t="shared" si="173"/>
        <v>7</v>
      </c>
      <c r="S2210" t="str">
        <f t="shared" si="174"/>
        <v>Loyal Customers</v>
      </c>
    </row>
    <row r="2211" spans="1:19" x14ac:dyDescent="0.25">
      <c r="A2211">
        <v>4001</v>
      </c>
      <c r="B2211">
        <v>79</v>
      </c>
      <c r="C2211" t="s">
        <v>33</v>
      </c>
      <c r="D2211" t="s">
        <v>34</v>
      </c>
      <c r="E2211">
        <v>64014</v>
      </c>
      <c r="F2211">
        <v>56</v>
      </c>
      <c r="G2211">
        <v>22</v>
      </c>
      <c r="H2211">
        <v>444</v>
      </c>
      <c r="I2211">
        <f>(1-_xlfn.PERCENTRANK.INC($F$2:$F44423,F2211,1))*10</f>
        <v>5</v>
      </c>
      <c r="J2211">
        <f t="shared" si="171"/>
        <v>7</v>
      </c>
      <c r="K2211">
        <f t="shared" si="172"/>
        <v>5</v>
      </c>
      <c r="L2211" t="s">
        <v>483</v>
      </c>
      <c r="M2211">
        <v>8</v>
      </c>
      <c r="N2211" s="8">
        <v>273.23076923076923</v>
      </c>
      <c r="O2211" s="8">
        <v>5</v>
      </c>
      <c r="P2211" s="8">
        <v>170.76923076923077</v>
      </c>
      <c r="Q2211">
        <f t="shared" si="170"/>
        <v>17</v>
      </c>
      <c r="R2211">
        <f t="shared" si="173"/>
        <v>5</v>
      </c>
      <c r="S2211" t="str">
        <f t="shared" si="174"/>
        <v>Growth Customers</v>
      </c>
    </row>
    <row r="2212" spans="1:19" x14ac:dyDescent="0.25">
      <c r="A2212">
        <v>7270</v>
      </c>
      <c r="B2212">
        <v>44</v>
      </c>
      <c r="C2212" t="s">
        <v>442</v>
      </c>
      <c r="D2212" t="s">
        <v>37</v>
      </c>
      <c r="E2212">
        <v>56981</v>
      </c>
      <c r="F2212">
        <v>91</v>
      </c>
      <c r="G2212">
        <v>19</v>
      </c>
      <c r="H2212">
        <v>1241</v>
      </c>
      <c r="I2212">
        <f>(1-_xlfn.PERCENTRANK.INC($F$2:$F44424,F2212,1))*10</f>
        <v>0.99999999999999978</v>
      </c>
      <c r="J2212">
        <f t="shared" si="171"/>
        <v>6</v>
      </c>
      <c r="K2212">
        <f t="shared" si="172"/>
        <v>8</v>
      </c>
      <c r="L2212" t="s">
        <v>483</v>
      </c>
      <c r="M2212">
        <v>2</v>
      </c>
      <c r="N2212" s="8">
        <v>165.46666666666667</v>
      </c>
      <c r="O2212" s="8">
        <v>13</v>
      </c>
      <c r="P2212" s="8">
        <v>1075.5333333333333</v>
      </c>
      <c r="Q2212">
        <f t="shared" si="170"/>
        <v>15</v>
      </c>
      <c r="R2212">
        <f t="shared" si="173"/>
        <v>4</v>
      </c>
      <c r="S2212" t="str">
        <f t="shared" si="174"/>
        <v>At-Risk Customers</v>
      </c>
    </row>
    <row r="2213" spans="1:19" x14ac:dyDescent="0.25">
      <c r="A2213">
        <v>8235</v>
      </c>
      <c r="B2213">
        <v>69</v>
      </c>
      <c r="C2213" t="s">
        <v>443</v>
      </c>
      <c r="D2213" t="s">
        <v>34</v>
      </c>
      <c r="E2213">
        <v>69245</v>
      </c>
      <c r="F2213">
        <v>8</v>
      </c>
      <c r="G2213">
        <v>23</v>
      </c>
      <c r="H2213">
        <v>843</v>
      </c>
      <c r="I2213">
        <f>(1-_xlfn.PERCENTRANK.INC($F$2:$F44425,F2213,1))*10</f>
        <v>10</v>
      </c>
      <c r="J2213">
        <f t="shared" si="171"/>
        <v>8</v>
      </c>
      <c r="K2213">
        <f t="shared" si="172"/>
        <v>6</v>
      </c>
      <c r="L2213" t="s">
        <v>483</v>
      </c>
      <c r="M2213">
        <v>6</v>
      </c>
      <c r="N2213" s="8">
        <v>316.125</v>
      </c>
      <c r="O2213" s="8">
        <v>10</v>
      </c>
      <c r="P2213" s="8">
        <v>526.875</v>
      </c>
      <c r="Q2213">
        <f t="shared" si="170"/>
        <v>24</v>
      </c>
      <c r="R2213">
        <f t="shared" si="173"/>
        <v>9</v>
      </c>
      <c r="S2213" t="str">
        <f t="shared" si="174"/>
        <v>Top Customers</v>
      </c>
    </row>
    <row r="2214" spans="1:19" x14ac:dyDescent="0.25">
      <c r="A2214">
        <v>9405</v>
      </c>
      <c r="B2214">
        <v>71</v>
      </c>
      <c r="C2214" t="s">
        <v>33</v>
      </c>
      <c r="D2214" t="s">
        <v>34</v>
      </c>
      <c r="E2214">
        <v>52869</v>
      </c>
      <c r="F2214">
        <v>40</v>
      </c>
      <c r="G2214">
        <v>11</v>
      </c>
      <c r="H2214">
        <v>172</v>
      </c>
      <c r="I2214">
        <f>(1-_xlfn.PERCENTRANK.INC($F$2:$F44426,F2214,1))*10</f>
        <v>6</v>
      </c>
      <c r="J2214">
        <f t="shared" si="171"/>
        <v>3</v>
      </c>
      <c r="K2214">
        <f t="shared" si="172"/>
        <v>3</v>
      </c>
      <c r="L2214" t="s">
        <v>483</v>
      </c>
      <c r="M2214">
        <v>3</v>
      </c>
      <c r="N2214" s="8">
        <v>73.714285714285708</v>
      </c>
      <c r="O2214" s="8">
        <v>4</v>
      </c>
      <c r="P2214" s="8">
        <v>98.285714285714278</v>
      </c>
      <c r="Q2214">
        <f t="shared" si="170"/>
        <v>12</v>
      </c>
      <c r="R2214">
        <f t="shared" si="173"/>
        <v>3</v>
      </c>
      <c r="S2214" t="str">
        <f t="shared" si="174"/>
        <v>At-Risk Customers</v>
      </c>
    </row>
  </sheetData>
  <autoFilter ref="A1:S2214" xr:uid="{4BD100E4-8DDF-4405-898B-2C8A8FFC1A95}"/>
  <conditionalFormatting sqref="C1:F2214">
    <cfRule type="containsBlanks" dxfId="5" priority="8">
      <formula>LEN(TRIM(C1))=0</formula>
    </cfRule>
  </conditionalFormatting>
  <conditionalFormatting sqref="L1:P1">
    <cfRule type="containsBlanks" dxfId="4" priority="3">
      <formula>LEN(TRIM(L1))=0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BC60-3036-4479-B686-50558B743303}">
  <dimension ref="A1:AO53"/>
  <sheetViews>
    <sheetView topLeftCell="A25" zoomScaleNormal="100" workbookViewId="0">
      <selection activeCell="I32" sqref="I32"/>
    </sheetView>
  </sheetViews>
  <sheetFormatPr defaultRowHeight="15" x14ac:dyDescent="0.25"/>
  <cols>
    <col min="1" max="1" width="21" bestFit="1" customWidth="1"/>
    <col min="2" max="2" width="32" bestFit="1" customWidth="1"/>
    <col min="3" max="3" width="20.5703125" bestFit="1" customWidth="1"/>
    <col min="4" max="4" width="25.140625" bestFit="1" customWidth="1"/>
    <col min="5" max="5" width="11.28515625" bestFit="1" customWidth="1"/>
    <col min="6" max="6" width="14.28515625" bestFit="1" customWidth="1"/>
    <col min="7" max="7" width="11.28515625" bestFit="1" customWidth="1"/>
    <col min="8" max="8" width="21" bestFit="1" customWidth="1"/>
    <col min="9" max="9" width="16.85546875" bestFit="1" customWidth="1"/>
    <col min="10" max="10" width="6.140625" bestFit="1" customWidth="1"/>
    <col min="11" max="11" width="8.5703125" bestFit="1" customWidth="1"/>
    <col min="12" max="12" width="6.140625" bestFit="1" customWidth="1"/>
    <col min="13" max="14" width="11.28515625" bestFit="1" customWidth="1"/>
    <col min="15" max="15" width="5.7109375" bestFit="1" customWidth="1"/>
    <col min="16" max="16" width="11.28515625" bestFit="1" customWidth="1"/>
    <col min="17" max="17" width="21" bestFit="1" customWidth="1"/>
    <col min="18" max="18" width="17.28515625" bestFit="1" customWidth="1"/>
    <col min="19" max="19" width="14.42578125" bestFit="1" customWidth="1"/>
    <col min="20" max="20" width="8.5703125" bestFit="1" customWidth="1"/>
    <col min="21" max="21" width="9.5703125" bestFit="1" customWidth="1"/>
    <col min="22" max="22" width="11.28515625" bestFit="1" customWidth="1"/>
    <col min="23" max="25" width="3" bestFit="1" customWidth="1"/>
    <col min="26" max="26" width="21" bestFit="1" customWidth="1"/>
    <col min="27" max="27" width="16.85546875" bestFit="1" customWidth="1"/>
    <col min="28" max="28" width="17" bestFit="1" customWidth="1"/>
    <col min="29" max="29" width="11.28515625" bestFit="1" customWidth="1"/>
    <col min="30" max="32" width="3" bestFit="1" customWidth="1"/>
    <col min="33" max="34" width="11.28515625" bestFit="1" customWidth="1"/>
    <col min="35" max="41" width="2" bestFit="1" customWidth="1"/>
    <col min="42" max="45" width="3" bestFit="1" customWidth="1"/>
    <col min="46" max="46" width="6.85546875" bestFit="1" customWidth="1"/>
    <col min="47" max="47" width="3.85546875" bestFit="1" customWidth="1"/>
    <col min="48" max="54" width="2" bestFit="1" customWidth="1"/>
    <col min="55" max="58" width="3" bestFit="1" customWidth="1"/>
    <col min="59" max="59" width="6.85546875" bestFit="1" customWidth="1"/>
    <col min="60" max="60" width="3.85546875" bestFit="1" customWidth="1"/>
    <col min="61" max="67" width="2" bestFit="1" customWidth="1"/>
    <col min="68" max="71" width="3" bestFit="1" customWidth="1"/>
    <col min="72" max="72" width="6.85546875" bestFit="1" customWidth="1"/>
    <col min="73" max="73" width="3.85546875" bestFit="1" customWidth="1"/>
    <col min="74" max="80" width="2" bestFit="1" customWidth="1"/>
    <col min="81" max="84" width="3" bestFit="1" customWidth="1"/>
    <col min="85" max="85" width="6.85546875" bestFit="1" customWidth="1"/>
    <col min="86" max="86" width="3.85546875" bestFit="1" customWidth="1"/>
    <col min="87" max="93" width="2" bestFit="1" customWidth="1"/>
    <col min="94" max="97" width="3" bestFit="1" customWidth="1"/>
    <col min="98" max="98" width="6.85546875" bestFit="1" customWidth="1"/>
    <col min="99" max="99" width="3.85546875" bestFit="1" customWidth="1"/>
    <col min="100" max="105" width="2" bestFit="1" customWidth="1"/>
    <col min="106" max="109" width="3" bestFit="1" customWidth="1"/>
    <col min="110" max="110" width="6.85546875" bestFit="1" customWidth="1"/>
    <col min="111" max="111" width="3.85546875" bestFit="1" customWidth="1"/>
    <col min="112" max="117" width="2" bestFit="1" customWidth="1"/>
    <col min="118" max="121" width="3" bestFit="1" customWidth="1"/>
    <col min="122" max="122" width="6.85546875" bestFit="1" customWidth="1"/>
    <col min="123" max="123" width="3.85546875" bestFit="1" customWidth="1"/>
    <col min="124" max="128" width="2" bestFit="1" customWidth="1"/>
    <col min="129" max="132" width="3" bestFit="1" customWidth="1"/>
    <col min="133" max="133" width="6.85546875" bestFit="1" customWidth="1"/>
    <col min="134" max="134" width="4.85546875" bestFit="1" customWidth="1"/>
    <col min="135" max="139" width="2" bestFit="1" customWidth="1"/>
    <col min="140" max="143" width="3" bestFit="1" customWidth="1"/>
    <col min="144" max="144" width="7.85546875" bestFit="1" customWidth="1"/>
    <col min="145" max="145" width="4.85546875" bestFit="1" customWidth="1"/>
    <col min="146" max="150" width="2" bestFit="1" customWidth="1"/>
    <col min="151" max="154" width="3" bestFit="1" customWidth="1"/>
    <col min="155" max="155" width="7.85546875" bestFit="1" customWidth="1"/>
    <col min="156" max="156" width="4.85546875" bestFit="1" customWidth="1"/>
    <col min="157" max="157" width="7.85546875" bestFit="1" customWidth="1"/>
    <col min="158" max="158" width="4.85546875" bestFit="1" customWidth="1"/>
    <col min="159" max="159" width="7.85546875" bestFit="1" customWidth="1"/>
    <col min="160" max="160" width="4.85546875" bestFit="1" customWidth="1"/>
    <col min="161" max="161" width="7.85546875" bestFit="1" customWidth="1"/>
    <col min="162" max="162" width="11.28515625" bestFit="1" customWidth="1"/>
    <col min="163" max="618" width="4" bestFit="1" customWidth="1"/>
    <col min="619" max="1048" width="5" bestFit="1" customWidth="1"/>
    <col min="1049" max="1049" width="11.28515625" bestFit="1" customWidth="1"/>
    <col min="1050" max="1068" width="4" bestFit="1" customWidth="1"/>
    <col min="1069" max="1137" width="5" bestFit="1" customWidth="1"/>
    <col min="1138" max="1138" width="6.85546875" bestFit="1" customWidth="1"/>
    <col min="1139" max="1214" width="4" bestFit="1" customWidth="1"/>
    <col min="1215" max="1269" width="5" bestFit="1" customWidth="1"/>
    <col min="1270" max="1270" width="6.85546875" bestFit="1" customWidth="1"/>
    <col min="1271" max="1321" width="4" bestFit="1" customWidth="1"/>
    <col min="1322" max="1358" width="5" bestFit="1" customWidth="1"/>
    <col min="1359" max="1359" width="6.85546875" bestFit="1" customWidth="1"/>
    <col min="1360" max="1390" width="4" bestFit="1" customWidth="1"/>
    <col min="1391" max="1424" width="5" bestFit="1" customWidth="1"/>
    <col min="1425" max="1425" width="6.85546875" bestFit="1" customWidth="1"/>
    <col min="1426" max="1426" width="4.85546875" bestFit="1" customWidth="1"/>
    <col min="1427" max="1442" width="4" bestFit="1" customWidth="1"/>
    <col min="1443" max="1465" width="5" bestFit="1" customWidth="1"/>
    <col min="1466" max="1466" width="7.85546875" bestFit="1" customWidth="1"/>
    <col min="1467" max="1467" width="4.85546875" bestFit="1" customWidth="1"/>
    <col min="1468" max="1481" width="4" bestFit="1" customWidth="1"/>
    <col min="1482" max="1508" width="5" bestFit="1" customWidth="1"/>
    <col min="1509" max="1509" width="7.85546875" bestFit="1" customWidth="1"/>
    <col min="1510" max="1510" width="4.85546875" bestFit="1" customWidth="1"/>
    <col min="1511" max="1511" width="7.85546875" bestFit="1" customWidth="1"/>
    <col min="1512" max="1512" width="4.85546875" bestFit="1" customWidth="1"/>
    <col min="1513" max="1513" width="7.85546875" bestFit="1" customWidth="1"/>
    <col min="1514" max="1514" width="4.85546875" bestFit="1" customWidth="1"/>
    <col min="1515" max="1515" width="7.85546875" bestFit="1" customWidth="1"/>
    <col min="1516" max="1516" width="11.28515625" bestFit="1" customWidth="1"/>
  </cols>
  <sheetData>
    <row r="1" spans="1:41" ht="15" customHeight="1" x14ac:dyDescent="0.55000000000000004">
      <c r="D1" s="19"/>
      <c r="E1" s="19"/>
      <c r="G1" s="19"/>
    </row>
    <row r="5" spans="1:41" x14ac:dyDescent="0.25">
      <c r="A5" s="23" t="s">
        <v>485</v>
      </c>
      <c r="B5" s="23"/>
      <c r="C5" s="23"/>
      <c r="H5" s="23" t="s">
        <v>470</v>
      </c>
      <c r="I5" s="23"/>
      <c r="J5" s="23"/>
      <c r="K5" s="23"/>
      <c r="L5" s="23"/>
      <c r="M5" s="23"/>
      <c r="N5" s="23"/>
    </row>
    <row r="6" spans="1:41" x14ac:dyDescent="0.25">
      <c r="A6" s="6" t="s">
        <v>454</v>
      </c>
      <c r="B6" t="s">
        <v>457</v>
      </c>
      <c r="H6" s="6" t="s">
        <v>463</v>
      </c>
      <c r="I6" s="6" t="s">
        <v>464</v>
      </c>
      <c r="Q6" s="23" t="s">
        <v>494</v>
      </c>
      <c r="R6" s="23"/>
      <c r="S6" s="23"/>
      <c r="T6" s="23"/>
      <c r="Z6" s="22"/>
      <c r="AA6" s="22"/>
      <c r="AB6" s="22"/>
      <c r="AC6" s="22"/>
      <c r="AF6" s="22"/>
      <c r="AG6" s="22"/>
      <c r="AH6" s="22"/>
      <c r="AI6" s="22"/>
      <c r="AL6" s="22"/>
      <c r="AM6" s="22"/>
      <c r="AN6" s="22"/>
      <c r="AO6" s="22"/>
    </row>
    <row r="7" spans="1:41" x14ac:dyDescent="0.25">
      <c r="A7" s="7" t="s">
        <v>466</v>
      </c>
      <c r="B7" s="10">
        <v>0.33258020786262993</v>
      </c>
      <c r="H7" s="6" t="s">
        <v>454</v>
      </c>
      <c r="I7" t="s">
        <v>37</v>
      </c>
      <c r="J7" t="s">
        <v>34</v>
      </c>
      <c r="K7" t="s">
        <v>444</v>
      </c>
      <c r="L7" t="s">
        <v>30</v>
      </c>
      <c r="M7" t="s">
        <v>57</v>
      </c>
      <c r="N7" t="s">
        <v>456</v>
      </c>
      <c r="Q7" s="6" t="s">
        <v>454</v>
      </c>
      <c r="R7" t="s">
        <v>478</v>
      </c>
      <c r="S7" t="s">
        <v>479</v>
      </c>
    </row>
    <row r="8" spans="1:41" x14ac:dyDescent="0.25">
      <c r="A8" s="7" t="s">
        <v>455</v>
      </c>
      <c r="B8" s="10">
        <v>0.21961138725711704</v>
      </c>
      <c r="H8" s="7" t="s">
        <v>455</v>
      </c>
      <c r="I8" s="10">
        <v>2.7564392227745142E-2</v>
      </c>
      <c r="J8" s="10">
        <v>0.14008133755083596</v>
      </c>
      <c r="K8" s="10">
        <v>1.3556258472661546E-3</v>
      </c>
      <c r="L8" s="10">
        <v>4.3380027112516949E-2</v>
      </c>
      <c r="M8" s="10">
        <v>7.2300045187528245E-3</v>
      </c>
      <c r="N8" s="10">
        <v>0.21961138725711704</v>
      </c>
      <c r="Q8" s="7" t="s">
        <v>465</v>
      </c>
      <c r="R8" s="10">
        <v>1.7940019979734479E-2</v>
      </c>
      <c r="S8" s="10">
        <v>2.1105548348934536E-2</v>
      </c>
    </row>
    <row r="9" spans="1:41" x14ac:dyDescent="0.25">
      <c r="A9" s="7" t="s">
        <v>465</v>
      </c>
      <c r="B9" s="10">
        <v>0.21102575689109807</v>
      </c>
      <c r="H9" s="7" t="s">
        <v>465</v>
      </c>
      <c r="I9" s="10">
        <v>2.2141888838680523E-2</v>
      </c>
      <c r="J9" s="10">
        <v>0.1342069588793493</v>
      </c>
      <c r="K9" s="10">
        <v>0</v>
      </c>
      <c r="L9" s="10">
        <v>4.8802530501581565E-2</v>
      </c>
      <c r="M9" s="10">
        <v>5.8743786714866696E-3</v>
      </c>
      <c r="N9" s="10">
        <v>0.21102575689109807</v>
      </c>
      <c r="Q9" s="7" t="s">
        <v>466</v>
      </c>
      <c r="R9" s="10">
        <v>0.16177801526593785</v>
      </c>
      <c r="S9" s="10">
        <v>0.15146145916467474</v>
      </c>
    </row>
    <row r="10" spans="1:41" x14ac:dyDescent="0.25">
      <c r="A10" s="7" t="s">
        <v>467</v>
      </c>
      <c r="B10" s="10">
        <v>0.1631269769543606</v>
      </c>
      <c r="H10" s="7" t="s">
        <v>466</v>
      </c>
      <c r="I10" s="10">
        <v>3.4342521464075917E-2</v>
      </c>
      <c r="J10" s="10">
        <v>0.21780388612742882</v>
      </c>
      <c r="K10" s="10">
        <v>0</v>
      </c>
      <c r="L10" s="10">
        <v>7.1848169905106188E-2</v>
      </c>
      <c r="M10" s="10">
        <v>8.5856303660189794E-3</v>
      </c>
      <c r="N10" s="10">
        <v>0.33258020786262993</v>
      </c>
      <c r="Q10" s="7" t="s">
        <v>468</v>
      </c>
      <c r="R10" s="10">
        <v>0.1597140137755787</v>
      </c>
      <c r="S10" s="10">
        <v>0.16916069634798395</v>
      </c>
    </row>
    <row r="11" spans="1:41" x14ac:dyDescent="0.25">
      <c r="A11" s="7" t="s">
        <v>468</v>
      </c>
      <c r="B11" s="10">
        <v>7.3655671034794395E-2</v>
      </c>
      <c r="H11" s="7" t="s">
        <v>468</v>
      </c>
      <c r="I11" s="10">
        <v>6.7781292363307726E-3</v>
      </c>
      <c r="J11" s="10">
        <v>5.0158156348847717E-2</v>
      </c>
      <c r="K11" s="10">
        <v>0</v>
      </c>
      <c r="L11" s="10">
        <v>1.3104383190239493E-2</v>
      </c>
      <c r="M11" s="10">
        <v>3.6150022593764122E-3</v>
      </c>
      <c r="N11" s="10">
        <v>7.3655671034794395E-2</v>
      </c>
      <c r="Q11" s="7" t="s">
        <v>467</v>
      </c>
      <c r="R11" s="10">
        <v>0.23753769529026655</v>
      </c>
      <c r="S11" s="10">
        <v>0.23937594112290322</v>
      </c>
    </row>
    <row r="12" spans="1:41" x14ac:dyDescent="0.25">
      <c r="A12" s="7" t="s">
        <v>456</v>
      </c>
      <c r="B12" s="10">
        <v>1</v>
      </c>
      <c r="H12" s="7" t="s">
        <v>467</v>
      </c>
      <c r="I12" s="10">
        <v>1.3556258472661545E-2</v>
      </c>
      <c r="J12" s="10">
        <v>0.1034794396746498</v>
      </c>
      <c r="K12" s="10">
        <v>4.5187528242205153E-4</v>
      </c>
      <c r="L12" s="10">
        <v>3.6601897876186174E-2</v>
      </c>
      <c r="M12" s="10">
        <v>9.0375056484410295E-3</v>
      </c>
      <c r="N12" s="10">
        <v>0.1631269769543606</v>
      </c>
      <c r="Q12" s="7" t="s">
        <v>455</v>
      </c>
      <c r="R12" s="10">
        <v>0.42303025568848246</v>
      </c>
      <c r="S12" s="10">
        <v>0.41889635501550354</v>
      </c>
    </row>
    <row r="13" spans="1:41" x14ac:dyDescent="0.25">
      <c r="H13" s="7" t="s">
        <v>456</v>
      </c>
      <c r="I13" s="10">
        <v>0.1043831902394939</v>
      </c>
      <c r="J13" s="10">
        <v>0.64572977858111158</v>
      </c>
      <c r="K13" s="10">
        <v>1.8075011296882061E-3</v>
      </c>
      <c r="L13" s="10">
        <v>0.21373700858563036</v>
      </c>
      <c r="M13" s="10">
        <v>3.4342521464075917E-2</v>
      </c>
      <c r="N13" s="10">
        <v>1</v>
      </c>
      <c r="Q13" s="7" t="s">
        <v>456</v>
      </c>
      <c r="R13" s="10">
        <v>1</v>
      </c>
      <c r="S13" s="10">
        <v>1</v>
      </c>
    </row>
    <row r="14" spans="1:41" x14ac:dyDescent="0.25">
      <c r="H14" s="7"/>
    </row>
    <row r="16" spans="1:41" x14ac:dyDescent="0.25">
      <c r="A16" s="23" t="s">
        <v>469</v>
      </c>
      <c r="B16" s="23"/>
      <c r="C16" s="23"/>
      <c r="D16" s="23"/>
      <c r="H16" s="23" t="s">
        <v>471</v>
      </c>
      <c r="I16" s="23"/>
      <c r="J16" s="23"/>
      <c r="K16" s="23"/>
      <c r="L16" s="23"/>
      <c r="M16" s="23"/>
    </row>
    <row r="17" spans="1:20" x14ac:dyDescent="0.25">
      <c r="A17" s="6" t="s">
        <v>454</v>
      </c>
      <c r="B17" t="s">
        <v>458</v>
      </c>
      <c r="C17" t="s">
        <v>459</v>
      </c>
      <c r="D17" t="s">
        <v>460</v>
      </c>
      <c r="H17" s="6" t="s">
        <v>472</v>
      </c>
      <c r="I17" s="6" t="s">
        <v>464</v>
      </c>
      <c r="Q17" s="22"/>
      <c r="R17" s="22"/>
      <c r="S17" s="22"/>
      <c r="T17" s="22"/>
    </row>
    <row r="18" spans="1:20" x14ac:dyDescent="0.25">
      <c r="A18" s="7" t="s">
        <v>455</v>
      </c>
      <c r="B18" s="8">
        <v>38.257201646090536</v>
      </c>
      <c r="C18" s="8">
        <v>21.909465020576132</v>
      </c>
      <c r="D18" s="9">
        <v>1161.2572016460906</v>
      </c>
      <c r="H18" s="6" t="s">
        <v>454</v>
      </c>
      <c r="I18" t="s">
        <v>41</v>
      </c>
      <c r="J18" t="s">
        <v>442</v>
      </c>
      <c r="K18" t="s">
        <v>443</v>
      </c>
      <c r="L18" t="s">
        <v>33</v>
      </c>
      <c r="M18" t="s">
        <v>456</v>
      </c>
    </row>
    <row r="19" spans="1:20" x14ac:dyDescent="0.25">
      <c r="A19" s="7" t="s">
        <v>465</v>
      </c>
      <c r="B19" s="8">
        <v>69.122055674518208</v>
      </c>
      <c r="C19" s="8">
        <v>6.3254817987152032</v>
      </c>
      <c r="D19" s="9">
        <v>56.839400428265527</v>
      </c>
      <c r="H19" s="7" t="s">
        <v>455</v>
      </c>
      <c r="I19" s="10">
        <v>0</v>
      </c>
      <c r="J19" s="10">
        <v>0.11522819701762313</v>
      </c>
      <c r="K19" s="10">
        <v>5.5580659737912333E-2</v>
      </c>
      <c r="L19" s="10">
        <v>4.8802530501581565E-2</v>
      </c>
      <c r="M19" s="10">
        <v>0.21961138725711704</v>
      </c>
    </row>
    <row r="20" spans="1:20" x14ac:dyDescent="0.25">
      <c r="A20" s="7" t="s">
        <v>466</v>
      </c>
      <c r="B20" s="8">
        <v>47.293478260869563</v>
      </c>
      <c r="C20" s="8">
        <v>11.389945652173912</v>
      </c>
      <c r="D20" s="9">
        <v>283.26902173913044</v>
      </c>
      <c r="H20" s="7" t="s">
        <v>465</v>
      </c>
      <c r="I20" s="10">
        <v>1.2652507907817443E-2</v>
      </c>
      <c r="J20" s="10">
        <v>0.10528694080433801</v>
      </c>
      <c r="K20" s="10">
        <v>5.6936285585178492E-2</v>
      </c>
      <c r="L20" s="10">
        <v>3.6150022593764118E-2</v>
      </c>
      <c r="M20" s="10">
        <v>0.21102575689109807</v>
      </c>
    </row>
    <row r="21" spans="1:20" x14ac:dyDescent="0.25">
      <c r="A21" s="7" t="s">
        <v>468</v>
      </c>
      <c r="B21" s="8">
        <v>15.159509202453988</v>
      </c>
      <c r="C21" s="8">
        <v>24.895705521472394</v>
      </c>
      <c r="D21" s="9">
        <v>1378.1901840490798</v>
      </c>
      <c r="H21" s="7" t="s">
        <v>466</v>
      </c>
      <c r="I21" s="10">
        <v>1.0393131495707185E-2</v>
      </c>
      <c r="J21" s="10">
        <v>0.16538635336647087</v>
      </c>
      <c r="K21" s="10">
        <v>8.8115680072300043E-2</v>
      </c>
      <c r="L21" s="10">
        <v>6.8685042928151835E-2</v>
      </c>
      <c r="M21" s="10">
        <v>0.33258020786262993</v>
      </c>
    </row>
    <row r="22" spans="1:20" x14ac:dyDescent="0.25">
      <c r="A22" s="7" t="s">
        <v>467</v>
      </c>
      <c r="B22" s="8">
        <v>56.238227146814403</v>
      </c>
      <c r="C22" s="8">
        <v>19.13573407202216</v>
      </c>
      <c r="D22" s="9">
        <v>884.46814404432132</v>
      </c>
      <c r="H22" s="7" t="s">
        <v>468</v>
      </c>
      <c r="I22" s="10">
        <v>0</v>
      </c>
      <c r="J22" s="10">
        <v>3.7053773158608222E-2</v>
      </c>
      <c r="K22" s="10">
        <v>1.8526886579304111E-2</v>
      </c>
      <c r="L22" s="10">
        <v>1.8075011296882059E-2</v>
      </c>
      <c r="M22" s="10">
        <v>7.3655671034794395E-2</v>
      </c>
    </row>
    <row r="23" spans="1:20" x14ac:dyDescent="0.25">
      <c r="H23" s="7" t="s">
        <v>467</v>
      </c>
      <c r="I23" s="10">
        <v>1.3556258472661546E-3</v>
      </c>
      <c r="J23" s="10">
        <v>8.1337550835969274E-2</v>
      </c>
      <c r="K23" s="10">
        <v>3.5246272028920021E-2</v>
      </c>
      <c r="L23" s="10">
        <v>4.5187528242205149E-2</v>
      </c>
      <c r="M23" s="10">
        <v>0.1631269769543606</v>
      </c>
    </row>
    <row r="24" spans="1:20" x14ac:dyDescent="0.25">
      <c r="H24" s="7" t="s">
        <v>456</v>
      </c>
      <c r="I24" s="10">
        <v>2.4401265250790782E-2</v>
      </c>
      <c r="J24" s="10">
        <v>0.5042928151830095</v>
      </c>
      <c r="K24" s="10">
        <v>0.25440578400361502</v>
      </c>
      <c r="L24" s="10">
        <v>0.21690013556258472</v>
      </c>
      <c r="M24" s="10">
        <v>1</v>
      </c>
    </row>
    <row r="25" spans="1:20" x14ac:dyDescent="0.25">
      <c r="H25" s="7"/>
    </row>
    <row r="26" spans="1:20" x14ac:dyDescent="0.25">
      <c r="A26" s="23" t="s">
        <v>486</v>
      </c>
      <c r="B26" s="23"/>
      <c r="C26" s="23"/>
      <c r="D26" s="23"/>
    </row>
    <row r="27" spans="1:20" x14ac:dyDescent="0.25">
      <c r="A27" s="6" t="s">
        <v>454</v>
      </c>
      <c r="B27" t="s">
        <v>461</v>
      </c>
      <c r="C27" t="s">
        <v>462</v>
      </c>
      <c r="H27" s="23" t="s">
        <v>487</v>
      </c>
      <c r="I27" s="23"/>
      <c r="J27" s="23"/>
      <c r="K27" s="23"/>
    </row>
    <row r="28" spans="1:20" x14ac:dyDescent="0.25">
      <c r="A28" s="7" t="s">
        <v>455</v>
      </c>
      <c r="B28" s="8">
        <v>58.061728395061728</v>
      </c>
      <c r="C28" s="9">
        <v>68667.656378600819</v>
      </c>
      <c r="H28" s="6" t="s">
        <v>472</v>
      </c>
      <c r="I28" s="6" t="s">
        <v>464</v>
      </c>
    </row>
    <row r="29" spans="1:20" x14ac:dyDescent="0.25">
      <c r="A29" s="7" t="s">
        <v>465</v>
      </c>
      <c r="B29" s="8">
        <v>53.364025695931474</v>
      </c>
      <c r="C29" s="9">
        <v>32711.631691648821</v>
      </c>
      <c r="H29" s="6" t="s">
        <v>454</v>
      </c>
      <c r="I29" t="s">
        <v>483</v>
      </c>
      <c r="J29" t="s">
        <v>484</v>
      </c>
      <c r="K29" t="s">
        <v>456</v>
      </c>
    </row>
    <row r="30" spans="1:20" x14ac:dyDescent="0.25">
      <c r="A30" s="7" t="s">
        <v>466</v>
      </c>
      <c r="B30" s="8">
        <v>55.301630434782609</v>
      </c>
      <c r="C30" s="9">
        <v>44015.684782608696</v>
      </c>
      <c r="H30" s="7" t="s">
        <v>468</v>
      </c>
      <c r="I30" s="13">
        <v>7.004066877541798E-2</v>
      </c>
      <c r="J30" s="13">
        <v>3.6150022593764122E-3</v>
      </c>
      <c r="K30" s="13">
        <v>7.3655671034794395E-2</v>
      </c>
    </row>
    <row r="31" spans="1:20" x14ac:dyDescent="0.25">
      <c r="A31" s="7" t="s">
        <v>468</v>
      </c>
      <c r="B31" s="8">
        <v>57.773006134969329</v>
      </c>
      <c r="C31" s="9">
        <v>73289.049079754608</v>
      </c>
      <c r="H31" s="7" t="s">
        <v>467</v>
      </c>
      <c r="I31" s="13">
        <v>0.15951197469498418</v>
      </c>
      <c r="J31" s="13">
        <v>3.6150022593764122E-3</v>
      </c>
      <c r="K31" s="13">
        <v>0.1631269769543606</v>
      </c>
    </row>
    <row r="32" spans="1:20" x14ac:dyDescent="0.25">
      <c r="A32" s="7" t="s">
        <v>467</v>
      </c>
      <c r="B32" s="8">
        <v>57.764542936288088</v>
      </c>
      <c r="C32" s="9">
        <v>62629.038781163435</v>
      </c>
      <c r="H32" s="7" t="s">
        <v>465</v>
      </c>
      <c r="I32" s="13">
        <v>0.2087663804789878</v>
      </c>
      <c r="J32" s="13">
        <v>2.2593764121102574E-3</v>
      </c>
      <c r="K32" s="13">
        <v>0.21102575689109807</v>
      </c>
    </row>
    <row r="33" spans="1:13" x14ac:dyDescent="0.25">
      <c r="A33" s="7" t="s">
        <v>456</v>
      </c>
      <c r="B33" s="8">
        <v>56.082693176683236</v>
      </c>
      <c r="C33" s="9">
        <v>52236.581563488478</v>
      </c>
      <c r="H33" s="7" t="s">
        <v>455</v>
      </c>
      <c r="I33" s="13">
        <v>0.21283325802078626</v>
      </c>
      <c r="J33" s="13">
        <v>6.7781292363307726E-3</v>
      </c>
      <c r="K33" s="13">
        <v>0.21961138725711704</v>
      </c>
    </row>
    <row r="34" spans="1:13" x14ac:dyDescent="0.25">
      <c r="H34" s="7" t="s">
        <v>466</v>
      </c>
      <c r="I34" s="13">
        <v>0.32896520560325349</v>
      </c>
      <c r="J34" s="13">
        <v>3.6150022593764122E-3</v>
      </c>
      <c r="K34" s="13">
        <v>0.33258020786262993</v>
      </c>
    </row>
    <row r="35" spans="1:13" x14ac:dyDescent="0.25">
      <c r="H35" s="7" t="s">
        <v>456</v>
      </c>
      <c r="I35" s="13">
        <v>0.98011748757342976</v>
      </c>
      <c r="J35" s="13">
        <v>1.9882512426570267E-2</v>
      </c>
      <c r="K35" s="13">
        <v>1</v>
      </c>
    </row>
    <row r="36" spans="1:13" x14ac:dyDescent="0.25">
      <c r="A36" s="23" t="s">
        <v>488</v>
      </c>
      <c r="B36" s="23"/>
      <c r="C36" s="23"/>
    </row>
    <row r="37" spans="1:13" x14ac:dyDescent="0.25">
      <c r="A37" s="6" t="s">
        <v>454</v>
      </c>
      <c r="B37" s="13" t="s">
        <v>473</v>
      </c>
      <c r="H37" s="23" t="s">
        <v>489</v>
      </c>
      <c r="I37" s="23"/>
      <c r="J37" s="23"/>
      <c r="K37" s="23"/>
      <c r="L37" s="23"/>
      <c r="M37" s="23"/>
    </row>
    <row r="38" spans="1:13" x14ac:dyDescent="0.25">
      <c r="A38" s="7" t="s">
        <v>465</v>
      </c>
      <c r="B38" s="13">
        <v>1.9759718135184044E-2</v>
      </c>
      <c r="H38" s="6" t="s">
        <v>454</v>
      </c>
      <c r="I38" t="s">
        <v>481</v>
      </c>
      <c r="J38" t="s">
        <v>482</v>
      </c>
    </row>
    <row r="39" spans="1:13" x14ac:dyDescent="0.25">
      <c r="A39" s="7" t="s">
        <v>466</v>
      </c>
      <c r="B39" s="13">
        <v>0.15519984158875758</v>
      </c>
      <c r="H39" s="7" t="s">
        <v>465</v>
      </c>
      <c r="I39" s="13">
        <v>7.8929913774043778E-2</v>
      </c>
      <c r="J39" s="13">
        <v>0.10329259749357826</v>
      </c>
    </row>
    <row r="40" spans="1:13" x14ac:dyDescent="0.25">
      <c r="A40" s="7" t="s">
        <v>468</v>
      </c>
      <c r="B40" s="13">
        <v>0.16722882310422016</v>
      </c>
      <c r="H40" s="7" t="s">
        <v>468</v>
      </c>
      <c r="I40" s="13">
        <v>0.11640504090205615</v>
      </c>
      <c r="J40" s="13">
        <v>0.12142912742274461</v>
      </c>
    </row>
    <row r="41" spans="1:13" x14ac:dyDescent="0.25">
      <c r="A41" s="7" t="s">
        <v>467</v>
      </c>
      <c r="B41" s="13">
        <v>0.2376860941281389</v>
      </c>
      <c r="H41" s="7" t="s">
        <v>467</v>
      </c>
      <c r="I41" s="13">
        <v>0.213906699093522</v>
      </c>
      <c r="J41" s="13">
        <v>0.20697439090838329</v>
      </c>
    </row>
    <row r="42" spans="1:13" x14ac:dyDescent="0.25">
      <c r="A42" s="7" t="s">
        <v>455</v>
      </c>
      <c r="B42" s="13">
        <v>0.42012552304369932</v>
      </c>
      <c r="H42" s="7" t="s">
        <v>466</v>
      </c>
      <c r="I42" s="13">
        <v>0.26531063453460091</v>
      </c>
      <c r="J42" s="13">
        <v>0.24924106795360784</v>
      </c>
    </row>
    <row r="43" spans="1:13" x14ac:dyDescent="0.25">
      <c r="A43" s="7" t="s">
        <v>456</v>
      </c>
      <c r="B43" s="13">
        <v>1</v>
      </c>
      <c r="H43" s="7" t="s">
        <v>455</v>
      </c>
      <c r="I43" s="13">
        <v>0.32544771169577713</v>
      </c>
      <c r="J43" s="13">
        <v>0.31906281622168597</v>
      </c>
    </row>
    <row r="44" spans="1:13" x14ac:dyDescent="0.25">
      <c r="H44" s="7" t="s">
        <v>456</v>
      </c>
      <c r="I44" s="13">
        <v>1</v>
      </c>
      <c r="J44" s="13">
        <v>1</v>
      </c>
    </row>
    <row r="46" spans="1:13" x14ac:dyDescent="0.25">
      <c r="A46" s="23" t="s">
        <v>495</v>
      </c>
      <c r="B46" s="23"/>
      <c r="C46" s="23"/>
    </row>
    <row r="47" spans="1:13" x14ac:dyDescent="0.25">
      <c r="A47" s="6" t="s">
        <v>454</v>
      </c>
      <c r="B47" t="s">
        <v>478</v>
      </c>
      <c r="C47" t="s">
        <v>479</v>
      </c>
      <c r="H47" s="23"/>
      <c r="I47" s="23"/>
      <c r="J47" s="23"/>
    </row>
    <row r="48" spans="1:13" x14ac:dyDescent="0.25">
      <c r="A48" s="7" t="s">
        <v>455</v>
      </c>
      <c r="B48" s="16">
        <v>231097.67693650548</v>
      </c>
      <c r="C48" s="15">
        <v>331665.32306349487</v>
      </c>
    </row>
    <row r="49" spans="1:3" x14ac:dyDescent="0.25">
      <c r="A49" s="7" t="s">
        <v>465</v>
      </c>
      <c r="B49" s="16">
        <v>9800.4738095238081</v>
      </c>
      <c r="C49" s="15">
        <v>16710.52619047619</v>
      </c>
    </row>
    <row r="50" spans="1:3" x14ac:dyDescent="0.25">
      <c r="A50" s="7" t="s">
        <v>466</v>
      </c>
      <c r="B50" s="16">
        <v>88377.894972335067</v>
      </c>
      <c r="C50" s="15">
        <v>119921.10502766486</v>
      </c>
    </row>
    <row r="51" spans="1:3" x14ac:dyDescent="0.25">
      <c r="A51" s="7" t="s">
        <v>468</v>
      </c>
      <c r="B51" s="16">
        <v>87250.349263248165</v>
      </c>
      <c r="C51" s="15">
        <v>133934.65073675179</v>
      </c>
    </row>
    <row r="52" spans="1:3" x14ac:dyDescent="0.25">
      <c r="A52" s="7" t="s">
        <v>467</v>
      </c>
      <c r="B52" s="16">
        <v>129764.73627658463</v>
      </c>
      <c r="C52" s="15">
        <v>189528.26372341547</v>
      </c>
    </row>
    <row r="53" spans="1:3" x14ac:dyDescent="0.25">
      <c r="A53" s="7" t="s">
        <v>456</v>
      </c>
      <c r="B53" s="16">
        <v>546291.13125819713</v>
      </c>
      <c r="C53" s="15">
        <v>791759.86874180322</v>
      </c>
    </row>
  </sheetData>
  <mergeCells count="15">
    <mergeCell ref="H47:J47"/>
    <mergeCell ref="A36:C36"/>
    <mergeCell ref="Q6:T6"/>
    <mergeCell ref="H27:K27"/>
    <mergeCell ref="Q17:T17"/>
    <mergeCell ref="H37:M37"/>
    <mergeCell ref="A46:C46"/>
    <mergeCell ref="AL6:AO6"/>
    <mergeCell ref="A5:C5"/>
    <mergeCell ref="A16:D16"/>
    <mergeCell ref="A26:D26"/>
    <mergeCell ref="H5:N5"/>
    <mergeCell ref="H16:M16"/>
    <mergeCell ref="Z6:AC6"/>
    <mergeCell ref="AF6:AI6"/>
  </mergeCells>
  <pageMargins left="0.7" right="0.7" top="0.75" bottom="0.75" header="0.3" footer="0.3"/>
  <pageSetup orientation="portrait" r:id="rId1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8D1-EACA-4421-83DA-1182B6CF01D4}">
  <dimension ref="A1:C32"/>
  <sheetViews>
    <sheetView workbookViewId="0">
      <selection activeCell="A50" sqref="A50"/>
    </sheetView>
  </sheetViews>
  <sheetFormatPr defaultRowHeight="15" x14ac:dyDescent="0.25"/>
  <cols>
    <col min="1" max="1" width="60.5703125" bestFit="1" customWidth="1"/>
    <col min="2" max="2" width="30.28515625" bestFit="1" customWidth="1"/>
    <col min="3" max="3" width="19.7109375" bestFit="1" customWidth="1"/>
    <col min="4" max="4" width="9.5703125" bestFit="1" customWidth="1"/>
  </cols>
  <sheetData>
    <row r="1" spans="1:3" x14ac:dyDescent="0.25">
      <c r="A1" t="s">
        <v>490</v>
      </c>
    </row>
    <row r="2" spans="1:3" x14ac:dyDescent="0.25">
      <c r="A2" t="s">
        <v>454</v>
      </c>
      <c r="B2" t="s">
        <v>457</v>
      </c>
    </row>
    <row r="3" spans="1:3" x14ac:dyDescent="0.25">
      <c r="A3" t="s">
        <v>468</v>
      </c>
      <c r="B3" s="13">
        <v>7.0000000000000007E-2</v>
      </c>
    </row>
    <row r="4" spans="1:3" x14ac:dyDescent="0.25">
      <c r="A4" t="s">
        <v>455</v>
      </c>
      <c r="B4" s="17">
        <v>0.21961138725711704</v>
      </c>
    </row>
    <row r="5" spans="1:3" x14ac:dyDescent="0.25">
      <c r="A5" t="s">
        <v>467</v>
      </c>
      <c r="B5" s="17">
        <v>0.1631269769543606</v>
      </c>
    </row>
    <row r="8" spans="1:3" x14ac:dyDescent="0.25">
      <c r="A8" t="s">
        <v>491</v>
      </c>
    </row>
    <row r="9" spans="1:3" x14ac:dyDescent="0.25">
      <c r="A9" t="s">
        <v>454</v>
      </c>
      <c r="B9" s="17" t="s">
        <v>473</v>
      </c>
    </row>
    <row r="10" spans="1:3" x14ac:dyDescent="0.25">
      <c r="A10" t="s">
        <v>468</v>
      </c>
      <c r="B10" s="17">
        <v>0.16722882310422016</v>
      </c>
    </row>
    <row r="11" spans="1:3" x14ac:dyDescent="0.25">
      <c r="A11" t="s">
        <v>467</v>
      </c>
      <c r="B11" s="17">
        <v>0.2376860941281389</v>
      </c>
    </row>
    <row r="12" spans="1:3" x14ac:dyDescent="0.25">
      <c r="A12" t="s">
        <v>455</v>
      </c>
      <c r="B12" s="17">
        <v>0.42012552304369932</v>
      </c>
    </row>
    <row r="15" spans="1:3" x14ac:dyDescent="0.25">
      <c r="A15" t="s">
        <v>492</v>
      </c>
    </row>
    <row r="16" spans="1:3" x14ac:dyDescent="0.25">
      <c r="A16" t="s">
        <v>454</v>
      </c>
      <c r="B16" t="s">
        <v>483</v>
      </c>
      <c r="C16" t="s">
        <v>484</v>
      </c>
    </row>
    <row r="17" spans="1:3" x14ac:dyDescent="0.25">
      <c r="A17" t="s">
        <v>468</v>
      </c>
      <c r="B17" s="20">
        <v>7.004066877541798E-2</v>
      </c>
      <c r="C17" s="20">
        <v>3.6150022593764122E-3</v>
      </c>
    </row>
    <row r="18" spans="1:3" x14ac:dyDescent="0.25">
      <c r="A18" t="s">
        <v>467</v>
      </c>
      <c r="B18" s="20">
        <v>0.15951197469498418</v>
      </c>
      <c r="C18" s="20">
        <v>3.6150022593764122E-3</v>
      </c>
    </row>
    <row r="19" spans="1:3" x14ac:dyDescent="0.25">
      <c r="A19" t="s">
        <v>455</v>
      </c>
      <c r="B19" s="20">
        <v>0.21283325802078626</v>
      </c>
      <c r="C19" s="20">
        <v>6.7781292363307726E-3</v>
      </c>
    </row>
    <row r="22" spans="1:3" x14ac:dyDescent="0.25">
      <c r="A22" t="s">
        <v>493</v>
      </c>
    </row>
    <row r="23" spans="1:3" x14ac:dyDescent="0.25">
      <c r="A23" t="s">
        <v>454</v>
      </c>
      <c r="B23" t="s">
        <v>481</v>
      </c>
      <c r="C23" t="s">
        <v>482</v>
      </c>
    </row>
    <row r="24" spans="1:3" x14ac:dyDescent="0.25">
      <c r="A24" t="s">
        <v>468</v>
      </c>
      <c r="B24" s="20">
        <v>0.11640504090205615</v>
      </c>
      <c r="C24" s="20">
        <v>0.12142912742274461</v>
      </c>
    </row>
    <row r="25" spans="1:3" x14ac:dyDescent="0.25">
      <c r="A25" t="s">
        <v>467</v>
      </c>
      <c r="B25" s="20">
        <v>0.213906699093522</v>
      </c>
      <c r="C25" s="20">
        <v>0.20697439090838329</v>
      </c>
    </row>
    <row r="26" spans="1:3" x14ac:dyDescent="0.25">
      <c r="A26" t="s">
        <v>455</v>
      </c>
      <c r="B26" s="20">
        <v>0.32544771169577713</v>
      </c>
      <c r="C26" s="20">
        <v>0.31906281622168597</v>
      </c>
    </row>
    <row r="29" spans="1:3" x14ac:dyDescent="0.25">
      <c r="A29" t="s">
        <v>454</v>
      </c>
      <c r="B29" t="s">
        <v>478</v>
      </c>
      <c r="C29" t="s">
        <v>479</v>
      </c>
    </row>
    <row r="30" spans="1:3" x14ac:dyDescent="0.25">
      <c r="A30" t="s">
        <v>468</v>
      </c>
      <c r="B30" s="17">
        <v>0.1597140137755787</v>
      </c>
      <c r="C30" s="17">
        <v>0.16916069634798395</v>
      </c>
    </row>
    <row r="31" spans="1:3" x14ac:dyDescent="0.25">
      <c r="A31" t="s">
        <v>467</v>
      </c>
      <c r="B31" s="17">
        <v>0.23753769529026655</v>
      </c>
      <c r="C31" s="17">
        <v>0.23937594112290322</v>
      </c>
    </row>
    <row r="32" spans="1:3" x14ac:dyDescent="0.25">
      <c r="A32" t="s">
        <v>455</v>
      </c>
      <c r="B32" s="17">
        <v>0.42303025568848246</v>
      </c>
      <c r="C32" s="17">
        <v>0.41889635501550354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DD09-7F88-4319-9344-81BEB9F2B8D0}">
  <dimension ref="A1:AJ2214"/>
  <sheetViews>
    <sheetView workbookViewId="0">
      <selection activeCell="D1" sqref="D1:D1048576"/>
    </sheetView>
  </sheetViews>
  <sheetFormatPr defaultRowHeight="15" x14ac:dyDescent="0.25"/>
  <cols>
    <col min="2" max="2" width="12.140625" bestFit="1" customWidth="1"/>
    <col min="3" max="3" width="6.85546875" customWidth="1"/>
    <col min="4" max="4" width="12.140625" bestFit="1" customWidth="1"/>
    <col min="5" max="5" width="16" bestFit="1" customWidth="1"/>
    <col min="6" max="6" width="9.140625" customWidth="1"/>
    <col min="9" max="9" width="19.85546875" style="21" bestFit="1" customWidth="1"/>
    <col min="10" max="10" width="12.140625" bestFit="1" customWidth="1"/>
    <col min="12" max="12" width="12" bestFit="1" customWidth="1"/>
    <col min="13" max="13" width="11.5703125" bestFit="1" customWidth="1"/>
    <col min="14" max="14" width="18.85546875" bestFit="1" customWidth="1"/>
    <col min="15" max="15" width="18.28515625" bestFit="1" customWidth="1"/>
    <col min="16" max="16" width="19.7109375" bestFit="1" customWidth="1"/>
    <col min="17" max="17" width="16" bestFit="1" customWidth="1"/>
    <col min="18" max="18" width="17" bestFit="1" customWidth="1"/>
    <col min="19" max="19" width="22.140625" bestFit="1" customWidth="1"/>
    <col min="20" max="20" width="21" style="2" customWidth="1"/>
    <col min="21" max="21" width="21" bestFit="1" customWidth="1"/>
    <col min="22" max="22" width="21" style="2" customWidth="1"/>
    <col min="23" max="23" width="24" hidden="1" customWidth="1"/>
    <col min="24" max="24" width="21.5703125" bestFit="1" customWidth="1"/>
    <col min="25" max="25" width="21.5703125" style="2" customWidth="1"/>
    <col min="26" max="26" width="22.140625" bestFit="1" customWidth="1"/>
    <col min="27" max="27" width="12.28515625" bestFit="1" customWidth="1"/>
  </cols>
  <sheetData>
    <row r="1" spans="1:36" x14ac:dyDescent="0.25">
      <c r="A1" t="s">
        <v>0</v>
      </c>
      <c r="B1" t="s">
        <v>1</v>
      </c>
      <c r="C1" t="s">
        <v>445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1" t="s">
        <v>446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447</v>
      </c>
      <c r="S1" t="s">
        <v>15</v>
      </c>
      <c r="T1" s="2" t="s">
        <v>480</v>
      </c>
      <c r="U1" t="s">
        <v>16</v>
      </c>
      <c r="V1" s="2" t="s">
        <v>476</v>
      </c>
      <c r="W1" t="s">
        <v>17</v>
      </c>
      <c r="X1" t="s">
        <v>18</v>
      </c>
      <c r="Y1" s="2" t="s">
        <v>477</v>
      </c>
      <c r="Z1" t="s">
        <v>19</v>
      </c>
      <c r="AA1" t="s">
        <v>448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</row>
    <row r="2" spans="1:36" x14ac:dyDescent="0.25">
      <c r="A2">
        <v>5524</v>
      </c>
      <c r="B2">
        <v>1957</v>
      </c>
      <c r="C2" s="2">
        <f ca="1">YEAR(TODAY()) -B2</f>
        <v>68</v>
      </c>
      <c r="D2" t="s">
        <v>442</v>
      </c>
      <c r="E2" t="s">
        <v>30</v>
      </c>
      <c r="F2">
        <v>58138</v>
      </c>
      <c r="G2">
        <v>0</v>
      </c>
      <c r="H2">
        <v>0</v>
      </c>
      <c r="I2" s="21">
        <f>SUM(G2,H2)</f>
        <v>0</v>
      </c>
      <c r="J2" s="1">
        <v>41008</v>
      </c>
      <c r="K2">
        <v>58</v>
      </c>
      <c r="L2">
        <v>635</v>
      </c>
      <c r="M2">
        <v>88</v>
      </c>
      <c r="N2">
        <v>546</v>
      </c>
      <c r="O2">
        <v>172</v>
      </c>
      <c r="P2">
        <v>88</v>
      </c>
      <c r="Q2">
        <v>88</v>
      </c>
      <c r="R2" s="2">
        <f>SUM(L2,M2,N2,O2,P2,Q2)</f>
        <v>1617</v>
      </c>
      <c r="S2">
        <v>3</v>
      </c>
      <c r="T2" s="2" t="str">
        <f>IF(S2&gt;0, "With Discount", "Without Discount")</f>
        <v>With Discount</v>
      </c>
      <c r="U2">
        <v>8</v>
      </c>
      <c r="V2" s="18">
        <f>IF((U2+X2)=0,0, (U2/(U2+X2))*R2)</f>
        <v>1078</v>
      </c>
      <c r="W2">
        <v>10</v>
      </c>
      <c r="X2">
        <v>4</v>
      </c>
      <c r="Y2" s="18">
        <f>IF((X2+U2)=0,0, (X2/(X2+U2))*R2)</f>
        <v>539</v>
      </c>
      <c r="Z2">
        <v>7</v>
      </c>
      <c r="AA2" s="2">
        <f>SUM(S2,U2,W2,X2)</f>
        <v>25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3</v>
      </c>
      <c r="AI2">
        <v>11</v>
      </c>
      <c r="AJ2">
        <v>1</v>
      </c>
    </row>
    <row r="3" spans="1:36" x14ac:dyDescent="0.25">
      <c r="A3">
        <v>2174</v>
      </c>
      <c r="B3">
        <v>1954</v>
      </c>
      <c r="C3" s="2">
        <f t="shared" ref="C3:C66" ca="1" si="0">YEAR(TODAY()) -B3</f>
        <v>71</v>
      </c>
      <c r="D3" t="s">
        <v>442</v>
      </c>
      <c r="E3" t="s">
        <v>30</v>
      </c>
      <c r="F3">
        <v>46344</v>
      </c>
      <c r="G3">
        <v>1</v>
      </c>
      <c r="H3">
        <v>1</v>
      </c>
      <c r="I3" s="21">
        <f t="shared" ref="I3:I66" si="1">SUM(G3,H3)</f>
        <v>2</v>
      </c>
      <c r="J3" s="1">
        <v>41854</v>
      </c>
      <c r="K3">
        <v>38</v>
      </c>
      <c r="L3">
        <v>11</v>
      </c>
      <c r="M3">
        <v>1</v>
      </c>
      <c r="N3">
        <v>6</v>
      </c>
      <c r="O3">
        <v>2</v>
      </c>
      <c r="P3">
        <v>1</v>
      </c>
      <c r="Q3">
        <v>6</v>
      </c>
      <c r="R3" s="2">
        <f t="shared" ref="R3:R66" si="2">SUM(L3,M3,N3,O3,P3,Q3)</f>
        <v>27</v>
      </c>
      <c r="S3">
        <v>2</v>
      </c>
      <c r="T3" s="2" t="str">
        <f t="shared" ref="T3:T66" si="3">IF(S3&gt;0, "With Discount", "Without Discount")</f>
        <v>With Discount</v>
      </c>
      <c r="U3">
        <v>1</v>
      </c>
      <c r="V3" s="18">
        <f>IF((U3+X3)=0,0, (U3/(U3+X3))*R3)</f>
        <v>9</v>
      </c>
      <c r="W3">
        <v>1</v>
      </c>
      <c r="X3">
        <v>2</v>
      </c>
      <c r="Y3" s="18">
        <f t="shared" ref="Y3:Y66" si="4">IF((X3+U3)=0,0, (X3/(X3+U3))*R3)</f>
        <v>18</v>
      </c>
      <c r="Z3">
        <v>5</v>
      </c>
      <c r="AA3" s="2">
        <f t="shared" ref="AA3:AA66" si="5">SUM(S3,U3,W3,X3)</f>
        <v>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11</v>
      </c>
      <c r="AJ3">
        <v>0</v>
      </c>
    </row>
    <row r="4" spans="1:36" x14ac:dyDescent="0.25">
      <c r="A4">
        <v>4141</v>
      </c>
      <c r="B4">
        <v>1965</v>
      </c>
      <c r="C4" s="2">
        <f t="shared" ca="1" si="0"/>
        <v>60</v>
      </c>
      <c r="D4" t="s">
        <v>442</v>
      </c>
      <c r="E4" t="s">
        <v>34</v>
      </c>
      <c r="F4">
        <v>71613</v>
      </c>
      <c r="G4">
        <v>0</v>
      </c>
      <c r="H4">
        <v>0</v>
      </c>
      <c r="I4" s="21">
        <f>SUM(G4,H4)</f>
        <v>0</v>
      </c>
      <c r="J4" s="1" t="s">
        <v>32</v>
      </c>
      <c r="K4">
        <v>26</v>
      </c>
      <c r="L4">
        <v>426</v>
      </c>
      <c r="M4">
        <v>49</v>
      </c>
      <c r="N4">
        <v>127</v>
      </c>
      <c r="O4">
        <v>111</v>
      </c>
      <c r="P4">
        <v>21</v>
      </c>
      <c r="Q4">
        <v>42</v>
      </c>
      <c r="R4" s="2">
        <f t="shared" si="2"/>
        <v>776</v>
      </c>
      <c r="S4">
        <v>1</v>
      </c>
      <c r="T4" s="2" t="str">
        <f t="shared" si="3"/>
        <v>With Discount</v>
      </c>
      <c r="U4">
        <v>8</v>
      </c>
      <c r="V4" s="18">
        <f t="shared" ref="V4:V66" si="6">IF((U4+X4)=0,0, (U4/(U4+X4))*R4)</f>
        <v>344.88888888888886</v>
      </c>
      <c r="W4">
        <v>2</v>
      </c>
      <c r="X4">
        <v>10</v>
      </c>
      <c r="Y4" s="18">
        <f t="shared" si="4"/>
        <v>431.11111111111114</v>
      </c>
      <c r="Z4">
        <v>4</v>
      </c>
      <c r="AA4" s="2">
        <f t="shared" si="5"/>
        <v>21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11</v>
      </c>
      <c r="AJ4">
        <v>0</v>
      </c>
    </row>
    <row r="5" spans="1:36" x14ac:dyDescent="0.25">
      <c r="A5">
        <v>6182</v>
      </c>
      <c r="B5">
        <v>1984</v>
      </c>
      <c r="C5" s="2">
        <f t="shared" ca="1" si="0"/>
        <v>41</v>
      </c>
      <c r="D5" t="s">
        <v>442</v>
      </c>
      <c r="E5" t="s">
        <v>34</v>
      </c>
      <c r="F5">
        <v>26646</v>
      </c>
      <c r="G5">
        <v>1</v>
      </c>
      <c r="H5">
        <v>0</v>
      </c>
      <c r="I5" s="21">
        <f t="shared" si="1"/>
        <v>1</v>
      </c>
      <c r="J5" s="1">
        <v>41914</v>
      </c>
      <c r="K5">
        <v>26</v>
      </c>
      <c r="L5">
        <v>11</v>
      </c>
      <c r="M5">
        <v>4</v>
      </c>
      <c r="N5">
        <v>20</v>
      </c>
      <c r="O5">
        <v>10</v>
      </c>
      <c r="P5">
        <v>3</v>
      </c>
      <c r="Q5">
        <v>5</v>
      </c>
      <c r="R5" s="2">
        <f t="shared" si="2"/>
        <v>53</v>
      </c>
      <c r="S5">
        <v>2</v>
      </c>
      <c r="T5" s="2" t="str">
        <f t="shared" si="3"/>
        <v>With Discount</v>
      </c>
      <c r="U5">
        <v>2</v>
      </c>
      <c r="V5" s="18">
        <f t="shared" si="6"/>
        <v>17.666666666666664</v>
      </c>
      <c r="W5">
        <v>0</v>
      </c>
      <c r="X5">
        <v>4</v>
      </c>
      <c r="Y5" s="18">
        <f t="shared" si="4"/>
        <v>35.333333333333329</v>
      </c>
      <c r="Z5">
        <v>6</v>
      </c>
      <c r="AA5" s="2">
        <f t="shared" si="5"/>
        <v>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</v>
      </c>
      <c r="AI5">
        <v>11</v>
      </c>
      <c r="AJ5">
        <v>0</v>
      </c>
    </row>
    <row r="6" spans="1:36" x14ac:dyDescent="0.25">
      <c r="A6">
        <v>5324</v>
      </c>
      <c r="B6">
        <v>1981</v>
      </c>
      <c r="C6" s="2">
        <f t="shared" ca="1" si="0"/>
        <v>44</v>
      </c>
      <c r="D6" t="s">
        <v>33</v>
      </c>
      <c r="E6" t="s">
        <v>34</v>
      </c>
      <c r="F6">
        <v>58293</v>
      </c>
      <c r="G6">
        <v>1</v>
      </c>
      <c r="H6">
        <v>0</v>
      </c>
      <c r="I6" s="21">
        <f t="shared" si="1"/>
        <v>1</v>
      </c>
      <c r="J6" s="3" t="s">
        <v>35</v>
      </c>
      <c r="K6">
        <v>94</v>
      </c>
      <c r="L6">
        <v>173</v>
      </c>
      <c r="M6">
        <v>43</v>
      </c>
      <c r="N6">
        <v>118</v>
      </c>
      <c r="O6">
        <v>46</v>
      </c>
      <c r="P6">
        <v>27</v>
      </c>
      <c r="Q6">
        <v>15</v>
      </c>
      <c r="R6" s="2">
        <f t="shared" si="2"/>
        <v>422</v>
      </c>
      <c r="S6">
        <v>5</v>
      </c>
      <c r="T6" s="2" t="str">
        <f t="shared" si="3"/>
        <v>With Discount</v>
      </c>
      <c r="U6">
        <v>5</v>
      </c>
      <c r="V6" s="18">
        <f t="shared" si="6"/>
        <v>191.81818181818181</v>
      </c>
      <c r="W6">
        <v>3</v>
      </c>
      <c r="X6">
        <v>6</v>
      </c>
      <c r="Y6" s="18">
        <f t="shared" si="4"/>
        <v>230.18181818181816</v>
      </c>
      <c r="Z6">
        <v>5</v>
      </c>
      <c r="AA6" s="2">
        <f t="shared" si="5"/>
        <v>19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11</v>
      </c>
      <c r="AJ6">
        <v>0</v>
      </c>
    </row>
    <row r="7" spans="1:36" x14ac:dyDescent="0.25">
      <c r="A7">
        <v>7446</v>
      </c>
      <c r="B7">
        <v>1967</v>
      </c>
      <c r="C7" s="2">
        <f t="shared" ca="1" si="0"/>
        <v>58</v>
      </c>
      <c r="D7" t="s">
        <v>443</v>
      </c>
      <c r="E7" t="s">
        <v>34</v>
      </c>
      <c r="F7">
        <v>62513</v>
      </c>
      <c r="G7">
        <v>0</v>
      </c>
      <c r="H7">
        <v>1</v>
      </c>
      <c r="I7" s="21">
        <f t="shared" si="1"/>
        <v>1</v>
      </c>
      <c r="J7" s="1">
        <v>41526</v>
      </c>
      <c r="K7">
        <v>16</v>
      </c>
      <c r="L7">
        <v>520</v>
      </c>
      <c r="M7">
        <v>42</v>
      </c>
      <c r="N7">
        <v>98</v>
      </c>
      <c r="O7">
        <v>0</v>
      </c>
      <c r="P7">
        <v>42</v>
      </c>
      <c r="Q7">
        <v>14</v>
      </c>
      <c r="R7" s="2">
        <f t="shared" si="2"/>
        <v>716</v>
      </c>
      <c r="S7">
        <v>2</v>
      </c>
      <c r="T7" s="2" t="str">
        <f t="shared" si="3"/>
        <v>With Discount</v>
      </c>
      <c r="U7">
        <v>6</v>
      </c>
      <c r="V7" s="18">
        <f t="shared" si="6"/>
        <v>268.5</v>
      </c>
      <c r="W7">
        <v>4</v>
      </c>
      <c r="X7">
        <v>10</v>
      </c>
      <c r="Y7" s="18">
        <f t="shared" si="4"/>
        <v>447.5</v>
      </c>
      <c r="Z7">
        <v>6</v>
      </c>
      <c r="AA7" s="2">
        <f t="shared" si="5"/>
        <v>22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11</v>
      </c>
      <c r="AJ7">
        <v>0</v>
      </c>
    </row>
    <row r="8" spans="1:36" x14ac:dyDescent="0.25">
      <c r="A8">
        <v>965</v>
      </c>
      <c r="B8">
        <v>1971</v>
      </c>
      <c r="C8" s="2">
        <f t="shared" ca="1" si="0"/>
        <v>54</v>
      </c>
      <c r="D8" t="s">
        <v>442</v>
      </c>
      <c r="E8" t="s">
        <v>37</v>
      </c>
      <c r="F8">
        <v>55635</v>
      </c>
      <c r="G8">
        <v>0</v>
      </c>
      <c r="H8">
        <v>1</v>
      </c>
      <c r="I8" s="21">
        <f t="shared" si="1"/>
        <v>1</v>
      </c>
      <c r="J8" t="s">
        <v>38</v>
      </c>
      <c r="K8">
        <v>34</v>
      </c>
      <c r="L8">
        <v>235</v>
      </c>
      <c r="M8">
        <v>65</v>
      </c>
      <c r="N8">
        <v>164</v>
      </c>
      <c r="O8">
        <v>50</v>
      </c>
      <c r="P8">
        <v>49</v>
      </c>
      <c r="Q8">
        <v>27</v>
      </c>
      <c r="R8" s="2">
        <f t="shared" si="2"/>
        <v>590</v>
      </c>
      <c r="S8">
        <v>4</v>
      </c>
      <c r="T8" s="2" t="str">
        <f t="shared" si="3"/>
        <v>With Discount</v>
      </c>
      <c r="U8">
        <v>7</v>
      </c>
      <c r="V8" s="18">
        <f t="shared" si="6"/>
        <v>295</v>
      </c>
      <c r="W8">
        <v>3</v>
      </c>
      <c r="X8">
        <v>7</v>
      </c>
      <c r="Y8" s="18">
        <f t="shared" si="4"/>
        <v>295</v>
      </c>
      <c r="Z8">
        <v>6</v>
      </c>
      <c r="AA8" s="2">
        <f t="shared" si="5"/>
        <v>21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</v>
      </c>
      <c r="AI8">
        <v>11</v>
      </c>
      <c r="AJ8">
        <v>0</v>
      </c>
    </row>
    <row r="9" spans="1:36" x14ac:dyDescent="0.25">
      <c r="A9">
        <v>6177</v>
      </c>
      <c r="B9">
        <v>1985</v>
      </c>
      <c r="C9" s="2">
        <f t="shared" ca="1" si="0"/>
        <v>40</v>
      </c>
      <c r="D9" t="s">
        <v>33</v>
      </c>
      <c r="E9" t="s">
        <v>34</v>
      </c>
      <c r="F9">
        <v>33454</v>
      </c>
      <c r="G9">
        <v>1</v>
      </c>
      <c r="H9">
        <v>0</v>
      </c>
      <c r="I9" s="21">
        <f t="shared" si="1"/>
        <v>1</v>
      </c>
      <c r="J9" s="1">
        <v>41491</v>
      </c>
      <c r="K9">
        <v>32</v>
      </c>
      <c r="L9">
        <v>76</v>
      </c>
      <c r="M9">
        <v>10</v>
      </c>
      <c r="N9">
        <v>56</v>
      </c>
      <c r="O9">
        <v>3</v>
      </c>
      <c r="P9">
        <v>1</v>
      </c>
      <c r="Q9">
        <v>23</v>
      </c>
      <c r="R9" s="2">
        <f t="shared" si="2"/>
        <v>169</v>
      </c>
      <c r="S9">
        <v>2</v>
      </c>
      <c r="T9" s="2" t="str">
        <f t="shared" si="3"/>
        <v>With Discount</v>
      </c>
      <c r="U9">
        <v>4</v>
      </c>
      <c r="V9" s="18">
        <f t="shared" si="6"/>
        <v>84.5</v>
      </c>
      <c r="W9">
        <v>0</v>
      </c>
      <c r="X9">
        <v>4</v>
      </c>
      <c r="Y9" s="18">
        <f t="shared" si="4"/>
        <v>84.5</v>
      </c>
      <c r="Z9">
        <v>8</v>
      </c>
      <c r="AA9" s="2">
        <f t="shared" si="5"/>
        <v>10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</v>
      </c>
      <c r="AI9">
        <v>11</v>
      </c>
      <c r="AJ9">
        <v>0</v>
      </c>
    </row>
    <row r="10" spans="1:36" x14ac:dyDescent="0.25">
      <c r="A10">
        <v>4855</v>
      </c>
      <c r="B10">
        <v>1974</v>
      </c>
      <c r="C10" s="2">
        <f t="shared" ca="1" si="0"/>
        <v>51</v>
      </c>
      <c r="D10" t="s">
        <v>33</v>
      </c>
      <c r="E10" t="s">
        <v>34</v>
      </c>
      <c r="F10">
        <v>30351</v>
      </c>
      <c r="G10">
        <v>1</v>
      </c>
      <c r="H10">
        <v>0</v>
      </c>
      <c r="I10" s="21">
        <f t="shared" si="1"/>
        <v>1</v>
      </c>
      <c r="J10" s="1">
        <v>41431</v>
      </c>
      <c r="K10">
        <v>19</v>
      </c>
      <c r="L10">
        <v>14</v>
      </c>
      <c r="M10">
        <v>0</v>
      </c>
      <c r="N10">
        <v>24</v>
      </c>
      <c r="O10">
        <v>3</v>
      </c>
      <c r="P10">
        <v>3</v>
      </c>
      <c r="Q10">
        <v>2</v>
      </c>
      <c r="R10" s="2">
        <f t="shared" si="2"/>
        <v>46</v>
      </c>
      <c r="S10">
        <v>1</v>
      </c>
      <c r="T10" s="2" t="str">
        <f t="shared" si="3"/>
        <v>With Discount</v>
      </c>
      <c r="U10">
        <v>3</v>
      </c>
      <c r="V10" s="18">
        <f t="shared" si="6"/>
        <v>27.599999999999998</v>
      </c>
      <c r="W10">
        <v>0</v>
      </c>
      <c r="X10">
        <v>2</v>
      </c>
      <c r="Y10" s="18">
        <f t="shared" si="4"/>
        <v>18.400000000000002</v>
      </c>
      <c r="Z10">
        <v>9</v>
      </c>
      <c r="AA10" s="2">
        <f t="shared" si="5"/>
        <v>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</v>
      </c>
      <c r="AI10">
        <v>11</v>
      </c>
      <c r="AJ10">
        <v>1</v>
      </c>
    </row>
    <row r="11" spans="1:36" x14ac:dyDescent="0.25">
      <c r="A11">
        <v>5899</v>
      </c>
      <c r="B11">
        <v>1950</v>
      </c>
      <c r="C11" s="2">
        <f t="shared" ca="1" si="0"/>
        <v>75</v>
      </c>
      <c r="D11" t="s">
        <v>33</v>
      </c>
      <c r="E11" t="s">
        <v>34</v>
      </c>
      <c r="F11">
        <v>5648</v>
      </c>
      <c r="G11">
        <v>1</v>
      </c>
      <c r="H11">
        <v>1</v>
      </c>
      <c r="I11" s="21">
        <f t="shared" si="1"/>
        <v>2</v>
      </c>
      <c r="J11" t="s">
        <v>39</v>
      </c>
      <c r="K11">
        <v>68</v>
      </c>
      <c r="L11">
        <v>28</v>
      </c>
      <c r="M11">
        <v>0</v>
      </c>
      <c r="N11">
        <v>6</v>
      </c>
      <c r="O11">
        <v>1</v>
      </c>
      <c r="P11">
        <v>1</v>
      </c>
      <c r="Q11">
        <v>13</v>
      </c>
      <c r="R11" s="2">
        <f t="shared" si="2"/>
        <v>49</v>
      </c>
      <c r="S11">
        <v>1</v>
      </c>
      <c r="T11" s="2" t="str">
        <f t="shared" si="3"/>
        <v>With Discount</v>
      </c>
      <c r="U11">
        <v>1</v>
      </c>
      <c r="V11" s="18">
        <f t="shared" si="6"/>
        <v>49</v>
      </c>
      <c r="W11">
        <v>0</v>
      </c>
      <c r="X11">
        <v>0</v>
      </c>
      <c r="Y11" s="18">
        <f t="shared" si="4"/>
        <v>0</v>
      </c>
      <c r="Z11">
        <v>20</v>
      </c>
      <c r="AA11" s="2">
        <f t="shared" si="5"/>
        <v>2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11</v>
      </c>
      <c r="AJ11">
        <v>0</v>
      </c>
    </row>
    <row r="12" spans="1:36" x14ac:dyDescent="0.25">
      <c r="A12">
        <v>387</v>
      </c>
      <c r="B12">
        <v>1976</v>
      </c>
      <c r="C12" s="2">
        <f t="shared" ca="1" si="0"/>
        <v>49</v>
      </c>
      <c r="D12" t="s">
        <v>41</v>
      </c>
      <c r="E12" t="s">
        <v>34</v>
      </c>
      <c r="F12">
        <v>7500</v>
      </c>
      <c r="G12">
        <v>0</v>
      </c>
      <c r="H12">
        <v>0</v>
      </c>
      <c r="I12" s="21">
        <f t="shared" si="1"/>
        <v>0</v>
      </c>
      <c r="J12" t="s">
        <v>38</v>
      </c>
      <c r="K12">
        <v>59</v>
      </c>
      <c r="L12">
        <v>6</v>
      </c>
      <c r="M12">
        <v>16</v>
      </c>
      <c r="N12">
        <v>11</v>
      </c>
      <c r="O12">
        <v>11</v>
      </c>
      <c r="P12">
        <v>1</v>
      </c>
      <c r="Q12">
        <v>16</v>
      </c>
      <c r="R12" s="2">
        <f t="shared" si="2"/>
        <v>61</v>
      </c>
      <c r="S12">
        <v>1</v>
      </c>
      <c r="T12" s="2" t="str">
        <f t="shared" si="3"/>
        <v>With Discount</v>
      </c>
      <c r="U12">
        <v>2</v>
      </c>
      <c r="V12" s="18">
        <f t="shared" si="6"/>
        <v>24.400000000000002</v>
      </c>
      <c r="W12">
        <v>0</v>
      </c>
      <c r="X12">
        <v>3</v>
      </c>
      <c r="Y12" s="18">
        <f t="shared" si="4"/>
        <v>36.6</v>
      </c>
      <c r="Z12">
        <v>8</v>
      </c>
      <c r="AA12" s="2">
        <f t="shared" si="5"/>
        <v>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11</v>
      </c>
      <c r="AJ12">
        <v>0</v>
      </c>
    </row>
    <row r="13" spans="1:36" x14ac:dyDescent="0.25">
      <c r="A13">
        <v>2125</v>
      </c>
      <c r="B13">
        <v>1959</v>
      </c>
      <c r="C13" s="2">
        <f t="shared" ca="1" si="0"/>
        <v>66</v>
      </c>
      <c r="D13" t="s">
        <v>442</v>
      </c>
      <c r="E13" t="s">
        <v>37</v>
      </c>
      <c r="F13">
        <v>63033</v>
      </c>
      <c r="G13">
        <v>0</v>
      </c>
      <c r="H13">
        <v>0</v>
      </c>
      <c r="I13" s="21">
        <f t="shared" si="1"/>
        <v>0</v>
      </c>
      <c r="J13" t="s">
        <v>40</v>
      </c>
      <c r="K13">
        <v>82</v>
      </c>
      <c r="L13">
        <v>194</v>
      </c>
      <c r="M13">
        <v>61</v>
      </c>
      <c r="N13">
        <v>480</v>
      </c>
      <c r="O13">
        <v>225</v>
      </c>
      <c r="P13">
        <v>112</v>
      </c>
      <c r="Q13">
        <v>30</v>
      </c>
      <c r="R13" s="2">
        <f t="shared" si="2"/>
        <v>1102</v>
      </c>
      <c r="S13">
        <v>1</v>
      </c>
      <c r="T13" s="2" t="str">
        <f t="shared" si="3"/>
        <v>With Discount</v>
      </c>
      <c r="U13">
        <v>3</v>
      </c>
      <c r="V13" s="18">
        <f t="shared" si="6"/>
        <v>300.5454545454545</v>
      </c>
      <c r="W13">
        <v>4</v>
      </c>
      <c r="X13">
        <v>8</v>
      </c>
      <c r="Y13" s="18">
        <f t="shared" si="4"/>
        <v>801.4545454545455</v>
      </c>
      <c r="Z13">
        <v>2</v>
      </c>
      <c r="AA13" s="2">
        <f t="shared" si="5"/>
        <v>16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11</v>
      </c>
      <c r="AJ13">
        <v>0</v>
      </c>
    </row>
    <row r="14" spans="1:36" x14ac:dyDescent="0.25">
      <c r="A14">
        <v>8180</v>
      </c>
      <c r="B14">
        <v>1952</v>
      </c>
      <c r="C14" s="2">
        <f t="shared" ca="1" si="0"/>
        <v>73</v>
      </c>
      <c r="D14" t="s">
        <v>443</v>
      </c>
      <c r="E14" t="s">
        <v>37</v>
      </c>
      <c r="F14">
        <v>59354</v>
      </c>
      <c r="G14">
        <v>1</v>
      </c>
      <c r="H14">
        <v>1</v>
      </c>
      <c r="I14" s="21">
        <f t="shared" si="1"/>
        <v>2</v>
      </c>
      <c r="J14" t="s">
        <v>40</v>
      </c>
      <c r="K14">
        <v>53</v>
      </c>
      <c r="L14">
        <v>233</v>
      </c>
      <c r="M14">
        <v>2</v>
      </c>
      <c r="N14">
        <v>53</v>
      </c>
      <c r="O14">
        <v>3</v>
      </c>
      <c r="P14">
        <v>5</v>
      </c>
      <c r="Q14">
        <v>14</v>
      </c>
      <c r="R14" s="2">
        <f t="shared" si="2"/>
        <v>310</v>
      </c>
      <c r="S14">
        <v>3</v>
      </c>
      <c r="T14" s="2" t="str">
        <f t="shared" si="3"/>
        <v>With Discount</v>
      </c>
      <c r="U14">
        <v>6</v>
      </c>
      <c r="V14" s="18">
        <f t="shared" si="6"/>
        <v>169.09090909090907</v>
      </c>
      <c r="W14">
        <v>1</v>
      </c>
      <c r="X14">
        <v>5</v>
      </c>
      <c r="Y14" s="18">
        <f t="shared" si="4"/>
        <v>140.90909090909091</v>
      </c>
      <c r="Z14">
        <v>6</v>
      </c>
      <c r="AA14" s="2">
        <f t="shared" si="5"/>
        <v>15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11</v>
      </c>
      <c r="AJ14">
        <v>0</v>
      </c>
    </row>
    <row r="15" spans="1:36" x14ac:dyDescent="0.25">
      <c r="A15">
        <v>2569</v>
      </c>
      <c r="B15">
        <v>1987</v>
      </c>
      <c r="C15" s="2">
        <f t="shared" ca="1" si="0"/>
        <v>38</v>
      </c>
      <c r="D15" t="s">
        <v>442</v>
      </c>
      <c r="E15" t="s">
        <v>34</v>
      </c>
      <c r="F15">
        <v>17323</v>
      </c>
      <c r="G15">
        <v>0</v>
      </c>
      <c r="H15">
        <v>0</v>
      </c>
      <c r="I15" s="21">
        <f t="shared" si="1"/>
        <v>0</v>
      </c>
      <c r="J15" s="1">
        <v>41192</v>
      </c>
      <c r="K15">
        <v>38</v>
      </c>
      <c r="L15">
        <v>3</v>
      </c>
      <c r="M15">
        <v>14</v>
      </c>
      <c r="N15">
        <v>17</v>
      </c>
      <c r="O15">
        <v>6</v>
      </c>
      <c r="P15">
        <v>1</v>
      </c>
      <c r="Q15">
        <v>5</v>
      </c>
      <c r="R15" s="2">
        <f t="shared" si="2"/>
        <v>46</v>
      </c>
      <c r="S15">
        <v>1</v>
      </c>
      <c r="T15" s="2" t="str">
        <f t="shared" si="3"/>
        <v>With Discount</v>
      </c>
      <c r="U15">
        <v>1</v>
      </c>
      <c r="V15" s="18">
        <f t="shared" si="6"/>
        <v>11.5</v>
      </c>
      <c r="W15">
        <v>0</v>
      </c>
      <c r="X15">
        <v>3</v>
      </c>
      <c r="Y15" s="18">
        <f t="shared" si="4"/>
        <v>34.5</v>
      </c>
      <c r="Z15">
        <v>8</v>
      </c>
      <c r="AA15" s="2">
        <f t="shared" si="5"/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11</v>
      </c>
      <c r="AJ15">
        <v>0</v>
      </c>
    </row>
    <row r="16" spans="1:36" x14ac:dyDescent="0.25">
      <c r="A16">
        <v>2114</v>
      </c>
      <c r="B16">
        <v>1946</v>
      </c>
      <c r="C16" s="2">
        <f t="shared" ca="1" si="0"/>
        <v>79</v>
      </c>
      <c r="D16" t="s">
        <v>33</v>
      </c>
      <c r="E16" t="s">
        <v>30</v>
      </c>
      <c r="F16">
        <v>82800</v>
      </c>
      <c r="G16">
        <v>0</v>
      </c>
      <c r="H16">
        <v>0</v>
      </c>
      <c r="I16" s="21">
        <f t="shared" si="1"/>
        <v>0</v>
      </c>
      <c r="J16" t="s">
        <v>42</v>
      </c>
      <c r="K16">
        <v>23</v>
      </c>
      <c r="L16">
        <v>1006</v>
      </c>
      <c r="M16">
        <v>22</v>
      </c>
      <c r="N16">
        <v>115</v>
      </c>
      <c r="O16">
        <v>59</v>
      </c>
      <c r="P16">
        <v>68</v>
      </c>
      <c r="Q16">
        <v>45</v>
      </c>
      <c r="R16" s="2">
        <f t="shared" si="2"/>
        <v>1315</v>
      </c>
      <c r="S16">
        <v>1</v>
      </c>
      <c r="T16" s="2" t="str">
        <f t="shared" si="3"/>
        <v>With Discount</v>
      </c>
      <c r="U16">
        <v>7</v>
      </c>
      <c r="V16" s="18">
        <f t="shared" si="6"/>
        <v>484.4736842105263</v>
      </c>
      <c r="W16">
        <v>6</v>
      </c>
      <c r="X16">
        <v>12</v>
      </c>
      <c r="Y16" s="18">
        <f t="shared" si="4"/>
        <v>830.52631578947364</v>
      </c>
      <c r="Z16">
        <v>3</v>
      </c>
      <c r="AA16" s="2">
        <f t="shared" si="5"/>
        <v>26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3</v>
      </c>
      <c r="AI16">
        <v>11</v>
      </c>
      <c r="AJ16">
        <v>1</v>
      </c>
    </row>
    <row r="17" spans="1:36" x14ac:dyDescent="0.25">
      <c r="A17">
        <v>9736</v>
      </c>
      <c r="B17">
        <v>1980</v>
      </c>
      <c r="C17" s="2">
        <f t="shared" ca="1" si="0"/>
        <v>45</v>
      </c>
      <c r="D17" t="s">
        <v>442</v>
      </c>
      <c r="E17" t="s">
        <v>34</v>
      </c>
      <c r="F17">
        <v>41850</v>
      </c>
      <c r="G17">
        <v>1</v>
      </c>
      <c r="H17">
        <v>1</v>
      </c>
      <c r="I17" s="21">
        <f t="shared" si="1"/>
        <v>2</v>
      </c>
      <c r="J17" t="s">
        <v>43</v>
      </c>
      <c r="K17">
        <v>51</v>
      </c>
      <c r="L17">
        <v>53</v>
      </c>
      <c r="M17">
        <v>5</v>
      </c>
      <c r="N17">
        <v>19</v>
      </c>
      <c r="O17">
        <v>2</v>
      </c>
      <c r="P17">
        <v>13</v>
      </c>
      <c r="Q17">
        <v>4</v>
      </c>
      <c r="R17" s="2">
        <f t="shared" si="2"/>
        <v>96</v>
      </c>
      <c r="S17">
        <v>3</v>
      </c>
      <c r="T17" s="2" t="str">
        <f t="shared" si="3"/>
        <v>With Discount</v>
      </c>
      <c r="U17">
        <v>3</v>
      </c>
      <c r="V17" s="18">
        <f t="shared" si="6"/>
        <v>48</v>
      </c>
      <c r="W17">
        <v>0</v>
      </c>
      <c r="X17">
        <v>3</v>
      </c>
      <c r="Y17" s="18">
        <f t="shared" si="4"/>
        <v>48</v>
      </c>
      <c r="Z17">
        <v>8</v>
      </c>
      <c r="AA17" s="2">
        <f t="shared" si="5"/>
        <v>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11</v>
      </c>
      <c r="AJ17">
        <v>0</v>
      </c>
    </row>
    <row r="18" spans="1:36" x14ac:dyDescent="0.25">
      <c r="A18">
        <v>4939</v>
      </c>
      <c r="B18">
        <v>1946</v>
      </c>
      <c r="C18" s="2">
        <f t="shared" ca="1" si="0"/>
        <v>79</v>
      </c>
      <c r="D18" t="s">
        <v>442</v>
      </c>
      <c r="E18" t="s">
        <v>34</v>
      </c>
      <c r="F18">
        <v>37760</v>
      </c>
      <c r="G18">
        <v>0</v>
      </c>
      <c r="H18">
        <v>0</v>
      </c>
      <c r="I18" s="21">
        <f t="shared" si="1"/>
        <v>0</v>
      </c>
      <c r="J18" t="s">
        <v>44</v>
      </c>
      <c r="K18">
        <v>20</v>
      </c>
      <c r="L18">
        <v>84</v>
      </c>
      <c r="M18">
        <v>5</v>
      </c>
      <c r="N18">
        <v>38</v>
      </c>
      <c r="O18">
        <v>150</v>
      </c>
      <c r="P18">
        <v>12</v>
      </c>
      <c r="Q18">
        <v>28</v>
      </c>
      <c r="R18" s="2">
        <f t="shared" si="2"/>
        <v>317</v>
      </c>
      <c r="S18">
        <v>2</v>
      </c>
      <c r="T18" s="2" t="str">
        <f t="shared" si="3"/>
        <v>With Discount</v>
      </c>
      <c r="U18">
        <v>4</v>
      </c>
      <c r="V18" s="18">
        <f t="shared" si="6"/>
        <v>126.80000000000001</v>
      </c>
      <c r="W18">
        <v>1</v>
      </c>
      <c r="X18">
        <v>6</v>
      </c>
      <c r="Y18" s="18">
        <f t="shared" si="4"/>
        <v>190.2</v>
      </c>
      <c r="Z18">
        <v>7</v>
      </c>
      <c r="AA18" s="2">
        <f t="shared" si="5"/>
        <v>13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11</v>
      </c>
      <c r="AJ18">
        <v>0</v>
      </c>
    </row>
    <row r="19" spans="1:36" x14ac:dyDescent="0.25">
      <c r="A19">
        <v>6565</v>
      </c>
      <c r="B19">
        <v>1949</v>
      </c>
      <c r="C19" s="2">
        <f t="shared" ca="1" si="0"/>
        <v>76</v>
      </c>
      <c r="D19" t="s">
        <v>443</v>
      </c>
      <c r="E19" t="s">
        <v>34</v>
      </c>
      <c r="F19">
        <v>76995</v>
      </c>
      <c r="G19">
        <v>0</v>
      </c>
      <c r="H19">
        <v>1</v>
      </c>
      <c r="I19" s="21">
        <f t="shared" si="1"/>
        <v>1</v>
      </c>
      <c r="J19" t="s">
        <v>45</v>
      </c>
      <c r="K19">
        <v>91</v>
      </c>
      <c r="L19">
        <v>1012</v>
      </c>
      <c r="M19">
        <v>80</v>
      </c>
      <c r="N19">
        <v>498</v>
      </c>
      <c r="O19">
        <v>0</v>
      </c>
      <c r="P19">
        <v>16</v>
      </c>
      <c r="Q19">
        <v>176</v>
      </c>
      <c r="R19" s="2">
        <f t="shared" si="2"/>
        <v>1782</v>
      </c>
      <c r="S19">
        <v>2</v>
      </c>
      <c r="T19" s="2" t="str">
        <f t="shared" si="3"/>
        <v>With Discount</v>
      </c>
      <c r="U19">
        <v>11</v>
      </c>
      <c r="V19" s="18">
        <f t="shared" si="6"/>
        <v>980.1</v>
      </c>
      <c r="W19">
        <v>4</v>
      </c>
      <c r="X19">
        <v>9</v>
      </c>
      <c r="Y19" s="18">
        <f t="shared" si="4"/>
        <v>801.9</v>
      </c>
      <c r="Z19">
        <v>5</v>
      </c>
      <c r="AA19" s="2">
        <f t="shared" si="5"/>
        <v>26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3</v>
      </c>
      <c r="AI19">
        <v>11</v>
      </c>
      <c r="AJ19">
        <v>0</v>
      </c>
    </row>
    <row r="20" spans="1:36" x14ac:dyDescent="0.25">
      <c r="A20">
        <v>2278</v>
      </c>
      <c r="B20">
        <v>1985</v>
      </c>
      <c r="C20" s="2">
        <f t="shared" ca="1" si="0"/>
        <v>40</v>
      </c>
      <c r="D20" t="s">
        <v>443</v>
      </c>
      <c r="E20" t="s">
        <v>30</v>
      </c>
      <c r="F20">
        <v>33812</v>
      </c>
      <c r="G20">
        <v>1</v>
      </c>
      <c r="H20">
        <v>0</v>
      </c>
      <c r="I20" s="21">
        <f t="shared" si="1"/>
        <v>1</v>
      </c>
      <c r="J20" s="1">
        <v>40979</v>
      </c>
      <c r="K20">
        <v>86</v>
      </c>
      <c r="L20">
        <v>4</v>
      </c>
      <c r="M20">
        <v>17</v>
      </c>
      <c r="N20">
        <v>19</v>
      </c>
      <c r="O20">
        <v>30</v>
      </c>
      <c r="P20">
        <v>24</v>
      </c>
      <c r="Q20">
        <v>39</v>
      </c>
      <c r="R20" s="2">
        <f t="shared" si="2"/>
        <v>133</v>
      </c>
      <c r="S20">
        <v>2</v>
      </c>
      <c r="T20" s="2" t="str">
        <f t="shared" si="3"/>
        <v>With Discount</v>
      </c>
      <c r="U20">
        <v>2</v>
      </c>
      <c r="V20" s="18">
        <f t="shared" si="6"/>
        <v>53.2</v>
      </c>
      <c r="W20">
        <v>1</v>
      </c>
      <c r="X20">
        <v>3</v>
      </c>
      <c r="Y20" s="18">
        <f t="shared" si="4"/>
        <v>79.8</v>
      </c>
      <c r="Z20">
        <v>6</v>
      </c>
      <c r="AA20" s="2">
        <f t="shared" si="5"/>
        <v>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</v>
      </c>
      <c r="AI20">
        <v>11</v>
      </c>
      <c r="AJ20">
        <v>0</v>
      </c>
    </row>
    <row r="21" spans="1:36" x14ac:dyDescent="0.25">
      <c r="A21">
        <v>9360</v>
      </c>
      <c r="B21">
        <v>1982</v>
      </c>
      <c r="C21" s="2">
        <f t="shared" ca="1" si="0"/>
        <v>43</v>
      </c>
      <c r="D21" t="s">
        <v>442</v>
      </c>
      <c r="E21" t="s">
        <v>34</v>
      </c>
      <c r="F21">
        <v>37040</v>
      </c>
      <c r="G21">
        <v>0</v>
      </c>
      <c r="H21">
        <v>0</v>
      </c>
      <c r="I21" s="21">
        <f t="shared" si="1"/>
        <v>0</v>
      </c>
      <c r="J21" s="1">
        <v>41129</v>
      </c>
      <c r="K21">
        <v>41</v>
      </c>
      <c r="L21">
        <v>86</v>
      </c>
      <c r="M21">
        <v>2</v>
      </c>
      <c r="N21">
        <v>73</v>
      </c>
      <c r="O21">
        <v>69</v>
      </c>
      <c r="P21">
        <v>38</v>
      </c>
      <c r="Q21">
        <v>48</v>
      </c>
      <c r="R21" s="2">
        <f t="shared" si="2"/>
        <v>316</v>
      </c>
      <c r="S21">
        <v>1</v>
      </c>
      <c r="T21" s="2" t="str">
        <f t="shared" si="3"/>
        <v>With Discount</v>
      </c>
      <c r="U21">
        <v>4</v>
      </c>
      <c r="V21" s="18">
        <f t="shared" si="6"/>
        <v>140.44444444444443</v>
      </c>
      <c r="W21">
        <v>2</v>
      </c>
      <c r="X21">
        <v>5</v>
      </c>
      <c r="Y21" s="18">
        <f t="shared" si="4"/>
        <v>175.55555555555557</v>
      </c>
      <c r="Z21">
        <v>8</v>
      </c>
      <c r="AA21" s="2">
        <f t="shared" si="5"/>
        <v>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11</v>
      </c>
      <c r="AJ21">
        <v>0</v>
      </c>
    </row>
    <row r="22" spans="1:36" x14ac:dyDescent="0.25">
      <c r="A22">
        <v>5376</v>
      </c>
      <c r="B22">
        <v>1979</v>
      </c>
      <c r="C22" s="2">
        <f t="shared" ca="1" si="0"/>
        <v>46</v>
      </c>
      <c r="D22" t="s">
        <v>442</v>
      </c>
      <c r="E22" t="s">
        <v>34</v>
      </c>
      <c r="F22">
        <v>2447</v>
      </c>
      <c r="G22">
        <v>1</v>
      </c>
      <c r="H22">
        <v>0</v>
      </c>
      <c r="I22" s="21">
        <f t="shared" si="1"/>
        <v>1</v>
      </c>
      <c r="J22" s="1">
        <v>41426</v>
      </c>
      <c r="K22">
        <v>42</v>
      </c>
      <c r="L22">
        <v>1</v>
      </c>
      <c r="M22">
        <v>1</v>
      </c>
      <c r="N22">
        <v>1725</v>
      </c>
      <c r="O22">
        <v>1</v>
      </c>
      <c r="P22">
        <v>1</v>
      </c>
      <c r="Q22">
        <v>1</v>
      </c>
      <c r="R22" s="2">
        <f t="shared" si="2"/>
        <v>1730</v>
      </c>
      <c r="S22">
        <v>15</v>
      </c>
      <c r="T22" s="2" t="str">
        <f t="shared" si="3"/>
        <v>With Discount</v>
      </c>
      <c r="U22">
        <v>0</v>
      </c>
      <c r="V22" s="18">
        <f t="shared" si="6"/>
        <v>0</v>
      </c>
      <c r="W22">
        <v>28</v>
      </c>
      <c r="X22">
        <v>0</v>
      </c>
      <c r="Y22" s="18">
        <f t="shared" si="4"/>
        <v>0</v>
      </c>
      <c r="Z22">
        <v>1</v>
      </c>
      <c r="AA22" s="2">
        <f t="shared" si="5"/>
        <v>43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11</v>
      </c>
      <c r="AJ22">
        <v>0</v>
      </c>
    </row>
    <row r="23" spans="1:36" x14ac:dyDescent="0.25">
      <c r="A23">
        <v>1993</v>
      </c>
      <c r="B23">
        <v>1949</v>
      </c>
      <c r="C23" s="2">
        <f t="shared" ca="1" si="0"/>
        <v>76</v>
      </c>
      <c r="D23" t="s">
        <v>33</v>
      </c>
      <c r="E23" t="s">
        <v>34</v>
      </c>
      <c r="F23">
        <v>58607</v>
      </c>
      <c r="G23">
        <v>0</v>
      </c>
      <c r="H23">
        <v>1</v>
      </c>
      <c r="I23" s="21">
        <f t="shared" si="1"/>
        <v>1</v>
      </c>
      <c r="J23" t="s">
        <v>47</v>
      </c>
      <c r="K23">
        <v>63</v>
      </c>
      <c r="L23">
        <v>867</v>
      </c>
      <c r="M23">
        <v>0</v>
      </c>
      <c r="N23">
        <v>86</v>
      </c>
      <c r="O23">
        <v>0</v>
      </c>
      <c r="P23">
        <v>0</v>
      </c>
      <c r="Q23">
        <v>19</v>
      </c>
      <c r="R23" s="2">
        <f t="shared" si="2"/>
        <v>972</v>
      </c>
      <c r="S23">
        <v>3</v>
      </c>
      <c r="T23" s="2" t="str">
        <f t="shared" si="3"/>
        <v>With Discount</v>
      </c>
      <c r="U23">
        <v>2</v>
      </c>
      <c r="V23" s="18">
        <f t="shared" si="6"/>
        <v>176.72727272727272</v>
      </c>
      <c r="W23">
        <v>3</v>
      </c>
      <c r="X23">
        <v>9</v>
      </c>
      <c r="Y23" s="18">
        <f t="shared" si="4"/>
        <v>795.27272727272737</v>
      </c>
      <c r="Z23">
        <v>8</v>
      </c>
      <c r="AA23" s="2">
        <f t="shared" si="5"/>
        <v>17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11</v>
      </c>
      <c r="AJ23">
        <v>0</v>
      </c>
    </row>
    <row r="24" spans="1:36" x14ac:dyDescent="0.25">
      <c r="A24">
        <v>4047</v>
      </c>
      <c r="B24">
        <v>1954</v>
      </c>
      <c r="C24" s="2">
        <f t="shared" ca="1" si="0"/>
        <v>71</v>
      </c>
      <c r="D24" t="s">
        <v>33</v>
      </c>
      <c r="E24" t="s">
        <v>34</v>
      </c>
      <c r="F24">
        <v>65324</v>
      </c>
      <c r="G24">
        <v>0</v>
      </c>
      <c r="H24">
        <v>1</v>
      </c>
      <c r="I24" s="21">
        <f t="shared" si="1"/>
        <v>1</v>
      </c>
      <c r="J24" s="1">
        <v>41944</v>
      </c>
      <c r="K24">
        <v>0</v>
      </c>
      <c r="L24">
        <v>384</v>
      </c>
      <c r="M24">
        <v>0</v>
      </c>
      <c r="N24">
        <v>102</v>
      </c>
      <c r="O24">
        <v>21</v>
      </c>
      <c r="P24">
        <v>32</v>
      </c>
      <c r="Q24">
        <v>5</v>
      </c>
      <c r="R24" s="2">
        <f t="shared" si="2"/>
        <v>544</v>
      </c>
      <c r="S24">
        <v>3</v>
      </c>
      <c r="T24" s="2" t="str">
        <f t="shared" si="3"/>
        <v>With Discount</v>
      </c>
      <c r="U24">
        <v>6</v>
      </c>
      <c r="V24" s="18">
        <f t="shared" si="6"/>
        <v>217.60000000000002</v>
      </c>
      <c r="W24">
        <v>2</v>
      </c>
      <c r="X24">
        <v>9</v>
      </c>
      <c r="Y24" s="18">
        <f t="shared" si="4"/>
        <v>326.39999999999998</v>
      </c>
      <c r="Z24">
        <v>4</v>
      </c>
      <c r="AA24" s="2">
        <f t="shared" si="5"/>
        <v>20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11</v>
      </c>
      <c r="AJ24">
        <v>0</v>
      </c>
    </row>
    <row r="25" spans="1:36" x14ac:dyDescent="0.25">
      <c r="A25">
        <v>1409</v>
      </c>
      <c r="B25">
        <v>1951</v>
      </c>
      <c r="C25" s="2">
        <f t="shared" ca="1" si="0"/>
        <v>74</v>
      </c>
      <c r="D25" t="s">
        <v>442</v>
      </c>
      <c r="E25" t="s">
        <v>34</v>
      </c>
      <c r="F25">
        <v>40689</v>
      </c>
      <c r="G25">
        <v>0</v>
      </c>
      <c r="H25">
        <v>1</v>
      </c>
      <c r="I25" s="21">
        <f t="shared" si="1"/>
        <v>1</v>
      </c>
      <c r="J25" t="s">
        <v>48</v>
      </c>
      <c r="K25">
        <v>69</v>
      </c>
      <c r="L25">
        <v>270</v>
      </c>
      <c r="M25">
        <v>3</v>
      </c>
      <c r="N25">
        <v>27</v>
      </c>
      <c r="O25">
        <v>39</v>
      </c>
      <c r="P25">
        <v>6</v>
      </c>
      <c r="Q25">
        <v>99</v>
      </c>
      <c r="R25" s="2">
        <f t="shared" si="2"/>
        <v>444</v>
      </c>
      <c r="S25">
        <v>7</v>
      </c>
      <c r="T25" s="2" t="str">
        <f t="shared" si="3"/>
        <v>With Discount</v>
      </c>
      <c r="U25">
        <v>7</v>
      </c>
      <c r="V25" s="18">
        <f t="shared" si="6"/>
        <v>259</v>
      </c>
      <c r="W25">
        <v>1</v>
      </c>
      <c r="X25">
        <v>5</v>
      </c>
      <c r="Y25" s="18">
        <f t="shared" si="4"/>
        <v>185</v>
      </c>
      <c r="Z25">
        <v>8</v>
      </c>
      <c r="AA25" s="2">
        <f t="shared" si="5"/>
        <v>20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11</v>
      </c>
      <c r="AJ25">
        <v>0</v>
      </c>
    </row>
    <row r="26" spans="1:36" x14ac:dyDescent="0.25">
      <c r="A26">
        <v>7892</v>
      </c>
      <c r="B26">
        <v>1969</v>
      </c>
      <c r="C26" s="2">
        <f t="shared" ca="1" si="0"/>
        <v>56</v>
      </c>
      <c r="D26" t="s">
        <v>442</v>
      </c>
      <c r="E26" t="s">
        <v>30</v>
      </c>
      <c r="F26">
        <v>18589</v>
      </c>
      <c r="G26">
        <v>0</v>
      </c>
      <c r="H26">
        <v>0</v>
      </c>
      <c r="I26" s="21">
        <f t="shared" si="1"/>
        <v>0</v>
      </c>
      <c r="J26" s="1">
        <v>41306</v>
      </c>
      <c r="K26">
        <v>89</v>
      </c>
      <c r="L26">
        <v>6</v>
      </c>
      <c r="M26">
        <v>4</v>
      </c>
      <c r="N26">
        <v>25</v>
      </c>
      <c r="O26">
        <v>15</v>
      </c>
      <c r="P26">
        <v>12</v>
      </c>
      <c r="Q26">
        <v>13</v>
      </c>
      <c r="R26" s="2">
        <f t="shared" si="2"/>
        <v>75</v>
      </c>
      <c r="S26">
        <v>2</v>
      </c>
      <c r="T26" s="2" t="str">
        <f t="shared" si="3"/>
        <v>With Discount</v>
      </c>
      <c r="U26">
        <v>2</v>
      </c>
      <c r="V26" s="18">
        <f t="shared" si="6"/>
        <v>30</v>
      </c>
      <c r="W26">
        <v>1</v>
      </c>
      <c r="X26">
        <v>3</v>
      </c>
      <c r="Y26" s="18">
        <f t="shared" si="4"/>
        <v>45</v>
      </c>
      <c r="Z26">
        <v>7</v>
      </c>
      <c r="AA26" s="2">
        <f t="shared" si="5"/>
        <v>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</v>
      </c>
      <c r="AI26">
        <v>11</v>
      </c>
      <c r="AJ26">
        <v>0</v>
      </c>
    </row>
    <row r="27" spans="1:36" x14ac:dyDescent="0.25">
      <c r="A27">
        <v>2404</v>
      </c>
      <c r="B27">
        <v>1976</v>
      </c>
      <c r="C27" s="2">
        <f t="shared" ca="1" si="0"/>
        <v>49</v>
      </c>
      <c r="D27" t="s">
        <v>442</v>
      </c>
      <c r="E27" t="s">
        <v>34</v>
      </c>
      <c r="F27">
        <v>53359</v>
      </c>
      <c r="G27">
        <v>1</v>
      </c>
      <c r="H27">
        <v>1</v>
      </c>
      <c r="I27" s="21">
        <f t="shared" si="1"/>
        <v>2</v>
      </c>
      <c r="J27" t="s">
        <v>49</v>
      </c>
      <c r="K27">
        <v>4</v>
      </c>
      <c r="L27">
        <v>173</v>
      </c>
      <c r="M27">
        <v>4</v>
      </c>
      <c r="N27">
        <v>30</v>
      </c>
      <c r="O27">
        <v>3</v>
      </c>
      <c r="P27">
        <v>6</v>
      </c>
      <c r="Q27">
        <v>41</v>
      </c>
      <c r="R27" s="2">
        <f t="shared" si="2"/>
        <v>257</v>
      </c>
      <c r="S27">
        <v>4</v>
      </c>
      <c r="T27" s="2" t="str">
        <f t="shared" si="3"/>
        <v>With Discount</v>
      </c>
      <c r="U27">
        <v>5</v>
      </c>
      <c r="V27" s="18">
        <f t="shared" si="6"/>
        <v>142.77777777777777</v>
      </c>
      <c r="W27">
        <v>1</v>
      </c>
      <c r="X27">
        <v>4</v>
      </c>
      <c r="Y27" s="18">
        <f t="shared" si="4"/>
        <v>114.22222222222221</v>
      </c>
      <c r="Z27">
        <v>7</v>
      </c>
      <c r="AA27" s="2">
        <f t="shared" si="5"/>
        <v>14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11</v>
      </c>
      <c r="AJ27">
        <v>0</v>
      </c>
    </row>
    <row r="28" spans="1:36" x14ac:dyDescent="0.25">
      <c r="A28">
        <v>9422</v>
      </c>
      <c r="B28">
        <v>1989</v>
      </c>
      <c r="C28" s="2">
        <f t="shared" ca="1" si="0"/>
        <v>36</v>
      </c>
      <c r="D28" t="s">
        <v>442</v>
      </c>
      <c r="E28" t="s">
        <v>34</v>
      </c>
      <c r="F28">
        <v>38360</v>
      </c>
      <c r="G28">
        <v>1</v>
      </c>
      <c r="H28">
        <v>0</v>
      </c>
      <c r="I28" s="21">
        <f t="shared" si="1"/>
        <v>1</v>
      </c>
      <c r="J28" t="s">
        <v>51</v>
      </c>
      <c r="K28">
        <v>26</v>
      </c>
      <c r="L28">
        <v>36</v>
      </c>
      <c r="M28">
        <v>2</v>
      </c>
      <c r="N28">
        <v>42</v>
      </c>
      <c r="O28">
        <v>20</v>
      </c>
      <c r="P28">
        <v>21</v>
      </c>
      <c r="Q28">
        <v>10</v>
      </c>
      <c r="R28" s="2">
        <f t="shared" si="2"/>
        <v>131</v>
      </c>
      <c r="S28">
        <v>2</v>
      </c>
      <c r="T28" s="2" t="str">
        <f t="shared" si="3"/>
        <v>With Discount</v>
      </c>
      <c r="U28">
        <v>2</v>
      </c>
      <c r="V28" s="18">
        <f t="shared" si="6"/>
        <v>43.666666666666664</v>
      </c>
      <c r="W28">
        <v>1</v>
      </c>
      <c r="X28">
        <v>4</v>
      </c>
      <c r="Y28" s="18">
        <f t="shared" si="4"/>
        <v>87.333333333333329</v>
      </c>
      <c r="Z28">
        <v>3</v>
      </c>
      <c r="AA28" s="2">
        <f t="shared" si="5"/>
        <v>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11</v>
      </c>
      <c r="AJ28">
        <v>0</v>
      </c>
    </row>
    <row r="29" spans="1:36" x14ac:dyDescent="0.25">
      <c r="A29">
        <v>1966</v>
      </c>
      <c r="B29">
        <v>1965</v>
      </c>
      <c r="C29" s="2">
        <f t="shared" ca="1" si="0"/>
        <v>60</v>
      </c>
      <c r="D29" t="s">
        <v>33</v>
      </c>
      <c r="E29" t="s">
        <v>34</v>
      </c>
      <c r="F29">
        <v>84618</v>
      </c>
      <c r="G29">
        <v>0</v>
      </c>
      <c r="H29">
        <v>0</v>
      </c>
      <c r="I29" s="21">
        <f t="shared" si="1"/>
        <v>0</v>
      </c>
      <c r="J29" t="s">
        <v>52</v>
      </c>
      <c r="K29">
        <v>96</v>
      </c>
      <c r="L29">
        <v>684</v>
      </c>
      <c r="M29">
        <v>100</v>
      </c>
      <c r="N29">
        <v>801</v>
      </c>
      <c r="O29">
        <v>21</v>
      </c>
      <c r="P29">
        <v>66</v>
      </c>
      <c r="Q29">
        <v>0</v>
      </c>
      <c r="R29" s="2">
        <f t="shared" si="2"/>
        <v>1672</v>
      </c>
      <c r="S29">
        <v>1</v>
      </c>
      <c r="T29" s="2" t="str">
        <f t="shared" si="3"/>
        <v>With Discount</v>
      </c>
      <c r="U29">
        <v>6</v>
      </c>
      <c r="V29" s="18">
        <f t="shared" si="6"/>
        <v>627</v>
      </c>
      <c r="W29">
        <v>9</v>
      </c>
      <c r="X29">
        <v>10</v>
      </c>
      <c r="Y29" s="18">
        <f t="shared" si="4"/>
        <v>1045</v>
      </c>
      <c r="Z29">
        <v>2</v>
      </c>
      <c r="AA29" s="2">
        <f t="shared" si="5"/>
        <v>26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3</v>
      </c>
      <c r="AI29">
        <v>11</v>
      </c>
      <c r="AJ29">
        <v>0</v>
      </c>
    </row>
    <row r="30" spans="1:36" x14ac:dyDescent="0.25">
      <c r="A30">
        <v>6864</v>
      </c>
      <c r="B30">
        <v>1989</v>
      </c>
      <c r="C30" s="2">
        <f t="shared" ca="1" si="0"/>
        <v>36</v>
      </c>
      <c r="D30" t="s">
        <v>443</v>
      </c>
      <c r="E30" t="s">
        <v>37</v>
      </c>
      <c r="F30">
        <v>10979</v>
      </c>
      <c r="G30">
        <v>0</v>
      </c>
      <c r="H30">
        <v>0</v>
      </c>
      <c r="I30" s="21">
        <f t="shared" si="1"/>
        <v>0</v>
      </c>
      <c r="J30" t="s">
        <v>53</v>
      </c>
      <c r="K30">
        <v>34</v>
      </c>
      <c r="L30">
        <v>8</v>
      </c>
      <c r="M30">
        <v>4</v>
      </c>
      <c r="N30">
        <v>10</v>
      </c>
      <c r="O30">
        <v>2</v>
      </c>
      <c r="P30">
        <v>2</v>
      </c>
      <c r="Q30">
        <v>4</v>
      </c>
      <c r="R30" s="2">
        <f t="shared" si="2"/>
        <v>30</v>
      </c>
      <c r="S30">
        <v>2</v>
      </c>
      <c r="T30" s="2" t="str">
        <f t="shared" si="3"/>
        <v>With Discount</v>
      </c>
      <c r="U30">
        <v>3</v>
      </c>
      <c r="V30" s="18">
        <f t="shared" si="6"/>
        <v>15</v>
      </c>
      <c r="W30">
        <v>0</v>
      </c>
      <c r="X30">
        <v>3</v>
      </c>
      <c r="Y30" s="18">
        <f t="shared" si="4"/>
        <v>15</v>
      </c>
      <c r="Z30">
        <v>5</v>
      </c>
      <c r="AA30" s="2">
        <f t="shared" si="5"/>
        <v>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11</v>
      </c>
      <c r="AJ30">
        <v>0</v>
      </c>
    </row>
    <row r="31" spans="1:36" x14ac:dyDescent="0.25">
      <c r="A31">
        <v>3033</v>
      </c>
      <c r="B31">
        <v>1963</v>
      </c>
      <c r="C31" s="2">
        <f t="shared" ca="1" si="0"/>
        <v>62</v>
      </c>
      <c r="D31" t="s">
        <v>443</v>
      </c>
      <c r="E31" t="s">
        <v>34</v>
      </c>
      <c r="F31">
        <v>38620</v>
      </c>
      <c r="G31">
        <v>0</v>
      </c>
      <c r="H31">
        <v>0</v>
      </c>
      <c r="I31" s="21">
        <f t="shared" si="1"/>
        <v>0</v>
      </c>
      <c r="J31" s="1">
        <v>41583</v>
      </c>
      <c r="K31">
        <v>56</v>
      </c>
      <c r="L31">
        <v>112</v>
      </c>
      <c r="M31">
        <v>17</v>
      </c>
      <c r="N31">
        <v>44</v>
      </c>
      <c r="O31">
        <v>34</v>
      </c>
      <c r="P31">
        <v>22</v>
      </c>
      <c r="Q31">
        <v>89</v>
      </c>
      <c r="R31" s="2">
        <f t="shared" si="2"/>
        <v>318</v>
      </c>
      <c r="S31">
        <v>1</v>
      </c>
      <c r="T31" s="2" t="str">
        <f t="shared" si="3"/>
        <v>With Discount</v>
      </c>
      <c r="U31">
        <v>2</v>
      </c>
      <c r="V31" s="18">
        <f t="shared" si="6"/>
        <v>127.2</v>
      </c>
      <c r="W31">
        <v>5</v>
      </c>
      <c r="X31">
        <v>3</v>
      </c>
      <c r="Y31" s="18">
        <f t="shared" si="4"/>
        <v>190.79999999999998</v>
      </c>
      <c r="Z31">
        <v>3</v>
      </c>
      <c r="AA31" s="2">
        <f t="shared" si="5"/>
        <v>11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11</v>
      </c>
      <c r="AJ31">
        <v>0</v>
      </c>
    </row>
    <row r="32" spans="1:36" x14ac:dyDescent="0.25">
      <c r="A32">
        <v>5710</v>
      </c>
      <c r="B32">
        <v>1970</v>
      </c>
      <c r="C32" s="2">
        <f t="shared" ca="1" si="0"/>
        <v>55</v>
      </c>
      <c r="D32" t="s">
        <v>442</v>
      </c>
      <c r="E32" t="s">
        <v>34</v>
      </c>
      <c r="F32">
        <v>40548</v>
      </c>
      <c r="G32">
        <v>0</v>
      </c>
      <c r="H32">
        <v>1</v>
      </c>
      <c r="I32" s="21">
        <f t="shared" si="1"/>
        <v>1</v>
      </c>
      <c r="J32" s="1">
        <v>41192</v>
      </c>
      <c r="K32">
        <v>31</v>
      </c>
      <c r="L32">
        <v>110</v>
      </c>
      <c r="M32">
        <v>0</v>
      </c>
      <c r="N32">
        <v>5</v>
      </c>
      <c r="O32">
        <v>2</v>
      </c>
      <c r="P32">
        <v>0</v>
      </c>
      <c r="Q32">
        <v>3</v>
      </c>
      <c r="R32" s="2">
        <f t="shared" si="2"/>
        <v>120</v>
      </c>
      <c r="S32">
        <v>2</v>
      </c>
      <c r="T32" s="2" t="str">
        <f t="shared" si="3"/>
        <v>With Discount</v>
      </c>
      <c r="U32">
        <v>2</v>
      </c>
      <c r="V32" s="18">
        <f t="shared" si="6"/>
        <v>40</v>
      </c>
      <c r="W32">
        <v>1</v>
      </c>
      <c r="X32">
        <v>4</v>
      </c>
      <c r="Y32" s="18">
        <f t="shared" si="4"/>
        <v>80</v>
      </c>
      <c r="Z32">
        <v>5</v>
      </c>
      <c r="AA32" s="2">
        <f t="shared" si="5"/>
        <v>9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11</v>
      </c>
      <c r="AJ32">
        <v>0</v>
      </c>
    </row>
    <row r="33" spans="1:36" x14ac:dyDescent="0.25">
      <c r="A33">
        <v>7373</v>
      </c>
      <c r="B33">
        <v>1952</v>
      </c>
      <c r="C33" s="2">
        <f t="shared" ca="1" si="0"/>
        <v>73</v>
      </c>
      <c r="D33" t="s">
        <v>33</v>
      </c>
      <c r="E33" t="s">
        <v>37</v>
      </c>
      <c r="F33">
        <v>46610</v>
      </c>
      <c r="G33">
        <v>0</v>
      </c>
      <c r="H33">
        <v>2</v>
      </c>
      <c r="I33" s="21">
        <f t="shared" si="1"/>
        <v>2</v>
      </c>
      <c r="J33" t="s">
        <v>54</v>
      </c>
      <c r="K33">
        <v>8</v>
      </c>
      <c r="L33">
        <v>96</v>
      </c>
      <c r="M33">
        <v>12</v>
      </c>
      <c r="N33">
        <v>96</v>
      </c>
      <c r="O33">
        <v>33</v>
      </c>
      <c r="P33">
        <v>22</v>
      </c>
      <c r="Q33">
        <v>43</v>
      </c>
      <c r="R33" s="2">
        <f t="shared" si="2"/>
        <v>302</v>
      </c>
      <c r="S33">
        <v>6</v>
      </c>
      <c r="T33" s="2" t="str">
        <f t="shared" si="3"/>
        <v>With Discount</v>
      </c>
      <c r="U33">
        <v>4</v>
      </c>
      <c r="V33" s="18">
        <f t="shared" si="6"/>
        <v>120.80000000000001</v>
      </c>
      <c r="W33">
        <v>1</v>
      </c>
      <c r="X33">
        <v>6</v>
      </c>
      <c r="Y33" s="18">
        <f t="shared" si="4"/>
        <v>181.2</v>
      </c>
      <c r="Z33">
        <v>6</v>
      </c>
      <c r="AA33" s="2">
        <f t="shared" si="5"/>
        <v>17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</v>
      </c>
      <c r="AI33">
        <v>11</v>
      </c>
      <c r="AJ33">
        <v>1</v>
      </c>
    </row>
    <row r="34" spans="1:36" x14ac:dyDescent="0.25">
      <c r="A34">
        <v>8755</v>
      </c>
      <c r="B34">
        <v>1946</v>
      </c>
      <c r="C34" s="2">
        <f t="shared" ca="1" si="0"/>
        <v>79</v>
      </c>
      <c r="D34" t="s">
        <v>443</v>
      </c>
      <c r="E34" t="s">
        <v>34</v>
      </c>
      <c r="F34">
        <v>68657</v>
      </c>
      <c r="G34">
        <v>0</v>
      </c>
      <c r="H34">
        <v>0</v>
      </c>
      <c r="I34" s="21">
        <f t="shared" si="1"/>
        <v>0</v>
      </c>
      <c r="J34" t="s">
        <v>50</v>
      </c>
      <c r="K34">
        <v>4</v>
      </c>
      <c r="L34">
        <v>482</v>
      </c>
      <c r="M34">
        <v>34</v>
      </c>
      <c r="N34">
        <v>471</v>
      </c>
      <c r="O34">
        <v>119</v>
      </c>
      <c r="P34">
        <v>68</v>
      </c>
      <c r="Q34">
        <v>22</v>
      </c>
      <c r="R34" s="2">
        <f t="shared" si="2"/>
        <v>1196</v>
      </c>
      <c r="S34">
        <v>1</v>
      </c>
      <c r="T34" s="2" t="str">
        <f t="shared" si="3"/>
        <v>With Discount</v>
      </c>
      <c r="U34">
        <v>3</v>
      </c>
      <c r="V34" s="18">
        <f t="shared" si="6"/>
        <v>299</v>
      </c>
      <c r="W34">
        <v>5</v>
      </c>
      <c r="X34">
        <v>9</v>
      </c>
      <c r="Y34" s="18">
        <f t="shared" si="4"/>
        <v>897</v>
      </c>
      <c r="Z34">
        <v>7</v>
      </c>
      <c r="AA34" s="2">
        <f t="shared" si="5"/>
        <v>18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</v>
      </c>
      <c r="AI34">
        <v>11</v>
      </c>
      <c r="AJ34">
        <v>0</v>
      </c>
    </row>
    <row r="35" spans="1:36" x14ac:dyDescent="0.25">
      <c r="A35">
        <v>10738</v>
      </c>
      <c r="B35">
        <v>1951</v>
      </c>
      <c r="C35" s="2">
        <f t="shared" ca="1" si="0"/>
        <v>74</v>
      </c>
      <c r="D35" t="s">
        <v>443</v>
      </c>
      <c r="E35" t="s">
        <v>30</v>
      </c>
      <c r="F35">
        <v>49389</v>
      </c>
      <c r="G35">
        <v>1</v>
      </c>
      <c r="H35">
        <v>1</v>
      </c>
      <c r="I35" s="21">
        <f t="shared" si="1"/>
        <v>2</v>
      </c>
      <c r="J35" t="s">
        <v>55</v>
      </c>
      <c r="K35">
        <v>55</v>
      </c>
      <c r="L35">
        <v>40</v>
      </c>
      <c r="M35">
        <v>0</v>
      </c>
      <c r="N35">
        <v>19</v>
      </c>
      <c r="O35">
        <v>2</v>
      </c>
      <c r="P35">
        <v>1</v>
      </c>
      <c r="Q35">
        <v>3</v>
      </c>
      <c r="R35" s="2">
        <f t="shared" si="2"/>
        <v>65</v>
      </c>
      <c r="S35">
        <v>1</v>
      </c>
      <c r="T35" s="2" t="str">
        <f t="shared" si="3"/>
        <v>With Discount</v>
      </c>
      <c r="U35">
        <v>2</v>
      </c>
      <c r="V35" s="18">
        <f t="shared" si="6"/>
        <v>26</v>
      </c>
      <c r="W35">
        <v>0</v>
      </c>
      <c r="X35">
        <v>3</v>
      </c>
      <c r="Y35" s="18">
        <f t="shared" si="4"/>
        <v>39</v>
      </c>
      <c r="Z35">
        <v>7</v>
      </c>
      <c r="AA35" s="2">
        <f t="shared" si="5"/>
        <v>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</v>
      </c>
      <c r="AI35">
        <v>11</v>
      </c>
      <c r="AJ35">
        <v>0</v>
      </c>
    </row>
    <row r="36" spans="1:36" x14ac:dyDescent="0.25">
      <c r="A36">
        <v>4339</v>
      </c>
      <c r="B36">
        <v>1970</v>
      </c>
      <c r="C36" s="2">
        <f t="shared" ca="1" si="0"/>
        <v>55</v>
      </c>
      <c r="D36" t="s">
        <v>33</v>
      </c>
      <c r="E36" t="s">
        <v>34</v>
      </c>
      <c r="F36">
        <v>67353</v>
      </c>
      <c r="G36">
        <v>0</v>
      </c>
      <c r="H36">
        <v>1</v>
      </c>
      <c r="I36" s="21">
        <f t="shared" si="1"/>
        <v>1</v>
      </c>
      <c r="J36" t="s">
        <v>56</v>
      </c>
      <c r="K36">
        <v>37</v>
      </c>
      <c r="L36">
        <v>702</v>
      </c>
      <c r="M36">
        <v>17</v>
      </c>
      <c r="N36">
        <v>151</v>
      </c>
      <c r="O36">
        <v>0</v>
      </c>
      <c r="P36">
        <v>8</v>
      </c>
      <c r="Q36">
        <v>35</v>
      </c>
      <c r="R36" s="2">
        <f t="shared" si="2"/>
        <v>913</v>
      </c>
      <c r="S36">
        <v>5</v>
      </c>
      <c r="T36" s="2" t="str">
        <f t="shared" si="3"/>
        <v>With Discount</v>
      </c>
      <c r="U36">
        <v>5</v>
      </c>
      <c r="V36" s="18">
        <f t="shared" si="6"/>
        <v>268.52941176470591</v>
      </c>
      <c r="W36">
        <v>6</v>
      </c>
      <c r="X36">
        <v>12</v>
      </c>
      <c r="Y36" s="18">
        <f t="shared" si="4"/>
        <v>644.47058823529414</v>
      </c>
      <c r="Z36">
        <v>2</v>
      </c>
      <c r="AA36" s="2">
        <f t="shared" si="5"/>
        <v>28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11</v>
      </c>
      <c r="AJ36">
        <v>0</v>
      </c>
    </row>
    <row r="37" spans="1:36" x14ac:dyDescent="0.25">
      <c r="A37">
        <v>10755</v>
      </c>
      <c r="B37">
        <v>1976</v>
      </c>
      <c r="C37" s="2">
        <f t="shared" ca="1" si="0"/>
        <v>49</v>
      </c>
      <c r="D37" t="s">
        <v>443</v>
      </c>
      <c r="E37" t="s">
        <v>34</v>
      </c>
      <c r="F37">
        <v>23718</v>
      </c>
      <c r="G37">
        <v>1</v>
      </c>
      <c r="H37">
        <v>0</v>
      </c>
      <c r="I37" s="21">
        <f t="shared" si="1"/>
        <v>1</v>
      </c>
      <c r="J37" s="1">
        <v>41314</v>
      </c>
      <c r="K37">
        <v>76</v>
      </c>
      <c r="L37">
        <v>6</v>
      </c>
      <c r="M37">
        <v>3</v>
      </c>
      <c r="N37">
        <v>14</v>
      </c>
      <c r="O37">
        <v>15</v>
      </c>
      <c r="P37">
        <v>7</v>
      </c>
      <c r="Q37">
        <v>36</v>
      </c>
      <c r="R37" s="2">
        <f t="shared" si="2"/>
        <v>81</v>
      </c>
      <c r="S37">
        <v>3</v>
      </c>
      <c r="T37" s="2" t="str">
        <f t="shared" si="3"/>
        <v>With Discount</v>
      </c>
      <c r="U37">
        <v>3</v>
      </c>
      <c r="V37" s="18">
        <f t="shared" si="6"/>
        <v>48.6</v>
      </c>
      <c r="W37">
        <v>1</v>
      </c>
      <c r="X37">
        <v>2</v>
      </c>
      <c r="Y37" s="18">
        <f t="shared" si="4"/>
        <v>32.4</v>
      </c>
      <c r="Z37">
        <v>7</v>
      </c>
      <c r="AA37" s="2">
        <f t="shared" si="5"/>
        <v>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</v>
      </c>
      <c r="AI37">
        <v>11</v>
      </c>
      <c r="AJ37">
        <v>0</v>
      </c>
    </row>
    <row r="38" spans="1:36" x14ac:dyDescent="0.25">
      <c r="A38">
        <v>8595</v>
      </c>
      <c r="B38">
        <v>1973</v>
      </c>
      <c r="C38" s="2">
        <f t="shared" ca="1" si="0"/>
        <v>52</v>
      </c>
      <c r="D38" t="s">
        <v>442</v>
      </c>
      <c r="E38" t="s">
        <v>57</v>
      </c>
      <c r="F38">
        <v>42429</v>
      </c>
      <c r="G38">
        <v>0</v>
      </c>
      <c r="H38">
        <v>1</v>
      </c>
      <c r="I38" s="21">
        <f t="shared" si="1"/>
        <v>1</v>
      </c>
      <c r="J38" s="1">
        <v>41945</v>
      </c>
      <c r="K38">
        <v>99</v>
      </c>
      <c r="L38">
        <v>55</v>
      </c>
      <c r="M38">
        <v>0</v>
      </c>
      <c r="N38">
        <v>6</v>
      </c>
      <c r="O38">
        <v>2</v>
      </c>
      <c r="P38">
        <v>0</v>
      </c>
      <c r="Q38">
        <v>4</v>
      </c>
      <c r="R38" s="2">
        <f t="shared" si="2"/>
        <v>67</v>
      </c>
      <c r="S38">
        <v>2</v>
      </c>
      <c r="T38" s="2" t="str">
        <f t="shared" si="3"/>
        <v>With Discount</v>
      </c>
      <c r="U38">
        <v>1</v>
      </c>
      <c r="V38" s="18">
        <f t="shared" si="6"/>
        <v>16.75</v>
      </c>
      <c r="W38">
        <v>1</v>
      </c>
      <c r="X38">
        <v>3</v>
      </c>
      <c r="Y38" s="18">
        <f t="shared" si="4"/>
        <v>50.25</v>
      </c>
      <c r="Z38">
        <v>5</v>
      </c>
      <c r="AA38" s="2">
        <f t="shared" si="5"/>
        <v>7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</v>
      </c>
      <c r="AI38">
        <v>11</v>
      </c>
      <c r="AJ38">
        <v>0</v>
      </c>
    </row>
    <row r="39" spans="1:36" x14ac:dyDescent="0.25">
      <c r="A39">
        <v>2968</v>
      </c>
      <c r="B39">
        <v>1943</v>
      </c>
      <c r="C39" s="2">
        <f t="shared" ca="1" si="0"/>
        <v>82</v>
      </c>
      <c r="D39" t="s">
        <v>33</v>
      </c>
      <c r="E39" t="s">
        <v>37</v>
      </c>
      <c r="F39">
        <v>48948</v>
      </c>
      <c r="G39">
        <v>0</v>
      </c>
      <c r="H39">
        <v>0</v>
      </c>
      <c r="I39" s="21">
        <f t="shared" si="1"/>
        <v>0</v>
      </c>
      <c r="J39" s="1">
        <v>41276</v>
      </c>
      <c r="K39">
        <v>53</v>
      </c>
      <c r="L39">
        <v>437</v>
      </c>
      <c r="M39">
        <v>8</v>
      </c>
      <c r="N39">
        <v>206</v>
      </c>
      <c r="O39">
        <v>160</v>
      </c>
      <c r="P39">
        <v>49</v>
      </c>
      <c r="Q39">
        <v>42</v>
      </c>
      <c r="R39" s="2">
        <f t="shared" si="2"/>
        <v>902</v>
      </c>
      <c r="S39">
        <v>2</v>
      </c>
      <c r="T39" s="2" t="str">
        <f t="shared" si="3"/>
        <v>With Discount</v>
      </c>
      <c r="U39">
        <v>7</v>
      </c>
      <c r="V39" s="18">
        <f t="shared" si="6"/>
        <v>526.16666666666674</v>
      </c>
      <c r="W39">
        <v>10</v>
      </c>
      <c r="X39">
        <v>5</v>
      </c>
      <c r="Y39" s="18">
        <f t="shared" si="4"/>
        <v>375.83333333333337</v>
      </c>
      <c r="Z39">
        <v>6</v>
      </c>
      <c r="AA39" s="2">
        <f t="shared" si="5"/>
        <v>24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</v>
      </c>
      <c r="AI39">
        <v>11</v>
      </c>
      <c r="AJ39">
        <v>1</v>
      </c>
    </row>
    <row r="40" spans="1:36" x14ac:dyDescent="0.25">
      <c r="A40">
        <v>8601</v>
      </c>
      <c r="B40">
        <v>1980</v>
      </c>
      <c r="C40" s="2">
        <f t="shared" ca="1" si="0"/>
        <v>45</v>
      </c>
      <c r="D40" t="s">
        <v>442</v>
      </c>
      <c r="E40" t="s">
        <v>34</v>
      </c>
      <c r="F40">
        <v>80011</v>
      </c>
      <c r="G40">
        <v>0</v>
      </c>
      <c r="H40">
        <v>1</v>
      </c>
      <c r="I40" s="21">
        <f t="shared" si="1"/>
        <v>1</v>
      </c>
      <c r="J40" t="s">
        <v>58</v>
      </c>
      <c r="K40">
        <v>3</v>
      </c>
      <c r="L40">
        <v>421</v>
      </c>
      <c r="M40">
        <v>76</v>
      </c>
      <c r="N40">
        <v>536</v>
      </c>
      <c r="O40">
        <v>82</v>
      </c>
      <c r="P40">
        <v>178</v>
      </c>
      <c r="Q40">
        <v>102</v>
      </c>
      <c r="R40" s="2">
        <f t="shared" si="2"/>
        <v>1395</v>
      </c>
      <c r="S40">
        <v>2</v>
      </c>
      <c r="T40" s="2" t="str">
        <f t="shared" si="3"/>
        <v>With Discount</v>
      </c>
      <c r="U40">
        <v>8</v>
      </c>
      <c r="V40" s="18">
        <f t="shared" si="6"/>
        <v>858.46153846153845</v>
      </c>
      <c r="W40">
        <v>6</v>
      </c>
      <c r="X40">
        <v>5</v>
      </c>
      <c r="Y40" s="18">
        <f t="shared" si="4"/>
        <v>536.53846153846155</v>
      </c>
      <c r="Z40">
        <v>4</v>
      </c>
      <c r="AA40" s="2">
        <f t="shared" si="5"/>
        <v>21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</v>
      </c>
      <c r="AI40">
        <v>11</v>
      </c>
      <c r="AJ40">
        <v>0</v>
      </c>
    </row>
    <row r="41" spans="1:36" x14ac:dyDescent="0.25">
      <c r="A41">
        <v>503</v>
      </c>
      <c r="B41">
        <v>1985</v>
      </c>
      <c r="C41" s="2">
        <f t="shared" ca="1" si="0"/>
        <v>40</v>
      </c>
      <c r="D41" t="s">
        <v>443</v>
      </c>
      <c r="E41" t="s">
        <v>34</v>
      </c>
      <c r="F41">
        <v>20559</v>
      </c>
      <c r="G41">
        <v>1</v>
      </c>
      <c r="H41">
        <v>0</v>
      </c>
      <c r="I41" s="21">
        <f t="shared" si="1"/>
        <v>1</v>
      </c>
      <c r="J41" s="1">
        <v>41611</v>
      </c>
      <c r="K41">
        <v>88</v>
      </c>
      <c r="L41">
        <v>13</v>
      </c>
      <c r="M41">
        <v>1</v>
      </c>
      <c r="N41">
        <v>29</v>
      </c>
      <c r="O41">
        <v>3</v>
      </c>
      <c r="P41">
        <v>0</v>
      </c>
      <c r="Q41">
        <v>7</v>
      </c>
      <c r="R41" s="2">
        <f t="shared" si="2"/>
        <v>53</v>
      </c>
      <c r="S41">
        <v>2</v>
      </c>
      <c r="T41" s="2" t="str">
        <f t="shared" si="3"/>
        <v>With Discount</v>
      </c>
      <c r="U41">
        <v>2</v>
      </c>
      <c r="V41" s="18">
        <f t="shared" si="6"/>
        <v>21.200000000000003</v>
      </c>
      <c r="W41">
        <v>0</v>
      </c>
      <c r="X41">
        <v>3</v>
      </c>
      <c r="Y41" s="18">
        <f t="shared" si="4"/>
        <v>31.799999999999997</v>
      </c>
      <c r="Z41">
        <v>8</v>
      </c>
      <c r="AA41" s="2">
        <f t="shared" si="5"/>
        <v>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</v>
      </c>
      <c r="AI41">
        <v>11</v>
      </c>
      <c r="AJ41">
        <v>0</v>
      </c>
    </row>
    <row r="42" spans="1:36" x14ac:dyDescent="0.25">
      <c r="A42">
        <v>8430</v>
      </c>
      <c r="B42">
        <v>1957</v>
      </c>
      <c r="C42" s="2">
        <f t="shared" ca="1" si="0"/>
        <v>68</v>
      </c>
      <c r="D42" t="s">
        <v>442</v>
      </c>
      <c r="E42" t="s">
        <v>34</v>
      </c>
      <c r="F42">
        <v>21994</v>
      </c>
      <c r="G42">
        <v>0</v>
      </c>
      <c r="H42">
        <v>1</v>
      </c>
      <c r="I42" s="21">
        <f t="shared" si="1"/>
        <v>1</v>
      </c>
      <c r="J42" t="s">
        <v>43</v>
      </c>
      <c r="K42">
        <v>4</v>
      </c>
      <c r="L42">
        <v>9</v>
      </c>
      <c r="M42">
        <v>0</v>
      </c>
      <c r="N42">
        <v>6</v>
      </c>
      <c r="O42">
        <v>3</v>
      </c>
      <c r="P42">
        <v>1</v>
      </c>
      <c r="Q42">
        <v>3</v>
      </c>
      <c r="R42" s="2">
        <f t="shared" si="2"/>
        <v>22</v>
      </c>
      <c r="S42">
        <v>1</v>
      </c>
      <c r="T42" s="2" t="str">
        <f t="shared" si="3"/>
        <v>With Discount</v>
      </c>
      <c r="U42">
        <v>0</v>
      </c>
      <c r="V42" s="18">
        <f t="shared" si="6"/>
        <v>0</v>
      </c>
      <c r="W42">
        <v>0</v>
      </c>
      <c r="X42">
        <v>3</v>
      </c>
      <c r="Y42" s="18">
        <f t="shared" si="4"/>
        <v>22</v>
      </c>
      <c r="Z42">
        <v>5</v>
      </c>
      <c r="AA42" s="2">
        <f t="shared" si="5"/>
        <v>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11</v>
      </c>
      <c r="AJ42">
        <v>0</v>
      </c>
    </row>
    <row r="43" spans="1:36" x14ac:dyDescent="0.25">
      <c r="A43">
        <v>2139</v>
      </c>
      <c r="B43">
        <v>1975</v>
      </c>
      <c r="C43" s="2">
        <f t="shared" ca="1" si="0"/>
        <v>50</v>
      </c>
      <c r="D43" t="s">
        <v>443</v>
      </c>
      <c r="E43" t="s">
        <v>34</v>
      </c>
      <c r="F43">
        <v>7500</v>
      </c>
      <c r="G43">
        <v>1</v>
      </c>
      <c r="H43">
        <v>0</v>
      </c>
      <c r="I43" s="21">
        <f t="shared" si="1"/>
        <v>1</v>
      </c>
      <c r="J43" s="1">
        <v>41315</v>
      </c>
      <c r="K43">
        <v>19</v>
      </c>
      <c r="L43">
        <v>3</v>
      </c>
      <c r="M43">
        <v>1</v>
      </c>
      <c r="N43">
        <v>10</v>
      </c>
      <c r="O43">
        <v>3</v>
      </c>
      <c r="P43">
        <v>2</v>
      </c>
      <c r="Q43">
        <v>12</v>
      </c>
      <c r="R43" s="2">
        <f t="shared" si="2"/>
        <v>31</v>
      </c>
      <c r="S43">
        <v>3</v>
      </c>
      <c r="T43" s="2" t="str">
        <f t="shared" si="3"/>
        <v>With Discount</v>
      </c>
      <c r="U43">
        <v>2</v>
      </c>
      <c r="V43" s="18">
        <f t="shared" si="6"/>
        <v>12.4</v>
      </c>
      <c r="W43">
        <v>0</v>
      </c>
      <c r="X43">
        <v>3</v>
      </c>
      <c r="Y43" s="18">
        <f t="shared" si="4"/>
        <v>18.599999999999998</v>
      </c>
      <c r="Z43">
        <v>5</v>
      </c>
      <c r="AA43" s="2">
        <f t="shared" si="5"/>
        <v>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</v>
      </c>
      <c r="AI43">
        <v>11</v>
      </c>
      <c r="AJ43">
        <v>0</v>
      </c>
    </row>
    <row r="44" spans="1:36" x14ac:dyDescent="0.25">
      <c r="A44">
        <v>1371</v>
      </c>
      <c r="B44">
        <v>1976</v>
      </c>
      <c r="C44" s="2">
        <f t="shared" ca="1" si="0"/>
        <v>49</v>
      </c>
      <c r="D44" t="s">
        <v>442</v>
      </c>
      <c r="E44" t="s">
        <v>30</v>
      </c>
      <c r="F44">
        <v>79941</v>
      </c>
      <c r="G44">
        <v>0</v>
      </c>
      <c r="H44">
        <v>0</v>
      </c>
      <c r="I44" s="21">
        <f t="shared" si="1"/>
        <v>0</v>
      </c>
      <c r="J44" t="s">
        <v>59</v>
      </c>
      <c r="K44">
        <v>72</v>
      </c>
      <c r="L44">
        <v>123</v>
      </c>
      <c r="M44">
        <v>164</v>
      </c>
      <c r="N44">
        <v>266</v>
      </c>
      <c r="O44">
        <v>227</v>
      </c>
      <c r="P44">
        <v>30</v>
      </c>
      <c r="Q44">
        <v>174</v>
      </c>
      <c r="R44" s="2">
        <f t="shared" si="2"/>
        <v>984</v>
      </c>
      <c r="S44">
        <v>1</v>
      </c>
      <c r="T44" s="2" t="str">
        <f t="shared" si="3"/>
        <v>With Discount</v>
      </c>
      <c r="U44">
        <v>2</v>
      </c>
      <c r="V44" s="18">
        <f t="shared" si="6"/>
        <v>178.90909090909091</v>
      </c>
      <c r="W44">
        <v>4</v>
      </c>
      <c r="X44">
        <v>9</v>
      </c>
      <c r="Y44" s="18">
        <f t="shared" si="4"/>
        <v>805.09090909090912</v>
      </c>
      <c r="Z44">
        <v>1</v>
      </c>
      <c r="AA44" s="2">
        <f t="shared" si="5"/>
        <v>16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</v>
      </c>
      <c r="AI44">
        <v>11</v>
      </c>
      <c r="AJ44">
        <v>0</v>
      </c>
    </row>
    <row r="45" spans="1:36" x14ac:dyDescent="0.25">
      <c r="A45">
        <v>9909</v>
      </c>
      <c r="B45">
        <v>1996</v>
      </c>
      <c r="C45" s="2">
        <f t="shared" ca="1" si="0"/>
        <v>29</v>
      </c>
      <c r="D45" t="s">
        <v>443</v>
      </c>
      <c r="E45" t="s">
        <v>34</v>
      </c>
      <c r="F45">
        <v>7500</v>
      </c>
      <c r="G45">
        <v>0</v>
      </c>
      <c r="H45">
        <v>0</v>
      </c>
      <c r="I45" s="21">
        <f t="shared" si="1"/>
        <v>0</v>
      </c>
      <c r="J45" s="1">
        <v>41163</v>
      </c>
      <c r="K45">
        <v>24</v>
      </c>
      <c r="L45">
        <v>3</v>
      </c>
      <c r="M45">
        <v>18</v>
      </c>
      <c r="N45">
        <v>14</v>
      </c>
      <c r="O45">
        <v>15</v>
      </c>
      <c r="P45">
        <v>22</v>
      </c>
      <c r="Q45">
        <v>50</v>
      </c>
      <c r="R45" s="2">
        <f t="shared" si="2"/>
        <v>122</v>
      </c>
      <c r="S45">
        <v>3</v>
      </c>
      <c r="T45" s="2" t="str">
        <f t="shared" si="3"/>
        <v>With Discount</v>
      </c>
      <c r="U45">
        <v>3</v>
      </c>
      <c r="V45" s="18">
        <f t="shared" si="6"/>
        <v>61</v>
      </c>
      <c r="W45">
        <v>1</v>
      </c>
      <c r="X45">
        <v>3</v>
      </c>
      <c r="Y45" s="18">
        <f t="shared" si="4"/>
        <v>61</v>
      </c>
      <c r="Z45">
        <v>9</v>
      </c>
      <c r="AA45" s="2">
        <f t="shared" si="5"/>
        <v>10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3</v>
      </c>
      <c r="AI45">
        <v>11</v>
      </c>
      <c r="AJ45">
        <v>1</v>
      </c>
    </row>
    <row r="46" spans="1:36" x14ac:dyDescent="0.25">
      <c r="A46">
        <v>7286</v>
      </c>
      <c r="B46">
        <v>1968</v>
      </c>
      <c r="C46" s="2">
        <f t="shared" ca="1" si="0"/>
        <v>57</v>
      </c>
      <c r="D46" t="s">
        <v>442</v>
      </c>
      <c r="E46" t="s">
        <v>34</v>
      </c>
      <c r="F46">
        <v>41728</v>
      </c>
      <c r="G46">
        <v>1</v>
      </c>
      <c r="H46">
        <v>0</v>
      </c>
      <c r="I46" s="21">
        <f t="shared" si="1"/>
        <v>1</v>
      </c>
      <c r="J46" t="s">
        <v>60</v>
      </c>
      <c r="K46">
        <v>92</v>
      </c>
      <c r="L46">
        <v>13</v>
      </c>
      <c r="M46">
        <v>6</v>
      </c>
      <c r="N46">
        <v>15</v>
      </c>
      <c r="O46">
        <v>3</v>
      </c>
      <c r="P46">
        <v>5</v>
      </c>
      <c r="Q46">
        <v>13</v>
      </c>
      <c r="R46" s="2">
        <f t="shared" si="2"/>
        <v>55</v>
      </c>
      <c r="S46">
        <v>1</v>
      </c>
      <c r="T46" s="2" t="str">
        <f t="shared" si="3"/>
        <v>With Discount</v>
      </c>
      <c r="U46">
        <v>2</v>
      </c>
      <c r="V46" s="18">
        <f t="shared" si="6"/>
        <v>27.5</v>
      </c>
      <c r="W46">
        <v>0</v>
      </c>
      <c r="X46">
        <v>2</v>
      </c>
      <c r="Y46" s="18">
        <f t="shared" si="4"/>
        <v>27.5</v>
      </c>
      <c r="Z46">
        <v>10</v>
      </c>
      <c r="AA46" s="2">
        <f t="shared" si="5"/>
        <v>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11</v>
      </c>
      <c r="AJ46">
        <v>0</v>
      </c>
    </row>
    <row r="47" spans="1:36" x14ac:dyDescent="0.25">
      <c r="A47">
        <v>6566</v>
      </c>
      <c r="B47">
        <v>1954</v>
      </c>
      <c r="C47" s="2">
        <f t="shared" ca="1" si="0"/>
        <v>71</v>
      </c>
      <c r="D47" t="s">
        <v>33</v>
      </c>
      <c r="E47" t="s">
        <v>34</v>
      </c>
      <c r="F47">
        <v>72550</v>
      </c>
      <c r="G47">
        <v>1</v>
      </c>
      <c r="H47">
        <v>1</v>
      </c>
      <c r="I47" s="21">
        <f t="shared" si="1"/>
        <v>2</v>
      </c>
      <c r="J47" s="1">
        <v>41132</v>
      </c>
      <c r="K47">
        <v>39</v>
      </c>
      <c r="L47">
        <v>826</v>
      </c>
      <c r="M47">
        <v>50</v>
      </c>
      <c r="N47">
        <v>317</v>
      </c>
      <c r="O47">
        <v>50</v>
      </c>
      <c r="P47">
        <v>38</v>
      </c>
      <c r="Q47">
        <v>38</v>
      </c>
      <c r="R47" s="2">
        <f t="shared" si="2"/>
        <v>1319</v>
      </c>
      <c r="S47">
        <v>9</v>
      </c>
      <c r="T47" s="2" t="str">
        <f t="shared" si="3"/>
        <v>With Discount</v>
      </c>
      <c r="U47">
        <v>5</v>
      </c>
      <c r="V47" s="18">
        <f t="shared" si="6"/>
        <v>387.94117647058823</v>
      </c>
      <c r="W47">
        <v>2</v>
      </c>
      <c r="X47">
        <v>12</v>
      </c>
      <c r="Y47" s="18">
        <f t="shared" si="4"/>
        <v>931.05882352941182</v>
      </c>
      <c r="Z47">
        <v>8</v>
      </c>
      <c r="AA47" s="2">
        <f t="shared" si="5"/>
        <v>28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11</v>
      </c>
      <c r="AJ47">
        <v>0</v>
      </c>
    </row>
    <row r="48" spans="1:36" x14ac:dyDescent="0.25">
      <c r="A48">
        <v>8614</v>
      </c>
      <c r="B48">
        <v>1957</v>
      </c>
      <c r="C48" s="2">
        <f t="shared" ca="1" si="0"/>
        <v>68</v>
      </c>
      <c r="D48" t="s">
        <v>442</v>
      </c>
      <c r="E48" t="s">
        <v>57</v>
      </c>
      <c r="F48">
        <v>65486</v>
      </c>
      <c r="G48">
        <v>0</v>
      </c>
      <c r="H48">
        <v>1</v>
      </c>
      <c r="I48" s="21">
        <f t="shared" si="1"/>
        <v>1</v>
      </c>
      <c r="J48" s="1">
        <v>41978</v>
      </c>
      <c r="K48">
        <v>29</v>
      </c>
      <c r="L48">
        <v>245</v>
      </c>
      <c r="M48">
        <v>19</v>
      </c>
      <c r="N48">
        <v>125</v>
      </c>
      <c r="O48">
        <v>37</v>
      </c>
      <c r="P48">
        <v>67</v>
      </c>
      <c r="Q48">
        <v>14</v>
      </c>
      <c r="R48" s="2">
        <f t="shared" si="2"/>
        <v>507</v>
      </c>
      <c r="S48">
        <v>1</v>
      </c>
      <c r="T48" s="2" t="str">
        <f t="shared" si="3"/>
        <v>With Discount</v>
      </c>
      <c r="U48">
        <v>4</v>
      </c>
      <c r="V48" s="18">
        <f t="shared" si="6"/>
        <v>144.85714285714286</v>
      </c>
      <c r="W48">
        <v>2</v>
      </c>
      <c r="X48">
        <v>10</v>
      </c>
      <c r="Y48" s="18">
        <f t="shared" si="4"/>
        <v>362.14285714285717</v>
      </c>
      <c r="Z48">
        <v>2</v>
      </c>
      <c r="AA48" s="2">
        <f t="shared" si="5"/>
        <v>17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</v>
      </c>
      <c r="AI48">
        <v>11</v>
      </c>
      <c r="AJ48">
        <v>0</v>
      </c>
    </row>
    <row r="49" spans="1:36" x14ac:dyDescent="0.25">
      <c r="A49">
        <v>4114</v>
      </c>
      <c r="B49">
        <v>1964</v>
      </c>
      <c r="C49" s="2">
        <f t="shared" ca="1" si="0"/>
        <v>61</v>
      </c>
      <c r="D49" t="s">
        <v>443</v>
      </c>
      <c r="E49" t="s">
        <v>34</v>
      </c>
      <c r="F49">
        <v>79143</v>
      </c>
      <c r="G49">
        <v>0</v>
      </c>
      <c r="H49">
        <v>0</v>
      </c>
      <c r="I49" s="21">
        <f t="shared" si="1"/>
        <v>0</v>
      </c>
      <c r="J49" s="1">
        <v>41221</v>
      </c>
      <c r="K49">
        <v>2</v>
      </c>
      <c r="L49">
        <v>650</v>
      </c>
      <c r="M49">
        <v>37</v>
      </c>
      <c r="N49">
        <v>780</v>
      </c>
      <c r="O49">
        <v>27</v>
      </c>
      <c r="P49">
        <v>167</v>
      </c>
      <c r="Q49">
        <v>32</v>
      </c>
      <c r="R49" s="2">
        <f t="shared" si="2"/>
        <v>1693</v>
      </c>
      <c r="S49">
        <v>1</v>
      </c>
      <c r="T49" s="2" t="str">
        <f t="shared" si="3"/>
        <v>With Discount</v>
      </c>
      <c r="U49">
        <v>6</v>
      </c>
      <c r="V49" s="18">
        <f t="shared" si="6"/>
        <v>534.63157894736844</v>
      </c>
      <c r="W49">
        <v>9</v>
      </c>
      <c r="X49">
        <v>13</v>
      </c>
      <c r="Y49" s="18">
        <f t="shared" si="4"/>
        <v>1158.3684210526317</v>
      </c>
      <c r="Z49">
        <v>3</v>
      </c>
      <c r="AA49" s="2">
        <f t="shared" si="5"/>
        <v>29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11</v>
      </c>
      <c r="AJ49">
        <v>0</v>
      </c>
    </row>
    <row r="50" spans="1:36" x14ac:dyDescent="0.25">
      <c r="A50">
        <v>1331</v>
      </c>
      <c r="B50">
        <v>1977</v>
      </c>
      <c r="C50" s="2">
        <f t="shared" ca="1" si="0"/>
        <v>48</v>
      </c>
      <c r="D50" t="s">
        <v>442</v>
      </c>
      <c r="E50" t="s">
        <v>30</v>
      </c>
      <c r="F50">
        <v>35790</v>
      </c>
      <c r="G50">
        <v>1</v>
      </c>
      <c r="H50">
        <v>0</v>
      </c>
      <c r="I50" s="21">
        <f t="shared" si="1"/>
        <v>1</v>
      </c>
      <c r="J50" s="1">
        <v>41306</v>
      </c>
      <c r="K50">
        <v>54</v>
      </c>
      <c r="L50">
        <v>12</v>
      </c>
      <c r="M50">
        <v>6</v>
      </c>
      <c r="N50">
        <v>20</v>
      </c>
      <c r="O50">
        <v>30</v>
      </c>
      <c r="P50">
        <v>1</v>
      </c>
      <c r="Q50">
        <v>3</v>
      </c>
      <c r="R50" s="2">
        <f t="shared" si="2"/>
        <v>72</v>
      </c>
      <c r="S50">
        <v>2</v>
      </c>
      <c r="T50" s="2" t="str">
        <f t="shared" si="3"/>
        <v>With Discount</v>
      </c>
      <c r="U50">
        <v>2</v>
      </c>
      <c r="V50" s="18">
        <f t="shared" si="6"/>
        <v>28.8</v>
      </c>
      <c r="W50">
        <v>0</v>
      </c>
      <c r="X50">
        <v>3</v>
      </c>
      <c r="Y50" s="18">
        <f t="shared" si="4"/>
        <v>43.199999999999996</v>
      </c>
      <c r="Z50">
        <v>7</v>
      </c>
      <c r="AA50" s="2">
        <f t="shared" si="5"/>
        <v>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</v>
      </c>
      <c r="AI50">
        <v>11</v>
      </c>
      <c r="AJ50">
        <v>0</v>
      </c>
    </row>
    <row r="51" spans="1:36" x14ac:dyDescent="0.25">
      <c r="A51">
        <v>2225</v>
      </c>
      <c r="B51">
        <v>1977</v>
      </c>
      <c r="C51" s="2">
        <f t="shared" ca="1" si="0"/>
        <v>48</v>
      </c>
      <c r="D51" t="s">
        <v>442</v>
      </c>
      <c r="E51" t="s">
        <v>37</v>
      </c>
      <c r="F51">
        <v>82582</v>
      </c>
      <c r="G51">
        <v>0</v>
      </c>
      <c r="H51">
        <v>0</v>
      </c>
      <c r="I51" s="21">
        <f t="shared" si="1"/>
        <v>0</v>
      </c>
      <c r="J51" s="1">
        <v>41826</v>
      </c>
      <c r="K51">
        <v>54</v>
      </c>
      <c r="L51">
        <v>510</v>
      </c>
      <c r="M51">
        <v>120</v>
      </c>
      <c r="N51">
        <v>550</v>
      </c>
      <c r="O51">
        <v>156</v>
      </c>
      <c r="P51">
        <v>40</v>
      </c>
      <c r="Q51">
        <v>241</v>
      </c>
      <c r="R51" s="2">
        <f t="shared" si="2"/>
        <v>1617</v>
      </c>
      <c r="S51">
        <v>1</v>
      </c>
      <c r="T51" s="2" t="str">
        <f t="shared" si="3"/>
        <v>With Discount</v>
      </c>
      <c r="U51">
        <v>4</v>
      </c>
      <c r="V51" s="18">
        <f t="shared" si="6"/>
        <v>588</v>
      </c>
      <c r="W51">
        <v>9</v>
      </c>
      <c r="X51">
        <v>7</v>
      </c>
      <c r="Y51" s="18">
        <f t="shared" si="4"/>
        <v>1029</v>
      </c>
      <c r="Z51">
        <v>1</v>
      </c>
      <c r="AA51" s="2">
        <f t="shared" si="5"/>
        <v>21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3</v>
      </c>
      <c r="AI51">
        <v>11</v>
      </c>
      <c r="AJ51">
        <v>1</v>
      </c>
    </row>
    <row r="52" spans="1:36" x14ac:dyDescent="0.25">
      <c r="A52">
        <v>9381</v>
      </c>
      <c r="B52">
        <v>1978</v>
      </c>
      <c r="C52" s="2">
        <f t="shared" ca="1" si="0"/>
        <v>47</v>
      </c>
      <c r="D52" t="s">
        <v>442</v>
      </c>
      <c r="E52" t="s">
        <v>34</v>
      </c>
      <c r="F52">
        <v>66373</v>
      </c>
      <c r="G52">
        <v>1</v>
      </c>
      <c r="H52">
        <v>1</v>
      </c>
      <c r="I52" s="21">
        <f t="shared" si="1"/>
        <v>2</v>
      </c>
      <c r="J52" s="1">
        <v>41614</v>
      </c>
      <c r="K52">
        <v>57</v>
      </c>
      <c r="L52">
        <v>328</v>
      </c>
      <c r="M52">
        <v>9</v>
      </c>
      <c r="N52">
        <v>124</v>
      </c>
      <c r="O52">
        <v>12</v>
      </c>
      <c r="P52">
        <v>24</v>
      </c>
      <c r="Q52">
        <v>109</v>
      </c>
      <c r="R52" s="2">
        <f t="shared" si="2"/>
        <v>606</v>
      </c>
      <c r="S52">
        <v>7</v>
      </c>
      <c r="T52" s="2" t="str">
        <f t="shared" si="3"/>
        <v>With Discount</v>
      </c>
      <c r="U52">
        <v>4</v>
      </c>
      <c r="V52" s="18">
        <f t="shared" si="6"/>
        <v>173.14285714285714</v>
      </c>
      <c r="W52">
        <v>2</v>
      </c>
      <c r="X52">
        <v>10</v>
      </c>
      <c r="Y52" s="18">
        <f t="shared" si="4"/>
        <v>432.85714285714289</v>
      </c>
      <c r="Z52">
        <v>3</v>
      </c>
      <c r="AA52" s="2">
        <f t="shared" si="5"/>
        <v>23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</v>
      </c>
      <c r="AI52">
        <v>11</v>
      </c>
      <c r="AJ52">
        <v>0</v>
      </c>
    </row>
    <row r="53" spans="1:36" x14ac:dyDescent="0.25">
      <c r="A53">
        <v>6260</v>
      </c>
      <c r="B53">
        <v>1955</v>
      </c>
      <c r="C53" s="2">
        <f t="shared" ca="1" si="0"/>
        <v>70</v>
      </c>
      <c r="D53" t="s">
        <v>443</v>
      </c>
      <c r="E53" t="s">
        <v>34</v>
      </c>
      <c r="F53">
        <v>82384</v>
      </c>
      <c r="G53">
        <v>0</v>
      </c>
      <c r="H53">
        <v>0</v>
      </c>
      <c r="I53" s="21">
        <f t="shared" si="1"/>
        <v>0</v>
      </c>
      <c r="J53" t="s">
        <v>61</v>
      </c>
      <c r="K53">
        <v>55</v>
      </c>
      <c r="L53">
        <v>984</v>
      </c>
      <c r="M53">
        <v>51</v>
      </c>
      <c r="N53">
        <v>432</v>
      </c>
      <c r="O53">
        <v>180</v>
      </c>
      <c r="P53">
        <v>120</v>
      </c>
      <c r="Q53">
        <v>190</v>
      </c>
      <c r="R53" s="2">
        <f t="shared" si="2"/>
        <v>1957</v>
      </c>
      <c r="S53">
        <v>1</v>
      </c>
      <c r="T53" s="2" t="str">
        <f t="shared" si="3"/>
        <v>With Discount</v>
      </c>
      <c r="U53">
        <v>3</v>
      </c>
      <c r="V53" s="18">
        <f t="shared" si="6"/>
        <v>366.9375</v>
      </c>
      <c r="W53">
        <v>10</v>
      </c>
      <c r="X53">
        <v>13</v>
      </c>
      <c r="Y53" s="18">
        <f t="shared" si="4"/>
        <v>1590.0625</v>
      </c>
      <c r="Z53">
        <v>1</v>
      </c>
      <c r="AA53" s="2">
        <f t="shared" si="5"/>
        <v>27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3</v>
      </c>
      <c r="AI53">
        <v>11</v>
      </c>
      <c r="AJ53">
        <v>1</v>
      </c>
    </row>
    <row r="54" spans="1:36" x14ac:dyDescent="0.25">
      <c r="A54">
        <v>10383</v>
      </c>
      <c r="B54">
        <v>1966</v>
      </c>
      <c r="C54" s="2">
        <f t="shared" ca="1" si="0"/>
        <v>59</v>
      </c>
      <c r="D54" t="s">
        <v>442</v>
      </c>
      <c r="E54" t="s">
        <v>37</v>
      </c>
      <c r="F54">
        <v>70287</v>
      </c>
      <c r="G54">
        <v>0</v>
      </c>
      <c r="H54">
        <v>0</v>
      </c>
      <c r="I54" s="21">
        <f t="shared" si="1"/>
        <v>0</v>
      </c>
      <c r="J54" s="1">
        <v>41309</v>
      </c>
      <c r="K54">
        <v>30</v>
      </c>
      <c r="L54">
        <v>295</v>
      </c>
      <c r="M54">
        <v>35</v>
      </c>
      <c r="N54">
        <v>482</v>
      </c>
      <c r="O54">
        <v>121</v>
      </c>
      <c r="P54">
        <v>120</v>
      </c>
      <c r="Q54">
        <v>40</v>
      </c>
      <c r="R54" s="2">
        <f t="shared" si="2"/>
        <v>1093</v>
      </c>
      <c r="S54">
        <v>1</v>
      </c>
      <c r="T54" s="2" t="str">
        <f t="shared" si="3"/>
        <v>With Discount</v>
      </c>
      <c r="U54">
        <v>5</v>
      </c>
      <c r="V54" s="18">
        <f t="shared" si="6"/>
        <v>364.33333333333331</v>
      </c>
      <c r="W54">
        <v>5</v>
      </c>
      <c r="X54">
        <v>10</v>
      </c>
      <c r="Y54" s="18">
        <f t="shared" si="4"/>
        <v>728.66666666666663</v>
      </c>
      <c r="Z54">
        <v>3</v>
      </c>
      <c r="AA54" s="2">
        <f t="shared" si="5"/>
        <v>21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</v>
      </c>
      <c r="AI54">
        <v>11</v>
      </c>
      <c r="AJ54">
        <v>1</v>
      </c>
    </row>
    <row r="55" spans="1:36" x14ac:dyDescent="0.25">
      <c r="A55">
        <v>7437</v>
      </c>
      <c r="B55">
        <v>1988</v>
      </c>
      <c r="C55" s="2">
        <f t="shared" ca="1" si="0"/>
        <v>37</v>
      </c>
      <c r="D55" t="s">
        <v>442</v>
      </c>
      <c r="E55" t="s">
        <v>30</v>
      </c>
      <c r="F55">
        <v>27938</v>
      </c>
      <c r="G55">
        <v>1</v>
      </c>
      <c r="H55">
        <v>0</v>
      </c>
      <c r="I55" s="21">
        <f t="shared" si="1"/>
        <v>1</v>
      </c>
      <c r="J55" t="s">
        <v>62</v>
      </c>
      <c r="K55">
        <v>31</v>
      </c>
      <c r="L55">
        <v>13</v>
      </c>
      <c r="M55">
        <v>0</v>
      </c>
      <c r="N55">
        <v>8</v>
      </c>
      <c r="O55">
        <v>2</v>
      </c>
      <c r="P55">
        <v>1</v>
      </c>
      <c r="Q55">
        <v>5</v>
      </c>
      <c r="R55" s="2">
        <f t="shared" si="2"/>
        <v>29</v>
      </c>
      <c r="S55">
        <v>1</v>
      </c>
      <c r="T55" s="2" t="str">
        <f t="shared" si="3"/>
        <v>With Discount</v>
      </c>
      <c r="U55">
        <v>1</v>
      </c>
      <c r="V55" s="18">
        <f t="shared" si="6"/>
        <v>5.8000000000000007</v>
      </c>
      <c r="W55">
        <v>0</v>
      </c>
      <c r="X55">
        <v>4</v>
      </c>
      <c r="Y55" s="18">
        <f t="shared" si="4"/>
        <v>23.200000000000003</v>
      </c>
      <c r="Z55">
        <v>3</v>
      </c>
      <c r="AA55" s="2">
        <f t="shared" si="5"/>
        <v>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11</v>
      </c>
      <c r="AJ55">
        <v>0</v>
      </c>
    </row>
    <row r="56" spans="1:36" x14ac:dyDescent="0.25">
      <c r="A56">
        <v>8375</v>
      </c>
      <c r="B56">
        <v>1968</v>
      </c>
      <c r="C56" s="2">
        <f t="shared" ca="1" si="0"/>
        <v>57</v>
      </c>
      <c r="D56" t="s">
        <v>33</v>
      </c>
      <c r="E56" t="s">
        <v>34</v>
      </c>
      <c r="F56">
        <v>55954</v>
      </c>
      <c r="G56">
        <v>0</v>
      </c>
      <c r="H56">
        <v>1</v>
      </c>
      <c r="I56" s="21">
        <f t="shared" si="1"/>
        <v>1</v>
      </c>
      <c r="J56" s="1">
        <v>41701</v>
      </c>
      <c r="K56">
        <v>63</v>
      </c>
      <c r="L56">
        <v>447</v>
      </c>
      <c r="M56">
        <v>0</v>
      </c>
      <c r="N56">
        <v>28</v>
      </c>
      <c r="O56">
        <v>0</v>
      </c>
      <c r="P56">
        <v>0</v>
      </c>
      <c r="Q56">
        <v>43</v>
      </c>
      <c r="R56" s="2">
        <f t="shared" si="2"/>
        <v>518</v>
      </c>
      <c r="S56">
        <v>3</v>
      </c>
      <c r="T56" s="2" t="str">
        <f t="shared" si="3"/>
        <v>With Discount</v>
      </c>
      <c r="U56">
        <v>8</v>
      </c>
      <c r="V56" s="18">
        <f t="shared" si="6"/>
        <v>296</v>
      </c>
      <c r="W56">
        <v>2</v>
      </c>
      <c r="X56">
        <v>6</v>
      </c>
      <c r="Y56" s="18">
        <f t="shared" si="4"/>
        <v>222</v>
      </c>
      <c r="Z56">
        <v>7</v>
      </c>
      <c r="AA56" s="2">
        <f t="shared" si="5"/>
        <v>19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11</v>
      </c>
      <c r="AJ56">
        <v>0</v>
      </c>
    </row>
    <row r="57" spans="1:36" x14ac:dyDescent="0.25">
      <c r="A57">
        <v>6853</v>
      </c>
      <c r="B57">
        <v>1982</v>
      </c>
      <c r="C57" s="2">
        <f t="shared" ca="1" si="0"/>
        <v>43</v>
      </c>
      <c r="D57" t="s">
        <v>443</v>
      </c>
      <c r="E57" t="s">
        <v>30</v>
      </c>
      <c r="F57">
        <v>75777</v>
      </c>
      <c r="G57">
        <v>0</v>
      </c>
      <c r="H57">
        <v>0</v>
      </c>
      <c r="I57" s="21">
        <f t="shared" si="1"/>
        <v>0</v>
      </c>
      <c r="J57" s="1">
        <v>41371</v>
      </c>
      <c r="K57">
        <v>12</v>
      </c>
      <c r="L57">
        <v>712</v>
      </c>
      <c r="M57">
        <v>26</v>
      </c>
      <c r="N57">
        <v>538</v>
      </c>
      <c r="O57">
        <v>69</v>
      </c>
      <c r="P57">
        <v>13</v>
      </c>
      <c r="Q57">
        <v>80</v>
      </c>
      <c r="R57" s="2">
        <f t="shared" si="2"/>
        <v>1438</v>
      </c>
      <c r="S57">
        <v>1</v>
      </c>
      <c r="T57" s="2" t="str">
        <f t="shared" si="3"/>
        <v>With Discount</v>
      </c>
      <c r="U57">
        <v>3</v>
      </c>
      <c r="V57" s="18">
        <f t="shared" si="6"/>
        <v>308.14285714285711</v>
      </c>
      <c r="W57">
        <v>6</v>
      </c>
      <c r="X57">
        <v>11</v>
      </c>
      <c r="Y57" s="18">
        <f t="shared" si="4"/>
        <v>1129.8571428571429</v>
      </c>
      <c r="Z57">
        <v>1</v>
      </c>
      <c r="AA57" s="2">
        <f t="shared" si="5"/>
        <v>21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3</v>
      </c>
      <c r="AI57">
        <v>11</v>
      </c>
      <c r="AJ57">
        <v>1</v>
      </c>
    </row>
    <row r="58" spans="1:36" x14ac:dyDescent="0.25">
      <c r="A58">
        <v>3076</v>
      </c>
      <c r="B58">
        <v>1975</v>
      </c>
      <c r="C58" s="2">
        <f t="shared" ca="1" si="0"/>
        <v>50</v>
      </c>
      <c r="D58" t="s">
        <v>442</v>
      </c>
      <c r="E58" t="s">
        <v>34</v>
      </c>
      <c r="F58">
        <v>66653</v>
      </c>
      <c r="G58">
        <v>1</v>
      </c>
      <c r="H58">
        <v>1</v>
      </c>
      <c r="I58" s="21">
        <f t="shared" si="1"/>
        <v>2</v>
      </c>
      <c r="J58" s="1">
        <v>41099</v>
      </c>
      <c r="K58">
        <v>18</v>
      </c>
      <c r="L58">
        <v>452</v>
      </c>
      <c r="M58">
        <v>18</v>
      </c>
      <c r="N58">
        <v>102</v>
      </c>
      <c r="O58">
        <v>16</v>
      </c>
      <c r="P58">
        <v>18</v>
      </c>
      <c r="Q58">
        <v>6</v>
      </c>
      <c r="R58" s="2">
        <f t="shared" si="2"/>
        <v>612</v>
      </c>
      <c r="S58">
        <v>4</v>
      </c>
      <c r="T58" s="2" t="str">
        <f t="shared" si="3"/>
        <v>With Discount</v>
      </c>
      <c r="U58">
        <v>4</v>
      </c>
      <c r="V58" s="18">
        <f t="shared" si="6"/>
        <v>153</v>
      </c>
      <c r="W58">
        <v>2</v>
      </c>
      <c r="X58">
        <v>12</v>
      </c>
      <c r="Y58" s="18">
        <f t="shared" si="4"/>
        <v>459</v>
      </c>
      <c r="Z58">
        <v>3</v>
      </c>
      <c r="AA58" s="2">
        <f t="shared" si="5"/>
        <v>22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</v>
      </c>
      <c r="AI58">
        <v>11</v>
      </c>
      <c r="AJ58">
        <v>0</v>
      </c>
    </row>
    <row r="59" spans="1:36" x14ac:dyDescent="0.25">
      <c r="A59">
        <v>1012</v>
      </c>
      <c r="B59">
        <v>1952</v>
      </c>
      <c r="C59" s="2">
        <f t="shared" ca="1" si="0"/>
        <v>73</v>
      </c>
      <c r="D59" t="s">
        <v>442</v>
      </c>
      <c r="E59" t="s">
        <v>30</v>
      </c>
      <c r="F59">
        <v>61823</v>
      </c>
      <c r="G59">
        <v>0</v>
      </c>
      <c r="H59">
        <v>1</v>
      </c>
      <c r="I59" s="21">
        <f t="shared" si="1"/>
        <v>1</v>
      </c>
      <c r="J59" t="s">
        <v>64</v>
      </c>
      <c r="K59">
        <v>26</v>
      </c>
      <c r="L59">
        <v>523</v>
      </c>
      <c r="M59">
        <v>7</v>
      </c>
      <c r="N59">
        <v>134</v>
      </c>
      <c r="O59">
        <v>37</v>
      </c>
      <c r="P59">
        <v>14</v>
      </c>
      <c r="Q59">
        <v>169</v>
      </c>
      <c r="R59" s="2">
        <f t="shared" si="2"/>
        <v>884</v>
      </c>
      <c r="S59">
        <v>4</v>
      </c>
      <c r="T59" s="2" t="str">
        <f t="shared" si="3"/>
        <v>With Discount</v>
      </c>
      <c r="U59">
        <v>8</v>
      </c>
      <c r="V59" s="18">
        <f t="shared" si="6"/>
        <v>392.88888888888886</v>
      </c>
      <c r="W59">
        <v>2</v>
      </c>
      <c r="X59">
        <v>10</v>
      </c>
      <c r="Y59" s="18">
        <f t="shared" si="4"/>
        <v>491.11111111111114</v>
      </c>
      <c r="Z59">
        <v>7</v>
      </c>
      <c r="AA59" s="2">
        <f t="shared" si="5"/>
        <v>24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11</v>
      </c>
      <c r="AJ59">
        <v>0</v>
      </c>
    </row>
    <row r="60" spans="1:36" x14ac:dyDescent="0.25">
      <c r="A60">
        <v>6518</v>
      </c>
      <c r="B60">
        <v>1951</v>
      </c>
      <c r="C60" s="2">
        <f t="shared" ca="1" si="0"/>
        <v>74</v>
      </c>
      <c r="D60" t="s">
        <v>33</v>
      </c>
      <c r="E60" t="s">
        <v>57</v>
      </c>
      <c r="F60">
        <v>67680</v>
      </c>
      <c r="G60">
        <v>0</v>
      </c>
      <c r="H60">
        <v>1</v>
      </c>
      <c r="I60" s="21">
        <f t="shared" si="1"/>
        <v>1</v>
      </c>
      <c r="J60" s="1">
        <v>41584</v>
      </c>
      <c r="K60">
        <v>8</v>
      </c>
      <c r="L60">
        <v>546</v>
      </c>
      <c r="M60">
        <v>0</v>
      </c>
      <c r="N60">
        <v>48</v>
      </c>
      <c r="O60">
        <v>0</v>
      </c>
      <c r="P60">
        <v>6</v>
      </c>
      <c r="Q60">
        <v>6</v>
      </c>
      <c r="R60" s="2">
        <f t="shared" si="2"/>
        <v>606</v>
      </c>
      <c r="S60">
        <v>1</v>
      </c>
      <c r="T60" s="2" t="str">
        <f t="shared" si="3"/>
        <v>With Discount</v>
      </c>
      <c r="U60">
        <v>7</v>
      </c>
      <c r="V60" s="18">
        <f t="shared" si="6"/>
        <v>282.8</v>
      </c>
      <c r="W60">
        <v>3</v>
      </c>
      <c r="X60">
        <v>8</v>
      </c>
      <c r="Y60" s="18">
        <f t="shared" si="4"/>
        <v>323.2</v>
      </c>
      <c r="Z60">
        <v>5</v>
      </c>
      <c r="AA60" s="2">
        <f t="shared" si="5"/>
        <v>19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11</v>
      </c>
      <c r="AJ60">
        <v>0</v>
      </c>
    </row>
    <row r="61" spans="1:36" x14ac:dyDescent="0.25">
      <c r="A61">
        <v>4137</v>
      </c>
      <c r="B61">
        <v>1948</v>
      </c>
      <c r="C61" s="2">
        <f t="shared" ca="1" si="0"/>
        <v>77</v>
      </c>
      <c r="D61" t="s">
        <v>442</v>
      </c>
      <c r="E61" t="s">
        <v>34</v>
      </c>
      <c r="F61">
        <v>70666</v>
      </c>
      <c r="G61">
        <v>0</v>
      </c>
      <c r="H61">
        <v>0</v>
      </c>
      <c r="I61" s="21">
        <f t="shared" si="1"/>
        <v>0</v>
      </c>
      <c r="J61" s="1">
        <v>41437</v>
      </c>
      <c r="K61">
        <v>29</v>
      </c>
      <c r="L61">
        <v>398</v>
      </c>
      <c r="M61">
        <v>40</v>
      </c>
      <c r="N61">
        <v>367</v>
      </c>
      <c r="O61">
        <v>119</v>
      </c>
      <c r="P61">
        <v>122</v>
      </c>
      <c r="Q61">
        <v>30</v>
      </c>
      <c r="R61" s="2">
        <f t="shared" si="2"/>
        <v>1076</v>
      </c>
      <c r="S61">
        <v>1</v>
      </c>
      <c r="T61" s="2" t="str">
        <f t="shared" si="3"/>
        <v>With Discount</v>
      </c>
      <c r="U61">
        <v>7</v>
      </c>
      <c r="V61" s="18">
        <f t="shared" si="6"/>
        <v>684.72727272727275</v>
      </c>
      <c r="W61">
        <v>4</v>
      </c>
      <c r="X61">
        <v>4</v>
      </c>
      <c r="Y61" s="18">
        <f t="shared" si="4"/>
        <v>391.27272727272731</v>
      </c>
      <c r="Z61">
        <v>4</v>
      </c>
      <c r="AA61" s="2">
        <f t="shared" si="5"/>
        <v>16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11</v>
      </c>
      <c r="AJ61">
        <v>0</v>
      </c>
    </row>
    <row r="62" spans="1:36" x14ac:dyDescent="0.25">
      <c r="A62">
        <v>8082</v>
      </c>
      <c r="B62">
        <v>1971</v>
      </c>
      <c r="C62" s="2">
        <f t="shared" ca="1" si="0"/>
        <v>54</v>
      </c>
      <c r="D62" t="s">
        <v>442</v>
      </c>
      <c r="E62" t="s">
        <v>34</v>
      </c>
      <c r="F62">
        <v>25721</v>
      </c>
      <c r="G62">
        <v>1</v>
      </c>
      <c r="H62">
        <v>0</v>
      </c>
      <c r="I62" s="21">
        <f t="shared" si="1"/>
        <v>1</v>
      </c>
      <c r="J62" t="s">
        <v>65</v>
      </c>
      <c r="K62">
        <v>75</v>
      </c>
      <c r="L62">
        <v>1</v>
      </c>
      <c r="M62">
        <v>3</v>
      </c>
      <c r="N62">
        <v>6</v>
      </c>
      <c r="O62">
        <v>3</v>
      </c>
      <c r="P62">
        <v>6</v>
      </c>
      <c r="Q62">
        <v>15</v>
      </c>
      <c r="R62" s="2">
        <f t="shared" si="2"/>
        <v>34</v>
      </c>
      <c r="S62">
        <v>1</v>
      </c>
      <c r="T62" s="2" t="str">
        <f t="shared" si="3"/>
        <v>With Discount</v>
      </c>
      <c r="U62">
        <v>1</v>
      </c>
      <c r="V62" s="18">
        <f t="shared" si="6"/>
        <v>11.333333333333332</v>
      </c>
      <c r="W62">
        <v>1</v>
      </c>
      <c r="X62">
        <v>2</v>
      </c>
      <c r="Y62" s="18">
        <f t="shared" si="4"/>
        <v>22.666666666666664</v>
      </c>
      <c r="Z62">
        <v>7</v>
      </c>
      <c r="AA62" s="2">
        <f t="shared" si="5"/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</v>
      </c>
      <c r="AI62">
        <v>11</v>
      </c>
      <c r="AJ62">
        <v>1</v>
      </c>
    </row>
    <row r="63" spans="1:36" x14ac:dyDescent="0.25">
      <c r="A63">
        <v>1386</v>
      </c>
      <c r="B63">
        <v>1967</v>
      </c>
      <c r="C63" s="2">
        <f t="shared" ca="1" si="0"/>
        <v>58</v>
      </c>
      <c r="D63" t="s">
        <v>442</v>
      </c>
      <c r="E63" t="s">
        <v>34</v>
      </c>
      <c r="F63">
        <v>32474</v>
      </c>
      <c r="G63">
        <v>1</v>
      </c>
      <c r="H63">
        <v>1</v>
      </c>
      <c r="I63" s="21">
        <f t="shared" si="1"/>
        <v>2</v>
      </c>
      <c r="J63" s="1">
        <v>41948</v>
      </c>
      <c r="K63">
        <v>0</v>
      </c>
      <c r="L63">
        <v>10</v>
      </c>
      <c r="M63">
        <v>0</v>
      </c>
      <c r="N63">
        <v>1</v>
      </c>
      <c r="O63">
        <v>0</v>
      </c>
      <c r="P63">
        <v>0</v>
      </c>
      <c r="Q63">
        <v>0</v>
      </c>
      <c r="R63" s="2">
        <f t="shared" si="2"/>
        <v>11</v>
      </c>
      <c r="S63">
        <v>1</v>
      </c>
      <c r="T63" s="2" t="str">
        <f t="shared" si="3"/>
        <v>With Discount</v>
      </c>
      <c r="U63">
        <v>1</v>
      </c>
      <c r="V63" s="18">
        <f t="shared" si="6"/>
        <v>3.6666666666666665</v>
      </c>
      <c r="W63">
        <v>0</v>
      </c>
      <c r="X63">
        <v>2</v>
      </c>
      <c r="Y63" s="18">
        <f t="shared" si="4"/>
        <v>7.333333333333333</v>
      </c>
      <c r="Z63">
        <v>7</v>
      </c>
      <c r="AA63" s="2">
        <f t="shared" si="5"/>
        <v>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</v>
      </c>
      <c r="AI63">
        <v>11</v>
      </c>
      <c r="AJ63">
        <v>0</v>
      </c>
    </row>
    <row r="64" spans="1:36" x14ac:dyDescent="0.25">
      <c r="A64">
        <v>9369</v>
      </c>
      <c r="B64">
        <v>1979</v>
      </c>
      <c r="C64" s="2">
        <f t="shared" ca="1" si="0"/>
        <v>46</v>
      </c>
      <c r="D64" t="s">
        <v>443</v>
      </c>
      <c r="E64" t="s">
        <v>30</v>
      </c>
      <c r="F64">
        <v>88194</v>
      </c>
      <c r="G64">
        <v>0</v>
      </c>
      <c r="H64">
        <v>1</v>
      </c>
      <c r="I64" s="21">
        <f t="shared" si="1"/>
        <v>1</v>
      </c>
      <c r="J64" t="s">
        <v>66</v>
      </c>
      <c r="K64">
        <v>19</v>
      </c>
      <c r="L64">
        <v>688</v>
      </c>
      <c r="M64">
        <v>14</v>
      </c>
      <c r="N64">
        <v>309</v>
      </c>
      <c r="O64">
        <v>201</v>
      </c>
      <c r="P64">
        <v>24</v>
      </c>
      <c r="Q64">
        <v>38</v>
      </c>
      <c r="R64" s="2">
        <f t="shared" si="2"/>
        <v>1274</v>
      </c>
      <c r="S64">
        <v>1</v>
      </c>
      <c r="T64" s="2" t="str">
        <f t="shared" si="3"/>
        <v>With Discount</v>
      </c>
      <c r="U64">
        <v>11</v>
      </c>
      <c r="V64" s="18">
        <f t="shared" si="6"/>
        <v>667.33333333333337</v>
      </c>
      <c r="W64">
        <v>10</v>
      </c>
      <c r="X64">
        <v>10</v>
      </c>
      <c r="Y64" s="18">
        <f t="shared" si="4"/>
        <v>606.66666666666663</v>
      </c>
      <c r="Z64">
        <v>5</v>
      </c>
      <c r="AA64" s="2">
        <f t="shared" si="5"/>
        <v>32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3</v>
      </c>
      <c r="AI64">
        <v>11</v>
      </c>
      <c r="AJ64">
        <v>1</v>
      </c>
    </row>
    <row r="65" spans="1:36" x14ac:dyDescent="0.25">
      <c r="A65">
        <v>4477</v>
      </c>
      <c r="B65">
        <v>1958</v>
      </c>
      <c r="C65" s="2">
        <f t="shared" ca="1" si="0"/>
        <v>67</v>
      </c>
      <c r="D65" t="s">
        <v>442</v>
      </c>
      <c r="E65" t="s">
        <v>34</v>
      </c>
      <c r="F65">
        <v>69096</v>
      </c>
      <c r="G65">
        <v>0</v>
      </c>
      <c r="H65">
        <v>1</v>
      </c>
      <c r="I65" s="21">
        <f t="shared" si="1"/>
        <v>1</v>
      </c>
      <c r="J65" t="s">
        <v>67</v>
      </c>
      <c r="K65">
        <v>4</v>
      </c>
      <c r="L65">
        <v>247</v>
      </c>
      <c r="M65">
        <v>49</v>
      </c>
      <c r="N65">
        <v>159</v>
      </c>
      <c r="O65">
        <v>7</v>
      </c>
      <c r="P65">
        <v>82</v>
      </c>
      <c r="Q65">
        <v>109</v>
      </c>
      <c r="R65" s="2">
        <f t="shared" si="2"/>
        <v>653</v>
      </c>
      <c r="S65">
        <v>1</v>
      </c>
      <c r="T65" s="2" t="str">
        <f t="shared" si="3"/>
        <v>With Discount</v>
      </c>
      <c r="U65">
        <v>5</v>
      </c>
      <c r="V65" s="18">
        <f t="shared" si="6"/>
        <v>217.66666666666666</v>
      </c>
      <c r="W65">
        <v>2</v>
      </c>
      <c r="X65">
        <v>10</v>
      </c>
      <c r="Y65" s="18">
        <f t="shared" si="4"/>
        <v>435.33333333333331</v>
      </c>
      <c r="Z65">
        <v>4</v>
      </c>
      <c r="AA65" s="2">
        <f t="shared" si="5"/>
        <v>18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</v>
      </c>
      <c r="AI65">
        <v>11</v>
      </c>
      <c r="AJ65">
        <v>0</v>
      </c>
    </row>
    <row r="66" spans="1:36" x14ac:dyDescent="0.25">
      <c r="A66">
        <v>1357</v>
      </c>
      <c r="B66">
        <v>1970</v>
      </c>
      <c r="C66" s="2">
        <f t="shared" ca="1" si="0"/>
        <v>55</v>
      </c>
      <c r="D66" t="s">
        <v>442</v>
      </c>
      <c r="E66" t="s">
        <v>34</v>
      </c>
      <c r="F66">
        <v>74854</v>
      </c>
      <c r="G66">
        <v>1</v>
      </c>
      <c r="H66">
        <v>2</v>
      </c>
      <c r="I66" s="21">
        <f t="shared" si="1"/>
        <v>3</v>
      </c>
      <c r="J66" s="1">
        <v>41490</v>
      </c>
      <c r="K66">
        <v>90</v>
      </c>
      <c r="L66">
        <v>856</v>
      </c>
      <c r="M66">
        <v>59</v>
      </c>
      <c r="N66">
        <v>487</v>
      </c>
      <c r="O66">
        <v>58</v>
      </c>
      <c r="P66">
        <v>29</v>
      </c>
      <c r="Q66">
        <v>73</v>
      </c>
      <c r="R66" s="2">
        <f t="shared" si="2"/>
        <v>1562</v>
      </c>
      <c r="S66">
        <v>7</v>
      </c>
      <c r="T66" s="2" t="str">
        <f t="shared" si="3"/>
        <v>With Discount</v>
      </c>
      <c r="U66">
        <v>2</v>
      </c>
      <c r="V66" s="18">
        <f t="shared" si="6"/>
        <v>446.28571428571428</v>
      </c>
      <c r="W66">
        <v>5</v>
      </c>
      <c r="X66">
        <v>5</v>
      </c>
      <c r="Y66" s="18">
        <f t="shared" si="4"/>
        <v>1115.7142857142858</v>
      </c>
      <c r="Z66">
        <v>5</v>
      </c>
      <c r="AA66" s="2">
        <f t="shared" si="5"/>
        <v>19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</v>
      </c>
      <c r="AI66">
        <v>11</v>
      </c>
      <c r="AJ66">
        <v>0</v>
      </c>
    </row>
    <row r="67" spans="1:36" x14ac:dyDescent="0.25">
      <c r="A67">
        <v>1402</v>
      </c>
      <c r="B67">
        <v>1954</v>
      </c>
      <c r="C67" s="2">
        <f t="shared" ref="C67:C130" ca="1" si="7">YEAR(TODAY()) -B67</f>
        <v>71</v>
      </c>
      <c r="D67" t="s">
        <v>443</v>
      </c>
      <c r="E67" t="s">
        <v>34</v>
      </c>
      <c r="F67">
        <v>66991</v>
      </c>
      <c r="G67">
        <v>0</v>
      </c>
      <c r="H67">
        <v>0</v>
      </c>
      <c r="I67" s="21">
        <f t="shared" ref="I67:I130" si="8">SUM(G67,H67)</f>
        <v>0</v>
      </c>
      <c r="J67" s="1">
        <v>41222</v>
      </c>
      <c r="K67">
        <v>1</v>
      </c>
      <c r="L67">
        <v>496</v>
      </c>
      <c r="M67">
        <v>36</v>
      </c>
      <c r="N67">
        <v>460</v>
      </c>
      <c r="O67">
        <v>189</v>
      </c>
      <c r="P67">
        <v>60</v>
      </c>
      <c r="Q67">
        <v>12</v>
      </c>
      <c r="R67" s="2">
        <f t="shared" ref="R67:R130" si="9">SUM(L67,M67,N67,O67,P67,Q67)</f>
        <v>1253</v>
      </c>
      <c r="S67">
        <v>3</v>
      </c>
      <c r="T67" s="2" t="str">
        <f t="shared" ref="T67:T130" si="10">IF(S67&gt;0, "With Discount", "Without Discount")</f>
        <v>With Discount</v>
      </c>
      <c r="U67">
        <v>4</v>
      </c>
      <c r="V67" s="18">
        <f t="shared" ref="V67:V130" si="11">IF((U67+X67)=0,0, (U67/(U67+X67))*R67)</f>
        <v>501.20000000000005</v>
      </c>
      <c r="W67">
        <v>8</v>
      </c>
      <c r="X67">
        <v>6</v>
      </c>
      <c r="Y67" s="18">
        <f t="shared" ref="Y67:Y130" si="12">IF((X67+U67)=0,0, (X67/(X67+U67))*R67)</f>
        <v>751.8</v>
      </c>
      <c r="Z67">
        <v>3</v>
      </c>
      <c r="AA67" s="2">
        <f t="shared" ref="AA67:AA130" si="13">SUM(S67,U67,W67,X67)</f>
        <v>21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</v>
      </c>
      <c r="AI67">
        <v>11</v>
      </c>
      <c r="AJ67">
        <v>0</v>
      </c>
    </row>
    <row r="68" spans="1:36" x14ac:dyDescent="0.25">
      <c r="A68">
        <v>6312</v>
      </c>
      <c r="B68">
        <v>1959</v>
      </c>
      <c r="C68" s="2">
        <f t="shared" ca="1" si="7"/>
        <v>66</v>
      </c>
      <c r="D68" t="s">
        <v>442</v>
      </c>
      <c r="E68" t="s">
        <v>34</v>
      </c>
      <c r="F68">
        <v>65031</v>
      </c>
      <c r="G68">
        <v>0</v>
      </c>
      <c r="H68">
        <v>1</v>
      </c>
      <c r="I68" s="21">
        <f t="shared" si="8"/>
        <v>1</v>
      </c>
      <c r="J68" t="s">
        <v>69</v>
      </c>
      <c r="K68">
        <v>29</v>
      </c>
      <c r="L68">
        <v>258</v>
      </c>
      <c r="M68">
        <v>107</v>
      </c>
      <c r="N68">
        <v>291</v>
      </c>
      <c r="O68">
        <v>84</v>
      </c>
      <c r="P68">
        <v>37</v>
      </c>
      <c r="Q68">
        <v>86</v>
      </c>
      <c r="R68" s="2">
        <f t="shared" si="9"/>
        <v>863</v>
      </c>
      <c r="S68">
        <v>4</v>
      </c>
      <c r="T68" s="2" t="str">
        <f t="shared" si="10"/>
        <v>With Discount</v>
      </c>
      <c r="U68">
        <v>10</v>
      </c>
      <c r="V68" s="18">
        <f t="shared" si="11"/>
        <v>375.21739130434781</v>
      </c>
      <c r="W68">
        <v>3</v>
      </c>
      <c r="X68">
        <v>13</v>
      </c>
      <c r="Y68" s="18">
        <f t="shared" si="12"/>
        <v>487.78260869565213</v>
      </c>
      <c r="Z68">
        <v>7</v>
      </c>
      <c r="AA68" s="2">
        <f t="shared" si="13"/>
        <v>30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</v>
      </c>
      <c r="AI68">
        <v>11</v>
      </c>
      <c r="AJ68">
        <v>0</v>
      </c>
    </row>
    <row r="69" spans="1:36" x14ac:dyDescent="0.25">
      <c r="A69">
        <v>8132</v>
      </c>
      <c r="B69">
        <v>1975</v>
      </c>
      <c r="C69" s="2">
        <f t="shared" ca="1" si="7"/>
        <v>50</v>
      </c>
      <c r="D69" t="s">
        <v>33</v>
      </c>
      <c r="E69" t="s">
        <v>34</v>
      </c>
      <c r="F69">
        <v>60631</v>
      </c>
      <c r="G69">
        <v>1</v>
      </c>
      <c r="H69">
        <v>1</v>
      </c>
      <c r="I69" s="21">
        <f t="shared" si="8"/>
        <v>2</v>
      </c>
      <c r="J69" s="1">
        <v>41398</v>
      </c>
      <c r="K69">
        <v>88</v>
      </c>
      <c r="L69">
        <v>565</v>
      </c>
      <c r="M69">
        <v>6</v>
      </c>
      <c r="N69">
        <v>65</v>
      </c>
      <c r="O69">
        <v>0</v>
      </c>
      <c r="P69">
        <v>6</v>
      </c>
      <c r="Q69">
        <v>19</v>
      </c>
      <c r="R69" s="2">
        <f t="shared" si="9"/>
        <v>661</v>
      </c>
      <c r="S69">
        <v>5</v>
      </c>
      <c r="T69" s="2" t="str">
        <f t="shared" si="10"/>
        <v>With Discount</v>
      </c>
      <c r="U69">
        <v>9</v>
      </c>
      <c r="V69" s="18">
        <f t="shared" si="11"/>
        <v>349.94117647058823</v>
      </c>
      <c r="W69">
        <v>2</v>
      </c>
      <c r="X69">
        <v>8</v>
      </c>
      <c r="Y69" s="18">
        <f t="shared" si="12"/>
        <v>311.05882352941177</v>
      </c>
      <c r="Z69">
        <v>7</v>
      </c>
      <c r="AA69" s="2">
        <f t="shared" si="13"/>
        <v>24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3</v>
      </c>
      <c r="AI69">
        <v>11</v>
      </c>
      <c r="AJ69">
        <v>0</v>
      </c>
    </row>
    <row r="70" spans="1:36" x14ac:dyDescent="0.25">
      <c r="A70">
        <v>1050</v>
      </c>
      <c r="B70">
        <v>1952</v>
      </c>
      <c r="C70" s="2">
        <f t="shared" ca="1" si="7"/>
        <v>73</v>
      </c>
      <c r="D70" t="s">
        <v>442</v>
      </c>
      <c r="E70" t="s">
        <v>34</v>
      </c>
      <c r="F70">
        <v>28332</v>
      </c>
      <c r="G70">
        <v>0</v>
      </c>
      <c r="H70">
        <v>0</v>
      </c>
      <c r="I70" s="21">
        <f t="shared" si="8"/>
        <v>0</v>
      </c>
      <c r="J70" t="s">
        <v>70</v>
      </c>
      <c r="K70">
        <v>58</v>
      </c>
      <c r="L70">
        <v>14</v>
      </c>
      <c r="M70">
        <v>10</v>
      </c>
      <c r="N70">
        <v>13</v>
      </c>
      <c r="O70">
        <v>4</v>
      </c>
      <c r="P70">
        <v>15</v>
      </c>
      <c r="Q70">
        <v>9</v>
      </c>
      <c r="R70" s="2">
        <f t="shared" si="9"/>
        <v>65</v>
      </c>
      <c r="S70">
        <v>1</v>
      </c>
      <c r="T70" s="2" t="str">
        <f t="shared" si="10"/>
        <v>With Discount</v>
      </c>
      <c r="U70">
        <v>2</v>
      </c>
      <c r="V70" s="18">
        <f t="shared" si="11"/>
        <v>21.666666666666664</v>
      </c>
      <c r="W70">
        <v>1</v>
      </c>
      <c r="X70">
        <v>4</v>
      </c>
      <c r="Y70" s="18">
        <f t="shared" si="12"/>
        <v>43.333333333333329</v>
      </c>
      <c r="Z70">
        <v>2</v>
      </c>
      <c r="AA70" s="2">
        <f t="shared" si="13"/>
        <v>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</v>
      </c>
      <c r="AI70">
        <v>11</v>
      </c>
      <c r="AJ70">
        <v>0</v>
      </c>
    </row>
    <row r="71" spans="1:36" x14ac:dyDescent="0.25">
      <c r="A71">
        <v>5846</v>
      </c>
      <c r="B71">
        <v>1977</v>
      </c>
      <c r="C71" s="2">
        <f t="shared" ca="1" si="7"/>
        <v>48</v>
      </c>
      <c r="D71" t="s">
        <v>442</v>
      </c>
      <c r="E71" t="s">
        <v>37</v>
      </c>
      <c r="F71">
        <v>40246</v>
      </c>
      <c r="G71">
        <v>1</v>
      </c>
      <c r="H71">
        <v>0</v>
      </c>
      <c r="I71" s="21">
        <f t="shared" si="8"/>
        <v>1</v>
      </c>
      <c r="J71" t="s">
        <v>71</v>
      </c>
      <c r="K71">
        <v>68</v>
      </c>
      <c r="L71">
        <v>2</v>
      </c>
      <c r="M71">
        <v>1</v>
      </c>
      <c r="N71">
        <v>6</v>
      </c>
      <c r="O71">
        <v>2</v>
      </c>
      <c r="P71">
        <v>1</v>
      </c>
      <c r="Q71">
        <v>1</v>
      </c>
      <c r="R71" s="2">
        <f t="shared" si="9"/>
        <v>13</v>
      </c>
      <c r="S71">
        <v>1</v>
      </c>
      <c r="T71" s="2" t="str">
        <f t="shared" si="10"/>
        <v>With Discount</v>
      </c>
      <c r="U71">
        <v>1</v>
      </c>
      <c r="V71" s="18">
        <f t="shared" si="11"/>
        <v>4.333333333333333</v>
      </c>
      <c r="W71">
        <v>0</v>
      </c>
      <c r="X71">
        <v>2</v>
      </c>
      <c r="Y71" s="18">
        <f t="shared" si="12"/>
        <v>8.6666666666666661</v>
      </c>
      <c r="Z71">
        <v>6</v>
      </c>
      <c r="AA71" s="2">
        <f t="shared" si="13"/>
        <v>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11</v>
      </c>
      <c r="AJ71">
        <v>0</v>
      </c>
    </row>
    <row r="72" spans="1:36" x14ac:dyDescent="0.25">
      <c r="A72">
        <v>1859</v>
      </c>
      <c r="B72">
        <v>1972</v>
      </c>
      <c r="C72" s="2">
        <f t="shared" ca="1" si="7"/>
        <v>53</v>
      </c>
      <c r="D72" t="s">
        <v>443</v>
      </c>
      <c r="E72" t="s">
        <v>34</v>
      </c>
      <c r="F72">
        <v>75251</v>
      </c>
      <c r="G72">
        <v>0</v>
      </c>
      <c r="H72">
        <v>0</v>
      </c>
      <c r="I72" s="21">
        <f t="shared" si="8"/>
        <v>0</v>
      </c>
      <c r="J72" t="s">
        <v>72</v>
      </c>
      <c r="K72">
        <v>34</v>
      </c>
      <c r="L72">
        <v>721</v>
      </c>
      <c r="M72">
        <v>111</v>
      </c>
      <c r="N72">
        <v>925</v>
      </c>
      <c r="O72">
        <v>97</v>
      </c>
      <c r="P72">
        <v>18</v>
      </c>
      <c r="Q72">
        <v>18</v>
      </c>
      <c r="R72" s="2">
        <f t="shared" si="9"/>
        <v>1890</v>
      </c>
      <c r="S72">
        <v>1</v>
      </c>
      <c r="T72" s="2" t="str">
        <f t="shared" si="10"/>
        <v>With Discount</v>
      </c>
      <c r="U72">
        <v>7</v>
      </c>
      <c r="V72" s="18">
        <f t="shared" si="11"/>
        <v>1102.5</v>
      </c>
      <c r="W72">
        <v>6</v>
      </c>
      <c r="X72">
        <v>5</v>
      </c>
      <c r="Y72" s="18">
        <f t="shared" si="12"/>
        <v>787.5</v>
      </c>
      <c r="Z72">
        <v>5</v>
      </c>
      <c r="AA72" s="2">
        <f t="shared" si="13"/>
        <v>19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</v>
      </c>
      <c r="AI72">
        <v>11</v>
      </c>
      <c r="AJ72">
        <v>1</v>
      </c>
    </row>
    <row r="73" spans="1:36" x14ac:dyDescent="0.25">
      <c r="A73">
        <v>7503</v>
      </c>
      <c r="B73">
        <v>1976</v>
      </c>
      <c r="C73" s="2">
        <f t="shared" ca="1" si="7"/>
        <v>49</v>
      </c>
      <c r="D73" t="s">
        <v>442</v>
      </c>
      <c r="E73" t="s">
        <v>30</v>
      </c>
      <c r="F73">
        <v>75825</v>
      </c>
      <c r="G73">
        <v>0</v>
      </c>
      <c r="H73">
        <v>0</v>
      </c>
      <c r="I73" s="21">
        <f t="shared" si="8"/>
        <v>0</v>
      </c>
      <c r="J73" s="1">
        <v>41253</v>
      </c>
      <c r="K73">
        <v>40</v>
      </c>
      <c r="L73">
        <v>1032</v>
      </c>
      <c r="M73">
        <v>105</v>
      </c>
      <c r="N73">
        <v>779</v>
      </c>
      <c r="O73">
        <v>137</v>
      </c>
      <c r="P73">
        <v>105</v>
      </c>
      <c r="Q73">
        <v>51</v>
      </c>
      <c r="R73" s="2">
        <f t="shared" si="9"/>
        <v>2209</v>
      </c>
      <c r="S73">
        <v>0</v>
      </c>
      <c r="T73" s="2" t="str">
        <f t="shared" si="10"/>
        <v>Without Discount</v>
      </c>
      <c r="U73">
        <v>5</v>
      </c>
      <c r="V73" s="18">
        <f t="shared" si="11"/>
        <v>788.92857142857144</v>
      </c>
      <c r="W73">
        <v>8</v>
      </c>
      <c r="X73">
        <v>9</v>
      </c>
      <c r="Y73" s="18">
        <f t="shared" si="12"/>
        <v>1420.0714285714287</v>
      </c>
      <c r="Z73">
        <v>4</v>
      </c>
      <c r="AA73" s="2">
        <f t="shared" si="13"/>
        <v>22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11</v>
      </c>
      <c r="AJ73">
        <v>1</v>
      </c>
    </row>
    <row r="74" spans="1:36" x14ac:dyDescent="0.25">
      <c r="A74">
        <v>10401</v>
      </c>
      <c r="B74">
        <v>1976</v>
      </c>
      <c r="C74" s="2">
        <f t="shared" ca="1" si="7"/>
        <v>49</v>
      </c>
      <c r="D74" t="s">
        <v>443</v>
      </c>
      <c r="E74" t="s">
        <v>34</v>
      </c>
      <c r="F74">
        <v>26326</v>
      </c>
      <c r="G74">
        <v>0</v>
      </c>
      <c r="H74">
        <v>0</v>
      </c>
      <c r="I74" s="21">
        <f t="shared" si="8"/>
        <v>0</v>
      </c>
      <c r="J74" s="1">
        <v>41373</v>
      </c>
      <c r="K74">
        <v>12</v>
      </c>
      <c r="L74">
        <v>1</v>
      </c>
      <c r="M74">
        <v>0</v>
      </c>
      <c r="N74">
        <v>5</v>
      </c>
      <c r="O74">
        <v>0</v>
      </c>
      <c r="P74">
        <v>3</v>
      </c>
      <c r="Q74">
        <v>9</v>
      </c>
      <c r="R74" s="2">
        <f t="shared" si="9"/>
        <v>18</v>
      </c>
      <c r="S74">
        <v>1</v>
      </c>
      <c r="T74" s="2" t="str">
        <f t="shared" si="10"/>
        <v>With Discount</v>
      </c>
      <c r="U74">
        <v>0</v>
      </c>
      <c r="V74" s="18">
        <f t="shared" si="11"/>
        <v>0</v>
      </c>
      <c r="W74">
        <v>0</v>
      </c>
      <c r="X74">
        <v>3</v>
      </c>
      <c r="Y74" s="18">
        <f t="shared" si="12"/>
        <v>18</v>
      </c>
      <c r="Z74">
        <v>3</v>
      </c>
      <c r="AA74" s="2">
        <f t="shared" si="13"/>
        <v>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3</v>
      </c>
      <c r="AI74">
        <v>11</v>
      </c>
      <c r="AJ74">
        <v>0</v>
      </c>
    </row>
    <row r="75" spans="1:36" x14ac:dyDescent="0.25">
      <c r="A75">
        <v>1618</v>
      </c>
      <c r="B75">
        <v>1965</v>
      </c>
      <c r="C75" s="2">
        <f t="shared" ca="1" si="7"/>
        <v>60</v>
      </c>
      <c r="D75" t="s">
        <v>442</v>
      </c>
      <c r="E75" t="s">
        <v>34</v>
      </c>
      <c r="F75">
        <v>56046</v>
      </c>
      <c r="G75">
        <v>0</v>
      </c>
      <c r="H75">
        <v>0</v>
      </c>
      <c r="I75" s="21">
        <f t="shared" si="8"/>
        <v>0</v>
      </c>
      <c r="J75" s="1">
        <v>41306</v>
      </c>
      <c r="K75">
        <v>9</v>
      </c>
      <c r="L75">
        <v>577</v>
      </c>
      <c r="M75">
        <v>0</v>
      </c>
      <c r="N75">
        <v>64</v>
      </c>
      <c r="O75">
        <v>0</v>
      </c>
      <c r="P75">
        <v>0</v>
      </c>
      <c r="Q75">
        <v>51</v>
      </c>
      <c r="R75" s="2">
        <f t="shared" si="9"/>
        <v>692</v>
      </c>
      <c r="S75">
        <v>2</v>
      </c>
      <c r="T75" s="2" t="str">
        <f t="shared" si="10"/>
        <v>With Discount</v>
      </c>
      <c r="U75">
        <v>10</v>
      </c>
      <c r="V75" s="18">
        <f t="shared" si="11"/>
        <v>384.44444444444446</v>
      </c>
      <c r="W75">
        <v>1</v>
      </c>
      <c r="X75">
        <v>8</v>
      </c>
      <c r="Y75" s="18">
        <f t="shared" si="12"/>
        <v>307.55555555555554</v>
      </c>
      <c r="Z75">
        <v>8</v>
      </c>
      <c r="AA75" s="2">
        <f t="shared" si="13"/>
        <v>21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11</v>
      </c>
      <c r="AJ75">
        <v>1</v>
      </c>
    </row>
    <row r="76" spans="1:36" x14ac:dyDescent="0.25">
      <c r="A76">
        <v>3332</v>
      </c>
      <c r="B76">
        <v>1985</v>
      </c>
      <c r="C76" s="2">
        <f t="shared" ca="1" si="7"/>
        <v>40</v>
      </c>
      <c r="D76" t="s">
        <v>442</v>
      </c>
      <c r="E76" t="s">
        <v>30</v>
      </c>
      <c r="F76">
        <v>29760</v>
      </c>
      <c r="G76">
        <v>1</v>
      </c>
      <c r="H76">
        <v>0</v>
      </c>
      <c r="I76" s="21">
        <f t="shared" si="8"/>
        <v>1</v>
      </c>
      <c r="J76" t="s">
        <v>73</v>
      </c>
      <c r="K76">
        <v>87</v>
      </c>
      <c r="L76">
        <v>64</v>
      </c>
      <c r="M76">
        <v>4</v>
      </c>
      <c r="N76">
        <v>68</v>
      </c>
      <c r="O76">
        <v>7</v>
      </c>
      <c r="P76">
        <v>5</v>
      </c>
      <c r="Q76">
        <v>17</v>
      </c>
      <c r="R76" s="2">
        <f t="shared" si="9"/>
        <v>165</v>
      </c>
      <c r="S76">
        <v>4</v>
      </c>
      <c r="T76" s="2" t="str">
        <f t="shared" si="10"/>
        <v>With Discount</v>
      </c>
      <c r="U76">
        <v>3</v>
      </c>
      <c r="V76" s="18">
        <f t="shared" si="11"/>
        <v>70.714285714285708</v>
      </c>
      <c r="W76">
        <v>1</v>
      </c>
      <c r="X76">
        <v>4</v>
      </c>
      <c r="Y76" s="18">
        <f t="shared" si="12"/>
        <v>94.285714285714278</v>
      </c>
      <c r="Z76">
        <v>8</v>
      </c>
      <c r="AA76" s="2">
        <f t="shared" si="13"/>
        <v>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11</v>
      </c>
      <c r="AJ76">
        <v>0</v>
      </c>
    </row>
    <row r="77" spans="1:36" x14ac:dyDescent="0.25">
      <c r="A77">
        <v>2261</v>
      </c>
      <c r="B77">
        <v>1969</v>
      </c>
      <c r="C77" s="2">
        <f t="shared" ca="1" si="7"/>
        <v>56</v>
      </c>
      <c r="D77" t="s">
        <v>442</v>
      </c>
      <c r="E77" t="s">
        <v>34</v>
      </c>
      <c r="F77">
        <v>26304</v>
      </c>
      <c r="G77">
        <v>1</v>
      </c>
      <c r="H77">
        <v>0</v>
      </c>
      <c r="I77" s="21">
        <f t="shared" si="8"/>
        <v>1</v>
      </c>
      <c r="J77" t="s">
        <v>74</v>
      </c>
      <c r="K77">
        <v>5</v>
      </c>
      <c r="L77">
        <v>4</v>
      </c>
      <c r="M77">
        <v>1</v>
      </c>
      <c r="N77">
        <v>5</v>
      </c>
      <c r="O77">
        <v>2</v>
      </c>
      <c r="P77">
        <v>0</v>
      </c>
      <c r="Q77">
        <v>4</v>
      </c>
      <c r="R77" s="2">
        <f t="shared" si="9"/>
        <v>16</v>
      </c>
      <c r="S77">
        <v>1</v>
      </c>
      <c r="T77" s="2" t="str">
        <f t="shared" si="10"/>
        <v>With Discount</v>
      </c>
      <c r="U77">
        <v>1</v>
      </c>
      <c r="V77" s="18">
        <f t="shared" si="11"/>
        <v>5.333333333333333</v>
      </c>
      <c r="W77">
        <v>0</v>
      </c>
      <c r="X77">
        <v>2</v>
      </c>
      <c r="Y77" s="18">
        <f t="shared" si="12"/>
        <v>10.666666666666666</v>
      </c>
      <c r="Z77">
        <v>7</v>
      </c>
      <c r="AA77" s="2">
        <f t="shared" si="13"/>
        <v>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11</v>
      </c>
      <c r="AJ77">
        <v>0</v>
      </c>
    </row>
    <row r="78" spans="1:36" x14ac:dyDescent="0.25">
      <c r="A78">
        <v>5346</v>
      </c>
      <c r="B78">
        <v>1973</v>
      </c>
      <c r="C78" s="2">
        <f t="shared" ca="1" si="7"/>
        <v>52</v>
      </c>
      <c r="D78" t="s">
        <v>443</v>
      </c>
      <c r="E78" t="s">
        <v>34</v>
      </c>
      <c r="F78">
        <v>23559</v>
      </c>
      <c r="G78">
        <v>1</v>
      </c>
      <c r="H78">
        <v>0</v>
      </c>
      <c r="I78" s="21">
        <f t="shared" si="8"/>
        <v>1</v>
      </c>
      <c r="J78" s="1">
        <v>41340</v>
      </c>
      <c r="K78">
        <v>87</v>
      </c>
      <c r="L78">
        <v>25</v>
      </c>
      <c r="M78">
        <v>5</v>
      </c>
      <c r="N78">
        <v>19</v>
      </c>
      <c r="O78">
        <v>7</v>
      </c>
      <c r="P78">
        <v>0</v>
      </c>
      <c r="Q78">
        <v>23</v>
      </c>
      <c r="R78" s="2">
        <f t="shared" si="9"/>
        <v>79</v>
      </c>
      <c r="S78">
        <v>3</v>
      </c>
      <c r="T78" s="2" t="str">
        <f t="shared" si="10"/>
        <v>With Discount</v>
      </c>
      <c r="U78">
        <v>3</v>
      </c>
      <c r="V78" s="18">
        <f t="shared" si="11"/>
        <v>39.5</v>
      </c>
      <c r="W78">
        <v>0</v>
      </c>
      <c r="X78">
        <v>3</v>
      </c>
      <c r="Y78" s="18">
        <f t="shared" si="12"/>
        <v>39.5</v>
      </c>
      <c r="Z78">
        <v>7</v>
      </c>
      <c r="AA78" s="2">
        <f t="shared" si="13"/>
        <v>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</v>
      </c>
      <c r="AI78">
        <v>11</v>
      </c>
      <c r="AJ78">
        <v>0</v>
      </c>
    </row>
    <row r="79" spans="1:36" x14ac:dyDescent="0.25">
      <c r="A79">
        <v>4119</v>
      </c>
      <c r="B79">
        <v>1963</v>
      </c>
      <c r="C79" s="2">
        <f t="shared" ca="1" si="7"/>
        <v>62</v>
      </c>
      <c r="D79" t="s">
        <v>443</v>
      </c>
      <c r="E79" t="s">
        <v>34</v>
      </c>
      <c r="F79">
        <v>38620</v>
      </c>
      <c r="G79">
        <v>0</v>
      </c>
      <c r="H79">
        <v>0</v>
      </c>
      <c r="I79" s="21">
        <f t="shared" si="8"/>
        <v>0</v>
      </c>
      <c r="J79" s="1">
        <v>41583</v>
      </c>
      <c r="K79">
        <v>56</v>
      </c>
      <c r="L79">
        <v>112</v>
      </c>
      <c r="M79">
        <v>17</v>
      </c>
      <c r="N79">
        <v>44</v>
      </c>
      <c r="O79">
        <v>34</v>
      </c>
      <c r="P79">
        <v>22</v>
      </c>
      <c r="Q79">
        <v>89</v>
      </c>
      <c r="R79" s="2">
        <f t="shared" si="9"/>
        <v>318</v>
      </c>
      <c r="S79">
        <v>1</v>
      </c>
      <c r="T79" s="2" t="str">
        <f t="shared" si="10"/>
        <v>With Discount</v>
      </c>
      <c r="U79">
        <v>2</v>
      </c>
      <c r="V79" s="18">
        <f t="shared" si="11"/>
        <v>127.2</v>
      </c>
      <c r="W79">
        <v>5</v>
      </c>
      <c r="X79">
        <v>3</v>
      </c>
      <c r="Y79" s="18">
        <f t="shared" si="12"/>
        <v>190.79999999999998</v>
      </c>
      <c r="Z79">
        <v>3</v>
      </c>
      <c r="AA79" s="2">
        <f t="shared" si="13"/>
        <v>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</v>
      </c>
      <c r="AI79">
        <v>11</v>
      </c>
      <c r="AJ79">
        <v>0</v>
      </c>
    </row>
    <row r="80" spans="1:36" x14ac:dyDescent="0.25">
      <c r="A80">
        <v>535</v>
      </c>
      <c r="B80">
        <v>1987</v>
      </c>
      <c r="C80" s="2">
        <f t="shared" ca="1" si="7"/>
        <v>38</v>
      </c>
      <c r="D80" t="s">
        <v>442</v>
      </c>
      <c r="E80" t="s">
        <v>37</v>
      </c>
      <c r="F80">
        <v>81361</v>
      </c>
      <c r="G80">
        <v>0</v>
      </c>
      <c r="H80">
        <v>0</v>
      </c>
      <c r="I80" s="21">
        <f t="shared" si="8"/>
        <v>0</v>
      </c>
      <c r="J80" t="s">
        <v>75</v>
      </c>
      <c r="K80">
        <v>18</v>
      </c>
      <c r="L80">
        <v>163</v>
      </c>
      <c r="M80">
        <v>23</v>
      </c>
      <c r="N80">
        <v>424</v>
      </c>
      <c r="O80">
        <v>27</v>
      </c>
      <c r="P80">
        <v>65</v>
      </c>
      <c r="Q80">
        <v>76</v>
      </c>
      <c r="R80" s="2">
        <f t="shared" si="9"/>
        <v>778</v>
      </c>
      <c r="S80">
        <v>1</v>
      </c>
      <c r="T80" s="2" t="str">
        <f t="shared" si="10"/>
        <v>With Discount</v>
      </c>
      <c r="U80">
        <v>3</v>
      </c>
      <c r="V80" s="18">
        <f t="shared" si="11"/>
        <v>145.875</v>
      </c>
      <c r="W80">
        <v>10</v>
      </c>
      <c r="X80">
        <v>13</v>
      </c>
      <c r="Y80" s="18">
        <f t="shared" si="12"/>
        <v>632.125</v>
      </c>
      <c r="Z80">
        <v>1</v>
      </c>
      <c r="AA80" s="2">
        <f t="shared" si="13"/>
        <v>27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11</v>
      </c>
      <c r="AJ80">
        <v>0</v>
      </c>
    </row>
    <row r="81" spans="1:36" x14ac:dyDescent="0.25">
      <c r="A81">
        <v>5268</v>
      </c>
      <c r="B81">
        <v>1960</v>
      </c>
      <c r="C81" s="2">
        <f t="shared" ca="1" si="7"/>
        <v>65</v>
      </c>
      <c r="D81" t="s">
        <v>442</v>
      </c>
      <c r="E81" t="s">
        <v>34</v>
      </c>
      <c r="F81">
        <v>29440</v>
      </c>
      <c r="G81">
        <v>1</v>
      </c>
      <c r="H81">
        <v>1</v>
      </c>
      <c r="I81" s="21">
        <f t="shared" si="8"/>
        <v>2</v>
      </c>
      <c r="J81" s="1">
        <v>41586</v>
      </c>
      <c r="K81">
        <v>95</v>
      </c>
      <c r="L81">
        <v>17</v>
      </c>
      <c r="M81">
        <v>8</v>
      </c>
      <c r="N81">
        <v>14</v>
      </c>
      <c r="O81">
        <v>10</v>
      </c>
      <c r="P81">
        <v>4</v>
      </c>
      <c r="Q81">
        <v>3</v>
      </c>
      <c r="R81" s="2">
        <f t="shared" si="9"/>
        <v>56</v>
      </c>
      <c r="S81">
        <v>2</v>
      </c>
      <c r="T81" s="2" t="str">
        <f t="shared" si="10"/>
        <v>With Discount</v>
      </c>
      <c r="U81">
        <v>1</v>
      </c>
      <c r="V81" s="18">
        <f t="shared" si="11"/>
        <v>11.200000000000001</v>
      </c>
      <c r="W81">
        <v>0</v>
      </c>
      <c r="X81">
        <v>4</v>
      </c>
      <c r="Y81" s="18">
        <f t="shared" si="12"/>
        <v>44.800000000000004</v>
      </c>
      <c r="Z81">
        <v>7</v>
      </c>
      <c r="AA81" s="2">
        <f t="shared" si="13"/>
        <v>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11</v>
      </c>
      <c r="AJ81">
        <v>0</v>
      </c>
    </row>
    <row r="82" spans="1:36" x14ac:dyDescent="0.25">
      <c r="A82">
        <v>273</v>
      </c>
      <c r="B82">
        <v>1970</v>
      </c>
      <c r="C82" s="2">
        <f t="shared" ca="1" si="7"/>
        <v>55</v>
      </c>
      <c r="D82" t="s">
        <v>443</v>
      </c>
      <c r="E82" t="s">
        <v>34</v>
      </c>
      <c r="F82">
        <v>36138</v>
      </c>
      <c r="G82">
        <v>1</v>
      </c>
      <c r="H82">
        <v>1</v>
      </c>
      <c r="I82" s="21">
        <f t="shared" si="8"/>
        <v>2</v>
      </c>
      <c r="J82" t="s">
        <v>76</v>
      </c>
      <c r="K82">
        <v>48</v>
      </c>
      <c r="L82">
        <v>130</v>
      </c>
      <c r="M82">
        <v>0</v>
      </c>
      <c r="N82">
        <v>16</v>
      </c>
      <c r="O82">
        <v>0</v>
      </c>
      <c r="P82">
        <v>0</v>
      </c>
      <c r="Q82">
        <v>5</v>
      </c>
      <c r="R82" s="2">
        <f t="shared" si="9"/>
        <v>151</v>
      </c>
      <c r="S82">
        <v>5</v>
      </c>
      <c r="T82" s="2" t="str">
        <f t="shared" si="10"/>
        <v>With Discount</v>
      </c>
      <c r="U82">
        <v>3</v>
      </c>
      <c r="V82" s="18">
        <f t="shared" si="11"/>
        <v>64.714285714285708</v>
      </c>
      <c r="W82">
        <v>1</v>
      </c>
      <c r="X82">
        <v>4</v>
      </c>
      <c r="Y82" s="18">
        <f t="shared" si="12"/>
        <v>86.285714285714278</v>
      </c>
      <c r="Z82">
        <v>7</v>
      </c>
      <c r="AA82" s="2">
        <f t="shared" si="13"/>
        <v>13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3</v>
      </c>
      <c r="AI82">
        <v>11</v>
      </c>
      <c r="AJ82">
        <v>0</v>
      </c>
    </row>
    <row r="83" spans="1:36" x14ac:dyDescent="0.25">
      <c r="A83">
        <v>4452</v>
      </c>
      <c r="B83">
        <v>1957</v>
      </c>
      <c r="C83" s="2">
        <f t="shared" ca="1" si="7"/>
        <v>68</v>
      </c>
      <c r="D83" t="s">
        <v>442</v>
      </c>
      <c r="E83" t="s">
        <v>30</v>
      </c>
      <c r="F83">
        <v>50388</v>
      </c>
      <c r="G83">
        <v>0</v>
      </c>
      <c r="H83">
        <v>1</v>
      </c>
      <c r="I83" s="21">
        <f t="shared" si="8"/>
        <v>1</v>
      </c>
      <c r="J83" t="s">
        <v>77</v>
      </c>
      <c r="K83">
        <v>3</v>
      </c>
      <c r="L83">
        <v>292</v>
      </c>
      <c r="M83">
        <v>6</v>
      </c>
      <c r="N83">
        <v>37</v>
      </c>
      <c r="O83">
        <v>0</v>
      </c>
      <c r="P83">
        <v>3</v>
      </c>
      <c r="Q83">
        <v>34</v>
      </c>
      <c r="R83" s="2">
        <f t="shared" si="9"/>
        <v>372</v>
      </c>
      <c r="S83">
        <v>4</v>
      </c>
      <c r="T83" s="2" t="str">
        <f t="shared" si="10"/>
        <v>With Discount</v>
      </c>
      <c r="U83">
        <v>6</v>
      </c>
      <c r="V83" s="18">
        <f t="shared" si="11"/>
        <v>186</v>
      </c>
      <c r="W83">
        <v>1</v>
      </c>
      <c r="X83">
        <v>6</v>
      </c>
      <c r="Y83" s="18">
        <f t="shared" si="12"/>
        <v>186</v>
      </c>
      <c r="Z83">
        <v>7</v>
      </c>
      <c r="AA83" s="2">
        <f t="shared" si="13"/>
        <v>17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3</v>
      </c>
      <c r="AI83">
        <v>11</v>
      </c>
      <c r="AJ83">
        <v>1</v>
      </c>
    </row>
    <row r="84" spans="1:36" x14ac:dyDescent="0.25">
      <c r="A84">
        <v>8504</v>
      </c>
      <c r="B84">
        <v>1973</v>
      </c>
      <c r="C84" s="2">
        <f t="shared" ca="1" si="7"/>
        <v>52</v>
      </c>
      <c r="D84" t="s">
        <v>442</v>
      </c>
      <c r="E84" t="s">
        <v>34</v>
      </c>
      <c r="F84">
        <v>79593</v>
      </c>
      <c r="G84">
        <v>0</v>
      </c>
      <c r="H84">
        <v>0</v>
      </c>
      <c r="I84" s="21">
        <f t="shared" si="8"/>
        <v>0</v>
      </c>
      <c r="J84" s="1">
        <v>41978</v>
      </c>
      <c r="K84">
        <v>70</v>
      </c>
      <c r="L84">
        <v>350</v>
      </c>
      <c r="M84">
        <v>60</v>
      </c>
      <c r="N84">
        <v>568</v>
      </c>
      <c r="O84">
        <v>110</v>
      </c>
      <c r="P84">
        <v>133</v>
      </c>
      <c r="Q84">
        <v>145</v>
      </c>
      <c r="R84" s="2">
        <f t="shared" si="9"/>
        <v>1366</v>
      </c>
      <c r="S84">
        <v>1</v>
      </c>
      <c r="T84" s="2" t="str">
        <f t="shared" si="10"/>
        <v>With Discount</v>
      </c>
      <c r="U84">
        <v>5</v>
      </c>
      <c r="V84" s="18">
        <f t="shared" si="11"/>
        <v>569.16666666666674</v>
      </c>
      <c r="W84">
        <v>6</v>
      </c>
      <c r="X84">
        <v>7</v>
      </c>
      <c r="Y84" s="18">
        <f t="shared" si="12"/>
        <v>796.83333333333337</v>
      </c>
      <c r="Z84">
        <v>2</v>
      </c>
      <c r="AA84" s="2">
        <f t="shared" si="13"/>
        <v>19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3</v>
      </c>
      <c r="AI84">
        <v>11</v>
      </c>
      <c r="AJ84">
        <v>0</v>
      </c>
    </row>
    <row r="85" spans="1:36" x14ac:dyDescent="0.25">
      <c r="A85">
        <v>771</v>
      </c>
      <c r="B85">
        <v>1967</v>
      </c>
      <c r="C85" s="2">
        <f t="shared" ca="1" si="7"/>
        <v>58</v>
      </c>
      <c r="D85" t="s">
        <v>442</v>
      </c>
      <c r="E85" t="s">
        <v>34</v>
      </c>
      <c r="F85">
        <v>54178</v>
      </c>
      <c r="G85">
        <v>0</v>
      </c>
      <c r="H85">
        <v>1</v>
      </c>
      <c r="I85" s="21">
        <f t="shared" si="8"/>
        <v>1</v>
      </c>
      <c r="J85" t="s">
        <v>78</v>
      </c>
      <c r="K85">
        <v>79</v>
      </c>
      <c r="L85">
        <v>135</v>
      </c>
      <c r="M85">
        <v>9</v>
      </c>
      <c r="N85">
        <v>39</v>
      </c>
      <c r="O85">
        <v>4</v>
      </c>
      <c r="P85">
        <v>0</v>
      </c>
      <c r="Q85">
        <v>7</v>
      </c>
      <c r="R85" s="2">
        <f t="shared" si="9"/>
        <v>194</v>
      </c>
      <c r="S85">
        <v>1</v>
      </c>
      <c r="T85" s="2" t="str">
        <f t="shared" si="10"/>
        <v>With Discount</v>
      </c>
      <c r="U85">
        <v>2</v>
      </c>
      <c r="V85" s="18">
        <f t="shared" si="11"/>
        <v>55.428571428571423</v>
      </c>
      <c r="W85">
        <v>2</v>
      </c>
      <c r="X85">
        <v>5</v>
      </c>
      <c r="Y85" s="18">
        <f t="shared" si="12"/>
        <v>138.57142857142858</v>
      </c>
      <c r="Z85">
        <v>2</v>
      </c>
      <c r="AA85" s="2">
        <f t="shared" si="13"/>
        <v>10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</v>
      </c>
      <c r="AI85">
        <v>11</v>
      </c>
      <c r="AJ85">
        <v>0</v>
      </c>
    </row>
    <row r="86" spans="1:36" x14ac:dyDescent="0.25">
      <c r="A86">
        <v>11178</v>
      </c>
      <c r="B86">
        <v>1972</v>
      </c>
      <c r="C86" s="2">
        <f t="shared" ca="1" si="7"/>
        <v>53</v>
      </c>
      <c r="D86" t="s">
        <v>443</v>
      </c>
      <c r="E86" t="s">
        <v>30</v>
      </c>
      <c r="F86">
        <v>42394</v>
      </c>
      <c r="G86">
        <v>1</v>
      </c>
      <c r="H86">
        <v>0</v>
      </c>
      <c r="I86" s="21">
        <f t="shared" si="8"/>
        <v>1</v>
      </c>
      <c r="J86" t="s">
        <v>81</v>
      </c>
      <c r="K86">
        <v>69</v>
      </c>
      <c r="L86">
        <v>15</v>
      </c>
      <c r="M86">
        <v>2</v>
      </c>
      <c r="N86">
        <v>10</v>
      </c>
      <c r="O86">
        <v>0</v>
      </c>
      <c r="P86">
        <v>1</v>
      </c>
      <c r="Q86">
        <v>4</v>
      </c>
      <c r="R86" s="2">
        <f t="shared" si="9"/>
        <v>32</v>
      </c>
      <c r="S86">
        <v>1</v>
      </c>
      <c r="T86" s="2" t="str">
        <f t="shared" si="10"/>
        <v>With Discount</v>
      </c>
      <c r="U86">
        <v>1</v>
      </c>
      <c r="V86" s="18">
        <f t="shared" si="11"/>
        <v>8</v>
      </c>
      <c r="W86">
        <v>0</v>
      </c>
      <c r="X86">
        <v>3</v>
      </c>
      <c r="Y86" s="18">
        <f t="shared" si="12"/>
        <v>24</v>
      </c>
      <c r="Z86">
        <v>7</v>
      </c>
      <c r="AA86" s="2">
        <f t="shared" si="13"/>
        <v>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</v>
      </c>
      <c r="AI86">
        <v>11</v>
      </c>
      <c r="AJ86">
        <v>0</v>
      </c>
    </row>
    <row r="87" spans="1:36" x14ac:dyDescent="0.25">
      <c r="A87">
        <v>2230</v>
      </c>
      <c r="B87">
        <v>1970</v>
      </c>
      <c r="C87" s="2">
        <f t="shared" ca="1" si="7"/>
        <v>55</v>
      </c>
      <c r="D87" t="s">
        <v>33</v>
      </c>
      <c r="E87" t="s">
        <v>34</v>
      </c>
      <c r="F87">
        <v>23626</v>
      </c>
      <c r="G87">
        <v>1</v>
      </c>
      <c r="H87">
        <v>0</v>
      </c>
      <c r="I87" s="21">
        <f t="shared" si="8"/>
        <v>1</v>
      </c>
      <c r="J87" t="s">
        <v>82</v>
      </c>
      <c r="K87">
        <v>84</v>
      </c>
      <c r="L87">
        <v>27</v>
      </c>
      <c r="M87">
        <v>2</v>
      </c>
      <c r="N87">
        <v>14</v>
      </c>
      <c r="O87">
        <v>0</v>
      </c>
      <c r="P87">
        <v>0</v>
      </c>
      <c r="Q87">
        <v>0</v>
      </c>
      <c r="R87" s="2">
        <f t="shared" si="9"/>
        <v>43</v>
      </c>
      <c r="S87">
        <v>3</v>
      </c>
      <c r="T87" s="2" t="str">
        <f t="shared" si="10"/>
        <v>With Discount</v>
      </c>
      <c r="U87">
        <v>3</v>
      </c>
      <c r="V87" s="18">
        <f t="shared" si="11"/>
        <v>21.5</v>
      </c>
      <c r="W87">
        <v>1</v>
      </c>
      <c r="X87">
        <v>3</v>
      </c>
      <c r="Y87" s="18">
        <f t="shared" si="12"/>
        <v>21.5</v>
      </c>
      <c r="Z87">
        <v>5</v>
      </c>
      <c r="AA87" s="2">
        <f t="shared" si="13"/>
        <v>10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</v>
      </c>
      <c r="AI87">
        <v>11</v>
      </c>
      <c r="AJ87">
        <v>0</v>
      </c>
    </row>
    <row r="88" spans="1:36" x14ac:dyDescent="0.25">
      <c r="A88">
        <v>7516</v>
      </c>
      <c r="B88">
        <v>1983</v>
      </c>
      <c r="C88" s="2">
        <f t="shared" ca="1" si="7"/>
        <v>42</v>
      </c>
      <c r="D88" t="s">
        <v>442</v>
      </c>
      <c r="E88" t="s">
        <v>34</v>
      </c>
      <c r="F88">
        <v>30096</v>
      </c>
      <c r="G88">
        <v>1</v>
      </c>
      <c r="H88">
        <v>0</v>
      </c>
      <c r="I88" s="21">
        <f t="shared" si="8"/>
        <v>1</v>
      </c>
      <c r="J88" t="s">
        <v>53</v>
      </c>
      <c r="K88">
        <v>30</v>
      </c>
      <c r="L88">
        <v>5</v>
      </c>
      <c r="M88">
        <v>3</v>
      </c>
      <c r="N88">
        <v>11</v>
      </c>
      <c r="O88">
        <v>12</v>
      </c>
      <c r="P88">
        <v>5</v>
      </c>
      <c r="Q88">
        <v>9</v>
      </c>
      <c r="R88" s="2">
        <f t="shared" si="9"/>
        <v>45</v>
      </c>
      <c r="S88">
        <v>1</v>
      </c>
      <c r="T88" s="2" t="str">
        <f t="shared" si="10"/>
        <v>With Discount</v>
      </c>
      <c r="U88">
        <v>2</v>
      </c>
      <c r="V88" s="18">
        <f t="shared" si="11"/>
        <v>18</v>
      </c>
      <c r="W88">
        <v>0</v>
      </c>
      <c r="X88">
        <v>3</v>
      </c>
      <c r="Y88" s="18">
        <f t="shared" si="12"/>
        <v>27</v>
      </c>
      <c r="Z88">
        <v>6</v>
      </c>
      <c r="AA88" s="2">
        <f t="shared" si="13"/>
        <v>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11</v>
      </c>
      <c r="AJ88">
        <v>0</v>
      </c>
    </row>
    <row r="89" spans="1:36" x14ac:dyDescent="0.25">
      <c r="A89">
        <v>7247</v>
      </c>
      <c r="B89">
        <v>1960</v>
      </c>
      <c r="C89" s="2">
        <f t="shared" ca="1" si="7"/>
        <v>65</v>
      </c>
      <c r="D89" t="s">
        <v>442</v>
      </c>
      <c r="E89" t="s">
        <v>57</v>
      </c>
      <c r="F89">
        <v>47916</v>
      </c>
      <c r="G89">
        <v>0</v>
      </c>
      <c r="H89">
        <v>1</v>
      </c>
      <c r="I89" s="21">
        <f t="shared" si="8"/>
        <v>1</v>
      </c>
      <c r="J89" t="s">
        <v>83</v>
      </c>
      <c r="K89">
        <v>72</v>
      </c>
      <c r="L89">
        <v>505</v>
      </c>
      <c r="M89">
        <v>0</v>
      </c>
      <c r="N89">
        <v>26</v>
      </c>
      <c r="O89">
        <v>0</v>
      </c>
      <c r="P89">
        <v>0</v>
      </c>
      <c r="Q89">
        <v>75</v>
      </c>
      <c r="R89" s="2">
        <f t="shared" si="9"/>
        <v>606</v>
      </c>
      <c r="S89">
        <v>5</v>
      </c>
      <c r="T89" s="2" t="str">
        <f t="shared" si="10"/>
        <v>With Discount</v>
      </c>
      <c r="U89">
        <v>7</v>
      </c>
      <c r="V89" s="18">
        <f t="shared" si="11"/>
        <v>326.30769230769226</v>
      </c>
      <c r="W89">
        <v>4</v>
      </c>
      <c r="X89">
        <v>6</v>
      </c>
      <c r="Y89" s="18">
        <f t="shared" si="12"/>
        <v>279.69230769230774</v>
      </c>
      <c r="Z89">
        <v>6</v>
      </c>
      <c r="AA89" s="2">
        <f t="shared" si="13"/>
        <v>22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11</v>
      </c>
      <c r="AJ89">
        <v>0</v>
      </c>
    </row>
    <row r="90" spans="1:36" x14ac:dyDescent="0.25">
      <c r="A90">
        <v>11100</v>
      </c>
      <c r="B90">
        <v>1972</v>
      </c>
      <c r="C90" s="2">
        <f t="shared" ca="1" si="7"/>
        <v>53</v>
      </c>
      <c r="D90" t="s">
        <v>442</v>
      </c>
      <c r="E90" t="s">
        <v>37</v>
      </c>
      <c r="F90">
        <v>51813</v>
      </c>
      <c r="G90">
        <v>1</v>
      </c>
      <c r="H90">
        <v>1</v>
      </c>
      <c r="I90" s="21">
        <f t="shared" si="8"/>
        <v>2</v>
      </c>
      <c r="J90" s="1">
        <v>41582</v>
      </c>
      <c r="K90">
        <v>37</v>
      </c>
      <c r="L90">
        <v>51</v>
      </c>
      <c r="M90">
        <v>2</v>
      </c>
      <c r="N90">
        <v>7</v>
      </c>
      <c r="O90">
        <v>0</v>
      </c>
      <c r="P90">
        <v>1</v>
      </c>
      <c r="Q90">
        <v>2</v>
      </c>
      <c r="R90" s="2">
        <f t="shared" si="9"/>
        <v>63</v>
      </c>
      <c r="S90">
        <v>2</v>
      </c>
      <c r="T90" s="2" t="str">
        <f t="shared" si="10"/>
        <v>With Discount</v>
      </c>
      <c r="U90">
        <v>2</v>
      </c>
      <c r="V90" s="18">
        <f t="shared" si="11"/>
        <v>25.200000000000003</v>
      </c>
      <c r="W90">
        <v>0</v>
      </c>
      <c r="X90">
        <v>3</v>
      </c>
      <c r="Y90" s="18">
        <f t="shared" si="12"/>
        <v>37.799999999999997</v>
      </c>
      <c r="Z90">
        <v>7</v>
      </c>
      <c r="AA90" s="2">
        <f t="shared" si="13"/>
        <v>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</v>
      </c>
      <c r="AI90">
        <v>11</v>
      </c>
      <c r="AJ90">
        <v>0</v>
      </c>
    </row>
    <row r="91" spans="1:36" x14ac:dyDescent="0.25">
      <c r="A91">
        <v>4646</v>
      </c>
      <c r="B91">
        <v>1951</v>
      </c>
      <c r="C91" s="2">
        <f t="shared" ca="1" si="7"/>
        <v>74</v>
      </c>
      <c r="D91" t="s">
        <v>443</v>
      </c>
      <c r="E91" t="s">
        <v>34</v>
      </c>
      <c r="F91">
        <v>78497</v>
      </c>
      <c r="G91">
        <v>0</v>
      </c>
      <c r="H91">
        <v>0</v>
      </c>
      <c r="I91" s="21">
        <f t="shared" si="8"/>
        <v>0</v>
      </c>
      <c r="J91" s="1">
        <v>41286</v>
      </c>
      <c r="K91">
        <v>44</v>
      </c>
      <c r="L91">
        <v>207</v>
      </c>
      <c r="M91">
        <v>26</v>
      </c>
      <c r="N91">
        <v>447</v>
      </c>
      <c r="O91">
        <v>75</v>
      </c>
      <c r="P91">
        <v>0</v>
      </c>
      <c r="Q91">
        <v>223</v>
      </c>
      <c r="R91" s="2">
        <f t="shared" si="9"/>
        <v>978</v>
      </c>
      <c r="S91">
        <v>1</v>
      </c>
      <c r="T91" s="2" t="str">
        <f t="shared" si="10"/>
        <v>With Discount</v>
      </c>
      <c r="U91">
        <v>5</v>
      </c>
      <c r="V91" s="18">
        <f t="shared" si="11"/>
        <v>287.64705882352945</v>
      </c>
      <c r="W91">
        <v>7</v>
      </c>
      <c r="X91">
        <v>12</v>
      </c>
      <c r="Y91" s="18">
        <f t="shared" si="12"/>
        <v>690.35294117647061</v>
      </c>
      <c r="Z91">
        <v>2</v>
      </c>
      <c r="AA91" s="2">
        <f t="shared" si="13"/>
        <v>25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3</v>
      </c>
      <c r="AI91">
        <v>11</v>
      </c>
      <c r="AJ91">
        <v>0</v>
      </c>
    </row>
    <row r="92" spans="1:36" x14ac:dyDescent="0.25">
      <c r="A92">
        <v>3037</v>
      </c>
      <c r="B92">
        <v>1983</v>
      </c>
      <c r="C92" s="2">
        <f t="shared" ca="1" si="7"/>
        <v>42</v>
      </c>
      <c r="D92" t="s">
        <v>33</v>
      </c>
      <c r="E92" t="s">
        <v>34</v>
      </c>
      <c r="F92">
        <v>50150</v>
      </c>
      <c r="G92">
        <v>0</v>
      </c>
      <c r="H92">
        <v>0</v>
      </c>
      <c r="I92" s="21">
        <f t="shared" si="8"/>
        <v>0</v>
      </c>
      <c r="J92" t="s">
        <v>84</v>
      </c>
      <c r="K92">
        <v>32</v>
      </c>
      <c r="L92">
        <v>135</v>
      </c>
      <c r="M92">
        <v>46</v>
      </c>
      <c r="N92">
        <v>92</v>
      </c>
      <c r="O92">
        <v>65</v>
      </c>
      <c r="P92">
        <v>61</v>
      </c>
      <c r="Q92">
        <v>11</v>
      </c>
      <c r="R92" s="2">
        <f t="shared" si="9"/>
        <v>410</v>
      </c>
      <c r="S92">
        <v>2</v>
      </c>
      <c r="T92" s="2" t="str">
        <f t="shared" si="10"/>
        <v>With Discount</v>
      </c>
      <c r="U92">
        <v>5</v>
      </c>
      <c r="V92" s="18">
        <f t="shared" si="11"/>
        <v>170.83333333333334</v>
      </c>
      <c r="W92">
        <v>2</v>
      </c>
      <c r="X92">
        <v>7</v>
      </c>
      <c r="Y92" s="18">
        <f t="shared" si="12"/>
        <v>239.16666666666669</v>
      </c>
      <c r="Z92">
        <v>5</v>
      </c>
      <c r="AA92" s="2">
        <f t="shared" si="13"/>
        <v>16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</v>
      </c>
      <c r="AI92">
        <v>11</v>
      </c>
      <c r="AJ92">
        <v>0</v>
      </c>
    </row>
    <row r="93" spans="1:36" x14ac:dyDescent="0.25">
      <c r="A93">
        <v>1473</v>
      </c>
      <c r="B93">
        <v>1960</v>
      </c>
      <c r="C93" s="2">
        <f t="shared" ca="1" si="7"/>
        <v>65</v>
      </c>
      <c r="D93" t="s">
        <v>443</v>
      </c>
      <c r="E93" t="s">
        <v>30</v>
      </c>
      <c r="F93">
        <v>47823</v>
      </c>
      <c r="G93">
        <v>0</v>
      </c>
      <c r="H93">
        <v>1</v>
      </c>
      <c r="I93" s="21">
        <f t="shared" si="8"/>
        <v>1</v>
      </c>
      <c r="J93" t="s">
        <v>85</v>
      </c>
      <c r="K93">
        <v>0</v>
      </c>
      <c r="L93">
        <v>53</v>
      </c>
      <c r="M93">
        <v>1</v>
      </c>
      <c r="N93">
        <v>5</v>
      </c>
      <c r="O93">
        <v>2</v>
      </c>
      <c r="P93">
        <v>1</v>
      </c>
      <c r="Q93">
        <v>10</v>
      </c>
      <c r="R93" s="2">
        <f t="shared" si="9"/>
        <v>72</v>
      </c>
      <c r="S93">
        <v>2</v>
      </c>
      <c r="T93" s="2" t="str">
        <f t="shared" si="10"/>
        <v>With Discount</v>
      </c>
      <c r="U93">
        <v>2</v>
      </c>
      <c r="V93" s="18">
        <f t="shared" si="11"/>
        <v>28.8</v>
      </c>
      <c r="W93">
        <v>0</v>
      </c>
      <c r="X93">
        <v>3</v>
      </c>
      <c r="Y93" s="18">
        <f t="shared" si="12"/>
        <v>43.199999999999996</v>
      </c>
      <c r="Z93">
        <v>8</v>
      </c>
      <c r="AA93" s="2">
        <f t="shared" si="13"/>
        <v>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</v>
      </c>
      <c r="AI93">
        <v>11</v>
      </c>
      <c r="AJ93">
        <v>0</v>
      </c>
    </row>
    <row r="94" spans="1:36" x14ac:dyDescent="0.25">
      <c r="A94">
        <v>1016</v>
      </c>
      <c r="B94">
        <v>1959</v>
      </c>
      <c r="C94" s="2">
        <f t="shared" ca="1" si="7"/>
        <v>66</v>
      </c>
      <c r="D94" t="s">
        <v>33</v>
      </c>
      <c r="E94" t="s">
        <v>30</v>
      </c>
      <c r="F94">
        <v>34554</v>
      </c>
      <c r="G94">
        <v>0</v>
      </c>
      <c r="H94">
        <v>1</v>
      </c>
      <c r="I94" s="21">
        <f t="shared" si="8"/>
        <v>1</v>
      </c>
      <c r="J94" t="s">
        <v>86</v>
      </c>
      <c r="K94">
        <v>43</v>
      </c>
      <c r="L94">
        <v>41</v>
      </c>
      <c r="M94">
        <v>1</v>
      </c>
      <c r="N94">
        <v>6</v>
      </c>
      <c r="O94">
        <v>2</v>
      </c>
      <c r="P94">
        <v>0</v>
      </c>
      <c r="Q94">
        <v>5</v>
      </c>
      <c r="R94" s="2">
        <f t="shared" si="9"/>
        <v>55</v>
      </c>
      <c r="S94">
        <v>2</v>
      </c>
      <c r="T94" s="2" t="str">
        <f t="shared" si="10"/>
        <v>With Discount</v>
      </c>
      <c r="U94">
        <v>2</v>
      </c>
      <c r="V94" s="18">
        <f t="shared" si="11"/>
        <v>22</v>
      </c>
      <c r="W94">
        <v>0</v>
      </c>
      <c r="X94">
        <v>3</v>
      </c>
      <c r="Y94" s="18">
        <f t="shared" si="12"/>
        <v>33</v>
      </c>
      <c r="Z94">
        <v>6</v>
      </c>
      <c r="AA94" s="2">
        <f t="shared" si="13"/>
        <v>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3</v>
      </c>
      <c r="AI94">
        <v>11</v>
      </c>
      <c r="AJ94">
        <v>0</v>
      </c>
    </row>
    <row r="95" spans="1:36" x14ac:dyDescent="0.25">
      <c r="A95">
        <v>4518</v>
      </c>
      <c r="B95">
        <v>1979</v>
      </c>
      <c r="C95" s="2">
        <f t="shared" ca="1" si="7"/>
        <v>46</v>
      </c>
      <c r="D95" t="s">
        <v>442</v>
      </c>
      <c r="E95" t="s">
        <v>34</v>
      </c>
      <c r="F95">
        <v>85693</v>
      </c>
      <c r="G95">
        <v>0</v>
      </c>
      <c r="H95">
        <v>1</v>
      </c>
      <c r="I95" s="21">
        <f t="shared" si="8"/>
        <v>1</v>
      </c>
      <c r="J95" t="s">
        <v>87</v>
      </c>
      <c r="K95">
        <v>59</v>
      </c>
      <c r="L95">
        <v>386</v>
      </c>
      <c r="M95">
        <v>172</v>
      </c>
      <c r="N95">
        <v>183</v>
      </c>
      <c r="O95">
        <v>185</v>
      </c>
      <c r="P95">
        <v>132</v>
      </c>
      <c r="Q95">
        <v>111</v>
      </c>
      <c r="R95" s="2">
        <f t="shared" si="9"/>
        <v>1169</v>
      </c>
      <c r="S95">
        <v>2</v>
      </c>
      <c r="T95" s="2" t="str">
        <f t="shared" si="10"/>
        <v>With Discount</v>
      </c>
      <c r="U95">
        <v>9</v>
      </c>
      <c r="V95" s="18">
        <f t="shared" si="11"/>
        <v>526.05000000000007</v>
      </c>
      <c r="W95">
        <v>5</v>
      </c>
      <c r="X95">
        <v>11</v>
      </c>
      <c r="Y95" s="18">
        <f t="shared" si="12"/>
        <v>642.95000000000005</v>
      </c>
      <c r="Z95">
        <v>5</v>
      </c>
      <c r="AA95" s="2">
        <f t="shared" si="13"/>
        <v>27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</v>
      </c>
      <c r="AI95">
        <v>11</v>
      </c>
      <c r="AJ95">
        <v>0</v>
      </c>
    </row>
    <row r="96" spans="1:36" x14ac:dyDescent="0.25">
      <c r="A96">
        <v>9370</v>
      </c>
      <c r="B96">
        <v>1945</v>
      </c>
      <c r="C96" s="2">
        <f t="shared" ca="1" si="7"/>
        <v>80</v>
      </c>
      <c r="D96" t="s">
        <v>33</v>
      </c>
      <c r="E96" t="s">
        <v>34</v>
      </c>
      <c r="F96">
        <v>65846</v>
      </c>
      <c r="G96">
        <v>0</v>
      </c>
      <c r="H96">
        <v>0</v>
      </c>
      <c r="I96" s="21">
        <f t="shared" si="8"/>
        <v>0</v>
      </c>
      <c r="J96" t="s">
        <v>88</v>
      </c>
      <c r="K96">
        <v>68</v>
      </c>
      <c r="L96">
        <v>562</v>
      </c>
      <c r="M96">
        <v>81</v>
      </c>
      <c r="N96">
        <v>276</v>
      </c>
      <c r="O96">
        <v>80</v>
      </c>
      <c r="P96">
        <v>40</v>
      </c>
      <c r="Q96">
        <v>81</v>
      </c>
      <c r="R96" s="2">
        <f t="shared" si="9"/>
        <v>1120</v>
      </c>
      <c r="S96">
        <v>1</v>
      </c>
      <c r="T96" s="2" t="str">
        <f t="shared" si="10"/>
        <v>With Discount</v>
      </c>
      <c r="U96">
        <v>6</v>
      </c>
      <c r="V96" s="18">
        <f t="shared" si="11"/>
        <v>560</v>
      </c>
      <c r="W96">
        <v>3</v>
      </c>
      <c r="X96">
        <v>6</v>
      </c>
      <c r="Y96" s="18">
        <f t="shared" si="12"/>
        <v>560</v>
      </c>
      <c r="Z96">
        <v>4</v>
      </c>
      <c r="AA96" s="2">
        <f t="shared" si="13"/>
        <v>16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11</v>
      </c>
      <c r="AJ96">
        <v>0</v>
      </c>
    </row>
    <row r="97" spans="1:36" x14ac:dyDescent="0.25">
      <c r="A97">
        <v>8908</v>
      </c>
      <c r="B97">
        <v>1959</v>
      </c>
      <c r="C97" s="2">
        <f t="shared" ca="1" si="7"/>
        <v>66</v>
      </c>
      <c r="D97" t="s">
        <v>442</v>
      </c>
      <c r="E97" t="s">
        <v>34</v>
      </c>
      <c r="F97">
        <v>87195</v>
      </c>
      <c r="G97">
        <v>0</v>
      </c>
      <c r="H97">
        <v>0</v>
      </c>
      <c r="I97" s="21">
        <f t="shared" si="8"/>
        <v>0</v>
      </c>
      <c r="J97" s="1">
        <v>41856</v>
      </c>
      <c r="K97">
        <v>35</v>
      </c>
      <c r="L97">
        <v>217</v>
      </c>
      <c r="M97">
        <v>76</v>
      </c>
      <c r="N97">
        <v>690</v>
      </c>
      <c r="O97">
        <v>50</v>
      </c>
      <c r="P97">
        <v>26</v>
      </c>
      <c r="Q97">
        <v>38</v>
      </c>
      <c r="R97" s="2">
        <f t="shared" si="9"/>
        <v>1097</v>
      </c>
      <c r="S97">
        <v>1</v>
      </c>
      <c r="T97" s="2" t="str">
        <f t="shared" si="10"/>
        <v>With Discount</v>
      </c>
      <c r="U97">
        <v>3</v>
      </c>
      <c r="V97" s="18">
        <f t="shared" si="11"/>
        <v>411.375</v>
      </c>
      <c r="W97">
        <v>11</v>
      </c>
      <c r="X97">
        <v>5</v>
      </c>
      <c r="Y97" s="18">
        <f t="shared" si="12"/>
        <v>685.625</v>
      </c>
      <c r="Z97">
        <v>1</v>
      </c>
      <c r="AA97" s="2">
        <f t="shared" si="13"/>
        <v>20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</v>
      </c>
      <c r="AI97">
        <v>11</v>
      </c>
      <c r="AJ97">
        <v>1</v>
      </c>
    </row>
    <row r="98" spans="1:36" x14ac:dyDescent="0.25">
      <c r="A98">
        <v>8373</v>
      </c>
      <c r="B98">
        <v>1979</v>
      </c>
      <c r="C98" s="2">
        <f t="shared" ca="1" si="7"/>
        <v>46</v>
      </c>
      <c r="D98" t="s">
        <v>41</v>
      </c>
      <c r="E98" t="s">
        <v>34</v>
      </c>
      <c r="F98">
        <v>24594</v>
      </c>
      <c r="G98">
        <v>1</v>
      </c>
      <c r="H98">
        <v>0</v>
      </c>
      <c r="I98" s="21">
        <f t="shared" si="8"/>
        <v>1</v>
      </c>
      <c r="J98" s="1">
        <v>41559</v>
      </c>
      <c r="K98">
        <v>94</v>
      </c>
      <c r="L98">
        <v>1</v>
      </c>
      <c r="M98">
        <v>3</v>
      </c>
      <c r="N98">
        <v>6</v>
      </c>
      <c r="O98">
        <v>10</v>
      </c>
      <c r="P98">
        <v>0</v>
      </c>
      <c r="Q98">
        <v>9</v>
      </c>
      <c r="R98" s="2">
        <f t="shared" si="9"/>
        <v>29</v>
      </c>
      <c r="S98">
        <v>1</v>
      </c>
      <c r="T98" s="2" t="str">
        <f t="shared" si="10"/>
        <v>With Discount</v>
      </c>
      <c r="U98">
        <v>1</v>
      </c>
      <c r="V98" s="18">
        <f t="shared" si="11"/>
        <v>7.25</v>
      </c>
      <c r="W98">
        <v>0</v>
      </c>
      <c r="X98">
        <v>3</v>
      </c>
      <c r="Y98" s="18">
        <f t="shared" si="12"/>
        <v>21.75</v>
      </c>
      <c r="Z98">
        <v>5</v>
      </c>
      <c r="AA98" s="2">
        <f t="shared" si="13"/>
        <v>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</v>
      </c>
      <c r="AI98">
        <v>11</v>
      </c>
      <c r="AJ98">
        <v>0</v>
      </c>
    </row>
    <row r="99" spans="1:36" x14ac:dyDescent="0.25">
      <c r="A99">
        <v>7533</v>
      </c>
      <c r="B99">
        <v>1964</v>
      </c>
      <c r="C99" s="2">
        <f t="shared" ca="1" si="7"/>
        <v>61</v>
      </c>
      <c r="D99" t="s">
        <v>442</v>
      </c>
      <c r="E99" t="s">
        <v>34</v>
      </c>
      <c r="F99">
        <v>49096</v>
      </c>
      <c r="G99">
        <v>1</v>
      </c>
      <c r="H99">
        <v>1</v>
      </c>
      <c r="I99" s="21">
        <f t="shared" si="8"/>
        <v>2</v>
      </c>
      <c r="J99" t="s">
        <v>89</v>
      </c>
      <c r="K99">
        <v>15</v>
      </c>
      <c r="L99">
        <v>144</v>
      </c>
      <c r="M99">
        <v>1</v>
      </c>
      <c r="N99">
        <v>32</v>
      </c>
      <c r="O99">
        <v>2</v>
      </c>
      <c r="P99">
        <v>1</v>
      </c>
      <c r="Q99">
        <v>7</v>
      </c>
      <c r="R99" s="2">
        <f t="shared" si="9"/>
        <v>187</v>
      </c>
      <c r="S99">
        <v>4</v>
      </c>
      <c r="T99" s="2" t="str">
        <f t="shared" si="10"/>
        <v>With Discount</v>
      </c>
      <c r="U99">
        <v>4</v>
      </c>
      <c r="V99" s="18">
        <f t="shared" si="11"/>
        <v>93.5</v>
      </c>
      <c r="W99">
        <v>1</v>
      </c>
      <c r="X99">
        <v>4</v>
      </c>
      <c r="Y99" s="18">
        <f t="shared" si="12"/>
        <v>93.5</v>
      </c>
      <c r="Z99">
        <v>7</v>
      </c>
      <c r="AA99" s="2">
        <f t="shared" si="13"/>
        <v>13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</v>
      </c>
      <c r="AI99">
        <v>11</v>
      </c>
      <c r="AJ99">
        <v>0</v>
      </c>
    </row>
    <row r="100" spans="1:36" x14ac:dyDescent="0.25">
      <c r="A100">
        <v>2683</v>
      </c>
      <c r="B100">
        <v>1969</v>
      </c>
      <c r="C100" s="2">
        <f t="shared" ca="1" si="7"/>
        <v>56</v>
      </c>
      <c r="D100" t="s">
        <v>442</v>
      </c>
      <c r="E100" t="s">
        <v>34</v>
      </c>
      <c r="F100">
        <v>52413</v>
      </c>
      <c r="G100">
        <v>0</v>
      </c>
      <c r="H100">
        <v>2</v>
      </c>
      <c r="I100" s="21">
        <f t="shared" si="8"/>
        <v>2</v>
      </c>
      <c r="J100" s="1">
        <v>41307</v>
      </c>
      <c r="K100">
        <v>56</v>
      </c>
      <c r="L100">
        <v>295</v>
      </c>
      <c r="M100">
        <v>106</v>
      </c>
      <c r="N100">
        <v>271</v>
      </c>
      <c r="O100">
        <v>75</v>
      </c>
      <c r="P100">
        <v>98</v>
      </c>
      <c r="Q100">
        <v>65</v>
      </c>
      <c r="R100" s="2">
        <f t="shared" si="9"/>
        <v>910</v>
      </c>
      <c r="S100">
        <v>4</v>
      </c>
      <c r="T100" s="2" t="str">
        <f t="shared" si="10"/>
        <v>With Discount</v>
      </c>
      <c r="U100">
        <v>6</v>
      </c>
      <c r="V100" s="18">
        <f t="shared" si="11"/>
        <v>303.33333333333331</v>
      </c>
      <c r="W100">
        <v>4</v>
      </c>
      <c r="X100">
        <v>12</v>
      </c>
      <c r="Y100" s="18">
        <f t="shared" si="12"/>
        <v>606.66666666666663</v>
      </c>
      <c r="Z100">
        <v>6</v>
      </c>
      <c r="AA100" s="2">
        <f t="shared" si="13"/>
        <v>26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</v>
      </c>
      <c r="AI100">
        <v>11</v>
      </c>
      <c r="AJ100">
        <v>0</v>
      </c>
    </row>
    <row r="101" spans="1:36" x14ac:dyDescent="0.25">
      <c r="A101">
        <v>3629</v>
      </c>
      <c r="B101">
        <v>1978</v>
      </c>
      <c r="C101" s="2">
        <f t="shared" ca="1" si="7"/>
        <v>47</v>
      </c>
      <c r="D101" t="s">
        <v>442</v>
      </c>
      <c r="E101" t="s">
        <v>30</v>
      </c>
      <c r="F101">
        <v>38557</v>
      </c>
      <c r="G101">
        <v>1</v>
      </c>
      <c r="H101">
        <v>0</v>
      </c>
      <c r="I101" s="21">
        <f t="shared" si="8"/>
        <v>1</v>
      </c>
      <c r="J101" t="s">
        <v>71</v>
      </c>
      <c r="K101">
        <v>17</v>
      </c>
      <c r="L101">
        <v>76</v>
      </c>
      <c r="M101">
        <v>3</v>
      </c>
      <c r="N101">
        <v>31</v>
      </c>
      <c r="O101">
        <v>4</v>
      </c>
      <c r="P101">
        <v>4</v>
      </c>
      <c r="Q101">
        <v>27</v>
      </c>
      <c r="R101" s="2">
        <f t="shared" si="9"/>
        <v>145</v>
      </c>
      <c r="S101">
        <v>2</v>
      </c>
      <c r="T101" s="2" t="str">
        <f t="shared" si="10"/>
        <v>With Discount</v>
      </c>
      <c r="U101">
        <v>3</v>
      </c>
      <c r="V101" s="18">
        <f t="shared" si="11"/>
        <v>72.5</v>
      </c>
      <c r="W101">
        <v>1</v>
      </c>
      <c r="X101">
        <v>3</v>
      </c>
      <c r="Y101" s="18">
        <f t="shared" si="12"/>
        <v>72.5</v>
      </c>
      <c r="Z101">
        <v>7</v>
      </c>
      <c r="AA101" s="2">
        <f t="shared" si="13"/>
        <v>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11</v>
      </c>
      <c r="AJ101">
        <v>0</v>
      </c>
    </row>
    <row r="102" spans="1:36" x14ac:dyDescent="0.25">
      <c r="A102">
        <v>10991</v>
      </c>
      <c r="B102">
        <v>1960</v>
      </c>
      <c r="C102" s="2">
        <f t="shared" ca="1" si="7"/>
        <v>65</v>
      </c>
      <c r="D102" t="s">
        <v>443</v>
      </c>
      <c r="E102" t="s">
        <v>34</v>
      </c>
      <c r="F102">
        <v>89058</v>
      </c>
      <c r="G102">
        <v>0</v>
      </c>
      <c r="H102">
        <v>0</v>
      </c>
      <c r="I102" s="21">
        <f t="shared" si="8"/>
        <v>0</v>
      </c>
      <c r="J102" s="1">
        <v>41102</v>
      </c>
      <c r="K102">
        <v>18</v>
      </c>
      <c r="L102">
        <v>454</v>
      </c>
      <c r="M102">
        <v>194</v>
      </c>
      <c r="N102">
        <v>106</v>
      </c>
      <c r="O102">
        <v>31</v>
      </c>
      <c r="P102">
        <v>22</v>
      </c>
      <c r="Q102">
        <v>43</v>
      </c>
      <c r="R102" s="2">
        <f t="shared" si="9"/>
        <v>850</v>
      </c>
      <c r="S102">
        <v>1</v>
      </c>
      <c r="T102" s="2" t="str">
        <f t="shared" si="10"/>
        <v>With Discount</v>
      </c>
      <c r="U102">
        <v>5</v>
      </c>
      <c r="V102" s="18">
        <f t="shared" si="11"/>
        <v>472.22222222222223</v>
      </c>
      <c r="W102">
        <v>4</v>
      </c>
      <c r="X102">
        <v>4</v>
      </c>
      <c r="Y102" s="18">
        <f t="shared" si="12"/>
        <v>377.77777777777777</v>
      </c>
      <c r="Z102">
        <v>2</v>
      </c>
      <c r="AA102" s="2">
        <f t="shared" si="13"/>
        <v>14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</v>
      </c>
      <c r="AI102">
        <v>11</v>
      </c>
      <c r="AJ102">
        <v>0</v>
      </c>
    </row>
    <row r="103" spans="1:36" x14ac:dyDescent="0.25">
      <c r="A103">
        <v>5077</v>
      </c>
      <c r="B103">
        <v>1979</v>
      </c>
      <c r="C103" s="2">
        <f t="shared" ca="1" si="7"/>
        <v>46</v>
      </c>
      <c r="D103" t="s">
        <v>442</v>
      </c>
      <c r="E103" t="s">
        <v>34</v>
      </c>
      <c r="F103">
        <v>77298</v>
      </c>
      <c r="G103">
        <v>0</v>
      </c>
      <c r="H103">
        <v>1</v>
      </c>
      <c r="I103" s="21">
        <f t="shared" si="8"/>
        <v>1</v>
      </c>
      <c r="J103" s="1">
        <v>41316</v>
      </c>
      <c r="K103">
        <v>46</v>
      </c>
      <c r="L103">
        <v>425</v>
      </c>
      <c r="M103">
        <v>115</v>
      </c>
      <c r="N103">
        <v>292</v>
      </c>
      <c r="O103">
        <v>23</v>
      </c>
      <c r="P103">
        <v>35</v>
      </c>
      <c r="Q103">
        <v>79</v>
      </c>
      <c r="R103" s="2">
        <f t="shared" si="9"/>
        <v>969</v>
      </c>
      <c r="S103">
        <v>1</v>
      </c>
      <c r="T103" s="2" t="str">
        <f t="shared" si="10"/>
        <v>With Discount</v>
      </c>
      <c r="U103">
        <v>6</v>
      </c>
      <c r="V103" s="18">
        <f t="shared" si="11"/>
        <v>342</v>
      </c>
      <c r="W103">
        <v>6</v>
      </c>
      <c r="X103">
        <v>11</v>
      </c>
      <c r="Y103" s="18">
        <f t="shared" si="12"/>
        <v>627</v>
      </c>
      <c r="Z103">
        <v>3</v>
      </c>
      <c r="AA103" s="2">
        <f t="shared" si="13"/>
        <v>24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</v>
      </c>
      <c r="AI103">
        <v>11</v>
      </c>
      <c r="AJ103">
        <v>0</v>
      </c>
    </row>
    <row r="104" spans="1:36" x14ac:dyDescent="0.25">
      <c r="A104">
        <v>7431</v>
      </c>
      <c r="B104">
        <v>1991</v>
      </c>
      <c r="C104" s="2">
        <f t="shared" ca="1" si="7"/>
        <v>34</v>
      </c>
      <c r="D104" t="s">
        <v>33</v>
      </c>
      <c r="E104" t="s">
        <v>30</v>
      </c>
      <c r="F104">
        <v>68126</v>
      </c>
      <c r="G104">
        <v>0</v>
      </c>
      <c r="H104">
        <v>0</v>
      </c>
      <c r="I104" s="21">
        <f t="shared" si="8"/>
        <v>0</v>
      </c>
      <c r="J104" s="1">
        <v>41193</v>
      </c>
      <c r="K104">
        <v>40</v>
      </c>
      <c r="L104">
        <v>1332</v>
      </c>
      <c r="M104">
        <v>17</v>
      </c>
      <c r="N104">
        <v>311</v>
      </c>
      <c r="O104">
        <v>23</v>
      </c>
      <c r="P104">
        <v>51</v>
      </c>
      <c r="Q104">
        <v>86</v>
      </c>
      <c r="R104" s="2">
        <f t="shared" si="9"/>
        <v>1820</v>
      </c>
      <c r="S104">
        <v>1</v>
      </c>
      <c r="T104" s="2" t="str">
        <f t="shared" si="10"/>
        <v>With Discount</v>
      </c>
      <c r="U104">
        <v>7</v>
      </c>
      <c r="V104" s="18">
        <f t="shared" si="11"/>
        <v>1061.6666666666667</v>
      </c>
      <c r="W104">
        <v>4</v>
      </c>
      <c r="X104">
        <v>5</v>
      </c>
      <c r="Y104" s="18">
        <f t="shared" si="12"/>
        <v>758.33333333333337</v>
      </c>
      <c r="Z104">
        <v>9</v>
      </c>
      <c r="AA104" s="2">
        <f t="shared" si="13"/>
        <v>17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3</v>
      </c>
      <c r="AI104">
        <v>11</v>
      </c>
      <c r="AJ104">
        <v>1</v>
      </c>
    </row>
    <row r="105" spans="1:36" x14ac:dyDescent="0.25">
      <c r="A105">
        <v>3267</v>
      </c>
      <c r="B105">
        <v>1963</v>
      </c>
      <c r="C105" s="2">
        <f t="shared" ca="1" si="7"/>
        <v>62</v>
      </c>
      <c r="D105" t="s">
        <v>443</v>
      </c>
      <c r="E105" t="s">
        <v>34</v>
      </c>
      <c r="F105">
        <v>57288</v>
      </c>
      <c r="G105">
        <v>0</v>
      </c>
      <c r="H105">
        <v>1</v>
      </c>
      <c r="I105" s="21">
        <f t="shared" si="8"/>
        <v>1</v>
      </c>
      <c r="J105" t="s">
        <v>90</v>
      </c>
      <c r="K105">
        <v>27</v>
      </c>
      <c r="L105">
        <v>527</v>
      </c>
      <c r="M105">
        <v>0</v>
      </c>
      <c r="N105">
        <v>21</v>
      </c>
      <c r="O105">
        <v>0</v>
      </c>
      <c r="P105">
        <v>0</v>
      </c>
      <c r="Q105">
        <v>60</v>
      </c>
      <c r="R105" s="2">
        <f t="shared" si="9"/>
        <v>608</v>
      </c>
      <c r="S105">
        <v>3</v>
      </c>
      <c r="T105" s="2" t="str">
        <f t="shared" si="10"/>
        <v>With Discount</v>
      </c>
      <c r="U105">
        <v>8</v>
      </c>
      <c r="V105" s="18">
        <f t="shared" si="11"/>
        <v>304</v>
      </c>
      <c r="W105">
        <v>1</v>
      </c>
      <c r="X105">
        <v>8</v>
      </c>
      <c r="Y105" s="18">
        <f t="shared" si="12"/>
        <v>304</v>
      </c>
      <c r="Z105">
        <v>6</v>
      </c>
      <c r="AA105" s="2">
        <f t="shared" si="13"/>
        <v>20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3</v>
      </c>
      <c r="AI105">
        <v>11</v>
      </c>
      <c r="AJ105">
        <v>0</v>
      </c>
    </row>
    <row r="106" spans="1:36" x14ac:dyDescent="0.25">
      <c r="A106">
        <v>999</v>
      </c>
      <c r="B106">
        <v>1991</v>
      </c>
      <c r="C106" s="2">
        <f t="shared" ca="1" si="7"/>
        <v>34</v>
      </c>
      <c r="D106" t="s">
        <v>442</v>
      </c>
      <c r="E106" t="s">
        <v>30</v>
      </c>
      <c r="F106">
        <v>86037</v>
      </c>
      <c r="G106">
        <v>0</v>
      </c>
      <c r="H106">
        <v>0</v>
      </c>
      <c r="I106" s="21">
        <f t="shared" si="8"/>
        <v>0</v>
      </c>
      <c r="J106" s="1">
        <v>41306</v>
      </c>
      <c r="K106">
        <v>95</v>
      </c>
      <c r="L106">
        <v>490</v>
      </c>
      <c r="M106">
        <v>44</v>
      </c>
      <c r="N106">
        <v>125</v>
      </c>
      <c r="O106">
        <v>29</v>
      </c>
      <c r="P106">
        <v>20</v>
      </c>
      <c r="Q106">
        <v>22</v>
      </c>
      <c r="R106" s="2">
        <f t="shared" si="9"/>
        <v>730</v>
      </c>
      <c r="S106">
        <v>1</v>
      </c>
      <c r="T106" s="2" t="str">
        <f t="shared" si="10"/>
        <v>With Discount</v>
      </c>
      <c r="U106">
        <v>6</v>
      </c>
      <c r="V106" s="18">
        <f t="shared" si="11"/>
        <v>257.64705882352945</v>
      </c>
      <c r="W106">
        <v>7</v>
      </c>
      <c r="X106">
        <v>11</v>
      </c>
      <c r="Y106" s="18">
        <f t="shared" si="12"/>
        <v>472.35294117647061</v>
      </c>
      <c r="Z106">
        <v>3</v>
      </c>
      <c r="AA106" s="2">
        <f t="shared" si="13"/>
        <v>25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3</v>
      </c>
      <c r="AI106">
        <v>11</v>
      </c>
      <c r="AJ106">
        <v>1</v>
      </c>
    </row>
    <row r="107" spans="1:36" x14ac:dyDescent="0.25">
      <c r="A107">
        <v>9215</v>
      </c>
      <c r="B107">
        <v>1980</v>
      </c>
      <c r="C107" s="2">
        <f t="shared" ca="1" si="7"/>
        <v>45</v>
      </c>
      <c r="D107" t="s">
        <v>33</v>
      </c>
      <c r="E107" t="s">
        <v>34</v>
      </c>
      <c r="F107">
        <v>43974</v>
      </c>
      <c r="G107">
        <v>1</v>
      </c>
      <c r="H107">
        <v>0</v>
      </c>
      <c r="I107" s="21">
        <f t="shared" si="8"/>
        <v>1</v>
      </c>
      <c r="J107" s="1">
        <v>41255</v>
      </c>
      <c r="K107">
        <v>19</v>
      </c>
      <c r="L107">
        <v>378</v>
      </c>
      <c r="M107">
        <v>0</v>
      </c>
      <c r="N107">
        <v>101</v>
      </c>
      <c r="O107">
        <v>0</v>
      </c>
      <c r="P107">
        <v>0</v>
      </c>
      <c r="Q107">
        <v>72</v>
      </c>
      <c r="R107" s="2">
        <f t="shared" si="9"/>
        <v>551</v>
      </c>
      <c r="S107">
        <v>5</v>
      </c>
      <c r="T107" s="2" t="str">
        <f t="shared" si="10"/>
        <v>With Discount</v>
      </c>
      <c r="U107">
        <v>6</v>
      </c>
      <c r="V107" s="18">
        <f t="shared" si="11"/>
        <v>275.5</v>
      </c>
      <c r="W107">
        <v>4</v>
      </c>
      <c r="X107">
        <v>6</v>
      </c>
      <c r="Y107" s="18">
        <f t="shared" si="12"/>
        <v>275.5</v>
      </c>
      <c r="Z107">
        <v>7</v>
      </c>
      <c r="AA107" s="2">
        <f t="shared" si="13"/>
        <v>21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3</v>
      </c>
      <c r="AI107">
        <v>11</v>
      </c>
      <c r="AJ107">
        <v>0</v>
      </c>
    </row>
    <row r="108" spans="1:36" x14ac:dyDescent="0.25">
      <c r="A108">
        <v>2286</v>
      </c>
      <c r="B108">
        <v>1962</v>
      </c>
      <c r="C108" s="2">
        <f t="shared" ca="1" si="7"/>
        <v>63</v>
      </c>
      <c r="D108" t="s">
        <v>442</v>
      </c>
      <c r="E108" t="s">
        <v>30</v>
      </c>
      <c r="F108">
        <v>50785</v>
      </c>
      <c r="G108">
        <v>1</v>
      </c>
      <c r="H108">
        <v>1</v>
      </c>
      <c r="I108" s="21">
        <f t="shared" si="8"/>
        <v>2</v>
      </c>
      <c r="J108" s="1">
        <v>41556</v>
      </c>
      <c r="K108">
        <v>27</v>
      </c>
      <c r="L108">
        <v>64</v>
      </c>
      <c r="M108">
        <v>1</v>
      </c>
      <c r="N108">
        <v>21</v>
      </c>
      <c r="O108">
        <v>0</v>
      </c>
      <c r="P108">
        <v>1</v>
      </c>
      <c r="Q108">
        <v>27</v>
      </c>
      <c r="R108" s="2">
        <f t="shared" si="9"/>
        <v>114</v>
      </c>
      <c r="S108">
        <v>2</v>
      </c>
      <c r="T108" s="2" t="str">
        <f t="shared" si="10"/>
        <v>With Discount</v>
      </c>
      <c r="U108">
        <v>2</v>
      </c>
      <c r="V108" s="18">
        <f t="shared" si="11"/>
        <v>45.6</v>
      </c>
      <c r="W108">
        <v>1</v>
      </c>
      <c r="X108">
        <v>3</v>
      </c>
      <c r="Y108" s="18">
        <f t="shared" si="12"/>
        <v>68.399999999999991</v>
      </c>
      <c r="Z108">
        <v>6</v>
      </c>
      <c r="AA108" s="2">
        <f t="shared" si="13"/>
        <v>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</v>
      </c>
      <c r="AI108">
        <v>11</v>
      </c>
      <c r="AJ108">
        <v>0</v>
      </c>
    </row>
    <row r="109" spans="1:36" x14ac:dyDescent="0.25">
      <c r="A109">
        <v>1592</v>
      </c>
      <c r="B109">
        <v>1970</v>
      </c>
      <c r="C109" s="2">
        <f t="shared" ca="1" si="7"/>
        <v>55</v>
      </c>
      <c r="D109" t="s">
        <v>442</v>
      </c>
      <c r="E109" t="s">
        <v>34</v>
      </c>
      <c r="F109">
        <v>90765</v>
      </c>
      <c r="G109">
        <v>0</v>
      </c>
      <c r="H109">
        <v>0</v>
      </c>
      <c r="I109" s="21">
        <f t="shared" si="8"/>
        <v>0</v>
      </c>
      <c r="J109" t="s">
        <v>91</v>
      </c>
      <c r="K109">
        <v>25</v>
      </c>
      <c r="L109">
        <v>547</v>
      </c>
      <c r="M109">
        <v>99</v>
      </c>
      <c r="N109">
        <v>812</v>
      </c>
      <c r="O109">
        <v>151</v>
      </c>
      <c r="P109">
        <v>82</v>
      </c>
      <c r="Q109">
        <v>33</v>
      </c>
      <c r="R109" s="2">
        <f t="shared" si="9"/>
        <v>1724</v>
      </c>
      <c r="S109">
        <v>0</v>
      </c>
      <c r="T109" s="2" t="str">
        <f t="shared" si="10"/>
        <v>Without Discount</v>
      </c>
      <c r="U109">
        <v>4</v>
      </c>
      <c r="V109" s="18">
        <f t="shared" si="11"/>
        <v>766.22222222222217</v>
      </c>
      <c r="W109">
        <v>6</v>
      </c>
      <c r="X109">
        <v>5</v>
      </c>
      <c r="Y109" s="18">
        <f t="shared" si="12"/>
        <v>957.77777777777783</v>
      </c>
      <c r="Z109">
        <v>1</v>
      </c>
      <c r="AA109" s="2">
        <f t="shared" si="13"/>
        <v>15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3</v>
      </c>
      <c r="AI109">
        <v>11</v>
      </c>
      <c r="AJ109">
        <v>0</v>
      </c>
    </row>
    <row r="110" spans="1:36" x14ac:dyDescent="0.25">
      <c r="A110">
        <v>367</v>
      </c>
      <c r="B110">
        <v>1978</v>
      </c>
      <c r="C110" s="2">
        <f t="shared" ca="1" si="7"/>
        <v>47</v>
      </c>
      <c r="D110" t="s">
        <v>443</v>
      </c>
      <c r="E110" t="s">
        <v>34</v>
      </c>
      <c r="F110">
        <v>36550</v>
      </c>
      <c r="G110">
        <v>1</v>
      </c>
      <c r="H110">
        <v>0</v>
      </c>
      <c r="I110" s="21">
        <f t="shared" si="8"/>
        <v>1</v>
      </c>
      <c r="J110" t="s">
        <v>92</v>
      </c>
      <c r="K110">
        <v>74</v>
      </c>
      <c r="L110">
        <v>47</v>
      </c>
      <c r="M110">
        <v>90</v>
      </c>
      <c r="N110">
        <v>94</v>
      </c>
      <c r="O110">
        <v>123</v>
      </c>
      <c r="P110">
        <v>103</v>
      </c>
      <c r="Q110">
        <v>120</v>
      </c>
      <c r="R110" s="2">
        <f t="shared" si="9"/>
        <v>577</v>
      </c>
      <c r="S110">
        <v>5</v>
      </c>
      <c r="T110" s="2" t="str">
        <f t="shared" si="10"/>
        <v>With Discount</v>
      </c>
      <c r="U110">
        <v>9</v>
      </c>
      <c r="V110" s="18">
        <f t="shared" si="11"/>
        <v>370.92857142857144</v>
      </c>
      <c r="W110">
        <v>1</v>
      </c>
      <c r="X110">
        <v>5</v>
      </c>
      <c r="Y110" s="18">
        <f t="shared" si="12"/>
        <v>206.07142857142858</v>
      </c>
      <c r="Z110">
        <v>9</v>
      </c>
      <c r="AA110" s="2">
        <f t="shared" si="13"/>
        <v>20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11</v>
      </c>
      <c r="AJ110">
        <v>0</v>
      </c>
    </row>
    <row r="111" spans="1:36" x14ac:dyDescent="0.25">
      <c r="A111">
        <v>5234</v>
      </c>
      <c r="B111">
        <v>1967</v>
      </c>
      <c r="C111" s="2">
        <f t="shared" ca="1" si="7"/>
        <v>58</v>
      </c>
      <c r="D111" t="s">
        <v>443</v>
      </c>
      <c r="E111" t="s">
        <v>34</v>
      </c>
      <c r="F111">
        <v>30753</v>
      </c>
      <c r="G111">
        <v>1</v>
      </c>
      <c r="H111">
        <v>1</v>
      </c>
      <c r="I111" s="21">
        <f t="shared" si="8"/>
        <v>2</v>
      </c>
      <c r="J111" s="1">
        <v>41585</v>
      </c>
      <c r="K111">
        <v>85</v>
      </c>
      <c r="L111">
        <v>12</v>
      </c>
      <c r="M111">
        <v>5</v>
      </c>
      <c r="N111">
        <v>25</v>
      </c>
      <c r="O111">
        <v>0</v>
      </c>
      <c r="P111">
        <v>9</v>
      </c>
      <c r="Q111">
        <v>30</v>
      </c>
      <c r="R111" s="2">
        <f t="shared" si="9"/>
        <v>81</v>
      </c>
      <c r="S111">
        <v>2</v>
      </c>
      <c r="T111" s="2" t="str">
        <f t="shared" si="10"/>
        <v>With Discount</v>
      </c>
      <c r="U111">
        <v>1</v>
      </c>
      <c r="V111" s="18">
        <f t="shared" si="11"/>
        <v>20.25</v>
      </c>
      <c r="W111">
        <v>1</v>
      </c>
      <c r="X111">
        <v>3</v>
      </c>
      <c r="Y111" s="18">
        <f t="shared" si="12"/>
        <v>60.75</v>
      </c>
      <c r="Z111">
        <v>5</v>
      </c>
      <c r="AA111" s="2">
        <f t="shared" si="13"/>
        <v>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11</v>
      </c>
      <c r="AJ111">
        <v>0</v>
      </c>
    </row>
    <row r="112" spans="1:36" x14ac:dyDescent="0.25">
      <c r="A112">
        <v>9862</v>
      </c>
      <c r="B112">
        <v>1969</v>
      </c>
      <c r="C112" s="2">
        <f t="shared" ca="1" si="7"/>
        <v>56</v>
      </c>
      <c r="D112" t="s">
        <v>442</v>
      </c>
      <c r="E112" t="s">
        <v>34</v>
      </c>
      <c r="F112">
        <v>21918</v>
      </c>
      <c r="G112">
        <v>1</v>
      </c>
      <c r="H112">
        <v>0</v>
      </c>
      <c r="I112" s="21">
        <f t="shared" si="8"/>
        <v>1</v>
      </c>
      <c r="J112" t="s">
        <v>93</v>
      </c>
      <c r="K112">
        <v>37</v>
      </c>
      <c r="L112">
        <v>1</v>
      </c>
      <c r="M112">
        <v>6</v>
      </c>
      <c r="N112">
        <v>7</v>
      </c>
      <c r="O112">
        <v>11</v>
      </c>
      <c r="P112">
        <v>5</v>
      </c>
      <c r="Q112">
        <v>3</v>
      </c>
      <c r="R112" s="2">
        <f t="shared" si="9"/>
        <v>33</v>
      </c>
      <c r="S112">
        <v>2</v>
      </c>
      <c r="T112" s="2" t="str">
        <f t="shared" si="10"/>
        <v>With Discount</v>
      </c>
      <c r="U112">
        <v>2</v>
      </c>
      <c r="V112" s="18">
        <f t="shared" si="11"/>
        <v>13.200000000000001</v>
      </c>
      <c r="W112">
        <v>0</v>
      </c>
      <c r="X112">
        <v>3</v>
      </c>
      <c r="Y112" s="18">
        <f t="shared" si="12"/>
        <v>19.8</v>
      </c>
      <c r="Z112">
        <v>6</v>
      </c>
      <c r="AA112" s="2">
        <f t="shared" si="13"/>
        <v>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11</v>
      </c>
      <c r="AJ112">
        <v>0</v>
      </c>
    </row>
    <row r="113" spans="1:36" x14ac:dyDescent="0.25">
      <c r="A113">
        <v>9805</v>
      </c>
      <c r="B113">
        <v>1953</v>
      </c>
      <c r="C113" s="2">
        <f t="shared" ca="1" si="7"/>
        <v>72</v>
      </c>
      <c r="D113" t="s">
        <v>443</v>
      </c>
      <c r="E113" t="s">
        <v>34</v>
      </c>
      <c r="F113">
        <v>56129</v>
      </c>
      <c r="G113">
        <v>0</v>
      </c>
      <c r="H113">
        <v>1</v>
      </c>
      <c r="I113" s="21">
        <f t="shared" si="8"/>
        <v>1</v>
      </c>
      <c r="J113" t="s">
        <v>84</v>
      </c>
      <c r="K113">
        <v>65</v>
      </c>
      <c r="L113">
        <v>320</v>
      </c>
      <c r="M113">
        <v>48</v>
      </c>
      <c r="N113">
        <v>133</v>
      </c>
      <c r="O113">
        <v>39</v>
      </c>
      <c r="P113">
        <v>72</v>
      </c>
      <c r="Q113">
        <v>48</v>
      </c>
      <c r="R113" s="2">
        <f t="shared" si="9"/>
        <v>660</v>
      </c>
      <c r="S113">
        <v>4</v>
      </c>
      <c r="T113" s="2" t="str">
        <f t="shared" si="10"/>
        <v>With Discount</v>
      </c>
      <c r="U113">
        <v>6</v>
      </c>
      <c r="V113" s="18">
        <f t="shared" si="11"/>
        <v>247.5</v>
      </c>
      <c r="W113">
        <v>2</v>
      </c>
      <c r="X113">
        <v>10</v>
      </c>
      <c r="Y113" s="18">
        <f t="shared" si="12"/>
        <v>412.5</v>
      </c>
      <c r="Z113">
        <v>4</v>
      </c>
      <c r="AA113" s="2">
        <f t="shared" si="13"/>
        <v>22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</v>
      </c>
      <c r="AI113">
        <v>11</v>
      </c>
      <c r="AJ113">
        <v>0</v>
      </c>
    </row>
    <row r="114" spans="1:36" x14ac:dyDescent="0.25">
      <c r="A114">
        <v>6205</v>
      </c>
      <c r="B114">
        <v>1967</v>
      </c>
      <c r="C114" s="2">
        <f t="shared" ca="1" si="7"/>
        <v>58</v>
      </c>
      <c r="D114" t="s">
        <v>443</v>
      </c>
      <c r="E114" t="s">
        <v>30</v>
      </c>
      <c r="F114">
        <v>32557</v>
      </c>
      <c r="G114">
        <v>1</v>
      </c>
      <c r="H114">
        <v>0</v>
      </c>
      <c r="I114" s="21">
        <f t="shared" si="8"/>
        <v>1</v>
      </c>
      <c r="J114" t="s">
        <v>94</v>
      </c>
      <c r="K114">
        <v>13</v>
      </c>
      <c r="L114">
        <v>34</v>
      </c>
      <c r="M114">
        <v>3</v>
      </c>
      <c r="N114">
        <v>29</v>
      </c>
      <c r="O114">
        <v>0</v>
      </c>
      <c r="P114">
        <v>4</v>
      </c>
      <c r="Q114">
        <v>10</v>
      </c>
      <c r="R114" s="2">
        <f t="shared" si="9"/>
        <v>80</v>
      </c>
      <c r="S114">
        <v>3</v>
      </c>
      <c r="T114" s="2" t="str">
        <f t="shared" si="10"/>
        <v>With Discount</v>
      </c>
      <c r="U114">
        <v>2</v>
      </c>
      <c r="V114" s="18">
        <f t="shared" si="11"/>
        <v>32</v>
      </c>
      <c r="W114">
        <v>1</v>
      </c>
      <c r="X114">
        <v>3</v>
      </c>
      <c r="Y114" s="18">
        <f t="shared" si="12"/>
        <v>48</v>
      </c>
      <c r="Z114">
        <v>5</v>
      </c>
      <c r="AA114" s="2">
        <f t="shared" si="13"/>
        <v>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</v>
      </c>
      <c r="AI114">
        <v>11</v>
      </c>
      <c r="AJ114">
        <v>1</v>
      </c>
    </row>
    <row r="115" spans="1:36" x14ac:dyDescent="0.25">
      <c r="A115">
        <v>8442</v>
      </c>
      <c r="B115">
        <v>1985</v>
      </c>
      <c r="C115" s="2">
        <f t="shared" ca="1" si="7"/>
        <v>40</v>
      </c>
      <c r="D115" t="s">
        <v>443</v>
      </c>
      <c r="E115" t="s">
        <v>34</v>
      </c>
      <c r="F115">
        <v>19510</v>
      </c>
      <c r="G115">
        <v>2</v>
      </c>
      <c r="H115">
        <v>0</v>
      </c>
      <c r="I115" s="21">
        <f t="shared" si="8"/>
        <v>2</v>
      </c>
      <c r="J115" s="1">
        <v>41373</v>
      </c>
      <c r="K115">
        <v>63</v>
      </c>
      <c r="L115">
        <v>9</v>
      </c>
      <c r="M115">
        <v>0</v>
      </c>
      <c r="N115">
        <v>7</v>
      </c>
      <c r="O115">
        <v>3</v>
      </c>
      <c r="P115">
        <v>4</v>
      </c>
      <c r="Q115">
        <v>7</v>
      </c>
      <c r="R115" s="2">
        <f t="shared" si="9"/>
        <v>30</v>
      </c>
      <c r="S115">
        <v>2</v>
      </c>
      <c r="T115" s="2" t="str">
        <f t="shared" si="10"/>
        <v>With Discount</v>
      </c>
      <c r="U115">
        <v>1</v>
      </c>
      <c r="V115" s="18">
        <f t="shared" si="11"/>
        <v>7.5</v>
      </c>
      <c r="W115">
        <v>0</v>
      </c>
      <c r="X115">
        <v>3</v>
      </c>
      <c r="Y115" s="18">
        <f t="shared" si="12"/>
        <v>22.5</v>
      </c>
      <c r="Z115">
        <v>7</v>
      </c>
      <c r="AA115" s="2">
        <f t="shared" si="13"/>
        <v>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</v>
      </c>
      <c r="AI115">
        <v>11</v>
      </c>
      <c r="AJ115">
        <v>0</v>
      </c>
    </row>
    <row r="116" spans="1:36" x14ac:dyDescent="0.25">
      <c r="A116">
        <v>7386</v>
      </c>
      <c r="B116">
        <v>1976</v>
      </c>
      <c r="C116" s="2">
        <f t="shared" ca="1" si="7"/>
        <v>49</v>
      </c>
      <c r="D116" t="s">
        <v>442</v>
      </c>
      <c r="E116" t="s">
        <v>37</v>
      </c>
      <c r="F116">
        <v>30992</v>
      </c>
      <c r="G116">
        <v>1</v>
      </c>
      <c r="H116">
        <v>0</v>
      </c>
      <c r="I116" s="21">
        <f t="shared" si="8"/>
        <v>1</v>
      </c>
      <c r="J116" t="s">
        <v>95</v>
      </c>
      <c r="K116">
        <v>83</v>
      </c>
      <c r="L116">
        <v>17</v>
      </c>
      <c r="M116">
        <v>0</v>
      </c>
      <c r="N116">
        <v>14</v>
      </c>
      <c r="O116">
        <v>7</v>
      </c>
      <c r="P116">
        <v>3</v>
      </c>
      <c r="Q116">
        <v>2</v>
      </c>
      <c r="R116" s="2">
        <f t="shared" si="9"/>
        <v>43</v>
      </c>
      <c r="S116">
        <v>1</v>
      </c>
      <c r="T116" s="2" t="str">
        <f t="shared" si="10"/>
        <v>With Discount</v>
      </c>
      <c r="U116">
        <v>1</v>
      </c>
      <c r="V116" s="18">
        <f t="shared" si="11"/>
        <v>10.75</v>
      </c>
      <c r="W116">
        <v>0</v>
      </c>
      <c r="X116">
        <v>3</v>
      </c>
      <c r="Y116" s="18">
        <f t="shared" si="12"/>
        <v>32.25</v>
      </c>
      <c r="Z116">
        <v>7</v>
      </c>
      <c r="AA116" s="2">
        <f t="shared" si="13"/>
        <v>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</v>
      </c>
      <c r="AI116">
        <v>11</v>
      </c>
      <c r="AJ116">
        <v>0</v>
      </c>
    </row>
    <row r="117" spans="1:36" x14ac:dyDescent="0.25">
      <c r="A117">
        <v>7215</v>
      </c>
      <c r="B117">
        <v>1983</v>
      </c>
      <c r="C117" s="2">
        <f t="shared" ca="1" si="7"/>
        <v>42</v>
      </c>
      <c r="D117" t="s">
        <v>442</v>
      </c>
      <c r="E117" t="s">
        <v>30</v>
      </c>
      <c r="F117">
        <v>101970</v>
      </c>
      <c r="G117">
        <v>0</v>
      </c>
      <c r="H117">
        <v>0</v>
      </c>
      <c r="I117" s="21">
        <f t="shared" si="8"/>
        <v>0</v>
      </c>
      <c r="J117" s="1">
        <v>41611</v>
      </c>
      <c r="K117">
        <v>69</v>
      </c>
      <c r="L117">
        <v>722</v>
      </c>
      <c r="M117">
        <v>27</v>
      </c>
      <c r="N117">
        <v>102</v>
      </c>
      <c r="O117">
        <v>44</v>
      </c>
      <c r="P117">
        <v>72</v>
      </c>
      <c r="Q117">
        <v>168</v>
      </c>
      <c r="R117" s="2">
        <f t="shared" si="9"/>
        <v>1135</v>
      </c>
      <c r="S117">
        <v>0</v>
      </c>
      <c r="T117" s="2" t="str">
        <f t="shared" si="10"/>
        <v>Without Discount</v>
      </c>
      <c r="U117">
        <v>6</v>
      </c>
      <c r="V117" s="18">
        <f t="shared" si="11"/>
        <v>358.4210526315789</v>
      </c>
      <c r="W117">
        <v>8</v>
      </c>
      <c r="X117">
        <v>13</v>
      </c>
      <c r="Y117" s="18">
        <f t="shared" si="12"/>
        <v>776.57894736842104</v>
      </c>
      <c r="Z117">
        <v>2</v>
      </c>
      <c r="AA117" s="2">
        <f t="shared" si="13"/>
        <v>27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3</v>
      </c>
      <c r="AI117">
        <v>11</v>
      </c>
      <c r="AJ117">
        <v>1</v>
      </c>
    </row>
    <row r="118" spans="1:36" x14ac:dyDescent="0.25">
      <c r="A118">
        <v>1491</v>
      </c>
      <c r="B118">
        <v>1965</v>
      </c>
      <c r="C118" s="2">
        <f t="shared" ca="1" si="7"/>
        <v>60</v>
      </c>
      <c r="D118" t="s">
        <v>443</v>
      </c>
      <c r="E118" t="s">
        <v>34</v>
      </c>
      <c r="F118">
        <v>71488</v>
      </c>
      <c r="G118">
        <v>0</v>
      </c>
      <c r="H118">
        <v>0</v>
      </c>
      <c r="I118" s="21">
        <f t="shared" si="8"/>
        <v>0</v>
      </c>
      <c r="J118" t="s">
        <v>64</v>
      </c>
      <c r="K118">
        <v>87</v>
      </c>
      <c r="L118">
        <v>162</v>
      </c>
      <c r="M118">
        <v>33</v>
      </c>
      <c r="N118">
        <v>124</v>
      </c>
      <c r="O118">
        <v>40</v>
      </c>
      <c r="P118">
        <v>28</v>
      </c>
      <c r="Q118">
        <v>172</v>
      </c>
      <c r="R118" s="2">
        <f t="shared" si="9"/>
        <v>559</v>
      </c>
      <c r="S118">
        <v>2</v>
      </c>
      <c r="T118" s="2" t="str">
        <f t="shared" si="10"/>
        <v>With Discount</v>
      </c>
      <c r="U118">
        <v>3</v>
      </c>
      <c r="V118" s="18">
        <f t="shared" si="11"/>
        <v>167.7</v>
      </c>
      <c r="W118">
        <v>4</v>
      </c>
      <c r="X118">
        <v>7</v>
      </c>
      <c r="Y118" s="18">
        <f t="shared" si="12"/>
        <v>391.29999999999995</v>
      </c>
      <c r="Z118">
        <v>1</v>
      </c>
      <c r="AA118" s="2">
        <f t="shared" si="13"/>
        <v>16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</v>
      </c>
      <c r="AI118">
        <v>11</v>
      </c>
      <c r="AJ118">
        <v>0</v>
      </c>
    </row>
    <row r="119" spans="1:36" x14ac:dyDescent="0.25">
      <c r="A119">
        <v>11071</v>
      </c>
      <c r="B119">
        <v>1984</v>
      </c>
      <c r="C119" s="2">
        <f t="shared" ca="1" si="7"/>
        <v>41</v>
      </c>
      <c r="D119" t="s">
        <v>442</v>
      </c>
      <c r="E119" t="s">
        <v>30</v>
      </c>
      <c r="F119">
        <v>79607</v>
      </c>
      <c r="G119">
        <v>0</v>
      </c>
      <c r="H119">
        <v>0</v>
      </c>
      <c r="I119" s="21">
        <f t="shared" si="8"/>
        <v>0</v>
      </c>
      <c r="J119" t="s">
        <v>96</v>
      </c>
      <c r="K119">
        <v>37</v>
      </c>
      <c r="L119">
        <v>450</v>
      </c>
      <c r="M119">
        <v>133</v>
      </c>
      <c r="N119">
        <v>951</v>
      </c>
      <c r="O119">
        <v>173</v>
      </c>
      <c r="P119">
        <v>0</v>
      </c>
      <c r="Q119">
        <v>216</v>
      </c>
      <c r="R119" s="2">
        <f t="shared" si="9"/>
        <v>1923</v>
      </c>
      <c r="S119">
        <v>1</v>
      </c>
      <c r="T119" s="2" t="str">
        <f t="shared" si="10"/>
        <v>With Discount</v>
      </c>
      <c r="U119">
        <v>3</v>
      </c>
      <c r="V119" s="18">
        <f t="shared" si="11"/>
        <v>641</v>
      </c>
      <c r="W119">
        <v>6</v>
      </c>
      <c r="X119">
        <v>6</v>
      </c>
      <c r="Y119" s="18">
        <f t="shared" si="12"/>
        <v>1282</v>
      </c>
      <c r="Z119">
        <v>1</v>
      </c>
      <c r="AA119" s="2">
        <f t="shared" si="13"/>
        <v>16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</v>
      </c>
      <c r="AI119">
        <v>11</v>
      </c>
      <c r="AJ119">
        <v>1</v>
      </c>
    </row>
    <row r="120" spans="1:36" x14ac:dyDescent="0.25">
      <c r="A120">
        <v>3381</v>
      </c>
      <c r="B120">
        <v>1953</v>
      </c>
      <c r="C120" s="2">
        <f t="shared" ca="1" si="7"/>
        <v>72</v>
      </c>
      <c r="D120" t="s">
        <v>443</v>
      </c>
      <c r="E120" t="s">
        <v>34</v>
      </c>
      <c r="F120">
        <v>54348</v>
      </c>
      <c r="G120">
        <v>1</v>
      </c>
      <c r="H120">
        <v>1</v>
      </c>
      <c r="I120" s="21">
        <f t="shared" si="8"/>
        <v>2</v>
      </c>
      <c r="J120" s="1">
        <v>41857</v>
      </c>
      <c r="K120">
        <v>51</v>
      </c>
      <c r="L120">
        <v>70</v>
      </c>
      <c r="M120">
        <v>0</v>
      </c>
      <c r="N120">
        <v>16</v>
      </c>
      <c r="O120">
        <v>0</v>
      </c>
      <c r="P120">
        <v>0</v>
      </c>
      <c r="Q120">
        <v>4</v>
      </c>
      <c r="R120" s="2">
        <f t="shared" si="9"/>
        <v>90</v>
      </c>
      <c r="S120">
        <v>2</v>
      </c>
      <c r="T120" s="2" t="str">
        <f t="shared" si="10"/>
        <v>With Discount</v>
      </c>
      <c r="U120">
        <v>2</v>
      </c>
      <c r="V120" s="18">
        <f t="shared" si="11"/>
        <v>30</v>
      </c>
      <c r="W120">
        <v>0</v>
      </c>
      <c r="X120">
        <v>4</v>
      </c>
      <c r="Y120" s="18">
        <f t="shared" si="12"/>
        <v>60</v>
      </c>
      <c r="Z120">
        <v>6</v>
      </c>
      <c r="AA120" s="2">
        <f t="shared" si="13"/>
        <v>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11</v>
      </c>
      <c r="AJ120">
        <v>0</v>
      </c>
    </row>
    <row r="121" spans="1:36" x14ac:dyDescent="0.25">
      <c r="A121">
        <v>11051</v>
      </c>
      <c r="B121">
        <v>1956</v>
      </c>
      <c r="C121" s="2">
        <f t="shared" ca="1" si="7"/>
        <v>69</v>
      </c>
      <c r="D121" t="s">
        <v>33</v>
      </c>
      <c r="E121" t="s">
        <v>34</v>
      </c>
      <c r="F121">
        <v>77376</v>
      </c>
      <c r="G121">
        <v>1</v>
      </c>
      <c r="H121">
        <v>1</v>
      </c>
      <c r="I121" s="21">
        <f t="shared" si="8"/>
        <v>2</v>
      </c>
      <c r="J121" s="1">
        <v>41917</v>
      </c>
      <c r="K121">
        <v>72</v>
      </c>
      <c r="L121">
        <v>492</v>
      </c>
      <c r="M121">
        <v>19</v>
      </c>
      <c r="N121">
        <v>110</v>
      </c>
      <c r="O121">
        <v>16</v>
      </c>
      <c r="P121">
        <v>12</v>
      </c>
      <c r="Q121">
        <v>12</v>
      </c>
      <c r="R121" s="2">
        <f t="shared" si="9"/>
        <v>661</v>
      </c>
      <c r="S121">
        <v>4</v>
      </c>
      <c r="T121" s="2" t="str">
        <f t="shared" si="10"/>
        <v>With Discount</v>
      </c>
      <c r="U121">
        <v>6</v>
      </c>
      <c r="V121" s="18">
        <f t="shared" si="11"/>
        <v>247.875</v>
      </c>
      <c r="W121">
        <v>3</v>
      </c>
      <c r="X121">
        <v>10</v>
      </c>
      <c r="Y121" s="18">
        <f t="shared" si="12"/>
        <v>413.125</v>
      </c>
      <c r="Z121">
        <v>4</v>
      </c>
      <c r="AA121" s="2">
        <f t="shared" si="13"/>
        <v>23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</v>
      </c>
      <c r="AI121">
        <v>11</v>
      </c>
      <c r="AJ121">
        <v>0</v>
      </c>
    </row>
    <row r="122" spans="1:36" x14ac:dyDescent="0.25">
      <c r="A122">
        <v>8026</v>
      </c>
      <c r="B122">
        <v>1952</v>
      </c>
      <c r="C122" s="2">
        <f t="shared" ca="1" si="7"/>
        <v>73</v>
      </c>
      <c r="D122" t="s">
        <v>442</v>
      </c>
      <c r="E122" t="s">
        <v>34</v>
      </c>
      <c r="F122">
        <v>62998</v>
      </c>
      <c r="G122">
        <v>0</v>
      </c>
      <c r="H122">
        <v>1</v>
      </c>
      <c r="I122" s="21">
        <f t="shared" si="8"/>
        <v>1</v>
      </c>
      <c r="J122" t="s">
        <v>97</v>
      </c>
      <c r="K122">
        <v>10</v>
      </c>
      <c r="L122">
        <v>120</v>
      </c>
      <c r="M122">
        <v>58</v>
      </c>
      <c r="N122">
        <v>73</v>
      </c>
      <c r="O122">
        <v>65</v>
      </c>
      <c r="P122">
        <v>89</v>
      </c>
      <c r="Q122">
        <v>58</v>
      </c>
      <c r="R122" s="2">
        <f t="shared" si="9"/>
        <v>463</v>
      </c>
      <c r="S122">
        <v>5</v>
      </c>
      <c r="T122" s="2" t="str">
        <f t="shared" si="10"/>
        <v>With Discount</v>
      </c>
      <c r="U122">
        <v>5</v>
      </c>
      <c r="V122" s="18">
        <f t="shared" si="11"/>
        <v>231.5</v>
      </c>
      <c r="W122">
        <v>4</v>
      </c>
      <c r="X122">
        <v>5</v>
      </c>
      <c r="Y122" s="18">
        <f t="shared" si="12"/>
        <v>231.5</v>
      </c>
      <c r="Z122">
        <v>5</v>
      </c>
      <c r="AA122" s="2">
        <f t="shared" si="13"/>
        <v>19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</v>
      </c>
      <c r="AI122">
        <v>11</v>
      </c>
      <c r="AJ122">
        <v>0</v>
      </c>
    </row>
    <row r="123" spans="1:36" x14ac:dyDescent="0.25">
      <c r="A123">
        <v>433</v>
      </c>
      <c r="B123">
        <v>1958</v>
      </c>
      <c r="C123" s="2">
        <f t="shared" ca="1" si="7"/>
        <v>67</v>
      </c>
      <c r="D123" t="s">
        <v>443</v>
      </c>
      <c r="E123" t="s">
        <v>30</v>
      </c>
      <c r="F123">
        <v>61331</v>
      </c>
      <c r="G123">
        <v>1</v>
      </c>
      <c r="H123">
        <v>1</v>
      </c>
      <c r="I123" s="21">
        <f t="shared" si="8"/>
        <v>2</v>
      </c>
      <c r="J123" s="1">
        <v>41550</v>
      </c>
      <c r="K123">
        <v>42</v>
      </c>
      <c r="L123">
        <v>534</v>
      </c>
      <c r="M123">
        <v>5</v>
      </c>
      <c r="N123">
        <v>47</v>
      </c>
      <c r="O123">
        <v>0</v>
      </c>
      <c r="P123">
        <v>5</v>
      </c>
      <c r="Q123">
        <v>41</v>
      </c>
      <c r="R123" s="2">
        <f t="shared" si="9"/>
        <v>632</v>
      </c>
      <c r="S123">
        <v>5</v>
      </c>
      <c r="T123" s="2" t="str">
        <f t="shared" si="10"/>
        <v>With Discount</v>
      </c>
      <c r="U123">
        <v>11</v>
      </c>
      <c r="V123" s="18">
        <f t="shared" si="11"/>
        <v>408.94117647058823</v>
      </c>
      <c r="W123">
        <v>1</v>
      </c>
      <c r="X123">
        <v>6</v>
      </c>
      <c r="Y123" s="18">
        <f t="shared" si="12"/>
        <v>223.05882352941177</v>
      </c>
      <c r="Z123">
        <v>8</v>
      </c>
      <c r="AA123" s="2">
        <f t="shared" si="13"/>
        <v>23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</v>
      </c>
      <c r="AI123">
        <v>11</v>
      </c>
      <c r="AJ123">
        <v>0</v>
      </c>
    </row>
    <row r="124" spans="1:36" x14ac:dyDescent="0.25">
      <c r="A124">
        <v>9597</v>
      </c>
      <c r="B124">
        <v>1969</v>
      </c>
      <c r="C124" s="2">
        <f t="shared" ca="1" si="7"/>
        <v>56</v>
      </c>
      <c r="D124" t="s">
        <v>442</v>
      </c>
      <c r="E124" t="s">
        <v>34</v>
      </c>
      <c r="F124">
        <v>73448</v>
      </c>
      <c r="G124">
        <v>0</v>
      </c>
      <c r="H124">
        <v>0</v>
      </c>
      <c r="I124" s="21">
        <f t="shared" si="8"/>
        <v>0</v>
      </c>
      <c r="J124" s="1">
        <v>41914</v>
      </c>
      <c r="K124">
        <v>10</v>
      </c>
      <c r="L124">
        <v>236</v>
      </c>
      <c r="M124">
        <v>106</v>
      </c>
      <c r="N124">
        <v>189</v>
      </c>
      <c r="O124">
        <v>23</v>
      </c>
      <c r="P124">
        <v>41</v>
      </c>
      <c r="Q124">
        <v>130</v>
      </c>
      <c r="R124" s="2">
        <f t="shared" si="9"/>
        <v>725</v>
      </c>
      <c r="S124">
        <v>1</v>
      </c>
      <c r="T124" s="2" t="str">
        <f t="shared" si="10"/>
        <v>With Discount</v>
      </c>
      <c r="U124">
        <v>7</v>
      </c>
      <c r="V124" s="18">
        <f t="shared" si="11"/>
        <v>317.1875</v>
      </c>
      <c r="W124">
        <v>2</v>
      </c>
      <c r="X124">
        <v>9</v>
      </c>
      <c r="Y124" s="18">
        <f t="shared" si="12"/>
        <v>407.8125</v>
      </c>
      <c r="Z124">
        <v>4</v>
      </c>
      <c r="AA124" s="2">
        <f t="shared" si="13"/>
        <v>19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</v>
      </c>
      <c r="AI124">
        <v>11</v>
      </c>
      <c r="AJ124">
        <v>0</v>
      </c>
    </row>
    <row r="125" spans="1:36" x14ac:dyDescent="0.25">
      <c r="A125">
        <v>5290</v>
      </c>
      <c r="B125">
        <v>1964</v>
      </c>
      <c r="C125" s="2">
        <f t="shared" ca="1" si="7"/>
        <v>61</v>
      </c>
      <c r="D125" t="s">
        <v>33</v>
      </c>
      <c r="E125" t="s">
        <v>34</v>
      </c>
      <c r="F125">
        <v>41551</v>
      </c>
      <c r="G125">
        <v>1</v>
      </c>
      <c r="H125">
        <v>1</v>
      </c>
      <c r="I125" s="21">
        <f t="shared" si="8"/>
        <v>2</v>
      </c>
      <c r="J125" t="s">
        <v>99</v>
      </c>
      <c r="K125">
        <v>51</v>
      </c>
      <c r="L125">
        <v>220</v>
      </c>
      <c r="M125">
        <v>0</v>
      </c>
      <c r="N125">
        <v>33</v>
      </c>
      <c r="O125">
        <v>3</v>
      </c>
      <c r="P125">
        <v>0</v>
      </c>
      <c r="Q125">
        <v>23</v>
      </c>
      <c r="R125" s="2">
        <f t="shared" si="9"/>
        <v>279</v>
      </c>
      <c r="S125">
        <v>5</v>
      </c>
      <c r="T125" s="2" t="str">
        <f t="shared" si="10"/>
        <v>With Discount</v>
      </c>
      <c r="U125">
        <v>5</v>
      </c>
      <c r="V125" s="18">
        <f t="shared" si="11"/>
        <v>139.5</v>
      </c>
      <c r="W125">
        <v>1</v>
      </c>
      <c r="X125">
        <v>5</v>
      </c>
      <c r="Y125" s="18">
        <f t="shared" si="12"/>
        <v>139.5</v>
      </c>
      <c r="Z125">
        <v>8</v>
      </c>
      <c r="AA125" s="2">
        <f t="shared" si="13"/>
        <v>16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11</v>
      </c>
      <c r="AJ125">
        <v>0</v>
      </c>
    </row>
    <row r="126" spans="1:36" x14ac:dyDescent="0.25">
      <c r="A126">
        <v>1685</v>
      </c>
      <c r="B126">
        <v>1967</v>
      </c>
      <c r="C126" s="2">
        <f t="shared" ca="1" si="7"/>
        <v>58</v>
      </c>
      <c r="D126" t="s">
        <v>33</v>
      </c>
      <c r="E126" t="s">
        <v>34</v>
      </c>
      <c r="F126">
        <v>62981</v>
      </c>
      <c r="G126">
        <v>0</v>
      </c>
      <c r="H126">
        <v>0</v>
      </c>
      <c r="I126" s="21">
        <f t="shared" si="8"/>
        <v>0</v>
      </c>
      <c r="J126" t="s">
        <v>69</v>
      </c>
      <c r="K126">
        <v>21</v>
      </c>
      <c r="L126">
        <v>796</v>
      </c>
      <c r="M126">
        <v>14</v>
      </c>
      <c r="N126">
        <v>590</v>
      </c>
      <c r="O126">
        <v>38</v>
      </c>
      <c r="P126">
        <v>44</v>
      </c>
      <c r="Q126">
        <v>0</v>
      </c>
      <c r="R126" s="2">
        <f t="shared" si="9"/>
        <v>1482</v>
      </c>
      <c r="S126">
        <v>1</v>
      </c>
      <c r="T126" s="2" t="str">
        <f t="shared" si="10"/>
        <v>With Discount</v>
      </c>
      <c r="U126">
        <v>4</v>
      </c>
      <c r="V126" s="18">
        <f t="shared" si="11"/>
        <v>348.70588235294116</v>
      </c>
      <c r="W126">
        <v>5</v>
      </c>
      <c r="X126">
        <v>13</v>
      </c>
      <c r="Y126" s="18">
        <f t="shared" si="12"/>
        <v>1133.2941176470588</v>
      </c>
      <c r="Z126">
        <v>3</v>
      </c>
      <c r="AA126" s="2">
        <f t="shared" si="13"/>
        <v>23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3</v>
      </c>
      <c r="AI126">
        <v>11</v>
      </c>
      <c r="AJ126">
        <v>0</v>
      </c>
    </row>
    <row r="127" spans="1:36" x14ac:dyDescent="0.25">
      <c r="A127">
        <v>5342</v>
      </c>
      <c r="B127">
        <v>1976</v>
      </c>
      <c r="C127" s="2">
        <f t="shared" ca="1" si="7"/>
        <v>49</v>
      </c>
      <c r="D127" t="s">
        <v>41</v>
      </c>
      <c r="E127" t="s">
        <v>37</v>
      </c>
      <c r="F127">
        <v>9548</v>
      </c>
      <c r="G127">
        <v>1</v>
      </c>
      <c r="H127">
        <v>0</v>
      </c>
      <c r="I127" s="21">
        <f t="shared" si="8"/>
        <v>1</v>
      </c>
      <c r="J127" s="1">
        <v>41129</v>
      </c>
      <c r="K127">
        <v>31</v>
      </c>
      <c r="L127">
        <v>0</v>
      </c>
      <c r="M127">
        <v>1</v>
      </c>
      <c r="N127">
        <v>3</v>
      </c>
      <c r="O127">
        <v>10</v>
      </c>
      <c r="P127">
        <v>6</v>
      </c>
      <c r="Q127">
        <v>9</v>
      </c>
      <c r="R127" s="2">
        <f t="shared" si="9"/>
        <v>29</v>
      </c>
      <c r="S127">
        <v>2</v>
      </c>
      <c r="T127" s="2" t="str">
        <f t="shared" si="10"/>
        <v>With Discount</v>
      </c>
      <c r="U127">
        <v>1</v>
      </c>
      <c r="V127" s="18">
        <f t="shared" si="11"/>
        <v>7.25</v>
      </c>
      <c r="W127">
        <v>0</v>
      </c>
      <c r="X127">
        <v>3</v>
      </c>
      <c r="Y127" s="18">
        <f t="shared" si="12"/>
        <v>21.75</v>
      </c>
      <c r="Z127">
        <v>8</v>
      </c>
      <c r="AA127" s="2">
        <f t="shared" si="13"/>
        <v>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</v>
      </c>
      <c r="AI127">
        <v>11</v>
      </c>
      <c r="AJ127">
        <v>0</v>
      </c>
    </row>
    <row r="128" spans="1:36" x14ac:dyDescent="0.25">
      <c r="A128">
        <v>9579</v>
      </c>
      <c r="B128">
        <v>1959</v>
      </c>
      <c r="C128" s="2">
        <f t="shared" ca="1" si="7"/>
        <v>66</v>
      </c>
      <c r="D128" t="s">
        <v>33</v>
      </c>
      <c r="E128" t="s">
        <v>34</v>
      </c>
      <c r="F128">
        <v>33762</v>
      </c>
      <c r="G128">
        <v>2</v>
      </c>
      <c r="H128">
        <v>1</v>
      </c>
      <c r="I128" s="21">
        <f t="shared" si="8"/>
        <v>3</v>
      </c>
      <c r="J128" s="1">
        <v>41462</v>
      </c>
      <c r="K128">
        <v>61</v>
      </c>
      <c r="L128">
        <v>53</v>
      </c>
      <c r="M128">
        <v>1</v>
      </c>
      <c r="N128">
        <v>34</v>
      </c>
      <c r="O128">
        <v>2</v>
      </c>
      <c r="P128">
        <v>0</v>
      </c>
      <c r="Q128">
        <v>16</v>
      </c>
      <c r="R128" s="2">
        <f t="shared" si="9"/>
        <v>106</v>
      </c>
      <c r="S128">
        <v>3</v>
      </c>
      <c r="T128" s="2" t="str">
        <f t="shared" si="10"/>
        <v>With Discount</v>
      </c>
      <c r="U128">
        <v>2</v>
      </c>
      <c r="V128" s="18">
        <f t="shared" si="11"/>
        <v>53</v>
      </c>
      <c r="W128">
        <v>2</v>
      </c>
      <c r="X128">
        <v>2</v>
      </c>
      <c r="Y128" s="18">
        <f t="shared" si="12"/>
        <v>53</v>
      </c>
      <c r="Z128">
        <v>8</v>
      </c>
      <c r="AA128" s="2">
        <f t="shared" si="13"/>
        <v>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</v>
      </c>
      <c r="AI128">
        <v>11</v>
      </c>
      <c r="AJ128">
        <v>0</v>
      </c>
    </row>
    <row r="129" spans="1:36" x14ac:dyDescent="0.25">
      <c r="A129">
        <v>7660</v>
      </c>
      <c r="B129">
        <v>1973</v>
      </c>
      <c r="C129" s="2">
        <f t="shared" ca="1" si="7"/>
        <v>52</v>
      </c>
      <c r="D129" t="s">
        <v>33</v>
      </c>
      <c r="E129" t="s">
        <v>30</v>
      </c>
      <c r="F129">
        <v>35860</v>
      </c>
      <c r="G129">
        <v>1</v>
      </c>
      <c r="H129">
        <v>1</v>
      </c>
      <c r="I129" s="21">
        <f t="shared" si="8"/>
        <v>2</v>
      </c>
      <c r="J129" t="s">
        <v>100</v>
      </c>
      <c r="K129">
        <v>37</v>
      </c>
      <c r="L129">
        <v>15</v>
      </c>
      <c r="M129">
        <v>0</v>
      </c>
      <c r="N129">
        <v>8</v>
      </c>
      <c r="O129">
        <v>4</v>
      </c>
      <c r="P129">
        <v>2</v>
      </c>
      <c r="Q129">
        <v>20</v>
      </c>
      <c r="R129" s="2">
        <f t="shared" si="9"/>
        <v>49</v>
      </c>
      <c r="S129">
        <v>2</v>
      </c>
      <c r="T129" s="2" t="str">
        <f t="shared" si="10"/>
        <v>With Discount</v>
      </c>
      <c r="U129">
        <v>1</v>
      </c>
      <c r="V129" s="18">
        <f t="shared" si="11"/>
        <v>16.333333333333332</v>
      </c>
      <c r="W129">
        <v>1</v>
      </c>
      <c r="X129">
        <v>2</v>
      </c>
      <c r="Y129" s="18">
        <f t="shared" si="12"/>
        <v>32.666666666666664</v>
      </c>
      <c r="Z129">
        <v>5</v>
      </c>
      <c r="AA129" s="2">
        <f t="shared" si="13"/>
        <v>6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</v>
      </c>
      <c r="AI129">
        <v>11</v>
      </c>
      <c r="AJ129">
        <v>1</v>
      </c>
    </row>
    <row r="130" spans="1:36" x14ac:dyDescent="0.25">
      <c r="A130">
        <v>1461</v>
      </c>
      <c r="B130">
        <v>1965</v>
      </c>
      <c r="C130" s="2">
        <f t="shared" ca="1" si="7"/>
        <v>60</v>
      </c>
      <c r="D130" t="s">
        <v>33</v>
      </c>
      <c r="E130" t="s">
        <v>37</v>
      </c>
      <c r="F130">
        <v>36921</v>
      </c>
      <c r="G130">
        <v>1</v>
      </c>
      <c r="H130">
        <v>1</v>
      </c>
      <c r="I130" s="21">
        <f t="shared" si="8"/>
        <v>2</v>
      </c>
      <c r="J130" t="s">
        <v>101</v>
      </c>
      <c r="K130">
        <v>74</v>
      </c>
      <c r="L130">
        <v>17</v>
      </c>
      <c r="M130">
        <v>1</v>
      </c>
      <c r="N130">
        <v>12</v>
      </c>
      <c r="O130">
        <v>3</v>
      </c>
      <c r="P130">
        <v>1</v>
      </c>
      <c r="Q130">
        <v>4</v>
      </c>
      <c r="R130" s="2">
        <f t="shared" si="9"/>
        <v>38</v>
      </c>
      <c r="S130">
        <v>2</v>
      </c>
      <c r="T130" s="2" t="str">
        <f t="shared" si="10"/>
        <v>With Discount</v>
      </c>
      <c r="U130">
        <v>2</v>
      </c>
      <c r="V130" s="18">
        <f t="shared" si="11"/>
        <v>15.200000000000001</v>
      </c>
      <c r="W130">
        <v>0</v>
      </c>
      <c r="X130">
        <v>3</v>
      </c>
      <c r="Y130" s="18">
        <f t="shared" si="12"/>
        <v>22.8</v>
      </c>
      <c r="Z130">
        <v>7</v>
      </c>
      <c r="AA130" s="2">
        <f t="shared" si="13"/>
        <v>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11</v>
      </c>
      <c r="AJ130">
        <v>0</v>
      </c>
    </row>
    <row r="131" spans="1:36" x14ac:dyDescent="0.25">
      <c r="A131">
        <v>821</v>
      </c>
      <c r="B131">
        <v>1992</v>
      </c>
      <c r="C131" s="2">
        <f t="shared" ref="C131:C194" ca="1" si="14">YEAR(TODAY()) -B131</f>
        <v>33</v>
      </c>
      <c r="D131" t="s">
        <v>443</v>
      </c>
      <c r="E131" t="s">
        <v>30</v>
      </c>
      <c r="F131">
        <v>92859</v>
      </c>
      <c r="G131">
        <v>0</v>
      </c>
      <c r="H131">
        <v>0</v>
      </c>
      <c r="I131" s="21">
        <f t="shared" ref="I131:I194" si="15">SUM(G131,H131)</f>
        <v>0</v>
      </c>
      <c r="J131" t="s">
        <v>102</v>
      </c>
      <c r="K131">
        <v>46</v>
      </c>
      <c r="L131">
        <v>962</v>
      </c>
      <c r="M131">
        <v>61</v>
      </c>
      <c r="N131">
        <v>921</v>
      </c>
      <c r="O131">
        <v>52</v>
      </c>
      <c r="P131">
        <v>61</v>
      </c>
      <c r="Q131">
        <v>20</v>
      </c>
      <c r="R131" s="2">
        <f t="shared" ref="R131:R194" si="16">SUM(L131,M131,N131,O131,P131,Q131)</f>
        <v>2077</v>
      </c>
      <c r="S131">
        <v>1</v>
      </c>
      <c r="T131" s="2" t="str">
        <f t="shared" ref="T131:T194" si="17">IF(S131&gt;0, "With Discount", "Without Discount")</f>
        <v>With Discount</v>
      </c>
      <c r="U131">
        <v>5</v>
      </c>
      <c r="V131" s="18">
        <f t="shared" ref="V131:V194" si="18">IF((U131+X131)=0,0, (U131/(U131+X131))*R131)</f>
        <v>610.88235294117646</v>
      </c>
      <c r="W131">
        <v>4</v>
      </c>
      <c r="X131">
        <v>12</v>
      </c>
      <c r="Y131" s="18">
        <f t="shared" ref="Y131:Y194" si="19">IF((X131+U131)=0,0, (X131/(X131+U131))*R131)</f>
        <v>1466.1176470588236</v>
      </c>
      <c r="Z131">
        <v>2</v>
      </c>
      <c r="AA131" s="2">
        <f t="shared" ref="AA131:AA194" si="20">SUM(S131,U131,W131,X131)</f>
        <v>22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</v>
      </c>
      <c r="AI131">
        <v>11</v>
      </c>
      <c r="AJ131">
        <v>0</v>
      </c>
    </row>
    <row r="132" spans="1:36" x14ac:dyDescent="0.25">
      <c r="A132">
        <v>11084</v>
      </c>
      <c r="B132">
        <v>1976</v>
      </c>
      <c r="C132" s="2">
        <f t="shared" ca="1" si="14"/>
        <v>49</v>
      </c>
      <c r="D132" t="s">
        <v>443</v>
      </c>
      <c r="E132" t="s">
        <v>34</v>
      </c>
      <c r="F132">
        <v>65104</v>
      </c>
      <c r="G132">
        <v>0</v>
      </c>
      <c r="H132">
        <v>1</v>
      </c>
      <c r="I132" s="21">
        <f t="shared" si="15"/>
        <v>1</v>
      </c>
      <c r="J132" t="s">
        <v>93</v>
      </c>
      <c r="K132">
        <v>4</v>
      </c>
      <c r="L132">
        <v>738</v>
      </c>
      <c r="M132">
        <v>0</v>
      </c>
      <c r="N132">
        <v>232</v>
      </c>
      <c r="O132">
        <v>13</v>
      </c>
      <c r="P132">
        <v>20</v>
      </c>
      <c r="Q132">
        <v>50</v>
      </c>
      <c r="R132" s="2">
        <f t="shared" si="16"/>
        <v>1053</v>
      </c>
      <c r="S132">
        <v>2</v>
      </c>
      <c r="T132" s="2" t="str">
        <f t="shared" si="17"/>
        <v>With Discount</v>
      </c>
      <c r="U132">
        <v>3</v>
      </c>
      <c r="V132" s="18">
        <f t="shared" si="18"/>
        <v>315.89999999999998</v>
      </c>
      <c r="W132">
        <v>5</v>
      </c>
      <c r="X132">
        <v>7</v>
      </c>
      <c r="Y132" s="18">
        <f t="shared" si="19"/>
        <v>737.09999999999991</v>
      </c>
      <c r="Z132">
        <v>7</v>
      </c>
      <c r="AA132" s="2">
        <f t="shared" si="20"/>
        <v>17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11</v>
      </c>
      <c r="AJ132">
        <v>1</v>
      </c>
    </row>
    <row r="133" spans="1:36" x14ac:dyDescent="0.25">
      <c r="A133">
        <v>8690</v>
      </c>
      <c r="B133">
        <v>1962</v>
      </c>
      <c r="C133" s="2">
        <f t="shared" ca="1" si="14"/>
        <v>63</v>
      </c>
      <c r="D133" t="s">
        <v>442</v>
      </c>
      <c r="E133" t="s">
        <v>34</v>
      </c>
      <c r="F133">
        <v>86111</v>
      </c>
      <c r="G133">
        <v>0</v>
      </c>
      <c r="H133">
        <v>0</v>
      </c>
      <c r="I133" s="21">
        <f t="shared" si="15"/>
        <v>0</v>
      </c>
      <c r="J133" t="s">
        <v>103</v>
      </c>
      <c r="K133">
        <v>73</v>
      </c>
      <c r="L133">
        <v>399</v>
      </c>
      <c r="M133">
        <v>28</v>
      </c>
      <c r="N133">
        <v>756</v>
      </c>
      <c r="O133">
        <v>36</v>
      </c>
      <c r="P133">
        <v>40</v>
      </c>
      <c r="Q133">
        <v>126</v>
      </c>
      <c r="R133" s="2">
        <f t="shared" si="16"/>
        <v>1385</v>
      </c>
      <c r="S133">
        <v>1</v>
      </c>
      <c r="T133" s="2" t="str">
        <f t="shared" si="17"/>
        <v>With Discount</v>
      </c>
      <c r="U133">
        <v>5</v>
      </c>
      <c r="V133" s="18">
        <f t="shared" si="18"/>
        <v>461.66666666666663</v>
      </c>
      <c r="W133">
        <v>7</v>
      </c>
      <c r="X133">
        <v>10</v>
      </c>
      <c r="Y133" s="18">
        <f t="shared" si="19"/>
        <v>923.33333333333326</v>
      </c>
      <c r="Z133">
        <v>2</v>
      </c>
      <c r="AA133" s="2">
        <f t="shared" si="20"/>
        <v>23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11</v>
      </c>
      <c r="AJ133">
        <v>0</v>
      </c>
    </row>
    <row r="134" spans="1:36" x14ac:dyDescent="0.25">
      <c r="A134">
        <v>2937</v>
      </c>
      <c r="B134">
        <v>1974</v>
      </c>
      <c r="C134" s="2">
        <f t="shared" ca="1" si="14"/>
        <v>51</v>
      </c>
      <c r="D134" t="s">
        <v>33</v>
      </c>
      <c r="E134" t="s">
        <v>30</v>
      </c>
      <c r="F134">
        <v>68352</v>
      </c>
      <c r="G134">
        <v>0</v>
      </c>
      <c r="H134">
        <v>1</v>
      </c>
      <c r="I134" s="21">
        <f t="shared" si="15"/>
        <v>1</v>
      </c>
      <c r="J134" t="s">
        <v>104</v>
      </c>
      <c r="K134">
        <v>47</v>
      </c>
      <c r="L134">
        <v>614</v>
      </c>
      <c r="M134">
        <v>16</v>
      </c>
      <c r="N134">
        <v>132</v>
      </c>
      <c r="O134">
        <v>43</v>
      </c>
      <c r="P134">
        <v>33</v>
      </c>
      <c r="Q134">
        <v>33</v>
      </c>
      <c r="R134" s="2">
        <f t="shared" si="16"/>
        <v>871</v>
      </c>
      <c r="S134">
        <v>3</v>
      </c>
      <c r="T134" s="2" t="str">
        <f t="shared" si="17"/>
        <v>With Discount</v>
      </c>
      <c r="U134">
        <v>8</v>
      </c>
      <c r="V134" s="18">
        <f t="shared" si="18"/>
        <v>409.88235294117646</v>
      </c>
      <c r="W134">
        <v>5</v>
      </c>
      <c r="X134">
        <v>9</v>
      </c>
      <c r="Y134" s="18">
        <f t="shared" si="19"/>
        <v>461.11764705882354</v>
      </c>
      <c r="Z134">
        <v>6</v>
      </c>
      <c r="AA134" s="2">
        <f t="shared" si="20"/>
        <v>25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</v>
      </c>
      <c r="AI134">
        <v>11</v>
      </c>
      <c r="AJ134">
        <v>0</v>
      </c>
    </row>
    <row r="135" spans="1:36" x14ac:dyDescent="0.25">
      <c r="A135">
        <v>9701</v>
      </c>
      <c r="B135">
        <v>1988</v>
      </c>
      <c r="C135" s="2">
        <f t="shared" ca="1" si="14"/>
        <v>37</v>
      </c>
      <c r="D135" t="s">
        <v>442</v>
      </c>
      <c r="E135" t="s">
        <v>34</v>
      </c>
      <c r="F135">
        <v>41883</v>
      </c>
      <c r="G135">
        <v>1</v>
      </c>
      <c r="H135">
        <v>0</v>
      </c>
      <c r="I135" s="21">
        <f t="shared" si="15"/>
        <v>1</v>
      </c>
      <c r="J135" t="s">
        <v>105</v>
      </c>
      <c r="K135">
        <v>13</v>
      </c>
      <c r="L135">
        <v>32</v>
      </c>
      <c r="M135">
        <v>34</v>
      </c>
      <c r="N135">
        <v>41</v>
      </c>
      <c r="O135">
        <v>73</v>
      </c>
      <c r="P135">
        <v>16</v>
      </c>
      <c r="Q135">
        <v>116</v>
      </c>
      <c r="R135" s="2">
        <f t="shared" si="16"/>
        <v>312</v>
      </c>
      <c r="S135">
        <v>3</v>
      </c>
      <c r="T135" s="2" t="str">
        <f t="shared" si="17"/>
        <v>With Discount</v>
      </c>
      <c r="U135">
        <v>4</v>
      </c>
      <c r="V135" s="18">
        <f t="shared" si="18"/>
        <v>178.28571428571428</v>
      </c>
      <c r="W135">
        <v>2</v>
      </c>
      <c r="X135">
        <v>3</v>
      </c>
      <c r="Y135" s="18">
        <f t="shared" si="19"/>
        <v>133.71428571428569</v>
      </c>
      <c r="Z135">
        <v>7</v>
      </c>
      <c r="AA135" s="2">
        <f t="shared" si="20"/>
        <v>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11</v>
      </c>
      <c r="AJ135">
        <v>0</v>
      </c>
    </row>
    <row r="136" spans="1:36" x14ac:dyDescent="0.25">
      <c r="A136">
        <v>9949</v>
      </c>
      <c r="B136">
        <v>1976</v>
      </c>
      <c r="C136" s="2">
        <f t="shared" ca="1" si="14"/>
        <v>49</v>
      </c>
      <c r="D136" t="s">
        <v>442</v>
      </c>
      <c r="E136" t="s">
        <v>34</v>
      </c>
      <c r="F136">
        <v>59809</v>
      </c>
      <c r="G136">
        <v>0</v>
      </c>
      <c r="H136">
        <v>2</v>
      </c>
      <c r="I136" s="21">
        <f t="shared" si="15"/>
        <v>2</v>
      </c>
      <c r="J136" t="s">
        <v>106</v>
      </c>
      <c r="K136">
        <v>36</v>
      </c>
      <c r="L136">
        <v>598</v>
      </c>
      <c r="M136">
        <v>16</v>
      </c>
      <c r="N136">
        <v>141</v>
      </c>
      <c r="O136">
        <v>32</v>
      </c>
      <c r="P136">
        <v>41</v>
      </c>
      <c r="Q136">
        <v>49</v>
      </c>
      <c r="R136" s="2">
        <f t="shared" si="16"/>
        <v>877</v>
      </c>
      <c r="S136">
        <v>3</v>
      </c>
      <c r="T136" s="2" t="str">
        <f t="shared" si="17"/>
        <v>With Discount</v>
      </c>
      <c r="U136">
        <v>3</v>
      </c>
      <c r="V136" s="18">
        <f t="shared" si="18"/>
        <v>292.33333333333331</v>
      </c>
      <c r="W136">
        <v>3</v>
      </c>
      <c r="X136">
        <v>6</v>
      </c>
      <c r="Y136" s="18">
        <f t="shared" si="19"/>
        <v>584.66666666666663</v>
      </c>
      <c r="Z136">
        <v>8</v>
      </c>
      <c r="AA136" s="2">
        <f t="shared" si="20"/>
        <v>15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</v>
      </c>
      <c r="AI136">
        <v>11</v>
      </c>
      <c r="AJ136">
        <v>0</v>
      </c>
    </row>
    <row r="137" spans="1:36" x14ac:dyDescent="0.25">
      <c r="A137">
        <v>10837</v>
      </c>
      <c r="B137">
        <v>1975</v>
      </c>
      <c r="C137" s="2">
        <f t="shared" ca="1" si="14"/>
        <v>50</v>
      </c>
      <c r="D137" t="s">
        <v>442</v>
      </c>
      <c r="E137" t="s">
        <v>34</v>
      </c>
      <c r="F137">
        <v>23957</v>
      </c>
      <c r="G137">
        <v>1</v>
      </c>
      <c r="H137">
        <v>0</v>
      </c>
      <c r="I137" s="21">
        <f t="shared" si="15"/>
        <v>1</v>
      </c>
      <c r="J137" t="s">
        <v>107</v>
      </c>
      <c r="K137">
        <v>47</v>
      </c>
      <c r="L137">
        <v>2</v>
      </c>
      <c r="M137">
        <v>1</v>
      </c>
      <c r="N137">
        <v>18</v>
      </c>
      <c r="O137">
        <v>20</v>
      </c>
      <c r="P137">
        <v>11</v>
      </c>
      <c r="Q137">
        <v>16</v>
      </c>
      <c r="R137" s="2">
        <f t="shared" si="16"/>
        <v>68</v>
      </c>
      <c r="S137">
        <v>1</v>
      </c>
      <c r="T137" s="2" t="str">
        <f t="shared" si="17"/>
        <v>With Discount</v>
      </c>
      <c r="U137">
        <v>2</v>
      </c>
      <c r="V137" s="18">
        <f t="shared" si="18"/>
        <v>27.200000000000003</v>
      </c>
      <c r="W137">
        <v>0</v>
      </c>
      <c r="X137">
        <v>3</v>
      </c>
      <c r="Y137" s="18">
        <f t="shared" si="19"/>
        <v>40.799999999999997</v>
      </c>
      <c r="Z137">
        <v>6</v>
      </c>
      <c r="AA137" s="2">
        <f t="shared" si="20"/>
        <v>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3</v>
      </c>
      <c r="AI137">
        <v>11</v>
      </c>
      <c r="AJ137">
        <v>1</v>
      </c>
    </row>
    <row r="138" spans="1:36" x14ac:dyDescent="0.25">
      <c r="A138">
        <v>3120</v>
      </c>
      <c r="B138">
        <v>1981</v>
      </c>
      <c r="C138" s="2">
        <f t="shared" ca="1" si="14"/>
        <v>44</v>
      </c>
      <c r="D138" t="s">
        <v>442</v>
      </c>
      <c r="E138" t="s">
        <v>34</v>
      </c>
      <c r="F138">
        <v>38547</v>
      </c>
      <c r="G138">
        <v>1</v>
      </c>
      <c r="H138">
        <v>0</v>
      </c>
      <c r="I138" s="21">
        <f t="shared" si="15"/>
        <v>1</v>
      </c>
      <c r="J138" t="s">
        <v>104</v>
      </c>
      <c r="K138">
        <v>49</v>
      </c>
      <c r="L138">
        <v>6</v>
      </c>
      <c r="M138">
        <v>1</v>
      </c>
      <c r="N138">
        <v>10</v>
      </c>
      <c r="O138">
        <v>0</v>
      </c>
      <c r="P138">
        <v>1</v>
      </c>
      <c r="Q138">
        <v>4</v>
      </c>
      <c r="R138" s="2">
        <f t="shared" si="16"/>
        <v>22</v>
      </c>
      <c r="S138">
        <v>1</v>
      </c>
      <c r="T138" s="2" t="str">
        <f t="shared" si="17"/>
        <v>With Discount</v>
      </c>
      <c r="U138">
        <v>1</v>
      </c>
      <c r="V138" s="18">
        <f t="shared" si="18"/>
        <v>7.333333333333333</v>
      </c>
      <c r="W138">
        <v>0</v>
      </c>
      <c r="X138">
        <v>2</v>
      </c>
      <c r="Y138" s="18">
        <f t="shared" si="19"/>
        <v>14.666666666666666</v>
      </c>
      <c r="Z138">
        <v>8</v>
      </c>
      <c r="AA138" s="2">
        <f t="shared" si="20"/>
        <v>4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3</v>
      </c>
      <c r="AI138">
        <v>11</v>
      </c>
      <c r="AJ138">
        <v>0</v>
      </c>
    </row>
    <row r="139" spans="1:36" x14ac:dyDescent="0.25">
      <c r="A139">
        <v>5885</v>
      </c>
      <c r="B139">
        <v>1973</v>
      </c>
      <c r="C139" s="2">
        <f t="shared" ca="1" si="14"/>
        <v>52</v>
      </c>
      <c r="D139" t="s">
        <v>443</v>
      </c>
      <c r="E139" t="s">
        <v>34</v>
      </c>
      <c r="F139">
        <v>35688</v>
      </c>
      <c r="G139">
        <v>2</v>
      </c>
      <c r="H139">
        <v>1</v>
      </c>
      <c r="I139" s="21">
        <f t="shared" si="15"/>
        <v>3</v>
      </c>
      <c r="J139" t="s">
        <v>108</v>
      </c>
      <c r="K139">
        <v>94</v>
      </c>
      <c r="L139">
        <v>73</v>
      </c>
      <c r="M139">
        <v>3</v>
      </c>
      <c r="N139">
        <v>90</v>
      </c>
      <c r="O139">
        <v>12</v>
      </c>
      <c r="P139">
        <v>1</v>
      </c>
      <c r="Q139">
        <v>32</v>
      </c>
      <c r="R139" s="2">
        <f t="shared" si="16"/>
        <v>211</v>
      </c>
      <c r="S139">
        <v>7</v>
      </c>
      <c r="T139" s="2" t="str">
        <f t="shared" si="17"/>
        <v>With Discount</v>
      </c>
      <c r="U139">
        <v>4</v>
      </c>
      <c r="V139" s="18">
        <f t="shared" si="18"/>
        <v>105.5</v>
      </c>
      <c r="W139">
        <v>1</v>
      </c>
      <c r="X139">
        <v>4</v>
      </c>
      <c r="Y139" s="18">
        <f t="shared" si="19"/>
        <v>105.5</v>
      </c>
      <c r="Z139">
        <v>8</v>
      </c>
      <c r="AA139" s="2">
        <f t="shared" si="20"/>
        <v>16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</v>
      </c>
      <c r="AI139">
        <v>11</v>
      </c>
      <c r="AJ139">
        <v>0</v>
      </c>
    </row>
    <row r="140" spans="1:36" x14ac:dyDescent="0.25">
      <c r="A140">
        <v>4050</v>
      </c>
      <c r="B140">
        <v>1966</v>
      </c>
      <c r="C140" s="2">
        <f t="shared" ca="1" si="14"/>
        <v>59</v>
      </c>
      <c r="D140" t="s">
        <v>443</v>
      </c>
      <c r="E140" t="s">
        <v>34</v>
      </c>
      <c r="F140">
        <v>49605</v>
      </c>
      <c r="G140">
        <v>0</v>
      </c>
      <c r="H140">
        <v>0</v>
      </c>
      <c r="I140" s="21">
        <f t="shared" si="15"/>
        <v>0</v>
      </c>
      <c r="J140" t="s">
        <v>109</v>
      </c>
      <c r="K140">
        <v>65</v>
      </c>
      <c r="L140">
        <v>42</v>
      </c>
      <c r="M140">
        <v>16</v>
      </c>
      <c r="N140">
        <v>29</v>
      </c>
      <c r="O140">
        <v>12</v>
      </c>
      <c r="P140">
        <v>20</v>
      </c>
      <c r="Q140">
        <v>8</v>
      </c>
      <c r="R140" s="2">
        <f t="shared" si="16"/>
        <v>127</v>
      </c>
      <c r="S140">
        <v>1</v>
      </c>
      <c r="T140" s="2" t="str">
        <f t="shared" si="17"/>
        <v>With Discount</v>
      </c>
      <c r="U140">
        <v>2</v>
      </c>
      <c r="V140" s="18">
        <f t="shared" si="18"/>
        <v>42.333333333333329</v>
      </c>
      <c r="W140">
        <v>1</v>
      </c>
      <c r="X140">
        <v>4</v>
      </c>
      <c r="Y140" s="18">
        <f t="shared" si="19"/>
        <v>84.666666666666657</v>
      </c>
      <c r="Z140">
        <v>3</v>
      </c>
      <c r="AA140" s="2">
        <f t="shared" si="20"/>
        <v>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3</v>
      </c>
      <c r="AI140">
        <v>11</v>
      </c>
      <c r="AJ140">
        <v>0</v>
      </c>
    </row>
    <row r="141" spans="1:36" x14ac:dyDescent="0.25">
      <c r="A141">
        <v>3830</v>
      </c>
      <c r="B141">
        <v>1953</v>
      </c>
      <c r="C141" s="2">
        <f t="shared" ca="1" si="14"/>
        <v>72</v>
      </c>
      <c r="D141" t="s">
        <v>443</v>
      </c>
      <c r="E141" t="s">
        <v>34</v>
      </c>
      <c r="F141">
        <v>59354</v>
      </c>
      <c r="G141">
        <v>0</v>
      </c>
      <c r="H141">
        <v>2</v>
      </c>
      <c r="I141" s="21">
        <f t="shared" si="15"/>
        <v>2</v>
      </c>
      <c r="J141" t="s">
        <v>110</v>
      </c>
      <c r="K141">
        <v>59</v>
      </c>
      <c r="L141">
        <v>295</v>
      </c>
      <c r="M141">
        <v>21</v>
      </c>
      <c r="N141">
        <v>78</v>
      </c>
      <c r="O141">
        <v>39</v>
      </c>
      <c r="P141">
        <v>13</v>
      </c>
      <c r="Q141">
        <v>13</v>
      </c>
      <c r="R141" s="2">
        <f t="shared" si="16"/>
        <v>459</v>
      </c>
      <c r="S141">
        <v>1</v>
      </c>
      <c r="T141" s="2" t="str">
        <f t="shared" si="17"/>
        <v>With Discount</v>
      </c>
      <c r="U141">
        <v>4</v>
      </c>
      <c r="V141" s="18">
        <f t="shared" si="18"/>
        <v>166.90909090909091</v>
      </c>
      <c r="W141">
        <v>4</v>
      </c>
      <c r="X141">
        <v>7</v>
      </c>
      <c r="Y141" s="18">
        <f t="shared" si="19"/>
        <v>292.09090909090907</v>
      </c>
      <c r="Z141">
        <v>3</v>
      </c>
      <c r="AA141" s="2">
        <f t="shared" si="20"/>
        <v>16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</v>
      </c>
      <c r="AI141">
        <v>11</v>
      </c>
      <c r="AJ141">
        <v>0</v>
      </c>
    </row>
    <row r="142" spans="1:36" x14ac:dyDescent="0.25">
      <c r="A142">
        <v>7987</v>
      </c>
      <c r="B142">
        <v>1969</v>
      </c>
      <c r="C142" s="2">
        <f t="shared" ca="1" si="14"/>
        <v>56</v>
      </c>
      <c r="D142" t="s">
        <v>442</v>
      </c>
      <c r="E142" t="s">
        <v>34</v>
      </c>
      <c r="F142">
        <v>65747</v>
      </c>
      <c r="G142">
        <v>0</v>
      </c>
      <c r="H142">
        <v>1</v>
      </c>
      <c r="I142" s="21">
        <f t="shared" si="15"/>
        <v>1</v>
      </c>
      <c r="J142" s="1">
        <v>41823</v>
      </c>
      <c r="K142">
        <v>96</v>
      </c>
      <c r="L142">
        <v>346</v>
      </c>
      <c r="M142">
        <v>17</v>
      </c>
      <c r="N142">
        <v>48</v>
      </c>
      <c r="O142">
        <v>23</v>
      </c>
      <c r="P142">
        <v>13</v>
      </c>
      <c r="Q142">
        <v>13</v>
      </c>
      <c r="R142" s="2">
        <f t="shared" si="16"/>
        <v>460</v>
      </c>
      <c r="S142">
        <v>4</v>
      </c>
      <c r="T142" s="2" t="str">
        <f t="shared" si="17"/>
        <v>With Discount</v>
      </c>
      <c r="U142">
        <v>8</v>
      </c>
      <c r="V142" s="18">
        <f t="shared" si="18"/>
        <v>262.85714285714283</v>
      </c>
      <c r="W142">
        <v>1</v>
      </c>
      <c r="X142">
        <v>6</v>
      </c>
      <c r="Y142" s="18">
        <f t="shared" si="19"/>
        <v>197.14285714285714</v>
      </c>
      <c r="Z142">
        <v>6</v>
      </c>
      <c r="AA142" s="2">
        <f t="shared" si="20"/>
        <v>19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3</v>
      </c>
      <c r="AI142">
        <v>11</v>
      </c>
      <c r="AJ142">
        <v>0</v>
      </c>
    </row>
    <row r="143" spans="1:36" x14ac:dyDescent="0.25">
      <c r="A143">
        <v>7798</v>
      </c>
      <c r="B143">
        <v>1972</v>
      </c>
      <c r="C143" s="2">
        <f t="shared" ca="1" si="14"/>
        <v>53</v>
      </c>
      <c r="D143" t="s">
        <v>443</v>
      </c>
      <c r="E143" t="s">
        <v>34</v>
      </c>
      <c r="F143">
        <v>46344</v>
      </c>
      <c r="G143">
        <v>0</v>
      </c>
      <c r="H143">
        <v>1</v>
      </c>
      <c r="I143" s="21">
        <f t="shared" si="15"/>
        <v>1</v>
      </c>
      <c r="J143" t="s">
        <v>111</v>
      </c>
      <c r="K143">
        <v>28</v>
      </c>
      <c r="L143">
        <v>233</v>
      </c>
      <c r="M143">
        <v>20</v>
      </c>
      <c r="N143">
        <v>57</v>
      </c>
      <c r="O143">
        <v>8</v>
      </c>
      <c r="P143">
        <v>20</v>
      </c>
      <c r="Q143">
        <v>91</v>
      </c>
      <c r="R143" s="2">
        <f t="shared" si="16"/>
        <v>429</v>
      </c>
      <c r="S143">
        <v>4</v>
      </c>
      <c r="T143" s="2" t="str">
        <f t="shared" si="17"/>
        <v>With Discount</v>
      </c>
      <c r="U143">
        <v>7</v>
      </c>
      <c r="V143" s="18">
        <f t="shared" si="18"/>
        <v>250.25000000000003</v>
      </c>
      <c r="W143">
        <v>1</v>
      </c>
      <c r="X143">
        <v>5</v>
      </c>
      <c r="Y143" s="18">
        <f t="shared" si="19"/>
        <v>178.75</v>
      </c>
      <c r="Z143">
        <v>7</v>
      </c>
      <c r="AA143" s="2">
        <f t="shared" si="20"/>
        <v>17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3</v>
      </c>
      <c r="AI143">
        <v>11</v>
      </c>
      <c r="AJ143">
        <v>0</v>
      </c>
    </row>
    <row r="144" spans="1:36" x14ac:dyDescent="0.25">
      <c r="A144">
        <v>92</v>
      </c>
      <c r="B144">
        <v>1988</v>
      </c>
      <c r="C144" s="2">
        <f t="shared" ca="1" si="14"/>
        <v>37</v>
      </c>
      <c r="D144" t="s">
        <v>442</v>
      </c>
      <c r="E144" t="s">
        <v>30</v>
      </c>
      <c r="F144">
        <v>34176</v>
      </c>
      <c r="G144">
        <v>1</v>
      </c>
      <c r="H144">
        <v>0</v>
      </c>
      <c r="I144" s="21">
        <f t="shared" si="15"/>
        <v>1</v>
      </c>
      <c r="J144" s="1">
        <v>41978</v>
      </c>
      <c r="K144">
        <v>12</v>
      </c>
      <c r="L144">
        <v>5</v>
      </c>
      <c r="M144">
        <v>7</v>
      </c>
      <c r="N144">
        <v>24</v>
      </c>
      <c r="O144">
        <v>19</v>
      </c>
      <c r="P144">
        <v>14</v>
      </c>
      <c r="Q144">
        <v>20</v>
      </c>
      <c r="R144" s="2">
        <f t="shared" si="16"/>
        <v>89</v>
      </c>
      <c r="S144">
        <v>4</v>
      </c>
      <c r="T144" s="2" t="str">
        <f t="shared" si="17"/>
        <v>With Discount</v>
      </c>
      <c r="U144">
        <v>3</v>
      </c>
      <c r="V144" s="18">
        <f t="shared" si="18"/>
        <v>38.142857142857139</v>
      </c>
      <c r="W144">
        <v>0</v>
      </c>
      <c r="X144">
        <v>4</v>
      </c>
      <c r="Y144" s="18">
        <f t="shared" si="19"/>
        <v>50.857142857142854</v>
      </c>
      <c r="Z144">
        <v>6</v>
      </c>
      <c r="AA144" s="2">
        <f t="shared" si="20"/>
        <v>11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11</v>
      </c>
      <c r="AJ144">
        <v>0</v>
      </c>
    </row>
    <row r="145" spans="1:36" x14ac:dyDescent="0.25">
      <c r="A145">
        <v>7055</v>
      </c>
      <c r="B145">
        <v>1952</v>
      </c>
      <c r="C145" s="2">
        <f t="shared" ca="1" si="14"/>
        <v>73</v>
      </c>
      <c r="D145" t="s">
        <v>33</v>
      </c>
      <c r="E145" t="s">
        <v>34</v>
      </c>
      <c r="F145">
        <v>61010</v>
      </c>
      <c r="G145">
        <v>0</v>
      </c>
      <c r="H145">
        <v>1</v>
      </c>
      <c r="I145" s="21">
        <f t="shared" si="15"/>
        <v>1</v>
      </c>
      <c r="J145" s="1">
        <v>41162</v>
      </c>
      <c r="K145">
        <v>57</v>
      </c>
      <c r="L145">
        <v>888</v>
      </c>
      <c r="M145">
        <v>0</v>
      </c>
      <c r="N145">
        <v>57</v>
      </c>
      <c r="O145">
        <v>0</v>
      </c>
      <c r="P145">
        <v>0</v>
      </c>
      <c r="Q145">
        <v>76</v>
      </c>
      <c r="R145" s="2">
        <f t="shared" si="16"/>
        <v>1021</v>
      </c>
      <c r="S145">
        <v>2</v>
      </c>
      <c r="T145" s="2" t="str">
        <f t="shared" si="17"/>
        <v>With Discount</v>
      </c>
      <c r="U145">
        <v>8</v>
      </c>
      <c r="V145" s="18">
        <f t="shared" si="18"/>
        <v>429.89473684210526</v>
      </c>
      <c r="W145">
        <v>5</v>
      </c>
      <c r="X145">
        <v>11</v>
      </c>
      <c r="Y145" s="18">
        <f t="shared" si="19"/>
        <v>591.1052631578948</v>
      </c>
      <c r="Z145">
        <v>5</v>
      </c>
      <c r="AA145" s="2">
        <f t="shared" si="20"/>
        <v>26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3</v>
      </c>
      <c r="AI145">
        <v>11</v>
      </c>
      <c r="AJ145">
        <v>0</v>
      </c>
    </row>
    <row r="146" spans="1:36" x14ac:dyDescent="0.25">
      <c r="A146">
        <v>10240</v>
      </c>
      <c r="B146">
        <v>1949</v>
      </c>
      <c r="C146" s="2">
        <f t="shared" ca="1" si="14"/>
        <v>76</v>
      </c>
      <c r="D146" t="s">
        <v>442</v>
      </c>
      <c r="E146" t="s">
        <v>34</v>
      </c>
      <c r="F146">
        <v>69372</v>
      </c>
      <c r="G146">
        <v>0</v>
      </c>
      <c r="H146">
        <v>0</v>
      </c>
      <c r="I146" s="21">
        <f t="shared" si="15"/>
        <v>0</v>
      </c>
      <c r="J146" t="s">
        <v>92</v>
      </c>
      <c r="K146">
        <v>10</v>
      </c>
      <c r="L146">
        <v>997</v>
      </c>
      <c r="M146">
        <v>26</v>
      </c>
      <c r="N146">
        <v>269</v>
      </c>
      <c r="O146">
        <v>34</v>
      </c>
      <c r="P146">
        <v>13</v>
      </c>
      <c r="Q146">
        <v>42</v>
      </c>
      <c r="R146" s="2">
        <f t="shared" si="16"/>
        <v>1381</v>
      </c>
      <c r="S146">
        <v>1</v>
      </c>
      <c r="T146" s="2" t="str">
        <f t="shared" si="17"/>
        <v>With Discount</v>
      </c>
      <c r="U146">
        <v>10</v>
      </c>
      <c r="V146" s="18">
        <f t="shared" si="18"/>
        <v>863.125</v>
      </c>
      <c r="W146">
        <v>4</v>
      </c>
      <c r="X146">
        <v>6</v>
      </c>
      <c r="Y146" s="18">
        <f t="shared" si="19"/>
        <v>517.875</v>
      </c>
      <c r="Z146">
        <v>4</v>
      </c>
      <c r="AA146" s="2">
        <f t="shared" si="20"/>
        <v>21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3</v>
      </c>
      <c r="AI146">
        <v>11</v>
      </c>
      <c r="AJ146">
        <v>1</v>
      </c>
    </row>
    <row r="147" spans="1:36" x14ac:dyDescent="0.25">
      <c r="A147">
        <v>3025</v>
      </c>
      <c r="B147">
        <v>1958</v>
      </c>
      <c r="C147" s="2">
        <f t="shared" ca="1" si="14"/>
        <v>67</v>
      </c>
      <c r="D147" t="s">
        <v>442</v>
      </c>
      <c r="E147" t="s">
        <v>30</v>
      </c>
      <c r="F147">
        <v>49967</v>
      </c>
      <c r="G147">
        <v>0</v>
      </c>
      <c r="H147">
        <v>1</v>
      </c>
      <c r="I147" s="21">
        <f t="shared" si="15"/>
        <v>1</v>
      </c>
      <c r="J147" s="1">
        <v>41493</v>
      </c>
      <c r="K147">
        <v>4</v>
      </c>
      <c r="L147">
        <v>212</v>
      </c>
      <c r="M147">
        <v>6</v>
      </c>
      <c r="N147">
        <v>69</v>
      </c>
      <c r="O147">
        <v>4</v>
      </c>
      <c r="P147">
        <v>12</v>
      </c>
      <c r="Q147">
        <v>3</v>
      </c>
      <c r="R147" s="2">
        <f t="shared" si="16"/>
        <v>306</v>
      </c>
      <c r="S147">
        <v>3</v>
      </c>
      <c r="T147" s="2" t="str">
        <f t="shared" si="17"/>
        <v>With Discount</v>
      </c>
      <c r="U147">
        <v>6</v>
      </c>
      <c r="V147" s="18">
        <f t="shared" si="18"/>
        <v>166.90909090909091</v>
      </c>
      <c r="W147">
        <v>1</v>
      </c>
      <c r="X147">
        <v>5</v>
      </c>
      <c r="Y147" s="18">
        <f t="shared" si="19"/>
        <v>139.09090909090909</v>
      </c>
      <c r="Z147">
        <v>7</v>
      </c>
      <c r="AA147" s="2">
        <f t="shared" si="20"/>
        <v>15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11</v>
      </c>
      <c r="AJ147">
        <v>0</v>
      </c>
    </row>
    <row r="148" spans="1:36" x14ac:dyDescent="0.25">
      <c r="A148">
        <v>9283</v>
      </c>
      <c r="B148">
        <v>1978</v>
      </c>
      <c r="C148" s="2">
        <f t="shared" ca="1" si="14"/>
        <v>47</v>
      </c>
      <c r="D148" t="s">
        <v>442</v>
      </c>
      <c r="E148" t="s">
        <v>30</v>
      </c>
      <c r="F148">
        <v>60199</v>
      </c>
      <c r="G148">
        <v>1</v>
      </c>
      <c r="H148">
        <v>2</v>
      </c>
      <c r="I148" s="21">
        <f t="shared" si="15"/>
        <v>3</v>
      </c>
      <c r="J148" s="1">
        <v>41617</v>
      </c>
      <c r="K148">
        <v>49</v>
      </c>
      <c r="L148">
        <v>8</v>
      </c>
      <c r="M148">
        <v>1</v>
      </c>
      <c r="N148">
        <v>7</v>
      </c>
      <c r="O148">
        <v>2</v>
      </c>
      <c r="P148">
        <v>0</v>
      </c>
      <c r="Q148">
        <v>0</v>
      </c>
      <c r="R148" s="2">
        <f t="shared" si="16"/>
        <v>18</v>
      </c>
      <c r="S148">
        <v>1</v>
      </c>
      <c r="T148" s="2" t="str">
        <f t="shared" si="17"/>
        <v>With Discount</v>
      </c>
      <c r="U148">
        <v>0</v>
      </c>
      <c r="V148" s="18">
        <f t="shared" si="18"/>
        <v>0</v>
      </c>
      <c r="W148">
        <v>0</v>
      </c>
      <c r="X148">
        <v>3</v>
      </c>
      <c r="Y148" s="18">
        <f t="shared" si="19"/>
        <v>18</v>
      </c>
      <c r="Z148">
        <v>4</v>
      </c>
      <c r="AA148" s="2">
        <f t="shared" si="20"/>
        <v>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11</v>
      </c>
      <c r="AJ148">
        <v>0</v>
      </c>
    </row>
    <row r="149" spans="1:36" x14ac:dyDescent="0.25">
      <c r="A149">
        <v>9970</v>
      </c>
      <c r="B149">
        <v>1977</v>
      </c>
      <c r="C149" s="2">
        <f t="shared" ca="1" si="14"/>
        <v>48</v>
      </c>
      <c r="D149" t="s">
        <v>442</v>
      </c>
      <c r="E149" t="s">
        <v>34</v>
      </c>
      <c r="F149">
        <v>55375</v>
      </c>
      <c r="G149">
        <v>0</v>
      </c>
      <c r="H149">
        <v>1</v>
      </c>
      <c r="I149" s="21">
        <f t="shared" si="15"/>
        <v>1</v>
      </c>
      <c r="J149" t="s">
        <v>112</v>
      </c>
      <c r="K149">
        <v>3</v>
      </c>
      <c r="L149">
        <v>42</v>
      </c>
      <c r="M149">
        <v>11</v>
      </c>
      <c r="N149">
        <v>57</v>
      </c>
      <c r="O149">
        <v>10</v>
      </c>
      <c r="P149">
        <v>28</v>
      </c>
      <c r="Q149">
        <v>14</v>
      </c>
      <c r="R149" s="2">
        <f t="shared" si="16"/>
        <v>162</v>
      </c>
      <c r="S149">
        <v>1</v>
      </c>
      <c r="T149" s="2" t="str">
        <f t="shared" si="17"/>
        <v>With Discount</v>
      </c>
      <c r="U149">
        <v>1</v>
      </c>
      <c r="V149" s="18">
        <f t="shared" si="18"/>
        <v>23.142857142857142</v>
      </c>
      <c r="W149">
        <v>1</v>
      </c>
      <c r="X149">
        <v>6</v>
      </c>
      <c r="Y149" s="18">
        <f t="shared" si="19"/>
        <v>138.85714285714286</v>
      </c>
      <c r="Z149">
        <v>2</v>
      </c>
      <c r="AA149" s="2">
        <f t="shared" si="20"/>
        <v>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</v>
      </c>
      <c r="AI149">
        <v>11</v>
      </c>
      <c r="AJ149">
        <v>0</v>
      </c>
    </row>
    <row r="150" spans="1:36" x14ac:dyDescent="0.25">
      <c r="A150">
        <v>2730</v>
      </c>
      <c r="B150">
        <v>1955</v>
      </c>
      <c r="C150" s="2">
        <f t="shared" ca="1" si="14"/>
        <v>70</v>
      </c>
      <c r="D150" t="s">
        <v>442</v>
      </c>
      <c r="E150" t="s">
        <v>30</v>
      </c>
      <c r="F150">
        <v>80317</v>
      </c>
      <c r="G150">
        <v>0</v>
      </c>
      <c r="H150">
        <v>0</v>
      </c>
      <c r="I150" s="21">
        <f t="shared" si="15"/>
        <v>0</v>
      </c>
      <c r="J150" t="s">
        <v>113</v>
      </c>
      <c r="K150">
        <v>64</v>
      </c>
      <c r="L150">
        <v>536</v>
      </c>
      <c r="M150">
        <v>11</v>
      </c>
      <c r="N150">
        <v>387</v>
      </c>
      <c r="O150">
        <v>149</v>
      </c>
      <c r="P150">
        <v>91</v>
      </c>
      <c r="Q150">
        <v>57</v>
      </c>
      <c r="R150" s="2">
        <f t="shared" si="16"/>
        <v>1231</v>
      </c>
      <c r="S150">
        <v>1</v>
      </c>
      <c r="T150" s="2" t="str">
        <f t="shared" si="17"/>
        <v>With Discount</v>
      </c>
      <c r="U150">
        <v>3</v>
      </c>
      <c r="V150" s="18">
        <f t="shared" si="18"/>
        <v>284.07692307692309</v>
      </c>
      <c r="W150">
        <v>4</v>
      </c>
      <c r="X150">
        <v>10</v>
      </c>
      <c r="Y150" s="18">
        <f t="shared" si="19"/>
        <v>946.92307692307702</v>
      </c>
      <c r="Z150">
        <v>1</v>
      </c>
      <c r="AA150" s="2">
        <f t="shared" si="20"/>
        <v>18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</v>
      </c>
      <c r="AI150">
        <v>11</v>
      </c>
      <c r="AJ150">
        <v>0</v>
      </c>
    </row>
    <row r="151" spans="1:36" x14ac:dyDescent="0.25">
      <c r="A151">
        <v>2795</v>
      </c>
      <c r="B151">
        <v>1958</v>
      </c>
      <c r="C151" s="2">
        <f t="shared" ca="1" si="14"/>
        <v>67</v>
      </c>
      <c r="D151" t="s">
        <v>443</v>
      </c>
      <c r="E151" t="s">
        <v>30</v>
      </c>
      <c r="F151">
        <v>30523</v>
      </c>
      <c r="G151">
        <v>2</v>
      </c>
      <c r="H151">
        <v>1</v>
      </c>
      <c r="I151" s="21">
        <f t="shared" si="15"/>
        <v>3</v>
      </c>
      <c r="J151" s="1">
        <v>41281</v>
      </c>
      <c r="K151">
        <v>0</v>
      </c>
      <c r="L151">
        <v>5</v>
      </c>
      <c r="M151">
        <v>0</v>
      </c>
      <c r="N151">
        <v>3</v>
      </c>
      <c r="O151">
        <v>0</v>
      </c>
      <c r="P151">
        <v>0</v>
      </c>
      <c r="Q151">
        <v>5</v>
      </c>
      <c r="R151" s="2">
        <f t="shared" si="16"/>
        <v>13</v>
      </c>
      <c r="S151">
        <v>1</v>
      </c>
      <c r="T151" s="2" t="str">
        <f t="shared" si="17"/>
        <v>With Discount</v>
      </c>
      <c r="U151">
        <v>1</v>
      </c>
      <c r="V151" s="18">
        <f t="shared" si="18"/>
        <v>4.333333333333333</v>
      </c>
      <c r="W151">
        <v>0</v>
      </c>
      <c r="X151">
        <v>2</v>
      </c>
      <c r="Y151" s="18">
        <f t="shared" si="19"/>
        <v>8.6666666666666661</v>
      </c>
      <c r="Z151">
        <v>7</v>
      </c>
      <c r="AA151" s="2">
        <f t="shared" si="20"/>
        <v>4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</v>
      </c>
      <c r="AI151">
        <v>11</v>
      </c>
      <c r="AJ151">
        <v>0</v>
      </c>
    </row>
    <row r="152" spans="1:36" x14ac:dyDescent="0.25">
      <c r="A152">
        <v>9260</v>
      </c>
      <c r="B152">
        <v>1945</v>
      </c>
      <c r="C152" s="2">
        <f t="shared" ca="1" si="14"/>
        <v>80</v>
      </c>
      <c r="D152" t="s">
        <v>33</v>
      </c>
      <c r="E152" t="s">
        <v>34</v>
      </c>
      <c r="F152">
        <v>70356</v>
      </c>
      <c r="G152">
        <v>0</v>
      </c>
      <c r="H152">
        <v>0</v>
      </c>
      <c r="I152" s="21">
        <f t="shared" si="15"/>
        <v>0</v>
      </c>
      <c r="J152" s="1">
        <v>41040</v>
      </c>
      <c r="K152">
        <v>20</v>
      </c>
      <c r="L152">
        <v>1349</v>
      </c>
      <c r="M152">
        <v>16</v>
      </c>
      <c r="N152">
        <v>249</v>
      </c>
      <c r="O152">
        <v>43</v>
      </c>
      <c r="P152">
        <v>16</v>
      </c>
      <c r="Q152">
        <v>33</v>
      </c>
      <c r="R152" s="2">
        <f t="shared" si="16"/>
        <v>1706</v>
      </c>
      <c r="S152">
        <v>2</v>
      </c>
      <c r="T152" s="2" t="str">
        <f t="shared" si="17"/>
        <v>With Discount</v>
      </c>
      <c r="U152">
        <v>10</v>
      </c>
      <c r="V152" s="18">
        <f t="shared" si="18"/>
        <v>897.8947368421052</v>
      </c>
      <c r="W152">
        <v>6</v>
      </c>
      <c r="X152">
        <v>9</v>
      </c>
      <c r="Y152" s="18">
        <f t="shared" si="19"/>
        <v>808.10526315789468</v>
      </c>
      <c r="Z152">
        <v>6</v>
      </c>
      <c r="AA152" s="2">
        <f t="shared" si="20"/>
        <v>27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</v>
      </c>
      <c r="AI152">
        <v>11</v>
      </c>
      <c r="AJ152">
        <v>0</v>
      </c>
    </row>
    <row r="153" spans="1:36" x14ac:dyDescent="0.25">
      <c r="A153">
        <v>8182</v>
      </c>
      <c r="B153">
        <v>1984</v>
      </c>
      <c r="C153" s="2">
        <f t="shared" ca="1" si="14"/>
        <v>41</v>
      </c>
      <c r="D153" t="s">
        <v>442</v>
      </c>
      <c r="E153" t="s">
        <v>34</v>
      </c>
      <c r="F153">
        <v>23228</v>
      </c>
      <c r="G153">
        <v>1</v>
      </c>
      <c r="H153">
        <v>0</v>
      </c>
      <c r="I153" s="21">
        <f t="shared" si="15"/>
        <v>1</v>
      </c>
      <c r="J153" s="1">
        <v>41760</v>
      </c>
      <c r="K153">
        <v>91</v>
      </c>
      <c r="L153">
        <v>53</v>
      </c>
      <c r="M153">
        <v>3</v>
      </c>
      <c r="N153">
        <v>49</v>
      </c>
      <c r="O153">
        <v>7</v>
      </c>
      <c r="P153">
        <v>4</v>
      </c>
      <c r="Q153">
        <v>5</v>
      </c>
      <c r="R153" s="2">
        <f t="shared" si="16"/>
        <v>121</v>
      </c>
      <c r="S153">
        <v>4</v>
      </c>
      <c r="T153" s="2" t="str">
        <f t="shared" si="17"/>
        <v>With Discount</v>
      </c>
      <c r="U153">
        <v>3</v>
      </c>
      <c r="V153" s="18">
        <f t="shared" si="18"/>
        <v>51.857142857142854</v>
      </c>
      <c r="W153">
        <v>0</v>
      </c>
      <c r="X153">
        <v>4</v>
      </c>
      <c r="Y153" s="18">
        <f t="shared" si="19"/>
        <v>69.142857142857139</v>
      </c>
      <c r="Z153">
        <v>8</v>
      </c>
      <c r="AA153" s="2">
        <f t="shared" si="20"/>
        <v>11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</v>
      </c>
      <c r="AI153">
        <v>11</v>
      </c>
      <c r="AJ153">
        <v>0</v>
      </c>
    </row>
    <row r="154" spans="1:36" x14ac:dyDescent="0.25">
      <c r="A154">
        <v>10095</v>
      </c>
      <c r="B154">
        <v>1975</v>
      </c>
      <c r="C154" s="2">
        <f t="shared" ca="1" si="14"/>
        <v>50</v>
      </c>
      <c r="D154" t="s">
        <v>33</v>
      </c>
      <c r="E154" t="s">
        <v>37</v>
      </c>
      <c r="F154">
        <v>74165</v>
      </c>
      <c r="G154">
        <v>0</v>
      </c>
      <c r="H154">
        <v>0</v>
      </c>
      <c r="I154" s="21">
        <f t="shared" si="15"/>
        <v>0</v>
      </c>
      <c r="J154" s="1">
        <v>41279</v>
      </c>
      <c r="K154">
        <v>9</v>
      </c>
      <c r="L154">
        <v>1001</v>
      </c>
      <c r="M154">
        <v>12</v>
      </c>
      <c r="N154">
        <v>240</v>
      </c>
      <c r="O154">
        <v>16</v>
      </c>
      <c r="P154">
        <v>12</v>
      </c>
      <c r="Q154">
        <v>12</v>
      </c>
      <c r="R154" s="2">
        <f t="shared" si="16"/>
        <v>1293</v>
      </c>
      <c r="S154">
        <v>1</v>
      </c>
      <c r="T154" s="2" t="str">
        <f t="shared" si="17"/>
        <v>With Discount</v>
      </c>
      <c r="U154">
        <v>5</v>
      </c>
      <c r="V154" s="18">
        <f t="shared" si="18"/>
        <v>431</v>
      </c>
      <c r="W154">
        <v>4</v>
      </c>
      <c r="X154">
        <v>10</v>
      </c>
      <c r="Y154" s="18">
        <f t="shared" si="19"/>
        <v>862</v>
      </c>
      <c r="Z154">
        <v>2</v>
      </c>
      <c r="AA154" s="2">
        <f t="shared" si="20"/>
        <v>20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3</v>
      </c>
      <c r="AI154">
        <v>11</v>
      </c>
      <c r="AJ154">
        <v>0</v>
      </c>
    </row>
    <row r="155" spans="1:36" x14ac:dyDescent="0.25">
      <c r="A155">
        <v>8475</v>
      </c>
      <c r="B155">
        <v>1973</v>
      </c>
      <c r="C155" s="2">
        <f t="shared" ca="1" si="14"/>
        <v>52</v>
      </c>
      <c r="D155" t="s">
        <v>33</v>
      </c>
      <c r="E155" t="s">
        <v>34</v>
      </c>
      <c r="F155">
        <v>157243</v>
      </c>
      <c r="G155">
        <v>0</v>
      </c>
      <c r="H155">
        <v>1</v>
      </c>
      <c r="I155" s="21">
        <f t="shared" si="15"/>
        <v>1</v>
      </c>
      <c r="J155" s="1">
        <v>41642</v>
      </c>
      <c r="K155">
        <v>98</v>
      </c>
      <c r="L155">
        <v>20</v>
      </c>
      <c r="M155">
        <v>2</v>
      </c>
      <c r="N155">
        <v>1582</v>
      </c>
      <c r="O155">
        <v>1</v>
      </c>
      <c r="P155">
        <v>2</v>
      </c>
      <c r="Q155">
        <v>1</v>
      </c>
      <c r="R155" s="2">
        <f t="shared" si="16"/>
        <v>1608</v>
      </c>
      <c r="S155">
        <v>15</v>
      </c>
      <c r="T155" s="2" t="str">
        <f t="shared" si="17"/>
        <v>With Discount</v>
      </c>
      <c r="U155">
        <v>0</v>
      </c>
      <c r="V155" s="18">
        <f t="shared" si="18"/>
        <v>0</v>
      </c>
      <c r="W155">
        <v>22</v>
      </c>
      <c r="X155">
        <v>0</v>
      </c>
      <c r="Y155" s="18">
        <f t="shared" si="19"/>
        <v>0</v>
      </c>
      <c r="Z155">
        <v>0</v>
      </c>
      <c r="AA155" s="2">
        <f t="shared" si="20"/>
        <v>37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</v>
      </c>
      <c r="AI155">
        <v>11</v>
      </c>
      <c r="AJ155">
        <v>0</v>
      </c>
    </row>
    <row r="156" spans="1:36" x14ac:dyDescent="0.25">
      <c r="A156">
        <v>4370</v>
      </c>
      <c r="B156">
        <v>1966</v>
      </c>
      <c r="C156" s="2">
        <f t="shared" ca="1" si="14"/>
        <v>59</v>
      </c>
      <c r="D156" t="s">
        <v>442</v>
      </c>
      <c r="E156" t="s">
        <v>34</v>
      </c>
      <c r="F156">
        <v>43482</v>
      </c>
      <c r="G156">
        <v>2</v>
      </c>
      <c r="H156">
        <v>1</v>
      </c>
      <c r="I156" s="21">
        <f t="shared" si="15"/>
        <v>3</v>
      </c>
      <c r="J156" t="s">
        <v>114</v>
      </c>
      <c r="K156">
        <v>83</v>
      </c>
      <c r="L156">
        <v>18</v>
      </c>
      <c r="M156">
        <v>1</v>
      </c>
      <c r="N156">
        <v>32</v>
      </c>
      <c r="O156">
        <v>6</v>
      </c>
      <c r="P156">
        <v>3</v>
      </c>
      <c r="Q156">
        <v>28</v>
      </c>
      <c r="R156" s="2">
        <f t="shared" si="16"/>
        <v>88</v>
      </c>
      <c r="S156">
        <v>3</v>
      </c>
      <c r="T156" s="2" t="str">
        <f t="shared" si="17"/>
        <v>With Discount</v>
      </c>
      <c r="U156">
        <v>2</v>
      </c>
      <c r="V156" s="18">
        <f t="shared" si="18"/>
        <v>29.333333333333332</v>
      </c>
      <c r="W156">
        <v>0</v>
      </c>
      <c r="X156">
        <v>4</v>
      </c>
      <c r="Y156" s="18">
        <f t="shared" si="19"/>
        <v>58.666666666666664</v>
      </c>
      <c r="Z156">
        <v>6</v>
      </c>
      <c r="AA156" s="2">
        <f t="shared" si="20"/>
        <v>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11</v>
      </c>
      <c r="AJ156">
        <v>0</v>
      </c>
    </row>
    <row r="157" spans="1:36" x14ac:dyDescent="0.25">
      <c r="A157">
        <v>10573</v>
      </c>
      <c r="B157">
        <v>1953</v>
      </c>
      <c r="C157" s="2">
        <f t="shared" ca="1" si="14"/>
        <v>72</v>
      </c>
      <c r="D157" t="s">
        <v>442</v>
      </c>
      <c r="E157" t="s">
        <v>37</v>
      </c>
      <c r="F157">
        <v>62551</v>
      </c>
      <c r="G157">
        <v>0</v>
      </c>
      <c r="H157">
        <v>0</v>
      </c>
      <c r="I157" s="21">
        <f t="shared" si="15"/>
        <v>0</v>
      </c>
      <c r="J157" t="s">
        <v>115</v>
      </c>
      <c r="K157">
        <v>27</v>
      </c>
      <c r="L157">
        <v>125</v>
      </c>
      <c r="M157">
        <v>16</v>
      </c>
      <c r="N157">
        <v>98</v>
      </c>
      <c r="O157">
        <v>134</v>
      </c>
      <c r="P157">
        <v>21</v>
      </c>
      <c r="Q157">
        <v>27</v>
      </c>
      <c r="R157" s="2">
        <f t="shared" si="16"/>
        <v>421</v>
      </c>
      <c r="S157">
        <v>1</v>
      </c>
      <c r="T157" s="2" t="str">
        <f t="shared" si="17"/>
        <v>With Discount</v>
      </c>
      <c r="U157">
        <v>6</v>
      </c>
      <c r="V157" s="18">
        <f t="shared" si="18"/>
        <v>252.6</v>
      </c>
      <c r="W157">
        <v>7</v>
      </c>
      <c r="X157">
        <v>4</v>
      </c>
      <c r="Y157" s="18">
        <f t="shared" si="19"/>
        <v>168.4</v>
      </c>
      <c r="Z157">
        <v>3</v>
      </c>
      <c r="AA157" s="2">
        <f t="shared" si="20"/>
        <v>18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11</v>
      </c>
      <c r="AJ157">
        <v>0</v>
      </c>
    </row>
    <row r="158" spans="1:36" x14ac:dyDescent="0.25">
      <c r="A158">
        <v>3712</v>
      </c>
      <c r="B158">
        <v>1959</v>
      </c>
      <c r="C158" s="2">
        <f t="shared" ca="1" si="14"/>
        <v>66</v>
      </c>
      <c r="D158" t="s">
        <v>442</v>
      </c>
      <c r="E158" t="s">
        <v>37</v>
      </c>
      <c r="F158">
        <v>52332</v>
      </c>
      <c r="G158">
        <v>0</v>
      </c>
      <c r="H158">
        <v>0</v>
      </c>
      <c r="I158" s="21">
        <f t="shared" si="15"/>
        <v>0</v>
      </c>
      <c r="J158" t="s">
        <v>104</v>
      </c>
      <c r="K158">
        <v>63</v>
      </c>
      <c r="L158">
        <v>212</v>
      </c>
      <c r="M158">
        <v>5</v>
      </c>
      <c r="N158">
        <v>33</v>
      </c>
      <c r="O158">
        <v>7</v>
      </c>
      <c r="P158">
        <v>0</v>
      </c>
      <c r="Q158">
        <v>2</v>
      </c>
      <c r="R158" s="2">
        <f t="shared" si="16"/>
        <v>259</v>
      </c>
      <c r="S158">
        <v>1</v>
      </c>
      <c r="T158" s="2" t="str">
        <f t="shared" si="17"/>
        <v>With Discount</v>
      </c>
      <c r="U158">
        <v>3</v>
      </c>
      <c r="V158" s="18">
        <f t="shared" si="18"/>
        <v>86.333333333333329</v>
      </c>
      <c r="W158">
        <v>2</v>
      </c>
      <c r="X158">
        <v>6</v>
      </c>
      <c r="Y158" s="18">
        <f t="shared" si="19"/>
        <v>172.66666666666666</v>
      </c>
      <c r="Z158">
        <v>4</v>
      </c>
      <c r="AA158" s="2">
        <f t="shared" si="20"/>
        <v>12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11</v>
      </c>
      <c r="AJ158">
        <v>0</v>
      </c>
    </row>
    <row r="159" spans="1:36" x14ac:dyDescent="0.25">
      <c r="A159">
        <v>6637</v>
      </c>
      <c r="B159">
        <v>1988</v>
      </c>
      <c r="C159" s="2">
        <f t="shared" ca="1" si="14"/>
        <v>37</v>
      </c>
      <c r="D159" t="s">
        <v>442</v>
      </c>
      <c r="E159" t="s">
        <v>30</v>
      </c>
      <c r="F159">
        <v>66951</v>
      </c>
      <c r="G159">
        <v>0</v>
      </c>
      <c r="H159">
        <v>0</v>
      </c>
      <c r="I159" s="21">
        <f t="shared" si="15"/>
        <v>0</v>
      </c>
      <c r="J159" s="1">
        <v>41316</v>
      </c>
      <c r="K159">
        <v>46</v>
      </c>
      <c r="L159">
        <v>277</v>
      </c>
      <c r="M159">
        <v>162</v>
      </c>
      <c r="N159">
        <v>305</v>
      </c>
      <c r="O159">
        <v>173</v>
      </c>
      <c r="P159">
        <v>76</v>
      </c>
      <c r="Q159">
        <v>124</v>
      </c>
      <c r="R159" s="2">
        <f t="shared" si="16"/>
        <v>1117</v>
      </c>
      <c r="S159">
        <v>1</v>
      </c>
      <c r="T159" s="2" t="str">
        <f t="shared" si="17"/>
        <v>With Discount</v>
      </c>
      <c r="U159">
        <v>3</v>
      </c>
      <c r="V159" s="18">
        <f t="shared" si="18"/>
        <v>335.09999999999997</v>
      </c>
      <c r="W159">
        <v>4</v>
      </c>
      <c r="X159">
        <v>7</v>
      </c>
      <c r="Y159" s="18">
        <f t="shared" si="19"/>
        <v>781.9</v>
      </c>
      <c r="Z159">
        <v>1</v>
      </c>
      <c r="AA159" s="2">
        <f t="shared" si="20"/>
        <v>15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</v>
      </c>
      <c r="AI159">
        <v>11</v>
      </c>
      <c r="AJ159">
        <v>0</v>
      </c>
    </row>
    <row r="160" spans="1:36" x14ac:dyDescent="0.25">
      <c r="A160">
        <v>3152</v>
      </c>
      <c r="B160">
        <v>1957</v>
      </c>
      <c r="C160" s="2">
        <f t="shared" ca="1" si="14"/>
        <v>68</v>
      </c>
      <c r="D160" t="s">
        <v>442</v>
      </c>
      <c r="E160" t="s">
        <v>34</v>
      </c>
      <c r="F160">
        <v>26091</v>
      </c>
      <c r="G160">
        <v>1</v>
      </c>
      <c r="H160">
        <v>1</v>
      </c>
      <c r="I160" s="21">
        <f t="shared" si="15"/>
        <v>2</v>
      </c>
      <c r="J160" t="s">
        <v>75</v>
      </c>
      <c r="K160">
        <v>84</v>
      </c>
      <c r="L160">
        <v>15</v>
      </c>
      <c r="M160">
        <v>10</v>
      </c>
      <c r="N160">
        <v>19</v>
      </c>
      <c r="O160">
        <v>8</v>
      </c>
      <c r="P160">
        <v>17</v>
      </c>
      <c r="Q160">
        <v>20</v>
      </c>
      <c r="R160" s="2">
        <f t="shared" si="16"/>
        <v>89</v>
      </c>
      <c r="S160">
        <v>3</v>
      </c>
      <c r="T160" s="2" t="str">
        <f t="shared" si="17"/>
        <v>With Discount</v>
      </c>
      <c r="U160">
        <v>2</v>
      </c>
      <c r="V160" s="18">
        <f t="shared" si="18"/>
        <v>35.6</v>
      </c>
      <c r="W160">
        <v>1</v>
      </c>
      <c r="X160">
        <v>3</v>
      </c>
      <c r="Y160" s="18">
        <f t="shared" si="19"/>
        <v>53.4</v>
      </c>
      <c r="Z160">
        <v>5</v>
      </c>
      <c r="AA160" s="2">
        <f t="shared" si="20"/>
        <v>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11</v>
      </c>
      <c r="AJ160">
        <v>0</v>
      </c>
    </row>
    <row r="161" spans="1:36" x14ac:dyDescent="0.25">
      <c r="A161">
        <v>5610</v>
      </c>
      <c r="B161">
        <v>1965</v>
      </c>
      <c r="C161" s="2">
        <f t="shared" ca="1" si="14"/>
        <v>60</v>
      </c>
      <c r="D161" t="s">
        <v>442</v>
      </c>
      <c r="E161" t="s">
        <v>34</v>
      </c>
      <c r="F161">
        <v>33456</v>
      </c>
      <c r="G161">
        <v>1</v>
      </c>
      <c r="H161">
        <v>1</v>
      </c>
      <c r="I161" s="21">
        <f t="shared" si="15"/>
        <v>2</v>
      </c>
      <c r="J161" t="s">
        <v>116</v>
      </c>
      <c r="K161">
        <v>58</v>
      </c>
      <c r="L161">
        <v>7</v>
      </c>
      <c r="M161">
        <v>3</v>
      </c>
      <c r="N161">
        <v>10</v>
      </c>
      <c r="O161">
        <v>8</v>
      </c>
      <c r="P161">
        <v>1</v>
      </c>
      <c r="Q161">
        <v>7</v>
      </c>
      <c r="R161" s="2">
        <f t="shared" si="16"/>
        <v>36</v>
      </c>
      <c r="S161">
        <v>2</v>
      </c>
      <c r="T161" s="2" t="str">
        <f t="shared" si="17"/>
        <v>With Discount</v>
      </c>
      <c r="U161">
        <v>1</v>
      </c>
      <c r="V161" s="18">
        <f t="shared" si="18"/>
        <v>9</v>
      </c>
      <c r="W161">
        <v>0</v>
      </c>
      <c r="X161">
        <v>3</v>
      </c>
      <c r="Y161" s="18">
        <f t="shared" si="19"/>
        <v>27</v>
      </c>
      <c r="Z161">
        <v>7</v>
      </c>
      <c r="AA161" s="2">
        <f t="shared" si="20"/>
        <v>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</v>
      </c>
      <c r="AI161">
        <v>11</v>
      </c>
      <c r="AJ161">
        <v>0</v>
      </c>
    </row>
    <row r="162" spans="1:36" x14ac:dyDescent="0.25">
      <c r="A162">
        <v>6460</v>
      </c>
      <c r="B162">
        <v>1982</v>
      </c>
      <c r="C162" s="2">
        <f t="shared" ca="1" si="14"/>
        <v>43</v>
      </c>
      <c r="D162" t="s">
        <v>442</v>
      </c>
      <c r="E162" t="s">
        <v>34</v>
      </c>
      <c r="F162">
        <v>28718</v>
      </c>
      <c r="G162">
        <v>1</v>
      </c>
      <c r="H162">
        <v>0</v>
      </c>
      <c r="I162" s="21">
        <f t="shared" si="15"/>
        <v>1</v>
      </c>
      <c r="J162" t="s">
        <v>117</v>
      </c>
      <c r="K162">
        <v>78</v>
      </c>
      <c r="L162">
        <v>12</v>
      </c>
      <c r="M162">
        <v>4</v>
      </c>
      <c r="N162">
        <v>6</v>
      </c>
      <c r="O162">
        <v>11</v>
      </c>
      <c r="P162">
        <v>8</v>
      </c>
      <c r="Q162">
        <v>16</v>
      </c>
      <c r="R162" s="2">
        <f t="shared" si="16"/>
        <v>57</v>
      </c>
      <c r="S162">
        <v>2</v>
      </c>
      <c r="T162" s="2" t="str">
        <f t="shared" si="17"/>
        <v>With Discount</v>
      </c>
      <c r="U162">
        <v>2</v>
      </c>
      <c r="V162" s="18">
        <f t="shared" si="18"/>
        <v>22.8</v>
      </c>
      <c r="W162">
        <v>0</v>
      </c>
      <c r="X162">
        <v>3</v>
      </c>
      <c r="Y162" s="18">
        <f t="shared" si="19"/>
        <v>34.199999999999996</v>
      </c>
      <c r="Z162">
        <v>8</v>
      </c>
      <c r="AA162" s="2">
        <f t="shared" si="20"/>
        <v>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</v>
      </c>
      <c r="AI162">
        <v>11</v>
      </c>
      <c r="AJ162">
        <v>0</v>
      </c>
    </row>
    <row r="163" spans="1:36" x14ac:dyDescent="0.25">
      <c r="A163">
        <v>1349</v>
      </c>
      <c r="B163">
        <v>1970</v>
      </c>
      <c r="C163" s="2">
        <f t="shared" ca="1" si="14"/>
        <v>55</v>
      </c>
      <c r="D163" t="s">
        <v>442</v>
      </c>
      <c r="E163" t="s">
        <v>34</v>
      </c>
      <c r="F163">
        <v>50447</v>
      </c>
      <c r="G163">
        <v>2</v>
      </c>
      <c r="H163">
        <v>0</v>
      </c>
      <c r="I163" s="21">
        <f t="shared" si="15"/>
        <v>2</v>
      </c>
      <c r="J163" t="s">
        <v>116</v>
      </c>
      <c r="K163">
        <v>4</v>
      </c>
      <c r="L163">
        <v>85</v>
      </c>
      <c r="M163">
        <v>7</v>
      </c>
      <c r="N163">
        <v>24</v>
      </c>
      <c r="O163">
        <v>2</v>
      </c>
      <c r="P163">
        <v>3</v>
      </c>
      <c r="Q163">
        <v>27</v>
      </c>
      <c r="R163" s="2">
        <f t="shared" si="16"/>
        <v>148</v>
      </c>
      <c r="S163">
        <v>1</v>
      </c>
      <c r="T163" s="2" t="str">
        <f t="shared" si="17"/>
        <v>With Discount</v>
      </c>
      <c r="U163">
        <v>3</v>
      </c>
      <c r="V163" s="18">
        <f t="shared" si="18"/>
        <v>74</v>
      </c>
      <c r="W163">
        <v>1</v>
      </c>
      <c r="X163">
        <v>3</v>
      </c>
      <c r="Y163" s="18">
        <f t="shared" si="19"/>
        <v>74</v>
      </c>
      <c r="Z163">
        <v>6</v>
      </c>
      <c r="AA163" s="2">
        <f t="shared" si="20"/>
        <v>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</v>
      </c>
      <c r="AI163">
        <v>11</v>
      </c>
      <c r="AJ163">
        <v>0</v>
      </c>
    </row>
    <row r="164" spans="1:36" x14ac:dyDescent="0.25">
      <c r="A164">
        <v>1880</v>
      </c>
      <c r="B164">
        <v>1959</v>
      </c>
      <c r="C164" s="2">
        <f t="shared" ca="1" si="14"/>
        <v>66</v>
      </c>
      <c r="D164" t="s">
        <v>33</v>
      </c>
      <c r="E164" t="s">
        <v>34</v>
      </c>
      <c r="F164">
        <v>53537</v>
      </c>
      <c r="G164">
        <v>1</v>
      </c>
      <c r="H164">
        <v>1</v>
      </c>
      <c r="I164" s="21">
        <f t="shared" si="15"/>
        <v>2</v>
      </c>
      <c r="J164" t="s">
        <v>118</v>
      </c>
      <c r="K164">
        <v>17</v>
      </c>
      <c r="L164">
        <v>81</v>
      </c>
      <c r="M164">
        <v>0</v>
      </c>
      <c r="N164">
        <v>6</v>
      </c>
      <c r="O164">
        <v>0</v>
      </c>
      <c r="P164">
        <v>0</v>
      </c>
      <c r="Q164">
        <v>6</v>
      </c>
      <c r="R164" s="2">
        <f t="shared" si="16"/>
        <v>93</v>
      </c>
      <c r="S164">
        <v>2</v>
      </c>
      <c r="T164" s="2" t="str">
        <f t="shared" si="17"/>
        <v>With Discount</v>
      </c>
      <c r="U164">
        <v>2</v>
      </c>
      <c r="V164" s="18">
        <f t="shared" si="18"/>
        <v>37.200000000000003</v>
      </c>
      <c r="W164">
        <v>1</v>
      </c>
      <c r="X164">
        <v>3</v>
      </c>
      <c r="Y164" s="18">
        <f t="shared" si="19"/>
        <v>55.8</v>
      </c>
      <c r="Z164">
        <v>5</v>
      </c>
      <c r="AA164" s="2">
        <f t="shared" si="20"/>
        <v>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3</v>
      </c>
      <c r="AI164">
        <v>11</v>
      </c>
      <c r="AJ164">
        <v>0</v>
      </c>
    </row>
    <row r="165" spans="1:36" x14ac:dyDescent="0.25">
      <c r="A165">
        <v>641</v>
      </c>
      <c r="B165">
        <v>1967</v>
      </c>
      <c r="C165" s="2">
        <f t="shared" ca="1" si="14"/>
        <v>58</v>
      </c>
      <c r="D165" t="s">
        <v>442</v>
      </c>
      <c r="E165" t="s">
        <v>30</v>
      </c>
      <c r="F165">
        <v>52074</v>
      </c>
      <c r="G165">
        <v>0</v>
      </c>
      <c r="H165">
        <v>1</v>
      </c>
      <c r="I165" s="21">
        <f t="shared" si="15"/>
        <v>1</v>
      </c>
      <c r="J165" s="1">
        <v>41733</v>
      </c>
      <c r="K165">
        <v>77</v>
      </c>
      <c r="L165">
        <v>59</v>
      </c>
      <c r="M165">
        <v>0</v>
      </c>
      <c r="N165">
        <v>12</v>
      </c>
      <c r="O165">
        <v>0</v>
      </c>
      <c r="P165">
        <v>0</v>
      </c>
      <c r="Q165">
        <v>48</v>
      </c>
      <c r="R165" s="2">
        <f t="shared" si="16"/>
        <v>119</v>
      </c>
      <c r="S165">
        <v>1</v>
      </c>
      <c r="T165" s="2" t="str">
        <f t="shared" si="17"/>
        <v>With Discount</v>
      </c>
      <c r="U165">
        <v>2</v>
      </c>
      <c r="V165" s="18">
        <f t="shared" si="18"/>
        <v>59.5</v>
      </c>
      <c r="W165">
        <v>2</v>
      </c>
      <c r="X165">
        <v>2</v>
      </c>
      <c r="Y165" s="18">
        <f t="shared" si="19"/>
        <v>59.5</v>
      </c>
      <c r="Z165">
        <v>4</v>
      </c>
      <c r="AA165" s="2">
        <f t="shared" si="20"/>
        <v>7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</v>
      </c>
      <c r="AI165">
        <v>11</v>
      </c>
      <c r="AJ165">
        <v>0</v>
      </c>
    </row>
    <row r="166" spans="1:36" x14ac:dyDescent="0.25">
      <c r="A166">
        <v>8717</v>
      </c>
      <c r="B166">
        <v>1975</v>
      </c>
      <c r="C166" s="2">
        <f t="shared" ca="1" si="14"/>
        <v>50</v>
      </c>
      <c r="D166" t="s">
        <v>33</v>
      </c>
      <c r="E166" t="s">
        <v>34</v>
      </c>
      <c r="F166">
        <v>80427</v>
      </c>
      <c r="G166">
        <v>0</v>
      </c>
      <c r="H166">
        <v>1</v>
      </c>
      <c r="I166" s="21">
        <f t="shared" si="15"/>
        <v>1</v>
      </c>
      <c r="J166" s="1">
        <v>41252</v>
      </c>
      <c r="K166">
        <v>56</v>
      </c>
      <c r="L166">
        <v>1149</v>
      </c>
      <c r="M166">
        <v>71</v>
      </c>
      <c r="N166">
        <v>449</v>
      </c>
      <c r="O166">
        <v>69</v>
      </c>
      <c r="P166">
        <v>71</v>
      </c>
      <c r="Q166">
        <v>26</v>
      </c>
      <c r="R166" s="2">
        <f t="shared" si="16"/>
        <v>1835</v>
      </c>
      <c r="S166">
        <v>1</v>
      </c>
      <c r="T166" s="2" t="str">
        <f t="shared" si="17"/>
        <v>With Discount</v>
      </c>
      <c r="U166">
        <v>11</v>
      </c>
      <c r="V166" s="18">
        <f t="shared" si="18"/>
        <v>1062.3684210526317</v>
      </c>
      <c r="W166">
        <v>8</v>
      </c>
      <c r="X166">
        <v>8</v>
      </c>
      <c r="Y166" s="18">
        <f t="shared" si="19"/>
        <v>772.63157894736833</v>
      </c>
      <c r="Z166">
        <v>5</v>
      </c>
      <c r="AA166" s="2">
        <f t="shared" si="20"/>
        <v>28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3</v>
      </c>
      <c r="AI166">
        <v>11</v>
      </c>
      <c r="AJ166">
        <v>0</v>
      </c>
    </row>
    <row r="167" spans="1:36" x14ac:dyDescent="0.25">
      <c r="A167">
        <v>10314</v>
      </c>
      <c r="B167">
        <v>1948</v>
      </c>
      <c r="C167" s="2">
        <f t="shared" ca="1" si="14"/>
        <v>77</v>
      </c>
      <c r="D167" t="s">
        <v>33</v>
      </c>
      <c r="E167" t="s">
        <v>34</v>
      </c>
      <c r="F167">
        <v>83837</v>
      </c>
      <c r="G167">
        <v>0</v>
      </c>
      <c r="H167">
        <v>0</v>
      </c>
      <c r="I167" s="21">
        <f t="shared" si="15"/>
        <v>0</v>
      </c>
      <c r="J167" t="s">
        <v>119</v>
      </c>
      <c r="K167">
        <v>79</v>
      </c>
      <c r="L167">
        <v>847</v>
      </c>
      <c r="M167">
        <v>66</v>
      </c>
      <c r="N167">
        <v>119</v>
      </c>
      <c r="O167">
        <v>86</v>
      </c>
      <c r="P167">
        <v>89</v>
      </c>
      <c r="Q167">
        <v>111</v>
      </c>
      <c r="R167" s="2">
        <f t="shared" si="16"/>
        <v>1318</v>
      </c>
      <c r="S167">
        <v>1</v>
      </c>
      <c r="T167" s="2" t="str">
        <f t="shared" si="17"/>
        <v>With Discount</v>
      </c>
      <c r="U167">
        <v>9</v>
      </c>
      <c r="V167" s="18">
        <f t="shared" si="18"/>
        <v>847.28571428571433</v>
      </c>
      <c r="W167">
        <v>10</v>
      </c>
      <c r="X167">
        <v>5</v>
      </c>
      <c r="Y167" s="18">
        <f t="shared" si="19"/>
        <v>470.71428571428572</v>
      </c>
      <c r="Z167">
        <v>4</v>
      </c>
      <c r="AA167" s="2">
        <f t="shared" si="20"/>
        <v>25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3</v>
      </c>
      <c r="AI167">
        <v>11</v>
      </c>
      <c r="AJ167">
        <v>1</v>
      </c>
    </row>
    <row r="168" spans="1:36" x14ac:dyDescent="0.25">
      <c r="A168">
        <v>10854</v>
      </c>
      <c r="B168">
        <v>1970</v>
      </c>
      <c r="C168" s="2">
        <f t="shared" ca="1" si="14"/>
        <v>55</v>
      </c>
      <c r="D168" t="s">
        <v>33</v>
      </c>
      <c r="E168" t="s">
        <v>34</v>
      </c>
      <c r="F168">
        <v>38853</v>
      </c>
      <c r="G168">
        <v>1</v>
      </c>
      <c r="H168">
        <v>1</v>
      </c>
      <c r="I168" s="21">
        <f t="shared" si="15"/>
        <v>2</v>
      </c>
      <c r="J168" t="s">
        <v>120</v>
      </c>
      <c r="K168">
        <v>90</v>
      </c>
      <c r="L168">
        <v>29</v>
      </c>
      <c r="M168">
        <v>0</v>
      </c>
      <c r="N168">
        <v>14</v>
      </c>
      <c r="O168">
        <v>0</v>
      </c>
      <c r="P168">
        <v>0</v>
      </c>
      <c r="Q168">
        <v>2</v>
      </c>
      <c r="R168" s="2">
        <f t="shared" si="16"/>
        <v>45</v>
      </c>
      <c r="S168">
        <v>2</v>
      </c>
      <c r="T168" s="2" t="str">
        <f t="shared" si="17"/>
        <v>With Discount</v>
      </c>
      <c r="U168">
        <v>2</v>
      </c>
      <c r="V168" s="18">
        <f t="shared" si="18"/>
        <v>18</v>
      </c>
      <c r="W168">
        <v>0</v>
      </c>
      <c r="X168">
        <v>3</v>
      </c>
      <c r="Y168" s="18">
        <f t="shared" si="19"/>
        <v>27</v>
      </c>
      <c r="Z168">
        <v>7</v>
      </c>
      <c r="AA168" s="2">
        <f t="shared" si="20"/>
        <v>7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11</v>
      </c>
      <c r="AJ168">
        <v>0</v>
      </c>
    </row>
    <row r="169" spans="1:36" x14ac:dyDescent="0.25">
      <c r="A169">
        <v>10492</v>
      </c>
      <c r="B169">
        <v>1959</v>
      </c>
      <c r="C169" s="2">
        <f t="shared" ca="1" si="14"/>
        <v>66</v>
      </c>
      <c r="D169" t="s">
        <v>442</v>
      </c>
      <c r="E169" t="s">
        <v>34</v>
      </c>
      <c r="F169">
        <v>38285</v>
      </c>
      <c r="G169">
        <v>2</v>
      </c>
      <c r="H169">
        <v>1</v>
      </c>
      <c r="I169" s="21">
        <f t="shared" si="15"/>
        <v>3</v>
      </c>
      <c r="J169" t="s">
        <v>121</v>
      </c>
      <c r="K169">
        <v>96</v>
      </c>
      <c r="L169">
        <v>2</v>
      </c>
      <c r="M169">
        <v>0</v>
      </c>
      <c r="N169">
        <v>5</v>
      </c>
      <c r="O169">
        <v>2</v>
      </c>
      <c r="P169">
        <v>0</v>
      </c>
      <c r="Q169">
        <v>1</v>
      </c>
      <c r="R169" s="2">
        <f t="shared" si="16"/>
        <v>10</v>
      </c>
      <c r="S169">
        <v>1</v>
      </c>
      <c r="T169" s="2" t="str">
        <f t="shared" si="17"/>
        <v>With Discount</v>
      </c>
      <c r="U169">
        <v>0</v>
      </c>
      <c r="V169" s="18">
        <f t="shared" si="18"/>
        <v>0</v>
      </c>
      <c r="W169">
        <v>0</v>
      </c>
      <c r="X169">
        <v>3</v>
      </c>
      <c r="Y169" s="18">
        <f t="shared" si="19"/>
        <v>10</v>
      </c>
      <c r="Z169">
        <v>2</v>
      </c>
      <c r="AA169" s="2">
        <f t="shared" si="20"/>
        <v>4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</v>
      </c>
      <c r="AI169">
        <v>11</v>
      </c>
      <c r="AJ169">
        <v>0</v>
      </c>
    </row>
    <row r="170" spans="1:36" x14ac:dyDescent="0.25">
      <c r="A170">
        <v>6935</v>
      </c>
      <c r="B170">
        <v>1951</v>
      </c>
      <c r="C170" s="2">
        <f t="shared" ca="1" si="14"/>
        <v>74</v>
      </c>
      <c r="D170" t="s">
        <v>443</v>
      </c>
      <c r="E170" t="s">
        <v>34</v>
      </c>
      <c r="F170">
        <v>78497</v>
      </c>
      <c r="G170">
        <v>0</v>
      </c>
      <c r="H170">
        <v>0</v>
      </c>
      <c r="I170" s="21">
        <f t="shared" si="15"/>
        <v>0</v>
      </c>
      <c r="J170" s="1">
        <v>41286</v>
      </c>
      <c r="K170">
        <v>44</v>
      </c>
      <c r="L170">
        <v>207</v>
      </c>
      <c r="M170">
        <v>26</v>
      </c>
      <c r="N170">
        <v>447</v>
      </c>
      <c r="O170">
        <v>75</v>
      </c>
      <c r="P170">
        <v>0</v>
      </c>
      <c r="Q170">
        <v>223</v>
      </c>
      <c r="R170" s="2">
        <f t="shared" si="16"/>
        <v>978</v>
      </c>
      <c r="S170">
        <v>1</v>
      </c>
      <c r="T170" s="2" t="str">
        <f t="shared" si="17"/>
        <v>With Discount</v>
      </c>
      <c r="U170">
        <v>5</v>
      </c>
      <c r="V170" s="18">
        <f t="shared" si="18"/>
        <v>287.64705882352945</v>
      </c>
      <c r="W170">
        <v>7</v>
      </c>
      <c r="X170">
        <v>12</v>
      </c>
      <c r="Y170" s="18">
        <f t="shared" si="19"/>
        <v>690.35294117647061</v>
      </c>
      <c r="Z170">
        <v>2</v>
      </c>
      <c r="AA170" s="2">
        <f t="shared" si="20"/>
        <v>25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3</v>
      </c>
      <c r="AI170">
        <v>11</v>
      </c>
      <c r="AJ170">
        <v>0</v>
      </c>
    </row>
    <row r="171" spans="1:36" x14ac:dyDescent="0.25">
      <c r="A171">
        <v>7698</v>
      </c>
      <c r="B171">
        <v>1976</v>
      </c>
      <c r="C171" s="2">
        <f t="shared" ca="1" si="14"/>
        <v>49</v>
      </c>
      <c r="D171" t="s">
        <v>33</v>
      </c>
      <c r="E171" t="s">
        <v>34</v>
      </c>
      <c r="F171">
        <v>51650</v>
      </c>
      <c r="G171">
        <v>0</v>
      </c>
      <c r="H171">
        <v>1</v>
      </c>
      <c r="I171" s="21">
        <f t="shared" si="15"/>
        <v>1</v>
      </c>
      <c r="J171" s="1">
        <v>41948</v>
      </c>
      <c r="K171">
        <v>81</v>
      </c>
      <c r="L171">
        <v>152</v>
      </c>
      <c r="M171">
        <v>3</v>
      </c>
      <c r="N171">
        <v>22</v>
      </c>
      <c r="O171">
        <v>2</v>
      </c>
      <c r="P171">
        <v>5</v>
      </c>
      <c r="Q171">
        <v>7</v>
      </c>
      <c r="R171" s="2">
        <f t="shared" si="16"/>
        <v>191</v>
      </c>
      <c r="S171">
        <v>1</v>
      </c>
      <c r="T171" s="2" t="str">
        <f t="shared" si="17"/>
        <v>With Discount</v>
      </c>
      <c r="U171">
        <v>4</v>
      </c>
      <c r="V171" s="18">
        <f t="shared" si="18"/>
        <v>95.5</v>
      </c>
      <c r="W171">
        <v>1</v>
      </c>
      <c r="X171">
        <v>4</v>
      </c>
      <c r="Y171" s="18">
        <f t="shared" si="19"/>
        <v>95.5</v>
      </c>
      <c r="Z171">
        <v>5</v>
      </c>
      <c r="AA171" s="2">
        <f t="shared" si="20"/>
        <v>10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</v>
      </c>
      <c r="AI171">
        <v>11</v>
      </c>
      <c r="AJ171">
        <v>0</v>
      </c>
    </row>
    <row r="172" spans="1:36" x14ac:dyDescent="0.25">
      <c r="A172">
        <v>3559</v>
      </c>
      <c r="B172">
        <v>1988</v>
      </c>
      <c r="C172" s="2">
        <f t="shared" ca="1" si="14"/>
        <v>37</v>
      </c>
      <c r="D172" t="s">
        <v>443</v>
      </c>
      <c r="E172" t="s">
        <v>34</v>
      </c>
      <c r="F172">
        <v>16248</v>
      </c>
      <c r="G172">
        <v>1</v>
      </c>
      <c r="H172">
        <v>0</v>
      </c>
      <c r="I172" s="21">
        <f t="shared" si="15"/>
        <v>1</v>
      </c>
      <c r="J172" s="1">
        <v>41917</v>
      </c>
      <c r="K172">
        <v>77</v>
      </c>
      <c r="L172">
        <v>12</v>
      </c>
      <c r="M172">
        <v>11</v>
      </c>
      <c r="N172">
        <v>10</v>
      </c>
      <c r="O172">
        <v>3</v>
      </c>
      <c r="P172">
        <v>12</v>
      </c>
      <c r="Q172">
        <v>9</v>
      </c>
      <c r="R172" s="2">
        <f t="shared" si="16"/>
        <v>57</v>
      </c>
      <c r="S172">
        <v>3</v>
      </c>
      <c r="T172" s="2" t="str">
        <f t="shared" si="17"/>
        <v>With Discount</v>
      </c>
      <c r="U172">
        <v>2</v>
      </c>
      <c r="V172" s="18">
        <f t="shared" si="18"/>
        <v>22.8</v>
      </c>
      <c r="W172">
        <v>1</v>
      </c>
      <c r="X172">
        <v>3</v>
      </c>
      <c r="Y172" s="18">
        <f t="shared" si="19"/>
        <v>34.199999999999996</v>
      </c>
      <c r="Z172">
        <v>6</v>
      </c>
      <c r="AA172" s="2">
        <f t="shared" si="20"/>
        <v>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11</v>
      </c>
      <c r="AJ172">
        <v>0</v>
      </c>
    </row>
    <row r="173" spans="1:36" x14ac:dyDescent="0.25">
      <c r="A173">
        <v>10562</v>
      </c>
      <c r="B173">
        <v>1946</v>
      </c>
      <c r="C173" s="2">
        <f t="shared" ca="1" si="14"/>
        <v>79</v>
      </c>
      <c r="D173" t="s">
        <v>443</v>
      </c>
      <c r="E173" t="s">
        <v>34</v>
      </c>
      <c r="F173">
        <v>66835</v>
      </c>
      <c r="G173">
        <v>0</v>
      </c>
      <c r="H173">
        <v>0</v>
      </c>
      <c r="I173" s="21">
        <f t="shared" si="15"/>
        <v>0</v>
      </c>
      <c r="J173" t="s">
        <v>122</v>
      </c>
      <c r="K173">
        <v>21</v>
      </c>
      <c r="L173">
        <v>620</v>
      </c>
      <c r="M173">
        <v>26</v>
      </c>
      <c r="N173">
        <v>195</v>
      </c>
      <c r="O173">
        <v>34</v>
      </c>
      <c r="P173">
        <v>17</v>
      </c>
      <c r="Q173">
        <v>141</v>
      </c>
      <c r="R173" s="2">
        <f t="shared" si="16"/>
        <v>1033</v>
      </c>
      <c r="S173">
        <v>1</v>
      </c>
      <c r="T173" s="2" t="str">
        <f t="shared" si="17"/>
        <v>With Discount</v>
      </c>
      <c r="U173">
        <v>6</v>
      </c>
      <c r="V173" s="18">
        <f t="shared" si="18"/>
        <v>326.21052631578948</v>
      </c>
      <c r="W173">
        <v>4</v>
      </c>
      <c r="X173">
        <v>13</v>
      </c>
      <c r="Y173" s="18">
        <f t="shared" si="19"/>
        <v>706.78947368421052</v>
      </c>
      <c r="Z173">
        <v>2</v>
      </c>
      <c r="AA173" s="2">
        <f t="shared" si="20"/>
        <v>24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</v>
      </c>
      <c r="AI173">
        <v>11</v>
      </c>
      <c r="AJ173">
        <v>0</v>
      </c>
    </row>
    <row r="174" spans="1:36" x14ac:dyDescent="0.25">
      <c r="A174">
        <v>10796</v>
      </c>
      <c r="B174">
        <v>1984</v>
      </c>
      <c r="C174" s="2">
        <f t="shared" ca="1" si="14"/>
        <v>41</v>
      </c>
      <c r="D174" t="s">
        <v>443</v>
      </c>
      <c r="E174" t="s">
        <v>34</v>
      </c>
      <c r="F174">
        <v>30477</v>
      </c>
      <c r="G174">
        <v>1</v>
      </c>
      <c r="H174">
        <v>0</v>
      </c>
      <c r="I174" s="21">
        <f t="shared" si="15"/>
        <v>1</v>
      </c>
      <c r="J174" t="s">
        <v>123</v>
      </c>
      <c r="K174">
        <v>16</v>
      </c>
      <c r="L174">
        <v>47</v>
      </c>
      <c r="M174">
        <v>1</v>
      </c>
      <c r="N174">
        <v>6</v>
      </c>
      <c r="O174">
        <v>0</v>
      </c>
      <c r="P174">
        <v>0</v>
      </c>
      <c r="Q174">
        <v>12</v>
      </c>
      <c r="R174" s="2">
        <f t="shared" si="16"/>
        <v>66</v>
      </c>
      <c r="S174">
        <v>1</v>
      </c>
      <c r="T174" s="2" t="str">
        <f t="shared" si="17"/>
        <v>With Discount</v>
      </c>
      <c r="U174">
        <v>1</v>
      </c>
      <c r="V174" s="18">
        <f t="shared" si="18"/>
        <v>16.5</v>
      </c>
      <c r="W174">
        <v>1</v>
      </c>
      <c r="X174">
        <v>3</v>
      </c>
      <c r="Y174" s="18">
        <f t="shared" si="19"/>
        <v>49.5</v>
      </c>
      <c r="Z174">
        <v>6</v>
      </c>
      <c r="AA174" s="2">
        <f t="shared" si="20"/>
        <v>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</v>
      </c>
      <c r="AI174">
        <v>11</v>
      </c>
      <c r="AJ174">
        <v>0</v>
      </c>
    </row>
    <row r="175" spans="1:36" x14ac:dyDescent="0.25">
      <c r="A175">
        <v>2563</v>
      </c>
      <c r="B175">
        <v>1961</v>
      </c>
      <c r="C175" s="2">
        <f t="shared" ca="1" si="14"/>
        <v>64</v>
      </c>
      <c r="D175" t="s">
        <v>41</v>
      </c>
      <c r="E175" t="s">
        <v>34</v>
      </c>
      <c r="F175">
        <v>28249</v>
      </c>
      <c r="G175">
        <v>0</v>
      </c>
      <c r="H175">
        <v>0</v>
      </c>
      <c r="I175" s="21">
        <f t="shared" si="15"/>
        <v>0</v>
      </c>
      <c r="J175" t="s">
        <v>124</v>
      </c>
      <c r="K175">
        <v>80</v>
      </c>
      <c r="L175">
        <v>1</v>
      </c>
      <c r="M175">
        <v>9</v>
      </c>
      <c r="N175">
        <v>7</v>
      </c>
      <c r="O175">
        <v>2</v>
      </c>
      <c r="P175">
        <v>14</v>
      </c>
      <c r="Q175">
        <v>10</v>
      </c>
      <c r="R175" s="2">
        <f t="shared" si="16"/>
        <v>43</v>
      </c>
      <c r="S175">
        <v>1</v>
      </c>
      <c r="T175" s="2" t="str">
        <f t="shared" si="17"/>
        <v>With Discount</v>
      </c>
      <c r="U175">
        <v>2</v>
      </c>
      <c r="V175" s="18">
        <f t="shared" si="18"/>
        <v>17.2</v>
      </c>
      <c r="W175">
        <v>0</v>
      </c>
      <c r="X175">
        <v>3</v>
      </c>
      <c r="Y175" s="18">
        <f t="shared" si="19"/>
        <v>25.8</v>
      </c>
      <c r="Z175">
        <v>6</v>
      </c>
      <c r="AA175" s="2">
        <f t="shared" si="20"/>
        <v>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3</v>
      </c>
      <c r="AI175">
        <v>11</v>
      </c>
      <c r="AJ175">
        <v>0</v>
      </c>
    </row>
    <row r="176" spans="1:36" x14ac:dyDescent="0.25">
      <c r="A176">
        <v>3518</v>
      </c>
      <c r="B176">
        <v>1983</v>
      </c>
      <c r="C176" s="2">
        <f t="shared" ca="1" si="14"/>
        <v>42</v>
      </c>
      <c r="D176" t="s">
        <v>442</v>
      </c>
      <c r="E176" t="s">
        <v>34</v>
      </c>
      <c r="F176">
        <v>25271</v>
      </c>
      <c r="G176">
        <v>1</v>
      </c>
      <c r="H176">
        <v>0</v>
      </c>
      <c r="I176" s="21">
        <f t="shared" si="15"/>
        <v>1</v>
      </c>
      <c r="J176" s="1">
        <v>41041</v>
      </c>
      <c r="K176">
        <v>45</v>
      </c>
      <c r="L176">
        <v>10</v>
      </c>
      <c r="M176">
        <v>1</v>
      </c>
      <c r="N176">
        <v>18</v>
      </c>
      <c r="O176">
        <v>10</v>
      </c>
      <c r="P176">
        <v>4</v>
      </c>
      <c r="Q176">
        <v>7</v>
      </c>
      <c r="R176" s="2">
        <f t="shared" si="16"/>
        <v>50</v>
      </c>
      <c r="S176">
        <v>1</v>
      </c>
      <c r="T176" s="2" t="str">
        <f t="shared" si="17"/>
        <v>With Discount</v>
      </c>
      <c r="U176">
        <v>1</v>
      </c>
      <c r="V176" s="18">
        <f t="shared" si="18"/>
        <v>16.666666666666664</v>
      </c>
      <c r="W176">
        <v>1</v>
      </c>
      <c r="X176">
        <v>2</v>
      </c>
      <c r="Y176" s="18">
        <f t="shared" si="19"/>
        <v>33.333333333333329</v>
      </c>
      <c r="Z176">
        <v>9</v>
      </c>
      <c r="AA176" s="2">
        <f t="shared" si="20"/>
        <v>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</v>
      </c>
      <c r="AI176">
        <v>11</v>
      </c>
      <c r="AJ176">
        <v>0</v>
      </c>
    </row>
    <row r="177" spans="1:36" x14ac:dyDescent="0.25">
      <c r="A177">
        <v>5823</v>
      </c>
      <c r="B177">
        <v>1970</v>
      </c>
      <c r="C177" s="2">
        <f t="shared" ca="1" si="14"/>
        <v>55</v>
      </c>
      <c r="D177" t="s">
        <v>33</v>
      </c>
      <c r="E177" t="s">
        <v>30</v>
      </c>
      <c r="F177">
        <v>32303</v>
      </c>
      <c r="G177">
        <v>0</v>
      </c>
      <c r="H177">
        <v>1</v>
      </c>
      <c r="I177" s="21">
        <f t="shared" si="15"/>
        <v>1</v>
      </c>
      <c r="J177" s="1">
        <v>41854</v>
      </c>
      <c r="K177">
        <v>63</v>
      </c>
      <c r="L177">
        <v>35</v>
      </c>
      <c r="M177">
        <v>0</v>
      </c>
      <c r="N177">
        <v>2</v>
      </c>
      <c r="O177">
        <v>0</v>
      </c>
      <c r="P177">
        <v>0</v>
      </c>
      <c r="Q177">
        <v>2</v>
      </c>
      <c r="R177" s="2">
        <f t="shared" si="16"/>
        <v>39</v>
      </c>
      <c r="S177">
        <v>2</v>
      </c>
      <c r="T177" s="2" t="str">
        <f t="shared" si="17"/>
        <v>With Discount</v>
      </c>
      <c r="U177">
        <v>1</v>
      </c>
      <c r="V177" s="18">
        <f t="shared" si="18"/>
        <v>7.8000000000000007</v>
      </c>
      <c r="W177">
        <v>0</v>
      </c>
      <c r="X177">
        <v>4</v>
      </c>
      <c r="Y177" s="18">
        <f t="shared" si="19"/>
        <v>31.200000000000003</v>
      </c>
      <c r="Z177">
        <v>5</v>
      </c>
      <c r="AA177" s="2">
        <f t="shared" si="20"/>
        <v>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3</v>
      </c>
      <c r="AI177">
        <v>11</v>
      </c>
      <c r="AJ177">
        <v>0</v>
      </c>
    </row>
    <row r="178" spans="1:36" x14ac:dyDescent="0.25">
      <c r="A178">
        <v>3934</v>
      </c>
      <c r="B178">
        <v>1966</v>
      </c>
      <c r="C178" s="2">
        <f t="shared" ca="1" si="14"/>
        <v>59</v>
      </c>
      <c r="D178" t="s">
        <v>442</v>
      </c>
      <c r="E178" t="s">
        <v>34</v>
      </c>
      <c r="F178">
        <v>61286</v>
      </c>
      <c r="G178">
        <v>0</v>
      </c>
      <c r="H178">
        <v>1</v>
      </c>
      <c r="I178" s="21">
        <f t="shared" si="15"/>
        <v>1</v>
      </c>
      <c r="J178" s="1">
        <v>41313</v>
      </c>
      <c r="K178">
        <v>34</v>
      </c>
      <c r="L178">
        <v>356</v>
      </c>
      <c r="M178">
        <v>0</v>
      </c>
      <c r="N178">
        <v>107</v>
      </c>
      <c r="O178">
        <v>19</v>
      </c>
      <c r="P178">
        <v>9</v>
      </c>
      <c r="Q178">
        <v>117</v>
      </c>
      <c r="R178" s="2">
        <f t="shared" si="16"/>
        <v>608</v>
      </c>
      <c r="S178">
        <v>2</v>
      </c>
      <c r="T178" s="2" t="str">
        <f t="shared" si="17"/>
        <v>With Discount</v>
      </c>
      <c r="U178">
        <v>7</v>
      </c>
      <c r="V178" s="18">
        <f t="shared" si="18"/>
        <v>283.73333333333335</v>
      </c>
      <c r="W178">
        <v>1</v>
      </c>
      <c r="X178">
        <v>8</v>
      </c>
      <c r="Y178" s="18">
        <f t="shared" si="19"/>
        <v>324.26666666666665</v>
      </c>
      <c r="Z178">
        <v>5</v>
      </c>
      <c r="AA178" s="2">
        <f t="shared" si="20"/>
        <v>18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</v>
      </c>
      <c r="AI178">
        <v>11</v>
      </c>
      <c r="AJ178">
        <v>0</v>
      </c>
    </row>
    <row r="179" spans="1:36" x14ac:dyDescent="0.25">
      <c r="A179">
        <v>6982</v>
      </c>
      <c r="B179">
        <v>1976</v>
      </c>
      <c r="C179" s="2">
        <f t="shared" ca="1" si="14"/>
        <v>49</v>
      </c>
      <c r="D179" t="s">
        <v>442</v>
      </c>
      <c r="E179" t="s">
        <v>34</v>
      </c>
      <c r="F179">
        <v>74068</v>
      </c>
      <c r="G179">
        <v>0</v>
      </c>
      <c r="H179">
        <v>0</v>
      </c>
      <c r="I179" s="21">
        <f t="shared" si="15"/>
        <v>0</v>
      </c>
      <c r="J179" t="s">
        <v>105</v>
      </c>
      <c r="K179">
        <v>14</v>
      </c>
      <c r="L179">
        <v>783</v>
      </c>
      <c r="M179">
        <v>30</v>
      </c>
      <c r="N179">
        <v>537</v>
      </c>
      <c r="O179">
        <v>140</v>
      </c>
      <c r="P179">
        <v>76</v>
      </c>
      <c r="Q179">
        <v>15</v>
      </c>
      <c r="R179" s="2">
        <f t="shared" si="16"/>
        <v>1581</v>
      </c>
      <c r="S179">
        <v>1</v>
      </c>
      <c r="T179" s="2" t="str">
        <f t="shared" si="17"/>
        <v>With Discount</v>
      </c>
      <c r="U179">
        <v>4</v>
      </c>
      <c r="V179" s="18">
        <f t="shared" si="18"/>
        <v>486.46153846153851</v>
      </c>
      <c r="W179">
        <v>10</v>
      </c>
      <c r="X179">
        <v>9</v>
      </c>
      <c r="Y179" s="18">
        <f t="shared" si="19"/>
        <v>1094.5384615384614</v>
      </c>
      <c r="Z179">
        <v>2</v>
      </c>
      <c r="AA179" s="2">
        <f t="shared" si="20"/>
        <v>24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11</v>
      </c>
      <c r="AJ179">
        <v>0</v>
      </c>
    </row>
    <row r="180" spans="1:36" x14ac:dyDescent="0.25">
      <c r="A180">
        <v>6431</v>
      </c>
      <c r="B180">
        <v>1964</v>
      </c>
      <c r="C180" s="2">
        <f t="shared" ca="1" si="14"/>
        <v>61</v>
      </c>
      <c r="D180" t="s">
        <v>33</v>
      </c>
      <c r="E180" t="s">
        <v>34</v>
      </c>
      <c r="F180">
        <v>45759</v>
      </c>
      <c r="G180">
        <v>1</v>
      </c>
      <c r="H180">
        <v>1</v>
      </c>
      <c r="I180" s="21">
        <f t="shared" si="15"/>
        <v>2</v>
      </c>
      <c r="J180" t="s">
        <v>125</v>
      </c>
      <c r="K180">
        <v>13</v>
      </c>
      <c r="L180">
        <v>42</v>
      </c>
      <c r="M180">
        <v>1</v>
      </c>
      <c r="N180">
        <v>18</v>
      </c>
      <c r="O180">
        <v>3</v>
      </c>
      <c r="P180">
        <v>0</v>
      </c>
      <c r="Q180">
        <v>4</v>
      </c>
      <c r="R180" s="2">
        <f t="shared" si="16"/>
        <v>68</v>
      </c>
      <c r="S180">
        <v>2</v>
      </c>
      <c r="T180" s="2" t="str">
        <f t="shared" si="17"/>
        <v>With Discount</v>
      </c>
      <c r="U180">
        <v>2</v>
      </c>
      <c r="V180" s="18">
        <f t="shared" si="18"/>
        <v>27.200000000000003</v>
      </c>
      <c r="W180">
        <v>0</v>
      </c>
      <c r="X180">
        <v>3</v>
      </c>
      <c r="Y180" s="18">
        <f t="shared" si="19"/>
        <v>40.799999999999997</v>
      </c>
      <c r="Z180">
        <v>7</v>
      </c>
      <c r="AA180" s="2">
        <f t="shared" si="20"/>
        <v>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</v>
      </c>
      <c r="AI180">
        <v>11</v>
      </c>
      <c r="AJ180">
        <v>0</v>
      </c>
    </row>
    <row r="181" spans="1:36" x14ac:dyDescent="0.25">
      <c r="A181">
        <v>9733</v>
      </c>
      <c r="B181">
        <v>1978</v>
      </c>
      <c r="C181" s="2">
        <f t="shared" ca="1" si="14"/>
        <v>47</v>
      </c>
      <c r="D181" t="s">
        <v>41</v>
      </c>
      <c r="E181" t="s">
        <v>34</v>
      </c>
      <c r="F181">
        <v>24882</v>
      </c>
      <c r="G181">
        <v>1</v>
      </c>
      <c r="H181">
        <v>0</v>
      </c>
      <c r="I181" s="21">
        <f t="shared" si="15"/>
        <v>1</v>
      </c>
      <c r="J181" s="1">
        <v>41161</v>
      </c>
      <c r="K181">
        <v>52</v>
      </c>
      <c r="L181">
        <v>1</v>
      </c>
      <c r="M181">
        <v>4</v>
      </c>
      <c r="N181">
        <v>10</v>
      </c>
      <c r="O181">
        <v>29</v>
      </c>
      <c r="P181">
        <v>0</v>
      </c>
      <c r="Q181">
        <v>36</v>
      </c>
      <c r="R181" s="2">
        <f t="shared" si="16"/>
        <v>80</v>
      </c>
      <c r="S181">
        <v>1</v>
      </c>
      <c r="T181" s="2" t="str">
        <f t="shared" si="17"/>
        <v>With Discount</v>
      </c>
      <c r="U181">
        <v>1</v>
      </c>
      <c r="V181" s="18">
        <f t="shared" si="18"/>
        <v>26.666666666666664</v>
      </c>
      <c r="W181">
        <v>1</v>
      </c>
      <c r="X181">
        <v>2</v>
      </c>
      <c r="Y181" s="18">
        <f t="shared" si="19"/>
        <v>53.333333333333329</v>
      </c>
      <c r="Z181">
        <v>6</v>
      </c>
      <c r="AA181" s="2">
        <f t="shared" si="20"/>
        <v>5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3</v>
      </c>
      <c r="AI181">
        <v>11</v>
      </c>
      <c r="AJ181">
        <v>0</v>
      </c>
    </row>
    <row r="182" spans="1:36" x14ac:dyDescent="0.25">
      <c r="A182">
        <v>5602</v>
      </c>
      <c r="B182">
        <v>1989</v>
      </c>
      <c r="C182" s="2">
        <f t="shared" ca="1" si="14"/>
        <v>36</v>
      </c>
      <c r="D182" t="s">
        <v>33</v>
      </c>
      <c r="E182" t="s">
        <v>34</v>
      </c>
      <c r="F182">
        <v>66973</v>
      </c>
      <c r="G182">
        <v>0</v>
      </c>
      <c r="H182">
        <v>0</v>
      </c>
      <c r="I182" s="21">
        <f t="shared" si="15"/>
        <v>0</v>
      </c>
      <c r="J182" t="s">
        <v>88</v>
      </c>
      <c r="K182">
        <v>98</v>
      </c>
      <c r="L182">
        <v>466</v>
      </c>
      <c r="M182">
        <v>22</v>
      </c>
      <c r="N182">
        <v>432</v>
      </c>
      <c r="O182">
        <v>147</v>
      </c>
      <c r="P182">
        <v>113</v>
      </c>
      <c r="Q182">
        <v>102</v>
      </c>
      <c r="R182" s="2">
        <f t="shared" si="16"/>
        <v>1282</v>
      </c>
      <c r="S182">
        <v>1</v>
      </c>
      <c r="T182" s="2" t="str">
        <f t="shared" si="17"/>
        <v>With Discount</v>
      </c>
      <c r="U182">
        <v>8</v>
      </c>
      <c r="V182" s="18">
        <f t="shared" si="18"/>
        <v>512.80000000000007</v>
      </c>
      <c r="W182">
        <v>7</v>
      </c>
      <c r="X182">
        <v>12</v>
      </c>
      <c r="Y182" s="18">
        <f t="shared" si="19"/>
        <v>769.19999999999993</v>
      </c>
      <c r="Z182">
        <v>3</v>
      </c>
      <c r="AA182" s="2">
        <f t="shared" si="20"/>
        <v>28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</v>
      </c>
      <c r="AI182">
        <v>11</v>
      </c>
      <c r="AJ182">
        <v>0</v>
      </c>
    </row>
    <row r="183" spans="1:36" x14ac:dyDescent="0.25">
      <c r="A183">
        <v>1324</v>
      </c>
      <c r="B183">
        <v>1988</v>
      </c>
      <c r="C183" s="2">
        <f t="shared" ca="1" si="14"/>
        <v>37</v>
      </c>
      <c r="D183" t="s">
        <v>442</v>
      </c>
      <c r="E183" t="s">
        <v>34</v>
      </c>
      <c r="F183">
        <v>38872</v>
      </c>
      <c r="G183">
        <v>1</v>
      </c>
      <c r="H183">
        <v>0</v>
      </c>
      <c r="I183" s="21">
        <f t="shared" si="15"/>
        <v>1</v>
      </c>
      <c r="J183" t="s">
        <v>127</v>
      </c>
      <c r="K183">
        <v>93</v>
      </c>
      <c r="L183">
        <v>23</v>
      </c>
      <c r="M183">
        <v>3</v>
      </c>
      <c r="N183">
        <v>21</v>
      </c>
      <c r="O183">
        <v>3</v>
      </c>
      <c r="P183">
        <v>19</v>
      </c>
      <c r="Q183">
        <v>22</v>
      </c>
      <c r="R183" s="2">
        <f t="shared" si="16"/>
        <v>91</v>
      </c>
      <c r="S183">
        <v>2</v>
      </c>
      <c r="T183" s="2" t="str">
        <f t="shared" si="17"/>
        <v>With Discount</v>
      </c>
      <c r="U183">
        <v>3</v>
      </c>
      <c r="V183" s="18">
        <f t="shared" si="18"/>
        <v>45.5</v>
      </c>
      <c r="W183">
        <v>0</v>
      </c>
      <c r="X183">
        <v>3</v>
      </c>
      <c r="Y183" s="18">
        <f t="shared" si="19"/>
        <v>45.5</v>
      </c>
      <c r="Z183">
        <v>8</v>
      </c>
      <c r="AA183" s="2">
        <f t="shared" si="20"/>
        <v>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</v>
      </c>
      <c r="AI183">
        <v>11</v>
      </c>
      <c r="AJ183">
        <v>0</v>
      </c>
    </row>
    <row r="184" spans="1:36" x14ac:dyDescent="0.25">
      <c r="A184">
        <v>326</v>
      </c>
      <c r="B184">
        <v>1973</v>
      </c>
      <c r="C184" s="2">
        <f t="shared" ca="1" si="14"/>
        <v>52</v>
      </c>
      <c r="D184" t="s">
        <v>442</v>
      </c>
      <c r="E184" t="s">
        <v>34</v>
      </c>
      <c r="F184">
        <v>51148</v>
      </c>
      <c r="G184">
        <v>1</v>
      </c>
      <c r="H184">
        <v>1</v>
      </c>
      <c r="I184" s="21">
        <f t="shared" si="15"/>
        <v>2</v>
      </c>
      <c r="J184" t="s">
        <v>64</v>
      </c>
      <c r="K184">
        <v>38</v>
      </c>
      <c r="L184">
        <v>235</v>
      </c>
      <c r="M184">
        <v>6</v>
      </c>
      <c r="N184">
        <v>45</v>
      </c>
      <c r="O184">
        <v>8</v>
      </c>
      <c r="P184">
        <v>9</v>
      </c>
      <c r="Q184">
        <v>12</v>
      </c>
      <c r="R184" s="2">
        <f t="shared" si="16"/>
        <v>315</v>
      </c>
      <c r="S184">
        <v>4</v>
      </c>
      <c r="T184" s="2" t="str">
        <f t="shared" si="17"/>
        <v>With Discount</v>
      </c>
      <c r="U184">
        <v>5</v>
      </c>
      <c r="V184" s="18">
        <f t="shared" si="18"/>
        <v>143.18181818181819</v>
      </c>
      <c r="W184">
        <v>1</v>
      </c>
      <c r="X184">
        <v>6</v>
      </c>
      <c r="Y184" s="18">
        <f t="shared" si="19"/>
        <v>171.81818181818181</v>
      </c>
      <c r="Z184">
        <v>6</v>
      </c>
      <c r="AA184" s="2">
        <f t="shared" si="20"/>
        <v>16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</v>
      </c>
      <c r="AI184">
        <v>11</v>
      </c>
      <c r="AJ184">
        <v>0</v>
      </c>
    </row>
    <row r="185" spans="1:36" x14ac:dyDescent="0.25">
      <c r="A185">
        <v>7224</v>
      </c>
      <c r="B185">
        <v>1977</v>
      </c>
      <c r="C185" s="2">
        <f t="shared" ca="1" si="14"/>
        <v>48</v>
      </c>
      <c r="D185" t="s">
        <v>442</v>
      </c>
      <c r="E185" t="s">
        <v>34</v>
      </c>
      <c r="F185">
        <v>31353</v>
      </c>
      <c r="G185">
        <v>1</v>
      </c>
      <c r="H185">
        <v>1</v>
      </c>
      <c r="I185" s="21">
        <f t="shared" si="15"/>
        <v>2</v>
      </c>
      <c r="J185" t="s">
        <v>128</v>
      </c>
      <c r="K185">
        <v>24</v>
      </c>
      <c r="L185">
        <v>10</v>
      </c>
      <c r="M185">
        <v>0</v>
      </c>
      <c r="N185">
        <v>10</v>
      </c>
      <c r="O185">
        <v>3</v>
      </c>
      <c r="P185">
        <v>1</v>
      </c>
      <c r="Q185">
        <v>7</v>
      </c>
      <c r="R185" s="2">
        <f t="shared" si="16"/>
        <v>31</v>
      </c>
      <c r="S185">
        <v>2</v>
      </c>
      <c r="T185" s="2" t="str">
        <f t="shared" si="17"/>
        <v>With Discount</v>
      </c>
      <c r="U185">
        <v>1</v>
      </c>
      <c r="V185" s="18">
        <f t="shared" si="18"/>
        <v>10.333333333333332</v>
      </c>
      <c r="W185">
        <v>1</v>
      </c>
      <c r="X185">
        <v>2</v>
      </c>
      <c r="Y185" s="18">
        <f t="shared" si="19"/>
        <v>20.666666666666664</v>
      </c>
      <c r="Z185">
        <v>8</v>
      </c>
      <c r="AA185" s="2">
        <f t="shared" si="20"/>
        <v>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</v>
      </c>
      <c r="AI185">
        <v>11</v>
      </c>
      <c r="AJ185">
        <v>0</v>
      </c>
    </row>
    <row r="186" spans="1:36" x14ac:dyDescent="0.25">
      <c r="A186">
        <v>6999</v>
      </c>
      <c r="B186">
        <v>1980</v>
      </c>
      <c r="C186" s="2">
        <f t="shared" ca="1" si="14"/>
        <v>45</v>
      </c>
      <c r="D186" t="s">
        <v>443</v>
      </c>
      <c r="E186" t="s">
        <v>34</v>
      </c>
      <c r="F186">
        <v>69661</v>
      </c>
      <c r="G186">
        <v>0</v>
      </c>
      <c r="H186">
        <v>0</v>
      </c>
      <c r="I186" s="21">
        <f t="shared" si="15"/>
        <v>0</v>
      </c>
      <c r="J186" t="s">
        <v>129</v>
      </c>
      <c r="K186">
        <v>80</v>
      </c>
      <c r="L186">
        <v>656</v>
      </c>
      <c r="M186">
        <v>16</v>
      </c>
      <c r="N186">
        <v>106</v>
      </c>
      <c r="O186">
        <v>32</v>
      </c>
      <c r="P186">
        <v>16</v>
      </c>
      <c r="Q186">
        <v>8</v>
      </c>
      <c r="R186" s="2">
        <f t="shared" si="16"/>
        <v>834</v>
      </c>
      <c r="S186">
        <v>1</v>
      </c>
      <c r="T186" s="2" t="str">
        <f t="shared" si="17"/>
        <v>With Discount</v>
      </c>
      <c r="U186">
        <v>7</v>
      </c>
      <c r="V186" s="18">
        <f t="shared" si="18"/>
        <v>307.26315789473682</v>
      </c>
      <c r="W186">
        <v>3</v>
      </c>
      <c r="X186">
        <v>12</v>
      </c>
      <c r="Y186" s="18">
        <f t="shared" si="19"/>
        <v>526.73684210526312</v>
      </c>
      <c r="Z186">
        <v>3</v>
      </c>
      <c r="AA186" s="2">
        <f t="shared" si="20"/>
        <v>23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3</v>
      </c>
      <c r="AI186">
        <v>11</v>
      </c>
      <c r="AJ186">
        <v>0</v>
      </c>
    </row>
    <row r="187" spans="1:36" x14ac:dyDescent="0.25">
      <c r="A187">
        <v>9938</v>
      </c>
      <c r="B187">
        <v>1954</v>
      </c>
      <c r="C187" s="2">
        <f t="shared" ca="1" si="14"/>
        <v>71</v>
      </c>
      <c r="D187" t="s">
        <v>442</v>
      </c>
      <c r="E187" t="s">
        <v>34</v>
      </c>
      <c r="F187">
        <v>80067</v>
      </c>
      <c r="G187">
        <v>0</v>
      </c>
      <c r="H187">
        <v>0</v>
      </c>
      <c r="I187" s="21">
        <f t="shared" si="15"/>
        <v>0</v>
      </c>
      <c r="J187" t="s">
        <v>130</v>
      </c>
      <c r="K187">
        <v>82</v>
      </c>
      <c r="L187">
        <v>519</v>
      </c>
      <c r="M187">
        <v>17</v>
      </c>
      <c r="N187">
        <v>813</v>
      </c>
      <c r="O187">
        <v>27</v>
      </c>
      <c r="P187">
        <v>173</v>
      </c>
      <c r="Q187">
        <v>51</v>
      </c>
      <c r="R187" s="2">
        <f t="shared" si="16"/>
        <v>1600</v>
      </c>
      <c r="S187">
        <v>1</v>
      </c>
      <c r="T187" s="2" t="str">
        <f t="shared" si="17"/>
        <v>With Discount</v>
      </c>
      <c r="U187">
        <v>4</v>
      </c>
      <c r="V187" s="18">
        <f t="shared" si="18"/>
        <v>640</v>
      </c>
      <c r="W187">
        <v>6</v>
      </c>
      <c r="X187">
        <v>6</v>
      </c>
      <c r="Y187" s="18">
        <f t="shared" si="19"/>
        <v>960</v>
      </c>
      <c r="Z187">
        <v>2</v>
      </c>
      <c r="AA187" s="2">
        <f t="shared" si="20"/>
        <v>17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3</v>
      </c>
      <c r="AI187">
        <v>11</v>
      </c>
      <c r="AJ187">
        <v>0</v>
      </c>
    </row>
    <row r="188" spans="1:36" x14ac:dyDescent="0.25">
      <c r="A188">
        <v>6422</v>
      </c>
      <c r="B188">
        <v>1954</v>
      </c>
      <c r="C188" s="2">
        <f t="shared" ca="1" si="14"/>
        <v>71</v>
      </c>
      <c r="D188" t="s">
        <v>442</v>
      </c>
      <c r="E188" t="s">
        <v>34</v>
      </c>
      <c r="F188">
        <v>86718</v>
      </c>
      <c r="G188">
        <v>0</v>
      </c>
      <c r="H188">
        <v>0</v>
      </c>
      <c r="I188" s="21">
        <f t="shared" si="15"/>
        <v>0</v>
      </c>
      <c r="J188" t="s">
        <v>131</v>
      </c>
      <c r="K188">
        <v>20</v>
      </c>
      <c r="L188">
        <v>344</v>
      </c>
      <c r="M188">
        <v>189</v>
      </c>
      <c r="N188">
        <v>482</v>
      </c>
      <c r="O188">
        <v>50</v>
      </c>
      <c r="P188">
        <v>33</v>
      </c>
      <c r="Q188">
        <v>172</v>
      </c>
      <c r="R188" s="2">
        <f t="shared" si="16"/>
        <v>1270</v>
      </c>
      <c r="S188">
        <v>1</v>
      </c>
      <c r="T188" s="2" t="str">
        <f t="shared" si="17"/>
        <v>With Discount</v>
      </c>
      <c r="U188">
        <v>5</v>
      </c>
      <c r="V188" s="18">
        <f t="shared" si="18"/>
        <v>635</v>
      </c>
      <c r="W188">
        <v>6</v>
      </c>
      <c r="X188">
        <v>5</v>
      </c>
      <c r="Y188" s="18">
        <f t="shared" si="19"/>
        <v>635</v>
      </c>
      <c r="Z188">
        <v>2</v>
      </c>
      <c r="AA188" s="2">
        <f t="shared" si="20"/>
        <v>17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</v>
      </c>
      <c r="AI188">
        <v>11</v>
      </c>
      <c r="AJ188">
        <v>0</v>
      </c>
    </row>
    <row r="189" spans="1:36" x14ac:dyDescent="0.25">
      <c r="A189">
        <v>3182</v>
      </c>
      <c r="B189">
        <v>1973</v>
      </c>
      <c r="C189" s="2">
        <f t="shared" ca="1" si="14"/>
        <v>52</v>
      </c>
      <c r="D189" t="s">
        <v>33</v>
      </c>
      <c r="E189" t="s">
        <v>30</v>
      </c>
      <c r="F189">
        <v>46854</v>
      </c>
      <c r="G189">
        <v>1</v>
      </c>
      <c r="H189">
        <v>1</v>
      </c>
      <c r="I189" s="21">
        <f t="shared" si="15"/>
        <v>2</v>
      </c>
      <c r="J189" t="s">
        <v>132</v>
      </c>
      <c r="K189">
        <v>81</v>
      </c>
      <c r="L189">
        <v>96</v>
      </c>
      <c r="M189">
        <v>1</v>
      </c>
      <c r="N189">
        <v>79</v>
      </c>
      <c r="O189">
        <v>7</v>
      </c>
      <c r="P189">
        <v>1</v>
      </c>
      <c r="Q189">
        <v>79</v>
      </c>
      <c r="R189" s="2">
        <f t="shared" si="16"/>
        <v>263</v>
      </c>
      <c r="S189">
        <v>6</v>
      </c>
      <c r="T189" s="2" t="str">
        <f t="shared" si="17"/>
        <v>With Discount</v>
      </c>
      <c r="U189">
        <v>5</v>
      </c>
      <c r="V189" s="18">
        <f t="shared" si="18"/>
        <v>164.375</v>
      </c>
      <c r="W189">
        <v>1</v>
      </c>
      <c r="X189">
        <v>3</v>
      </c>
      <c r="Y189" s="18">
        <f t="shared" si="19"/>
        <v>98.625</v>
      </c>
      <c r="Z189">
        <v>8</v>
      </c>
      <c r="AA189" s="2">
        <f t="shared" si="20"/>
        <v>15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</v>
      </c>
      <c r="AI189">
        <v>11</v>
      </c>
      <c r="AJ189">
        <v>1</v>
      </c>
    </row>
    <row r="190" spans="1:36" x14ac:dyDescent="0.25">
      <c r="A190">
        <v>7300</v>
      </c>
      <c r="B190">
        <v>1952</v>
      </c>
      <c r="C190" s="2">
        <f t="shared" ca="1" si="14"/>
        <v>73</v>
      </c>
      <c r="D190" t="s">
        <v>442</v>
      </c>
      <c r="E190" t="s">
        <v>37</v>
      </c>
      <c r="F190">
        <v>69142</v>
      </c>
      <c r="G190">
        <v>0</v>
      </c>
      <c r="H190">
        <v>1</v>
      </c>
      <c r="I190" s="21">
        <f t="shared" si="15"/>
        <v>1</v>
      </c>
      <c r="J190" t="s">
        <v>133</v>
      </c>
      <c r="K190">
        <v>50</v>
      </c>
      <c r="L190">
        <v>448</v>
      </c>
      <c r="M190">
        <v>4</v>
      </c>
      <c r="N190">
        <v>34</v>
      </c>
      <c r="O190">
        <v>6</v>
      </c>
      <c r="P190">
        <v>4</v>
      </c>
      <c r="Q190">
        <v>39</v>
      </c>
      <c r="R190" s="2">
        <f t="shared" si="16"/>
        <v>535</v>
      </c>
      <c r="S190">
        <v>3</v>
      </c>
      <c r="T190" s="2" t="str">
        <f t="shared" si="17"/>
        <v>With Discount</v>
      </c>
      <c r="U190">
        <v>8</v>
      </c>
      <c r="V190" s="18">
        <f t="shared" si="18"/>
        <v>285.33333333333331</v>
      </c>
      <c r="W190">
        <v>1</v>
      </c>
      <c r="X190">
        <v>7</v>
      </c>
      <c r="Y190" s="18">
        <f t="shared" si="19"/>
        <v>249.66666666666666</v>
      </c>
      <c r="Z190">
        <v>5</v>
      </c>
      <c r="AA190" s="2">
        <f t="shared" si="20"/>
        <v>19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3</v>
      </c>
      <c r="AI190">
        <v>11</v>
      </c>
      <c r="AJ190">
        <v>0</v>
      </c>
    </row>
    <row r="191" spans="1:36" x14ac:dyDescent="0.25">
      <c r="A191">
        <v>10424</v>
      </c>
      <c r="B191">
        <v>1968</v>
      </c>
      <c r="C191" s="2">
        <f t="shared" ca="1" si="14"/>
        <v>57</v>
      </c>
      <c r="D191" t="s">
        <v>442</v>
      </c>
      <c r="E191" t="s">
        <v>30</v>
      </c>
      <c r="F191">
        <v>75922</v>
      </c>
      <c r="G191">
        <v>0</v>
      </c>
      <c r="H191">
        <v>0</v>
      </c>
      <c r="I191" s="21">
        <f t="shared" si="15"/>
        <v>0</v>
      </c>
      <c r="J191" s="1">
        <v>41529</v>
      </c>
      <c r="K191">
        <v>60</v>
      </c>
      <c r="L191">
        <v>265</v>
      </c>
      <c r="M191">
        <v>138</v>
      </c>
      <c r="N191">
        <v>553</v>
      </c>
      <c r="O191">
        <v>224</v>
      </c>
      <c r="P191">
        <v>23</v>
      </c>
      <c r="Q191">
        <v>92</v>
      </c>
      <c r="R191" s="2">
        <f t="shared" si="16"/>
        <v>1295</v>
      </c>
      <c r="S191">
        <v>1</v>
      </c>
      <c r="T191" s="2" t="str">
        <f t="shared" si="17"/>
        <v>With Discount</v>
      </c>
      <c r="U191">
        <v>4</v>
      </c>
      <c r="V191" s="18">
        <f t="shared" si="18"/>
        <v>398.46153846153851</v>
      </c>
      <c r="W191">
        <v>4</v>
      </c>
      <c r="X191">
        <v>9</v>
      </c>
      <c r="Y191" s="18">
        <f t="shared" si="19"/>
        <v>896.53846153846155</v>
      </c>
      <c r="Z191">
        <v>1</v>
      </c>
      <c r="AA191" s="2">
        <f t="shared" si="20"/>
        <v>18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3</v>
      </c>
      <c r="AI191">
        <v>11</v>
      </c>
      <c r="AJ191">
        <v>0</v>
      </c>
    </row>
    <row r="192" spans="1:36" x14ac:dyDescent="0.25">
      <c r="A192">
        <v>8727</v>
      </c>
      <c r="B192">
        <v>1978</v>
      </c>
      <c r="C192" s="2">
        <f t="shared" ca="1" si="14"/>
        <v>47</v>
      </c>
      <c r="D192" t="s">
        <v>442</v>
      </c>
      <c r="E192" t="s">
        <v>37</v>
      </c>
      <c r="F192">
        <v>63693</v>
      </c>
      <c r="G192">
        <v>0</v>
      </c>
      <c r="H192">
        <v>1</v>
      </c>
      <c r="I192" s="21">
        <f t="shared" si="15"/>
        <v>1</v>
      </c>
      <c r="J192" t="s">
        <v>134</v>
      </c>
      <c r="K192">
        <v>63</v>
      </c>
      <c r="L192">
        <v>587</v>
      </c>
      <c r="M192">
        <v>43</v>
      </c>
      <c r="N192">
        <v>337</v>
      </c>
      <c r="O192">
        <v>42</v>
      </c>
      <c r="P192">
        <v>87</v>
      </c>
      <c r="Q192">
        <v>54</v>
      </c>
      <c r="R192" s="2">
        <f t="shared" si="16"/>
        <v>1150</v>
      </c>
      <c r="S192">
        <v>3</v>
      </c>
      <c r="T192" s="2" t="str">
        <f t="shared" si="17"/>
        <v>With Discount</v>
      </c>
      <c r="U192">
        <v>11</v>
      </c>
      <c r="V192" s="18">
        <f t="shared" si="18"/>
        <v>632.5</v>
      </c>
      <c r="W192">
        <v>6</v>
      </c>
      <c r="X192">
        <v>9</v>
      </c>
      <c r="Y192" s="18">
        <f t="shared" si="19"/>
        <v>517.5</v>
      </c>
      <c r="Z192">
        <v>6</v>
      </c>
      <c r="AA192" s="2">
        <f t="shared" si="20"/>
        <v>29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11</v>
      </c>
      <c r="AJ192">
        <v>0</v>
      </c>
    </row>
    <row r="193" spans="1:36" x14ac:dyDescent="0.25">
      <c r="A193">
        <v>2798</v>
      </c>
      <c r="B193">
        <v>1977</v>
      </c>
      <c r="C193" s="2">
        <f t="shared" ca="1" si="14"/>
        <v>48</v>
      </c>
      <c r="D193" t="s">
        <v>33</v>
      </c>
      <c r="E193" t="s">
        <v>34</v>
      </c>
      <c r="F193">
        <v>102160</v>
      </c>
      <c r="G193">
        <v>0</v>
      </c>
      <c r="H193">
        <v>0</v>
      </c>
      <c r="I193" s="21">
        <f t="shared" si="15"/>
        <v>0</v>
      </c>
      <c r="J193" s="1">
        <v>40950</v>
      </c>
      <c r="K193">
        <v>54</v>
      </c>
      <c r="L193">
        <v>763</v>
      </c>
      <c r="M193">
        <v>29</v>
      </c>
      <c r="N193">
        <v>138</v>
      </c>
      <c r="O193">
        <v>76</v>
      </c>
      <c r="P193">
        <v>176</v>
      </c>
      <c r="Q193">
        <v>58</v>
      </c>
      <c r="R193" s="2">
        <f t="shared" si="16"/>
        <v>1240</v>
      </c>
      <c r="S193">
        <v>0</v>
      </c>
      <c r="T193" s="2" t="str">
        <f t="shared" si="17"/>
        <v>Without Discount</v>
      </c>
      <c r="U193">
        <v>7</v>
      </c>
      <c r="V193" s="18">
        <f t="shared" si="18"/>
        <v>510.58823529411762</v>
      </c>
      <c r="W193">
        <v>9</v>
      </c>
      <c r="X193">
        <v>10</v>
      </c>
      <c r="Y193" s="18">
        <f t="shared" si="19"/>
        <v>729.41176470588243</v>
      </c>
      <c r="Z193">
        <v>4</v>
      </c>
      <c r="AA193" s="2">
        <f t="shared" si="20"/>
        <v>26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3</v>
      </c>
      <c r="AI193">
        <v>11</v>
      </c>
      <c r="AJ193">
        <v>1</v>
      </c>
    </row>
    <row r="194" spans="1:36" x14ac:dyDescent="0.25">
      <c r="A194">
        <v>1030</v>
      </c>
      <c r="B194">
        <v>1965</v>
      </c>
      <c r="C194" s="2">
        <f t="shared" ca="1" si="14"/>
        <v>60</v>
      </c>
      <c r="D194" t="s">
        <v>33</v>
      </c>
      <c r="E194" t="s">
        <v>30</v>
      </c>
      <c r="F194">
        <v>40637</v>
      </c>
      <c r="G194">
        <v>1</v>
      </c>
      <c r="H194">
        <v>1</v>
      </c>
      <c r="I194" s="21">
        <f t="shared" si="15"/>
        <v>2</v>
      </c>
      <c r="J194" t="s">
        <v>135</v>
      </c>
      <c r="K194">
        <v>72</v>
      </c>
      <c r="L194">
        <v>22</v>
      </c>
      <c r="M194">
        <v>0</v>
      </c>
      <c r="N194">
        <v>13</v>
      </c>
      <c r="O194">
        <v>0</v>
      </c>
      <c r="P194">
        <v>0</v>
      </c>
      <c r="Q194">
        <v>3</v>
      </c>
      <c r="R194" s="2">
        <f t="shared" si="16"/>
        <v>38</v>
      </c>
      <c r="S194">
        <v>2</v>
      </c>
      <c r="T194" s="2" t="str">
        <f t="shared" si="17"/>
        <v>With Discount</v>
      </c>
      <c r="U194">
        <v>1</v>
      </c>
      <c r="V194" s="18">
        <f t="shared" si="18"/>
        <v>9.5</v>
      </c>
      <c r="W194">
        <v>0</v>
      </c>
      <c r="X194">
        <v>3</v>
      </c>
      <c r="Y194" s="18">
        <f t="shared" si="19"/>
        <v>28.5</v>
      </c>
      <c r="Z194">
        <v>7</v>
      </c>
      <c r="AA194" s="2">
        <f t="shared" si="20"/>
        <v>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</v>
      </c>
      <c r="AI194">
        <v>11</v>
      </c>
      <c r="AJ194">
        <v>0</v>
      </c>
    </row>
    <row r="195" spans="1:36" x14ac:dyDescent="0.25">
      <c r="A195">
        <v>624</v>
      </c>
      <c r="B195">
        <v>1984</v>
      </c>
      <c r="C195" s="2">
        <f t="shared" ref="C195:C258" ca="1" si="21">YEAR(TODAY()) -B195</f>
        <v>41</v>
      </c>
      <c r="D195" t="s">
        <v>443</v>
      </c>
      <c r="E195" t="s">
        <v>30</v>
      </c>
      <c r="F195">
        <v>18890</v>
      </c>
      <c r="G195">
        <v>0</v>
      </c>
      <c r="H195">
        <v>0</v>
      </c>
      <c r="I195" s="21">
        <f t="shared" ref="I195:I258" si="22">SUM(G195,H195)</f>
        <v>0</v>
      </c>
      <c r="J195" s="1">
        <v>41193</v>
      </c>
      <c r="K195">
        <v>5</v>
      </c>
      <c r="L195">
        <v>6</v>
      </c>
      <c r="M195">
        <v>4</v>
      </c>
      <c r="N195">
        <v>1</v>
      </c>
      <c r="O195">
        <v>7</v>
      </c>
      <c r="P195">
        <v>2</v>
      </c>
      <c r="Q195">
        <v>15</v>
      </c>
      <c r="R195" s="2">
        <f t="shared" ref="R195:R258" si="23">SUM(L195,M195,N195,O195,P195,Q195)</f>
        <v>35</v>
      </c>
      <c r="S195">
        <v>1</v>
      </c>
      <c r="T195" s="2" t="str">
        <f t="shared" ref="T195:T258" si="24">IF(S195&gt;0, "With Discount", "Without Discount")</f>
        <v>With Discount</v>
      </c>
      <c r="U195">
        <v>0</v>
      </c>
      <c r="V195" s="18">
        <f t="shared" ref="V195:V258" si="25">IF((U195+X195)=0,0, (U195/(U195+X195))*R195)</f>
        <v>0</v>
      </c>
      <c r="W195">
        <v>1</v>
      </c>
      <c r="X195">
        <v>2</v>
      </c>
      <c r="Y195" s="18">
        <f t="shared" ref="Y195:Y258" si="26">IF((X195+U195)=0,0, (X195/(X195+U195))*R195)</f>
        <v>35</v>
      </c>
      <c r="Z195">
        <v>6</v>
      </c>
      <c r="AA195" s="2">
        <f t="shared" ref="AA195:AA258" si="27">SUM(S195,U195,W195,X195)</f>
        <v>4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</v>
      </c>
      <c r="AI195">
        <v>11</v>
      </c>
      <c r="AJ195">
        <v>1</v>
      </c>
    </row>
    <row r="196" spans="1:36" x14ac:dyDescent="0.25">
      <c r="A196">
        <v>5176</v>
      </c>
      <c r="B196">
        <v>1988</v>
      </c>
      <c r="C196" s="2">
        <f t="shared" ca="1" si="21"/>
        <v>37</v>
      </c>
      <c r="D196" t="s">
        <v>442</v>
      </c>
      <c r="E196" t="s">
        <v>34</v>
      </c>
      <c r="F196">
        <v>29604</v>
      </c>
      <c r="G196">
        <v>1</v>
      </c>
      <c r="H196">
        <v>0</v>
      </c>
      <c r="I196" s="21">
        <f t="shared" si="22"/>
        <v>1</v>
      </c>
      <c r="J196" s="1">
        <v>41498</v>
      </c>
      <c r="K196">
        <v>88</v>
      </c>
      <c r="L196">
        <v>7</v>
      </c>
      <c r="M196">
        <v>6</v>
      </c>
      <c r="N196">
        <v>13</v>
      </c>
      <c r="O196">
        <v>7</v>
      </c>
      <c r="P196">
        <v>6</v>
      </c>
      <c r="Q196">
        <v>14</v>
      </c>
      <c r="R196" s="2">
        <f t="shared" si="23"/>
        <v>53</v>
      </c>
      <c r="S196">
        <v>1</v>
      </c>
      <c r="T196" s="2" t="str">
        <f t="shared" si="24"/>
        <v>With Discount</v>
      </c>
      <c r="U196">
        <v>1</v>
      </c>
      <c r="V196" s="18">
        <f t="shared" si="25"/>
        <v>13.25</v>
      </c>
      <c r="W196">
        <v>0</v>
      </c>
      <c r="X196">
        <v>3</v>
      </c>
      <c r="Y196" s="18">
        <f t="shared" si="26"/>
        <v>39.75</v>
      </c>
      <c r="Z196">
        <v>9</v>
      </c>
      <c r="AA196" s="2">
        <f t="shared" si="27"/>
        <v>5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11</v>
      </c>
      <c r="AJ196">
        <v>0</v>
      </c>
    </row>
    <row r="197" spans="1:36" x14ac:dyDescent="0.25">
      <c r="A197">
        <v>5552</v>
      </c>
      <c r="B197">
        <v>1963</v>
      </c>
      <c r="C197" s="2">
        <f t="shared" ca="1" si="21"/>
        <v>62</v>
      </c>
      <c r="D197" t="s">
        <v>443</v>
      </c>
      <c r="E197" t="s">
        <v>37</v>
      </c>
      <c r="F197">
        <v>48721</v>
      </c>
      <c r="G197">
        <v>1</v>
      </c>
      <c r="H197">
        <v>1</v>
      </c>
      <c r="I197" s="21">
        <f t="shared" si="22"/>
        <v>2</v>
      </c>
      <c r="J197" t="s">
        <v>136</v>
      </c>
      <c r="K197">
        <v>50</v>
      </c>
      <c r="L197">
        <v>81</v>
      </c>
      <c r="M197">
        <v>18</v>
      </c>
      <c r="N197">
        <v>113</v>
      </c>
      <c r="O197">
        <v>47</v>
      </c>
      <c r="P197">
        <v>13</v>
      </c>
      <c r="Q197">
        <v>21</v>
      </c>
      <c r="R197" s="2">
        <f t="shared" si="23"/>
        <v>293</v>
      </c>
      <c r="S197">
        <v>6</v>
      </c>
      <c r="T197" s="2" t="str">
        <f t="shared" si="24"/>
        <v>With Discount</v>
      </c>
      <c r="U197">
        <v>4</v>
      </c>
      <c r="V197" s="18">
        <f t="shared" si="25"/>
        <v>130.22222222222223</v>
      </c>
      <c r="W197">
        <v>2</v>
      </c>
      <c r="X197">
        <v>5</v>
      </c>
      <c r="Y197" s="18">
        <f t="shared" si="26"/>
        <v>162.77777777777777</v>
      </c>
      <c r="Z197">
        <v>6</v>
      </c>
      <c r="AA197" s="2">
        <f t="shared" si="27"/>
        <v>17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11</v>
      </c>
      <c r="AJ197">
        <v>0</v>
      </c>
    </row>
    <row r="198" spans="1:36" x14ac:dyDescent="0.25">
      <c r="A198">
        <v>868</v>
      </c>
      <c r="B198">
        <v>1966</v>
      </c>
      <c r="C198" s="2">
        <f t="shared" ca="1" si="21"/>
        <v>59</v>
      </c>
      <c r="D198" t="s">
        <v>442</v>
      </c>
      <c r="E198" t="s">
        <v>34</v>
      </c>
      <c r="F198">
        <v>44794</v>
      </c>
      <c r="G198">
        <v>0</v>
      </c>
      <c r="H198">
        <v>1</v>
      </c>
      <c r="I198" s="21">
        <f t="shared" si="22"/>
        <v>1</v>
      </c>
      <c r="J198" s="1">
        <v>41857</v>
      </c>
      <c r="K198">
        <v>99</v>
      </c>
      <c r="L198">
        <v>54</v>
      </c>
      <c r="M198">
        <v>0</v>
      </c>
      <c r="N198">
        <v>7</v>
      </c>
      <c r="O198">
        <v>0</v>
      </c>
      <c r="P198">
        <v>0</v>
      </c>
      <c r="Q198">
        <v>4</v>
      </c>
      <c r="R198" s="2">
        <f t="shared" si="23"/>
        <v>65</v>
      </c>
      <c r="S198">
        <v>1</v>
      </c>
      <c r="T198" s="2" t="str">
        <f t="shared" si="24"/>
        <v>With Discount</v>
      </c>
      <c r="U198">
        <v>2</v>
      </c>
      <c r="V198" s="18">
        <f t="shared" si="25"/>
        <v>26</v>
      </c>
      <c r="W198">
        <v>0</v>
      </c>
      <c r="X198">
        <v>3</v>
      </c>
      <c r="Y198" s="18">
        <f t="shared" si="26"/>
        <v>39</v>
      </c>
      <c r="Z198">
        <v>6</v>
      </c>
      <c r="AA198" s="2">
        <f t="shared" si="27"/>
        <v>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</v>
      </c>
      <c r="AI198">
        <v>11</v>
      </c>
      <c r="AJ198">
        <v>0</v>
      </c>
    </row>
    <row r="199" spans="1:36" x14ac:dyDescent="0.25">
      <c r="A199">
        <v>380</v>
      </c>
      <c r="B199">
        <v>1954</v>
      </c>
      <c r="C199" s="2">
        <f t="shared" ca="1" si="21"/>
        <v>71</v>
      </c>
      <c r="D199" t="s">
        <v>442</v>
      </c>
      <c r="E199" t="s">
        <v>37</v>
      </c>
      <c r="F199">
        <v>64497</v>
      </c>
      <c r="G199">
        <v>0</v>
      </c>
      <c r="H199">
        <v>1</v>
      </c>
      <c r="I199" s="21">
        <f t="shared" si="22"/>
        <v>1</v>
      </c>
      <c r="J199" s="1">
        <v>41191</v>
      </c>
      <c r="K199">
        <v>17</v>
      </c>
      <c r="L199">
        <v>1170</v>
      </c>
      <c r="M199">
        <v>48</v>
      </c>
      <c r="N199">
        <v>320</v>
      </c>
      <c r="O199">
        <v>42</v>
      </c>
      <c r="P199">
        <v>32</v>
      </c>
      <c r="Q199">
        <v>192</v>
      </c>
      <c r="R199" s="2">
        <f t="shared" si="23"/>
        <v>1804</v>
      </c>
      <c r="S199">
        <v>5</v>
      </c>
      <c r="T199" s="2" t="str">
        <f t="shared" si="24"/>
        <v>With Discount</v>
      </c>
      <c r="U199">
        <v>11</v>
      </c>
      <c r="V199" s="18">
        <f t="shared" si="25"/>
        <v>992.2</v>
      </c>
      <c r="W199">
        <v>4</v>
      </c>
      <c r="X199">
        <v>9</v>
      </c>
      <c r="Y199" s="18">
        <f t="shared" si="26"/>
        <v>811.80000000000007</v>
      </c>
      <c r="Z199">
        <v>8</v>
      </c>
      <c r="AA199" s="2">
        <f t="shared" si="27"/>
        <v>29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</v>
      </c>
      <c r="AI199">
        <v>11</v>
      </c>
      <c r="AJ199">
        <v>1</v>
      </c>
    </row>
    <row r="200" spans="1:36" x14ac:dyDescent="0.25">
      <c r="A200">
        <v>2677</v>
      </c>
      <c r="B200">
        <v>1956</v>
      </c>
      <c r="C200" s="2">
        <f t="shared" ca="1" si="21"/>
        <v>69</v>
      </c>
      <c r="D200" t="s">
        <v>442</v>
      </c>
      <c r="E200" t="s">
        <v>34</v>
      </c>
      <c r="F200">
        <v>46097</v>
      </c>
      <c r="G200">
        <v>0</v>
      </c>
      <c r="H200">
        <v>1</v>
      </c>
      <c r="I200" s="21">
        <f t="shared" si="22"/>
        <v>1</v>
      </c>
      <c r="J200" t="s">
        <v>137</v>
      </c>
      <c r="K200">
        <v>11</v>
      </c>
      <c r="L200">
        <v>72</v>
      </c>
      <c r="M200">
        <v>24</v>
      </c>
      <c r="N200">
        <v>68</v>
      </c>
      <c r="O200">
        <v>65</v>
      </c>
      <c r="P200">
        <v>4</v>
      </c>
      <c r="Q200">
        <v>8</v>
      </c>
      <c r="R200" s="2">
        <f t="shared" si="23"/>
        <v>241</v>
      </c>
      <c r="S200">
        <v>5</v>
      </c>
      <c r="T200" s="2" t="str">
        <f t="shared" si="24"/>
        <v>With Discount</v>
      </c>
      <c r="U200">
        <v>3</v>
      </c>
      <c r="V200" s="18">
        <f t="shared" si="25"/>
        <v>80.333333333333329</v>
      </c>
      <c r="W200">
        <v>1</v>
      </c>
      <c r="X200">
        <v>6</v>
      </c>
      <c r="Y200" s="18">
        <f t="shared" si="26"/>
        <v>160.66666666666666</v>
      </c>
      <c r="Z200">
        <v>4</v>
      </c>
      <c r="AA200" s="2">
        <f t="shared" si="27"/>
        <v>15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</v>
      </c>
      <c r="AI200">
        <v>11</v>
      </c>
      <c r="AJ200">
        <v>0</v>
      </c>
    </row>
    <row r="201" spans="1:36" x14ac:dyDescent="0.25">
      <c r="A201">
        <v>6521</v>
      </c>
      <c r="B201">
        <v>1954</v>
      </c>
      <c r="C201" s="2">
        <f t="shared" ca="1" si="21"/>
        <v>71</v>
      </c>
      <c r="D201" t="s">
        <v>442</v>
      </c>
      <c r="E201" t="s">
        <v>34</v>
      </c>
      <c r="F201">
        <v>77972</v>
      </c>
      <c r="G201">
        <v>0</v>
      </c>
      <c r="H201">
        <v>0</v>
      </c>
      <c r="I201" s="21">
        <f t="shared" si="22"/>
        <v>0</v>
      </c>
      <c r="J201" t="s">
        <v>138</v>
      </c>
      <c r="K201">
        <v>18</v>
      </c>
      <c r="L201">
        <v>613</v>
      </c>
      <c r="M201">
        <v>22</v>
      </c>
      <c r="N201">
        <v>319</v>
      </c>
      <c r="O201">
        <v>33</v>
      </c>
      <c r="P201">
        <v>102</v>
      </c>
      <c r="Q201">
        <v>12</v>
      </c>
      <c r="R201" s="2">
        <f t="shared" si="23"/>
        <v>1101</v>
      </c>
      <c r="S201">
        <v>1</v>
      </c>
      <c r="T201" s="2" t="str">
        <f t="shared" si="24"/>
        <v>With Discount</v>
      </c>
      <c r="U201">
        <v>4</v>
      </c>
      <c r="V201" s="18">
        <f t="shared" si="25"/>
        <v>338.76923076923077</v>
      </c>
      <c r="W201">
        <v>6</v>
      </c>
      <c r="X201">
        <v>9</v>
      </c>
      <c r="Y201" s="18">
        <f t="shared" si="26"/>
        <v>762.23076923076917</v>
      </c>
      <c r="Z201">
        <v>1</v>
      </c>
      <c r="AA201" s="2">
        <f t="shared" si="27"/>
        <v>20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</v>
      </c>
      <c r="AI201">
        <v>11</v>
      </c>
      <c r="AJ201">
        <v>0</v>
      </c>
    </row>
    <row r="202" spans="1:36" x14ac:dyDescent="0.25">
      <c r="A202">
        <v>6927</v>
      </c>
      <c r="B202">
        <v>1968</v>
      </c>
      <c r="C202" s="2">
        <f t="shared" ca="1" si="21"/>
        <v>57</v>
      </c>
      <c r="D202" t="s">
        <v>33</v>
      </c>
      <c r="E202" t="s">
        <v>34</v>
      </c>
      <c r="F202">
        <v>44377</v>
      </c>
      <c r="G202">
        <v>1</v>
      </c>
      <c r="H202">
        <v>1</v>
      </c>
      <c r="I202" s="21">
        <f t="shared" si="22"/>
        <v>2</v>
      </c>
      <c r="J202" s="1">
        <v>41039</v>
      </c>
      <c r="K202">
        <v>70</v>
      </c>
      <c r="L202">
        <v>224</v>
      </c>
      <c r="M202">
        <v>0</v>
      </c>
      <c r="N202">
        <v>30</v>
      </c>
      <c r="O202">
        <v>0</v>
      </c>
      <c r="P202">
        <v>0</v>
      </c>
      <c r="Q202">
        <v>10</v>
      </c>
      <c r="R202" s="2">
        <f t="shared" si="23"/>
        <v>264</v>
      </c>
      <c r="S202">
        <v>8</v>
      </c>
      <c r="T202" s="2" t="str">
        <f t="shared" si="24"/>
        <v>With Discount</v>
      </c>
      <c r="U202">
        <v>5</v>
      </c>
      <c r="V202" s="18">
        <f t="shared" si="25"/>
        <v>132</v>
      </c>
      <c r="W202">
        <v>1</v>
      </c>
      <c r="X202">
        <v>5</v>
      </c>
      <c r="Y202" s="18">
        <f t="shared" si="26"/>
        <v>132</v>
      </c>
      <c r="Z202">
        <v>8</v>
      </c>
      <c r="AA202" s="2">
        <f t="shared" si="27"/>
        <v>19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</v>
      </c>
      <c r="AI202">
        <v>11</v>
      </c>
      <c r="AJ202">
        <v>0</v>
      </c>
    </row>
    <row r="203" spans="1:36" x14ac:dyDescent="0.25">
      <c r="A203">
        <v>2877</v>
      </c>
      <c r="B203">
        <v>1974</v>
      </c>
      <c r="C203" s="2">
        <f t="shared" ca="1" si="21"/>
        <v>51</v>
      </c>
      <c r="D203" t="s">
        <v>443</v>
      </c>
      <c r="E203" t="s">
        <v>34</v>
      </c>
      <c r="F203">
        <v>46014</v>
      </c>
      <c r="G203">
        <v>1</v>
      </c>
      <c r="H203">
        <v>1</v>
      </c>
      <c r="I203" s="21">
        <f t="shared" si="22"/>
        <v>2</v>
      </c>
      <c r="J203" t="s">
        <v>139</v>
      </c>
      <c r="K203">
        <v>21</v>
      </c>
      <c r="L203">
        <v>410</v>
      </c>
      <c r="M203">
        <v>0</v>
      </c>
      <c r="N203">
        <v>59</v>
      </c>
      <c r="O203">
        <v>19</v>
      </c>
      <c r="P203">
        <v>9</v>
      </c>
      <c r="Q203">
        <v>44</v>
      </c>
      <c r="R203" s="2">
        <f t="shared" si="23"/>
        <v>541</v>
      </c>
      <c r="S203">
        <v>10</v>
      </c>
      <c r="T203" s="2" t="str">
        <f t="shared" si="24"/>
        <v>With Discount</v>
      </c>
      <c r="U203">
        <v>7</v>
      </c>
      <c r="V203" s="18">
        <f t="shared" si="25"/>
        <v>252.46666666666667</v>
      </c>
      <c r="W203">
        <v>1</v>
      </c>
      <c r="X203">
        <v>8</v>
      </c>
      <c r="Y203" s="18">
        <f t="shared" si="26"/>
        <v>288.5333333333333</v>
      </c>
      <c r="Z203">
        <v>7</v>
      </c>
      <c r="AA203" s="2">
        <f t="shared" si="27"/>
        <v>26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3</v>
      </c>
      <c r="AI203">
        <v>11</v>
      </c>
      <c r="AJ203">
        <v>0</v>
      </c>
    </row>
    <row r="204" spans="1:36" x14ac:dyDescent="0.25">
      <c r="A204">
        <v>0</v>
      </c>
      <c r="B204">
        <v>1985</v>
      </c>
      <c r="C204" s="2">
        <f t="shared" ca="1" si="21"/>
        <v>40</v>
      </c>
      <c r="D204" t="s">
        <v>442</v>
      </c>
      <c r="E204" t="s">
        <v>34</v>
      </c>
      <c r="F204">
        <v>70951</v>
      </c>
      <c r="G204">
        <v>0</v>
      </c>
      <c r="H204">
        <v>0</v>
      </c>
      <c r="I204" s="21">
        <f t="shared" si="22"/>
        <v>0</v>
      </c>
      <c r="J204" s="1">
        <v>41369</v>
      </c>
      <c r="K204">
        <v>66</v>
      </c>
      <c r="L204">
        <v>239</v>
      </c>
      <c r="M204">
        <v>10</v>
      </c>
      <c r="N204">
        <v>554</v>
      </c>
      <c r="O204">
        <v>254</v>
      </c>
      <c r="P204">
        <v>87</v>
      </c>
      <c r="Q204">
        <v>54</v>
      </c>
      <c r="R204" s="2">
        <f t="shared" si="23"/>
        <v>1198</v>
      </c>
      <c r="S204">
        <v>1</v>
      </c>
      <c r="T204" s="2" t="str">
        <f t="shared" si="24"/>
        <v>With Discount</v>
      </c>
      <c r="U204">
        <v>3</v>
      </c>
      <c r="V204" s="18">
        <f t="shared" si="25"/>
        <v>299.5</v>
      </c>
      <c r="W204">
        <v>4</v>
      </c>
      <c r="X204">
        <v>9</v>
      </c>
      <c r="Y204" s="18">
        <f t="shared" si="26"/>
        <v>898.5</v>
      </c>
      <c r="Z204">
        <v>1</v>
      </c>
      <c r="AA204" s="2">
        <f t="shared" si="27"/>
        <v>17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</v>
      </c>
      <c r="AI204">
        <v>11</v>
      </c>
      <c r="AJ204">
        <v>0</v>
      </c>
    </row>
    <row r="205" spans="1:36" x14ac:dyDescent="0.25">
      <c r="A205">
        <v>1584</v>
      </c>
      <c r="B205">
        <v>1977</v>
      </c>
      <c r="C205" s="2">
        <f t="shared" ca="1" si="21"/>
        <v>48</v>
      </c>
      <c r="D205" t="s">
        <v>442</v>
      </c>
      <c r="E205" t="s">
        <v>34</v>
      </c>
      <c r="F205">
        <v>41443</v>
      </c>
      <c r="G205">
        <v>1</v>
      </c>
      <c r="H205">
        <v>0</v>
      </c>
      <c r="I205" s="21">
        <f t="shared" si="22"/>
        <v>1</v>
      </c>
      <c r="J205" s="1">
        <v>41643</v>
      </c>
      <c r="K205">
        <v>79</v>
      </c>
      <c r="L205">
        <v>171</v>
      </c>
      <c r="M205">
        <v>7</v>
      </c>
      <c r="N205">
        <v>171</v>
      </c>
      <c r="O205">
        <v>25</v>
      </c>
      <c r="P205">
        <v>19</v>
      </c>
      <c r="Q205">
        <v>89</v>
      </c>
      <c r="R205" s="2">
        <f t="shared" si="23"/>
        <v>482</v>
      </c>
      <c r="S205">
        <v>6</v>
      </c>
      <c r="T205" s="2" t="str">
        <f t="shared" si="24"/>
        <v>With Discount</v>
      </c>
      <c r="U205">
        <v>8</v>
      </c>
      <c r="V205" s="18">
        <f t="shared" si="25"/>
        <v>296.61538461538464</v>
      </c>
      <c r="W205">
        <v>1</v>
      </c>
      <c r="X205">
        <v>5</v>
      </c>
      <c r="Y205" s="18">
        <f t="shared" si="26"/>
        <v>185.38461538461539</v>
      </c>
      <c r="Z205">
        <v>8</v>
      </c>
      <c r="AA205" s="2">
        <f t="shared" si="27"/>
        <v>20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</v>
      </c>
      <c r="AI205">
        <v>11</v>
      </c>
      <c r="AJ205">
        <v>0</v>
      </c>
    </row>
    <row r="206" spans="1:36" x14ac:dyDescent="0.25">
      <c r="A206">
        <v>7264</v>
      </c>
      <c r="B206">
        <v>1978</v>
      </c>
      <c r="C206" s="2">
        <f t="shared" ca="1" si="21"/>
        <v>47</v>
      </c>
      <c r="D206" t="s">
        <v>443</v>
      </c>
      <c r="E206" t="s">
        <v>30</v>
      </c>
      <c r="F206">
        <v>52195</v>
      </c>
      <c r="G206">
        <v>2</v>
      </c>
      <c r="H206">
        <v>1</v>
      </c>
      <c r="I206" s="21">
        <f t="shared" si="22"/>
        <v>3</v>
      </c>
      <c r="J206" s="1">
        <v>41978</v>
      </c>
      <c r="K206">
        <v>2</v>
      </c>
      <c r="L206">
        <v>12</v>
      </c>
      <c r="M206">
        <v>0</v>
      </c>
      <c r="N206">
        <v>4</v>
      </c>
      <c r="O206">
        <v>0</v>
      </c>
      <c r="P206">
        <v>0</v>
      </c>
      <c r="Q206">
        <v>1</v>
      </c>
      <c r="R206" s="2">
        <f t="shared" si="23"/>
        <v>17</v>
      </c>
      <c r="S206">
        <v>1</v>
      </c>
      <c r="T206" s="2" t="str">
        <f t="shared" si="24"/>
        <v>With Discount</v>
      </c>
      <c r="U206">
        <v>1</v>
      </c>
      <c r="V206" s="18">
        <f t="shared" si="25"/>
        <v>5.6666666666666661</v>
      </c>
      <c r="W206">
        <v>0</v>
      </c>
      <c r="X206">
        <v>2</v>
      </c>
      <c r="Y206" s="18">
        <f t="shared" si="26"/>
        <v>11.333333333333332</v>
      </c>
      <c r="Z206">
        <v>8</v>
      </c>
      <c r="AA206" s="2">
        <f t="shared" si="27"/>
        <v>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</v>
      </c>
      <c r="AI206">
        <v>11</v>
      </c>
      <c r="AJ206">
        <v>0</v>
      </c>
    </row>
    <row r="207" spans="1:36" x14ac:dyDescent="0.25">
      <c r="A207">
        <v>6274</v>
      </c>
      <c r="B207">
        <v>1948</v>
      </c>
      <c r="C207" s="2">
        <f t="shared" ca="1" si="21"/>
        <v>77</v>
      </c>
      <c r="D207" t="s">
        <v>443</v>
      </c>
      <c r="E207" t="s">
        <v>34</v>
      </c>
      <c r="F207">
        <v>83790</v>
      </c>
      <c r="G207">
        <v>0</v>
      </c>
      <c r="H207">
        <v>0</v>
      </c>
      <c r="I207" s="21">
        <f t="shared" si="22"/>
        <v>0</v>
      </c>
      <c r="J207" t="s">
        <v>40</v>
      </c>
      <c r="K207">
        <v>81</v>
      </c>
      <c r="L207">
        <v>1076</v>
      </c>
      <c r="M207">
        <v>16</v>
      </c>
      <c r="N207">
        <v>417</v>
      </c>
      <c r="O207">
        <v>42</v>
      </c>
      <c r="P207">
        <v>48</v>
      </c>
      <c r="Q207">
        <v>16</v>
      </c>
      <c r="R207" s="2">
        <f t="shared" si="23"/>
        <v>1615</v>
      </c>
      <c r="S207">
        <v>1</v>
      </c>
      <c r="T207" s="2" t="str">
        <f t="shared" si="24"/>
        <v>With Discount</v>
      </c>
      <c r="U207">
        <v>8</v>
      </c>
      <c r="V207" s="18">
        <f t="shared" si="25"/>
        <v>922.85714285714278</v>
      </c>
      <c r="W207">
        <v>10</v>
      </c>
      <c r="X207">
        <v>6</v>
      </c>
      <c r="Y207" s="18">
        <f t="shared" si="26"/>
        <v>692.14285714285711</v>
      </c>
      <c r="Z207">
        <v>3</v>
      </c>
      <c r="AA207" s="2">
        <f t="shared" si="27"/>
        <v>25</v>
      </c>
      <c r="AB207">
        <v>0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3</v>
      </c>
      <c r="AI207">
        <v>11</v>
      </c>
      <c r="AJ207">
        <v>0</v>
      </c>
    </row>
    <row r="208" spans="1:36" x14ac:dyDescent="0.25">
      <c r="A208">
        <v>1377</v>
      </c>
      <c r="B208">
        <v>1954</v>
      </c>
      <c r="C208" s="2">
        <f t="shared" ca="1" si="21"/>
        <v>71</v>
      </c>
      <c r="D208" t="s">
        <v>443</v>
      </c>
      <c r="E208" t="s">
        <v>57</v>
      </c>
      <c r="F208">
        <v>44551</v>
      </c>
      <c r="G208">
        <v>0</v>
      </c>
      <c r="H208">
        <v>1</v>
      </c>
      <c r="I208" s="21">
        <f t="shared" si="22"/>
        <v>1</v>
      </c>
      <c r="J208" t="s">
        <v>140</v>
      </c>
      <c r="K208">
        <v>24</v>
      </c>
      <c r="L208">
        <v>182</v>
      </c>
      <c r="M208">
        <v>4</v>
      </c>
      <c r="N208">
        <v>33</v>
      </c>
      <c r="O208">
        <v>0</v>
      </c>
      <c r="P208">
        <v>0</v>
      </c>
      <c r="Q208">
        <v>66</v>
      </c>
      <c r="R208" s="2">
        <f t="shared" si="23"/>
        <v>285</v>
      </c>
      <c r="S208">
        <v>2</v>
      </c>
      <c r="T208" s="2" t="str">
        <f t="shared" si="24"/>
        <v>With Discount</v>
      </c>
      <c r="U208">
        <v>4</v>
      </c>
      <c r="V208" s="18">
        <f t="shared" si="25"/>
        <v>126.66666666666666</v>
      </c>
      <c r="W208">
        <v>1</v>
      </c>
      <c r="X208">
        <v>5</v>
      </c>
      <c r="Y208" s="18">
        <f t="shared" si="26"/>
        <v>158.33333333333334</v>
      </c>
      <c r="Z208">
        <v>7</v>
      </c>
      <c r="AA208" s="2">
        <f t="shared" si="27"/>
        <v>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</v>
      </c>
      <c r="AI208">
        <v>11</v>
      </c>
      <c r="AJ208">
        <v>0</v>
      </c>
    </row>
    <row r="209" spans="1:36" x14ac:dyDescent="0.25">
      <c r="A209">
        <v>454</v>
      </c>
      <c r="B209">
        <v>1980</v>
      </c>
      <c r="C209" s="2">
        <f t="shared" ca="1" si="21"/>
        <v>45</v>
      </c>
      <c r="D209" t="s">
        <v>442</v>
      </c>
      <c r="E209" t="s">
        <v>34</v>
      </c>
      <c r="F209">
        <v>69508</v>
      </c>
      <c r="G209">
        <v>1</v>
      </c>
      <c r="H209">
        <v>0</v>
      </c>
      <c r="I209" s="21">
        <f t="shared" si="22"/>
        <v>1</v>
      </c>
      <c r="J209" t="s">
        <v>141</v>
      </c>
      <c r="K209">
        <v>48</v>
      </c>
      <c r="L209">
        <v>824</v>
      </c>
      <c r="M209">
        <v>32</v>
      </c>
      <c r="N209">
        <v>162</v>
      </c>
      <c r="O209">
        <v>42</v>
      </c>
      <c r="P209">
        <v>32</v>
      </c>
      <c r="Q209">
        <v>43</v>
      </c>
      <c r="R209" s="2">
        <f t="shared" si="23"/>
        <v>1135</v>
      </c>
      <c r="S209">
        <v>2</v>
      </c>
      <c r="T209" s="2" t="str">
        <f t="shared" si="24"/>
        <v>With Discount</v>
      </c>
      <c r="U209">
        <v>11</v>
      </c>
      <c r="V209" s="18">
        <f t="shared" si="25"/>
        <v>567.5</v>
      </c>
      <c r="W209">
        <v>4</v>
      </c>
      <c r="X209">
        <v>11</v>
      </c>
      <c r="Y209" s="18">
        <f t="shared" si="26"/>
        <v>567.5</v>
      </c>
      <c r="Z209">
        <v>6</v>
      </c>
      <c r="AA209" s="2">
        <f t="shared" si="27"/>
        <v>28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</v>
      </c>
      <c r="AI209">
        <v>11</v>
      </c>
      <c r="AJ209">
        <v>0</v>
      </c>
    </row>
    <row r="210" spans="1:36" x14ac:dyDescent="0.25">
      <c r="A210">
        <v>1755</v>
      </c>
      <c r="B210">
        <v>1988</v>
      </c>
      <c r="C210" s="2">
        <f t="shared" ca="1" si="21"/>
        <v>37</v>
      </c>
      <c r="D210" t="s">
        <v>443</v>
      </c>
      <c r="E210" t="s">
        <v>34</v>
      </c>
      <c r="F210">
        <v>45204</v>
      </c>
      <c r="G210">
        <v>1</v>
      </c>
      <c r="H210">
        <v>0</v>
      </c>
      <c r="I210" s="21">
        <f t="shared" si="22"/>
        <v>1</v>
      </c>
      <c r="J210" s="1">
        <v>41947</v>
      </c>
      <c r="K210">
        <v>93</v>
      </c>
      <c r="L210">
        <v>30</v>
      </c>
      <c r="M210">
        <v>11</v>
      </c>
      <c r="N210">
        <v>25</v>
      </c>
      <c r="O210">
        <v>29</v>
      </c>
      <c r="P210">
        <v>1</v>
      </c>
      <c r="Q210">
        <v>18</v>
      </c>
      <c r="R210" s="2">
        <f t="shared" si="23"/>
        <v>114</v>
      </c>
      <c r="S210">
        <v>1</v>
      </c>
      <c r="T210" s="2" t="str">
        <f t="shared" si="24"/>
        <v>With Discount</v>
      </c>
      <c r="U210">
        <v>1</v>
      </c>
      <c r="V210" s="18">
        <f t="shared" si="25"/>
        <v>22.8</v>
      </c>
      <c r="W210">
        <v>1</v>
      </c>
      <c r="X210">
        <v>4</v>
      </c>
      <c r="Y210" s="18">
        <f t="shared" si="26"/>
        <v>91.2</v>
      </c>
      <c r="Z210">
        <v>3</v>
      </c>
      <c r="AA210" s="2">
        <f t="shared" si="27"/>
        <v>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11</v>
      </c>
      <c r="AJ210">
        <v>0</v>
      </c>
    </row>
    <row r="211" spans="1:36" x14ac:dyDescent="0.25">
      <c r="A211">
        <v>2075</v>
      </c>
      <c r="B211">
        <v>1969</v>
      </c>
      <c r="C211" s="2">
        <f t="shared" ca="1" si="21"/>
        <v>56</v>
      </c>
      <c r="D211" t="s">
        <v>442</v>
      </c>
      <c r="E211" t="s">
        <v>34</v>
      </c>
      <c r="F211">
        <v>72460</v>
      </c>
      <c r="G211">
        <v>0</v>
      </c>
      <c r="H211">
        <v>0</v>
      </c>
      <c r="I211" s="21">
        <f t="shared" si="22"/>
        <v>0</v>
      </c>
      <c r="J211" t="s">
        <v>93</v>
      </c>
      <c r="K211">
        <v>56</v>
      </c>
      <c r="L211">
        <v>377</v>
      </c>
      <c r="M211">
        <v>10</v>
      </c>
      <c r="N211">
        <v>540</v>
      </c>
      <c r="O211">
        <v>80</v>
      </c>
      <c r="P211">
        <v>30</v>
      </c>
      <c r="Q211">
        <v>10</v>
      </c>
      <c r="R211" s="2">
        <f t="shared" si="23"/>
        <v>1047</v>
      </c>
      <c r="S211">
        <v>1</v>
      </c>
      <c r="T211" s="2" t="str">
        <f t="shared" si="24"/>
        <v>With Discount</v>
      </c>
      <c r="U211">
        <v>3</v>
      </c>
      <c r="V211" s="18">
        <f t="shared" si="25"/>
        <v>314.09999999999997</v>
      </c>
      <c r="W211">
        <v>5</v>
      </c>
      <c r="X211">
        <v>7</v>
      </c>
      <c r="Y211" s="18">
        <f t="shared" si="26"/>
        <v>732.9</v>
      </c>
      <c r="Z211">
        <v>1</v>
      </c>
      <c r="AA211" s="2">
        <f t="shared" si="27"/>
        <v>16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</v>
      </c>
      <c r="AI211">
        <v>11</v>
      </c>
      <c r="AJ211">
        <v>0</v>
      </c>
    </row>
    <row r="212" spans="1:36" x14ac:dyDescent="0.25">
      <c r="A212">
        <v>4785</v>
      </c>
      <c r="B212">
        <v>1970</v>
      </c>
      <c r="C212" s="2">
        <f t="shared" ca="1" si="21"/>
        <v>55</v>
      </c>
      <c r="D212" t="s">
        <v>33</v>
      </c>
      <c r="E212" t="s">
        <v>34</v>
      </c>
      <c r="F212">
        <v>77622</v>
      </c>
      <c r="G212">
        <v>0</v>
      </c>
      <c r="H212">
        <v>2</v>
      </c>
      <c r="I212" s="21">
        <f t="shared" si="22"/>
        <v>2</v>
      </c>
      <c r="J212" t="s">
        <v>142</v>
      </c>
      <c r="K212">
        <v>3</v>
      </c>
      <c r="L212">
        <v>520</v>
      </c>
      <c r="M212">
        <v>7</v>
      </c>
      <c r="N212">
        <v>154</v>
      </c>
      <c r="O212">
        <v>19</v>
      </c>
      <c r="P212">
        <v>0</v>
      </c>
      <c r="Q212">
        <v>14</v>
      </c>
      <c r="R212" s="2">
        <f t="shared" si="23"/>
        <v>714</v>
      </c>
      <c r="S212">
        <v>2</v>
      </c>
      <c r="T212" s="2" t="str">
        <f t="shared" si="24"/>
        <v>With Discount</v>
      </c>
      <c r="U212">
        <v>6</v>
      </c>
      <c r="V212" s="18">
        <f t="shared" si="25"/>
        <v>252.00000000000003</v>
      </c>
      <c r="W212">
        <v>3</v>
      </c>
      <c r="X212">
        <v>11</v>
      </c>
      <c r="Y212" s="18">
        <f t="shared" si="26"/>
        <v>462</v>
      </c>
      <c r="Z212">
        <v>3</v>
      </c>
      <c r="AA212" s="2">
        <f t="shared" si="27"/>
        <v>22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11</v>
      </c>
      <c r="AJ212">
        <v>0</v>
      </c>
    </row>
    <row r="213" spans="1:36" x14ac:dyDescent="0.25">
      <c r="A213">
        <v>9076</v>
      </c>
      <c r="B213">
        <v>1980</v>
      </c>
      <c r="C213" s="2">
        <f t="shared" ca="1" si="21"/>
        <v>45</v>
      </c>
      <c r="D213" t="s">
        <v>33</v>
      </c>
      <c r="E213" t="s">
        <v>34</v>
      </c>
      <c r="F213">
        <v>30732</v>
      </c>
      <c r="G213">
        <v>1</v>
      </c>
      <c r="H213">
        <v>0</v>
      </c>
      <c r="I213" s="21">
        <f t="shared" si="22"/>
        <v>1</v>
      </c>
      <c r="J213" s="1">
        <v>41395</v>
      </c>
      <c r="K213">
        <v>44</v>
      </c>
      <c r="L213">
        <v>155</v>
      </c>
      <c r="M213">
        <v>1</v>
      </c>
      <c r="N213">
        <v>25</v>
      </c>
      <c r="O213">
        <v>0</v>
      </c>
      <c r="P213">
        <v>1</v>
      </c>
      <c r="Q213">
        <v>3</v>
      </c>
      <c r="R213" s="2">
        <f t="shared" si="23"/>
        <v>185</v>
      </c>
      <c r="S213">
        <v>4</v>
      </c>
      <c r="T213" s="2" t="str">
        <f t="shared" si="24"/>
        <v>With Discount</v>
      </c>
      <c r="U213">
        <v>4</v>
      </c>
      <c r="V213" s="18">
        <f t="shared" si="25"/>
        <v>92.5</v>
      </c>
      <c r="W213">
        <v>1</v>
      </c>
      <c r="X213">
        <v>4</v>
      </c>
      <c r="Y213" s="18">
        <f t="shared" si="26"/>
        <v>92.5</v>
      </c>
      <c r="Z213">
        <v>8</v>
      </c>
      <c r="AA213" s="2">
        <f t="shared" si="27"/>
        <v>13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</v>
      </c>
      <c r="AI213">
        <v>11</v>
      </c>
      <c r="AJ213">
        <v>0</v>
      </c>
    </row>
    <row r="214" spans="1:36" x14ac:dyDescent="0.25">
      <c r="A214">
        <v>7079</v>
      </c>
      <c r="B214">
        <v>1962</v>
      </c>
      <c r="C214" s="2">
        <f t="shared" ca="1" si="21"/>
        <v>63</v>
      </c>
      <c r="D214" t="s">
        <v>442</v>
      </c>
      <c r="E214" t="s">
        <v>37</v>
      </c>
      <c r="F214">
        <v>63887</v>
      </c>
      <c r="G214">
        <v>0</v>
      </c>
      <c r="H214">
        <v>1</v>
      </c>
      <c r="I214" s="21">
        <f t="shared" si="22"/>
        <v>1</v>
      </c>
      <c r="J214" s="1">
        <v>41130</v>
      </c>
      <c r="K214">
        <v>38</v>
      </c>
      <c r="L214">
        <v>897</v>
      </c>
      <c r="M214">
        <v>23</v>
      </c>
      <c r="N214">
        <v>207</v>
      </c>
      <c r="O214">
        <v>15</v>
      </c>
      <c r="P214">
        <v>11</v>
      </c>
      <c r="Q214">
        <v>92</v>
      </c>
      <c r="R214" s="2">
        <f t="shared" si="23"/>
        <v>1245</v>
      </c>
      <c r="S214">
        <v>5</v>
      </c>
      <c r="T214" s="2" t="str">
        <f t="shared" si="24"/>
        <v>With Discount</v>
      </c>
      <c r="U214">
        <v>9</v>
      </c>
      <c r="V214" s="18">
        <f t="shared" si="25"/>
        <v>533.57142857142856</v>
      </c>
      <c r="W214">
        <v>6</v>
      </c>
      <c r="X214">
        <v>12</v>
      </c>
      <c r="Y214" s="18">
        <f t="shared" si="26"/>
        <v>711.42857142857144</v>
      </c>
      <c r="Z214">
        <v>6</v>
      </c>
      <c r="AA214" s="2">
        <f t="shared" si="27"/>
        <v>32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</v>
      </c>
      <c r="AI214">
        <v>11</v>
      </c>
      <c r="AJ214">
        <v>0</v>
      </c>
    </row>
    <row r="215" spans="1:36" x14ac:dyDescent="0.25">
      <c r="A215">
        <v>4653</v>
      </c>
      <c r="B215">
        <v>1978</v>
      </c>
      <c r="C215" s="2">
        <f t="shared" ca="1" si="21"/>
        <v>47</v>
      </c>
      <c r="D215" t="s">
        <v>442</v>
      </c>
      <c r="E215" t="s">
        <v>34</v>
      </c>
      <c r="F215">
        <v>42011</v>
      </c>
      <c r="G215">
        <v>1</v>
      </c>
      <c r="H215">
        <v>0</v>
      </c>
      <c r="I215" s="21">
        <f t="shared" si="22"/>
        <v>1</v>
      </c>
      <c r="J215" t="s">
        <v>143</v>
      </c>
      <c r="K215">
        <v>46</v>
      </c>
      <c r="L215">
        <v>131</v>
      </c>
      <c r="M215">
        <v>0</v>
      </c>
      <c r="N215">
        <v>16</v>
      </c>
      <c r="O215">
        <v>2</v>
      </c>
      <c r="P215">
        <v>1</v>
      </c>
      <c r="Q215">
        <v>39</v>
      </c>
      <c r="R215" s="2">
        <f t="shared" si="23"/>
        <v>189</v>
      </c>
      <c r="S215">
        <v>4</v>
      </c>
      <c r="T215" s="2" t="str">
        <f t="shared" si="24"/>
        <v>With Discount</v>
      </c>
      <c r="U215">
        <v>3</v>
      </c>
      <c r="V215" s="18">
        <f t="shared" si="25"/>
        <v>81</v>
      </c>
      <c r="W215">
        <v>1</v>
      </c>
      <c r="X215">
        <v>4</v>
      </c>
      <c r="Y215" s="18">
        <f t="shared" si="26"/>
        <v>108</v>
      </c>
      <c r="Z215">
        <v>8</v>
      </c>
      <c r="AA215" s="2">
        <f t="shared" si="27"/>
        <v>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11</v>
      </c>
      <c r="AJ215">
        <v>0</v>
      </c>
    </row>
    <row r="216" spans="1:36" x14ac:dyDescent="0.25">
      <c r="A216">
        <v>7375</v>
      </c>
      <c r="B216">
        <v>1976</v>
      </c>
      <c r="C216" s="2">
        <f t="shared" ca="1" si="21"/>
        <v>49</v>
      </c>
      <c r="D216" t="s">
        <v>442</v>
      </c>
      <c r="E216" t="s">
        <v>34</v>
      </c>
      <c r="F216">
        <v>51369</v>
      </c>
      <c r="G216">
        <v>0</v>
      </c>
      <c r="H216">
        <v>1</v>
      </c>
      <c r="I216" s="21">
        <f t="shared" si="22"/>
        <v>1</v>
      </c>
      <c r="J216" t="s">
        <v>144</v>
      </c>
      <c r="K216">
        <v>84</v>
      </c>
      <c r="L216">
        <v>297</v>
      </c>
      <c r="M216">
        <v>7</v>
      </c>
      <c r="N216">
        <v>79</v>
      </c>
      <c r="O216">
        <v>0</v>
      </c>
      <c r="P216">
        <v>11</v>
      </c>
      <c r="Q216">
        <v>182</v>
      </c>
      <c r="R216" s="2">
        <f t="shared" si="23"/>
        <v>576</v>
      </c>
      <c r="S216">
        <v>2</v>
      </c>
      <c r="T216" s="2" t="str">
        <f t="shared" si="24"/>
        <v>With Discount</v>
      </c>
      <c r="U216">
        <v>8</v>
      </c>
      <c r="V216" s="18">
        <f t="shared" si="25"/>
        <v>384</v>
      </c>
      <c r="W216">
        <v>2</v>
      </c>
      <c r="X216">
        <v>4</v>
      </c>
      <c r="Y216" s="18">
        <f t="shared" si="26"/>
        <v>192</v>
      </c>
      <c r="Z216">
        <v>8</v>
      </c>
      <c r="AA216" s="2">
        <f t="shared" si="27"/>
        <v>16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</v>
      </c>
      <c r="AI216">
        <v>11</v>
      </c>
      <c r="AJ216">
        <v>0</v>
      </c>
    </row>
    <row r="217" spans="1:36" x14ac:dyDescent="0.25">
      <c r="A217">
        <v>709</v>
      </c>
      <c r="B217">
        <v>1952</v>
      </c>
      <c r="C217" s="2">
        <f t="shared" ca="1" si="21"/>
        <v>73</v>
      </c>
      <c r="D217" t="s">
        <v>442</v>
      </c>
      <c r="E217" t="s">
        <v>37</v>
      </c>
      <c r="F217">
        <v>51537</v>
      </c>
      <c r="G217">
        <v>0</v>
      </c>
      <c r="H217">
        <v>1</v>
      </c>
      <c r="I217" s="21">
        <f t="shared" si="22"/>
        <v>1</v>
      </c>
      <c r="J217" s="1">
        <v>41164</v>
      </c>
      <c r="K217">
        <v>27</v>
      </c>
      <c r="L217">
        <v>787</v>
      </c>
      <c r="M217">
        <v>20</v>
      </c>
      <c r="N217">
        <v>204</v>
      </c>
      <c r="O217">
        <v>0</v>
      </c>
      <c r="P217">
        <v>0</v>
      </c>
      <c r="Q217">
        <v>92</v>
      </c>
      <c r="R217" s="2">
        <f t="shared" si="23"/>
        <v>1103</v>
      </c>
      <c r="S217">
        <v>3</v>
      </c>
      <c r="T217" s="2" t="str">
        <f t="shared" si="24"/>
        <v>With Discount</v>
      </c>
      <c r="U217">
        <v>2</v>
      </c>
      <c r="V217" s="18">
        <f t="shared" si="25"/>
        <v>169.69230769230771</v>
      </c>
      <c r="W217">
        <v>2</v>
      </c>
      <c r="X217">
        <v>11</v>
      </c>
      <c r="Y217" s="18">
        <f t="shared" si="26"/>
        <v>933.30769230769226</v>
      </c>
      <c r="Z217">
        <v>8</v>
      </c>
      <c r="AA217" s="2">
        <f t="shared" si="27"/>
        <v>18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11</v>
      </c>
      <c r="AJ217">
        <v>0</v>
      </c>
    </row>
    <row r="218" spans="1:36" x14ac:dyDescent="0.25">
      <c r="A218">
        <v>460</v>
      </c>
      <c r="B218">
        <v>1972</v>
      </c>
      <c r="C218" s="2">
        <f t="shared" ca="1" si="21"/>
        <v>53</v>
      </c>
      <c r="D218" t="s">
        <v>33</v>
      </c>
      <c r="E218" t="s">
        <v>34</v>
      </c>
      <c r="F218">
        <v>79930</v>
      </c>
      <c r="G218">
        <v>0</v>
      </c>
      <c r="H218">
        <v>0</v>
      </c>
      <c r="I218" s="21">
        <f t="shared" si="22"/>
        <v>0</v>
      </c>
      <c r="J218" s="1">
        <v>41129</v>
      </c>
      <c r="K218">
        <v>72</v>
      </c>
      <c r="L218">
        <v>792</v>
      </c>
      <c r="M218">
        <v>86</v>
      </c>
      <c r="N218">
        <v>740</v>
      </c>
      <c r="O218">
        <v>67</v>
      </c>
      <c r="P218">
        <v>51</v>
      </c>
      <c r="Q218">
        <v>17</v>
      </c>
      <c r="R218" s="2">
        <f t="shared" si="23"/>
        <v>1753</v>
      </c>
      <c r="S218">
        <v>1</v>
      </c>
      <c r="T218" s="2" t="str">
        <f t="shared" si="24"/>
        <v>With Discount</v>
      </c>
      <c r="U218">
        <v>3</v>
      </c>
      <c r="V218" s="18">
        <f t="shared" si="25"/>
        <v>478.09090909090907</v>
      </c>
      <c r="W218">
        <v>5</v>
      </c>
      <c r="X218">
        <v>8</v>
      </c>
      <c r="Y218" s="18">
        <f t="shared" si="26"/>
        <v>1274.909090909091</v>
      </c>
      <c r="Z218">
        <v>2</v>
      </c>
      <c r="AA218" s="2">
        <f t="shared" si="27"/>
        <v>17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</v>
      </c>
      <c r="AI218">
        <v>11</v>
      </c>
      <c r="AJ218">
        <v>0</v>
      </c>
    </row>
    <row r="219" spans="1:36" x14ac:dyDescent="0.25">
      <c r="A219">
        <v>3726</v>
      </c>
      <c r="B219">
        <v>1986</v>
      </c>
      <c r="C219" s="2">
        <f t="shared" ca="1" si="21"/>
        <v>39</v>
      </c>
      <c r="D219" t="s">
        <v>33</v>
      </c>
      <c r="E219" t="s">
        <v>34</v>
      </c>
      <c r="F219">
        <v>34320</v>
      </c>
      <c r="G219">
        <v>1</v>
      </c>
      <c r="H219">
        <v>0</v>
      </c>
      <c r="I219" s="21">
        <f t="shared" si="22"/>
        <v>1</v>
      </c>
      <c r="J219" t="s">
        <v>145</v>
      </c>
      <c r="K219">
        <v>66</v>
      </c>
      <c r="L219">
        <v>4</v>
      </c>
      <c r="M219">
        <v>1</v>
      </c>
      <c r="N219">
        <v>9</v>
      </c>
      <c r="O219">
        <v>3</v>
      </c>
      <c r="P219">
        <v>0</v>
      </c>
      <c r="Q219">
        <v>0</v>
      </c>
      <c r="R219" s="2">
        <f t="shared" si="23"/>
        <v>17</v>
      </c>
      <c r="S219">
        <v>1</v>
      </c>
      <c r="T219" s="2" t="str">
        <f t="shared" si="24"/>
        <v>With Discount</v>
      </c>
      <c r="U219">
        <v>1</v>
      </c>
      <c r="V219" s="18">
        <f t="shared" si="25"/>
        <v>5.6666666666666661</v>
      </c>
      <c r="W219">
        <v>0</v>
      </c>
      <c r="X219">
        <v>2</v>
      </c>
      <c r="Y219" s="18">
        <f t="shared" si="26"/>
        <v>11.333333333333332</v>
      </c>
      <c r="Z219">
        <v>8</v>
      </c>
      <c r="AA219" s="2">
        <f t="shared" si="27"/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</v>
      </c>
      <c r="AI219">
        <v>11</v>
      </c>
      <c r="AJ219">
        <v>0</v>
      </c>
    </row>
    <row r="220" spans="1:36" x14ac:dyDescent="0.25">
      <c r="A220">
        <v>6798</v>
      </c>
      <c r="B220">
        <v>1966</v>
      </c>
      <c r="C220" s="2">
        <f t="shared" ca="1" si="21"/>
        <v>59</v>
      </c>
      <c r="D220" t="s">
        <v>442</v>
      </c>
      <c r="E220" t="s">
        <v>30</v>
      </c>
      <c r="F220">
        <v>37070</v>
      </c>
      <c r="G220">
        <v>1</v>
      </c>
      <c r="H220">
        <v>1</v>
      </c>
      <c r="I220" s="21">
        <f t="shared" si="22"/>
        <v>2</v>
      </c>
      <c r="J220" t="s">
        <v>146</v>
      </c>
      <c r="K220">
        <v>30</v>
      </c>
      <c r="L220">
        <v>231</v>
      </c>
      <c r="M220">
        <v>7</v>
      </c>
      <c r="N220">
        <v>137</v>
      </c>
      <c r="O220">
        <v>4</v>
      </c>
      <c r="P220">
        <v>15</v>
      </c>
      <c r="Q220">
        <v>39</v>
      </c>
      <c r="R220" s="2">
        <f t="shared" si="23"/>
        <v>433</v>
      </c>
      <c r="S220">
        <v>9</v>
      </c>
      <c r="T220" s="2" t="str">
        <f t="shared" si="24"/>
        <v>With Discount</v>
      </c>
      <c r="U220">
        <v>5</v>
      </c>
      <c r="V220" s="18">
        <f t="shared" si="25"/>
        <v>166.53846153846155</v>
      </c>
      <c r="W220">
        <v>1</v>
      </c>
      <c r="X220">
        <v>8</v>
      </c>
      <c r="Y220" s="18">
        <f t="shared" si="26"/>
        <v>266.46153846153845</v>
      </c>
      <c r="Z220">
        <v>7</v>
      </c>
      <c r="AA220" s="2">
        <f t="shared" si="27"/>
        <v>23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11</v>
      </c>
      <c r="AJ220">
        <v>1</v>
      </c>
    </row>
    <row r="221" spans="1:36" x14ac:dyDescent="0.25">
      <c r="A221">
        <v>5341</v>
      </c>
      <c r="B221">
        <v>1962</v>
      </c>
      <c r="C221" s="2">
        <f t="shared" ca="1" si="21"/>
        <v>63</v>
      </c>
      <c r="D221" t="s">
        <v>443</v>
      </c>
      <c r="E221" t="s">
        <v>37</v>
      </c>
      <c r="F221">
        <v>81975</v>
      </c>
      <c r="G221">
        <v>0</v>
      </c>
      <c r="H221">
        <v>1</v>
      </c>
      <c r="I221" s="21">
        <f t="shared" si="22"/>
        <v>1</v>
      </c>
      <c r="J221" s="1">
        <v>41395</v>
      </c>
      <c r="K221">
        <v>2</v>
      </c>
      <c r="L221">
        <v>983</v>
      </c>
      <c r="M221">
        <v>76</v>
      </c>
      <c r="N221">
        <v>184</v>
      </c>
      <c r="O221">
        <v>180</v>
      </c>
      <c r="P221">
        <v>138</v>
      </c>
      <c r="Q221">
        <v>27</v>
      </c>
      <c r="R221" s="2">
        <f t="shared" si="23"/>
        <v>1588</v>
      </c>
      <c r="S221">
        <v>1</v>
      </c>
      <c r="T221" s="2" t="str">
        <f t="shared" si="24"/>
        <v>With Discount</v>
      </c>
      <c r="U221">
        <v>6</v>
      </c>
      <c r="V221" s="18">
        <f t="shared" si="25"/>
        <v>952.8</v>
      </c>
      <c r="W221">
        <v>3</v>
      </c>
      <c r="X221">
        <v>4</v>
      </c>
      <c r="Y221" s="18">
        <f t="shared" si="26"/>
        <v>635.20000000000005</v>
      </c>
      <c r="Z221">
        <v>7</v>
      </c>
      <c r="AA221" s="2">
        <f t="shared" si="27"/>
        <v>14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3</v>
      </c>
      <c r="AI221">
        <v>11</v>
      </c>
      <c r="AJ221">
        <v>0</v>
      </c>
    </row>
    <row r="222" spans="1:36" x14ac:dyDescent="0.25">
      <c r="A222">
        <v>1606</v>
      </c>
      <c r="B222">
        <v>1971</v>
      </c>
      <c r="C222" s="2">
        <f t="shared" ca="1" si="21"/>
        <v>54</v>
      </c>
      <c r="D222" t="s">
        <v>442</v>
      </c>
      <c r="E222" t="s">
        <v>34</v>
      </c>
      <c r="F222">
        <v>38590</v>
      </c>
      <c r="G222">
        <v>1</v>
      </c>
      <c r="H222">
        <v>0</v>
      </c>
      <c r="I222" s="21">
        <f t="shared" si="22"/>
        <v>1</v>
      </c>
      <c r="J222" t="s">
        <v>147</v>
      </c>
      <c r="K222">
        <v>65</v>
      </c>
      <c r="L222">
        <v>3</v>
      </c>
      <c r="M222">
        <v>1</v>
      </c>
      <c r="N222">
        <v>8</v>
      </c>
      <c r="O222">
        <v>4</v>
      </c>
      <c r="P222">
        <v>3</v>
      </c>
      <c r="Q222">
        <v>3</v>
      </c>
      <c r="R222" s="2">
        <f t="shared" si="23"/>
        <v>22</v>
      </c>
      <c r="S222">
        <v>1</v>
      </c>
      <c r="T222" s="2" t="str">
        <f t="shared" si="24"/>
        <v>With Discount</v>
      </c>
      <c r="U222">
        <v>1</v>
      </c>
      <c r="V222" s="18">
        <f t="shared" si="25"/>
        <v>7.333333333333333</v>
      </c>
      <c r="W222">
        <v>0</v>
      </c>
      <c r="X222">
        <v>2</v>
      </c>
      <c r="Y222" s="18">
        <f t="shared" si="26"/>
        <v>14.666666666666666</v>
      </c>
      <c r="Z222">
        <v>8</v>
      </c>
      <c r="AA222" s="2">
        <f t="shared" si="27"/>
        <v>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11</v>
      </c>
      <c r="AJ222">
        <v>0</v>
      </c>
    </row>
    <row r="223" spans="1:36" x14ac:dyDescent="0.25">
      <c r="A223">
        <v>9617</v>
      </c>
      <c r="B223">
        <v>1951</v>
      </c>
      <c r="C223" s="2">
        <f t="shared" ca="1" si="21"/>
        <v>74</v>
      </c>
      <c r="D223" t="s">
        <v>442</v>
      </c>
      <c r="E223" t="s">
        <v>30</v>
      </c>
      <c r="F223">
        <v>15033</v>
      </c>
      <c r="G223">
        <v>0</v>
      </c>
      <c r="H223">
        <v>0</v>
      </c>
      <c r="I223" s="21">
        <f t="shared" si="22"/>
        <v>0</v>
      </c>
      <c r="J223" t="s">
        <v>148</v>
      </c>
      <c r="K223">
        <v>37</v>
      </c>
      <c r="L223">
        <v>0</v>
      </c>
      <c r="M223">
        <v>4</v>
      </c>
      <c r="N223">
        <v>5</v>
      </c>
      <c r="O223">
        <v>6</v>
      </c>
      <c r="P223">
        <v>0</v>
      </c>
      <c r="Q223">
        <v>4</v>
      </c>
      <c r="R223" s="2">
        <f t="shared" si="23"/>
        <v>19</v>
      </c>
      <c r="S223">
        <v>1</v>
      </c>
      <c r="T223" s="2" t="str">
        <f t="shared" si="24"/>
        <v>With Discount</v>
      </c>
      <c r="U223">
        <v>1</v>
      </c>
      <c r="V223" s="18">
        <f t="shared" si="25"/>
        <v>4.75</v>
      </c>
      <c r="W223">
        <v>0</v>
      </c>
      <c r="X223">
        <v>3</v>
      </c>
      <c r="Y223" s="18">
        <f t="shared" si="26"/>
        <v>14.25</v>
      </c>
      <c r="Z223">
        <v>3</v>
      </c>
      <c r="AA223" s="2">
        <f t="shared" si="27"/>
        <v>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11</v>
      </c>
      <c r="AJ223">
        <v>0</v>
      </c>
    </row>
    <row r="224" spans="1:36" x14ac:dyDescent="0.25">
      <c r="A224">
        <v>3233</v>
      </c>
      <c r="B224">
        <v>1965</v>
      </c>
      <c r="C224" s="2">
        <f t="shared" ca="1" si="21"/>
        <v>60</v>
      </c>
      <c r="D224" t="s">
        <v>33</v>
      </c>
      <c r="E224" t="s">
        <v>34</v>
      </c>
      <c r="F224">
        <v>62745</v>
      </c>
      <c r="G224">
        <v>0</v>
      </c>
      <c r="H224">
        <v>1</v>
      </c>
      <c r="I224" s="21">
        <f t="shared" si="22"/>
        <v>1</v>
      </c>
      <c r="J224" t="s">
        <v>149</v>
      </c>
      <c r="K224">
        <v>89</v>
      </c>
      <c r="L224">
        <v>562</v>
      </c>
      <c r="M224">
        <v>21</v>
      </c>
      <c r="N224">
        <v>464</v>
      </c>
      <c r="O224">
        <v>28</v>
      </c>
      <c r="P224">
        <v>10</v>
      </c>
      <c r="Q224">
        <v>32</v>
      </c>
      <c r="R224" s="2">
        <f t="shared" si="23"/>
        <v>1117</v>
      </c>
      <c r="S224">
        <v>3</v>
      </c>
      <c r="T224" s="2" t="str">
        <f t="shared" si="24"/>
        <v>With Discount</v>
      </c>
      <c r="U224">
        <v>7</v>
      </c>
      <c r="V224" s="18">
        <f t="shared" si="25"/>
        <v>434.38888888888891</v>
      </c>
      <c r="W224">
        <v>8</v>
      </c>
      <c r="X224">
        <v>11</v>
      </c>
      <c r="Y224" s="18">
        <f t="shared" si="26"/>
        <v>682.6111111111112</v>
      </c>
      <c r="Z224">
        <v>5</v>
      </c>
      <c r="AA224" s="2">
        <f t="shared" si="27"/>
        <v>29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</v>
      </c>
      <c r="AI224">
        <v>11</v>
      </c>
      <c r="AJ224">
        <v>0</v>
      </c>
    </row>
    <row r="225" spans="1:36" x14ac:dyDescent="0.25">
      <c r="A225">
        <v>89</v>
      </c>
      <c r="B225">
        <v>1975</v>
      </c>
      <c r="C225" s="2">
        <f t="shared" ca="1" si="21"/>
        <v>50</v>
      </c>
      <c r="D225" t="s">
        <v>443</v>
      </c>
      <c r="E225" t="s">
        <v>34</v>
      </c>
      <c r="F225">
        <v>22212</v>
      </c>
      <c r="G225">
        <v>1</v>
      </c>
      <c r="H225">
        <v>0</v>
      </c>
      <c r="I225" s="21">
        <f t="shared" si="22"/>
        <v>1</v>
      </c>
      <c r="J225" s="1">
        <v>41529</v>
      </c>
      <c r="K225">
        <v>49</v>
      </c>
      <c r="L225">
        <v>5</v>
      </c>
      <c r="M225">
        <v>9</v>
      </c>
      <c r="N225">
        <v>20</v>
      </c>
      <c r="O225">
        <v>6</v>
      </c>
      <c r="P225">
        <v>8</v>
      </c>
      <c r="Q225">
        <v>21</v>
      </c>
      <c r="R225" s="2">
        <f t="shared" si="23"/>
        <v>69</v>
      </c>
      <c r="S225">
        <v>2</v>
      </c>
      <c r="T225" s="2" t="str">
        <f t="shared" si="24"/>
        <v>With Discount</v>
      </c>
      <c r="U225">
        <v>2</v>
      </c>
      <c r="V225" s="18">
        <f t="shared" si="25"/>
        <v>23</v>
      </c>
      <c r="W225">
        <v>0</v>
      </c>
      <c r="X225">
        <v>4</v>
      </c>
      <c r="Y225" s="18">
        <f t="shared" si="26"/>
        <v>46</v>
      </c>
      <c r="Z225">
        <v>6</v>
      </c>
      <c r="AA225" s="2">
        <f t="shared" si="27"/>
        <v>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</v>
      </c>
      <c r="AI225">
        <v>11</v>
      </c>
      <c r="AJ225">
        <v>0</v>
      </c>
    </row>
    <row r="226" spans="1:36" x14ac:dyDescent="0.25">
      <c r="A226">
        <v>2936</v>
      </c>
      <c r="B226">
        <v>1982</v>
      </c>
      <c r="C226" s="2">
        <f t="shared" ca="1" si="21"/>
        <v>43</v>
      </c>
      <c r="D226" t="s">
        <v>443</v>
      </c>
      <c r="E226" t="s">
        <v>34</v>
      </c>
      <c r="F226">
        <v>23661</v>
      </c>
      <c r="G226">
        <v>1</v>
      </c>
      <c r="H226">
        <v>0</v>
      </c>
      <c r="I226" s="21">
        <f t="shared" si="22"/>
        <v>1</v>
      </c>
      <c r="J226" s="1">
        <v>41376</v>
      </c>
      <c r="K226">
        <v>46</v>
      </c>
      <c r="L226">
        <v>18</v>
      </c>
      <c r="M226">
        <v>0</v>
      </c>
      <c r="N226">
        <v>4</v>
      </c>
      <c r="O226">
        <v>0</v>
      </c>
      <c r="P226">
        <v>0</v>
      </c>
      <c r="Q226">
        <v>1</v>
      </c>
      <c r="R226" s="2">
        <f t="shared" si="23"/>
        <v>23</v>
      </c>
      <c r="S226">
        <v>1</v>
      </c>
      <c r="T226" s="2" t="str">
        <f t="shared" si="24"/>
        <v>With Discount</v>
      </c>
      <c r="U226">
        <v>1</v>
      </c>
      <c r="V226" s="18">
        <f t="shared" si="25"/>
        <v>5.75</v>
      </c>
      <c r="W226">
        <v>0</v>
      </c>
      <c r="X226">
        <v>3</v>
      </c>
      <c r="Y226" s="18">
        <f t="shared" si="26"/>
        <v>17.25</v>
      </c>
      <c r="Z226">
        <v>7</v>
      </c>
      <c r="AA226" s="2">
        <f t="shared" si="27"/>
        <v>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</v>
      </c>
      <c r="AI226">
        <v>11</v>
      </c>
      <c r="AJ226">
        <v>0</v>
      </c>
    </row>
    <row r="227" spans="1:36" x14ac:dyDescent="0.25">
      <c r="A227">
        <v>9449</v>
      </c>
      <c r="B227">
        <v>1958</v>
      </c>
      <c r="C227" s="2">
        <f t="shared" ca="1" si="21"/>
        <v>67</v>
      </c>
      <c r="D227" t="s">
        <v>33</v>
      </c>
      <c r="E227" t="s">
        <v>30</v>
      </c>
      <c r="F227">
        <v>79761</v>
      </c>
      <c r="G227">
        <v>0</v>
      </c>
      <c r="H227">
        <v>1</v>
      </c>
      <c r="I227" s="21">
        <f t="shared" si="22"/>
        <v>1</v>
      </c>
      <c r="J227" s="1">
        <v>41374</v>
      </c>
      <c r="K227">
        <v>32</v>
      </c>
      <c r="L227">
        <v>415</v>
      </c>
      <c r="M227">
        <v>5</v>
      </c>
      <c r="N227">
        <v>124</v>
      </c>
      <c r="O227">
        <v>15</v>
      </c>
      <c r="P227">
        <v>35</v>
      </c>
      <c r="Q227">
        <v>11</v>
      </c>
      <c r="R227" s="2">
        <f t="shared" si="23"/>
        <v>605</v>
      </c>
      <c r="S227">
        <v>1</v>
      </c>
      <c r="T227" s="2" t="str">
        <f t="shared" si="24"/>
        <v>With Discount</v>
      </c>
      <c r="U227">
        <v>5</v>
      </c>
      <c r="V227" s="18">
        <f t="shared" si="25"/>
        <v>189.0625</v>
      </c>
      <c r="W227">
        <v>2</v>
      </c>
      <c r="X227">
        <v>11</v>
      </c>
      <c r="Y227" s="18">
        <f t="shared" si="26"/>
        <v>415.9375</v>
      </c>
      <c r="Z227">
        <v>3</v>
      </c>
      <c r="AA227" s="2">
        <f t="shared" si="27"/>
        <v>19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11</v>
      </c>
      <c r="AJ227">
        <v>0</v>
      </c>
    </row>
    <row r="228" spans="1:36" x14ac:dyDescent="0.25">
      <c r="A228">
        <v>7297</v>
      </c>
      <c r="B228">
        <v>1973</v>
      </c>
      <c r="C228" s="2">
        <f t="shared" ca="1" si="21"/>
        <v>52</v>
      </c>
      <c r="D228" t="s">
        <v>442</v>
      </c>
      <c r="E228" t="s">
        <v>30</v>
      </c>
      <c r="F228">
        <v>7500</v>
      </c>
      <c r="G228">
        <v>1</v>
      </c>
      <c r="H228">
        <v>0</v>
      </c>
      <c r="I228" s="21">
        <f t="shared" si="22"/>
        <v>1</v>
      </c>
      <c r="J228" t="s">
        <v>150</v>
      </c>
      <c r="K228">
        <v>54</v>
      </c>
      <c r="L228">
        <v>5</v>
      </c>
      <c r="M228">
        <v>3</v>
      </c>
      <c r="N228">
        <v>10</v>
      </c>
      <c r="O228">
        <v>12</v>
      </c>
      <c r="P228">
        <v>7</v>
      </c>
      <c r="Q228">
        <v>20</v>
      </c>
      <c r="R228" s="2">
        <f t="shared" si="23"/>
        <v>57</v>
      </c>
      <c r="S228">
        <v>4</v>
      </c>
      <c r="T228" s="2" t="str">
        <f t="shared" si="24"/>
        <v>With Discount</v>
      </c>
      <c r="U228">
        <v>3</v>
      </c>
      <c r="V228" s="18">
        <f t="shared" si="25"/>
        <v>28.5</v>
      </c>
      <c r="W228">
        <v>1</v>
      </c>
      <c r="X228">
        <v>3</v>
      </c>
      <c r="Y228" s="18">
        <f t="shared" si="26"/>
        <v>28.5</v>
      </c>
      <c r="Z228">
        <v>7</v>
      </c>
      <c r="AA228" s="2">
        <f t="shared" si="27"/>
        <v>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</v>
      </c>
      <c r="AI228">
        <v>11</v>
      </c>
      <c r="AJ228">
        <v>0</v>
      </c>
    </row>
    <row r="229" spans="1:36" x14ac:dyDescent="0.25">
      <c r="A229">
        <v>313</v>
      </c>
      <c r="B229">
        <v>1968</v>
      </c>
      <c r="C229" s="2">
        <f t="shared" ca="1" si="21"/>
        <v>57</v>
      </c>
      <c r="D229" t="s">
        <v>442</v>
      </c>
      <c r="E229" t="s">
        <v>57</v>
      </c>
      <c r="F229">
        <v>73455</v>
      </c>
      <c r="G229">
        <v>0</v>
      </c>
      <c r="H229">
        <v>0</v>
      </c>
      <c r="I229" s="21">
        <f t="shared" si="22"/>
        <v>0</v>
      </c>
      <c r="J229" t="s">
        <v>152</v>
      </c>
      <c r="K229">
        <v>98</v>
      </c>
      <c r="L229">
        <v>901</v>
      </c>
      <c r="M229">
        <v>61</v>
      </c>
      <c r="N229">
        <v>757</v>
      </c>
      <c r="O229">
        <v>186</v>
      </c>
      <c r="P229">
        <v>163</v>
      </c>
      <c r="Q229">
        <v>20</v>
      </c>
      <c r="R229" s="2">
        <f t="shared" si="23"/>
        <v>2088</v>
      </c>
      <c r="S229">
        <v>1</v>
      </c>
      <c r="T229" s="2" t="str">
        <f t="shared" si="24"/>
        <v>With Discount</v>
      </c>
      <c r="U229">
        <v>6</v>
      </c>
      <c r="V229" s="18">
        <f t="shared" si="25"/>
        <v>783</v>
      </c>
      <c r="W229">
        <v>5</v>
      </c>
      <c r="X229">
        <v>10</v>
      </c>
      <c r="Y229" s="18">
        <f t="shared" si="26"/>
        <v>1305</v>
      </c>
      <c r="Z229">
        <v>3</v>
      </c>
      <c r="AA229" s="2">
        <f t="shared" si="27"/>
        <v>22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11</v>
      </c>
      <c r="AJ229">
        <v>0</v>
      </c>
    </row>
    <row r="230" spans="1:36" x14ac:dyDescent="0.25">
      <c r="A230">
        <v>9940</v>
      </c>
      <c r="B230">
        <v>1958</v>
      </c>
      <c r="C230" s="2">
        <f t="shared" ca="1" si="21"/>
        <v>67</v>
      </c>
      <c r="D230" t="s">
        <v>442</v>
      </c>
      <c r="E230" t="s">
        <v>34</v>
      </c>
      <c r="F230">
        <v>64961</v>
      </c>
      <c r="G230">
        <v>0</v>
      </c>
      <c r="H230">
        <v>1</v>
      </c>
      <c r="I230" s="21">
        <f t="shared" si="22"/>
        <v>1</v>
      </c>
      <c r="J230" t="s">
        <v>47</v>
      </c>
      <c r="K230">
        <v>97</v>
      </c>
      <c r="L230">
        <v>382</v>
      </c>
      <c r="M230">
        <v>114</v>
      </c>
      <c r="N230">
        <v>276</v>
      </c>
      <c r="O230">
        <v>75</v>
      </c>
      <c r="P230">
        <v>124</v>
      </c>
      <c r="Q230">
        <v>38</v>
      </c>
      <c r="R230" s="2">
        <f t="shared" si="23"/>
        <v>1009</v>
      </c>
      <c r="S230">
        <v>2</v>
      </c>
      <c r="T230" s="2" t="str">
        <f t="shared" si="24"/>
        <v>With Discount</v>
      </c>
      <c r="U230">
        <v>6</v>
      </c>
      <c r="V230" s="18">
        <f t="shared" si="25"/>
        <v>605.4</v>
      </c>
      <c r="W230">
        <v>4</v>
      </c>
      <c r="X230">
        <v>4</v>
      </c>
      <c r="Y230" s="18">
        <f t="shared" si="26"/>
        <v>403.6</v>
      </c>
      <c r="Z230">
        <v>3</v>
      </c>
      <c r="AA230" s="2">
        <f t="shared" si="27"/>
        <v>16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</v>
      </c>
      <c r="AI230">
        <v>11</v>
      </c>
      <c r="AJ230">
        <v>0</v>
      </c>
    </row>
    <row r="231" spans="1:36" x14ac:dyDescent="0.25">
      <c r="A231">
        <v>10735</v>
      </c>
      <c r="B231">
        <v>1971</v>
      </c>
      <c r="C231" s="2">
        <f t="shared" ca="1" si="21"/>
        <v>54</v>
      </c>
      <c r="D231" t="s">
        <v>442</v>
      </c>
      <c r="E231" t="s">
        <v>30</v>
      </c>
      <c r="F231">
        <v>22804</v>
      </c>
      <c r="G231">
        <v>1</v>
      </c>
      <c r="H231">
        <v>0</v>
      </c>
      <c r="I231" s="21">
        <f t="shared" si="22"/>
        <v>1</v>
      </c>
      <c r="J231" t="s">
        <v>153</v>
      </c>
      <c r="K231">
        <v>75</v>
      </c>
      <c r="L231">
        <v>14</v>
      </c>
      <c r="M231">
        <v>1</v>
      </c>
      <c r="N231">
        <v>7</v>
      </c>
      <c r="O231">
        <v>2</v>
      </c>
      <c r="P231">
        <v>1</v>
      </c>
      <c r="Q231">
        <v>1</v>
      </c>
      <c r="R231" s="2">
        <f t="shared" si="23"/>
        <v>26</v>
      </c>
      <c r="S231">
        <v>1</v>
      </c>
      <c r="T231" s="2" t="str">
        <f t="shared" si="24"/>
        <v>With Discount</v>
      </c>
      <c r="U231">
        <v>2</v>
      </c>
      <c r="V231" s="18">
        <f t="shared" si="25"/>
        <v>13</v>
      </c>
      <c r="W231">
        <v>0</v>
      </c>
      <c r="X231">
        <v>2</v>
      </c>
      <c r="Y231" s="18">
        <f t="shared" si="26"/>
        <v>13</v>
      </c>
      <c r="Z231">
        <v>9</v>
      </c>
      <c r="AA231" s="2">
        <f t="shared" si="27"/>
        <v>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11</v>
      </c>
      <c r="AJ231">
        <v>0</v>
      </c>
    </row>
    <row r="232" spans="1:36" x14ac:dyDescent="0.25">
      <c r="A232">
        <v>9529</v>
      </c>
      <c r="B232">
        <v>1990</v>
      </c>
      <c r="C232" s="2">
        <f t="shared" ca="1" si="21"/>
        <v>35</v>
      </c>
      <c r="D232" t="s">
        <v>442</v>
      </c>
      <c r="E232" t="s">
        <v>34</v>
      </c>
      <c r="F232">
        <v>73687</v>
      </c>
      <c r="G232">
        <v>0</v>
      </c>
      <c r="H232">
        <v>0</v>
      </c>
      <c r="I232" s="21">
        <f t="shared" si="22"/>
        <v>0</v>
      </c>
      <c r="J232" t="s">
        <v>154</v>
      </c>
      <c r="K232">
        <v>8</v>
      </c>
      <c r="L232">
        <v>559</v>
      </c>
      <c r="M232">
        <v>153</v>
      </c>
      <c r="N232">
        <v>503</v>
      </c>
      <c r="O232">
        <v>218</v>
      </c>
      <c r="P232">
        <v>13</v>
      </c>
      <c r="Q232">
        <v>181</v>
      </c>
      <c r="R232" s="2">
        <f t="shared" si="23"/>
        <v>1627</v>
      </c>
      <c r="S232">
        <v>1</v>
      </c>
      <c r="T232" s="2" t="str">
        <f t="shared" si="24"/>
        <v>With Discount</v>
      </c>
      <c r="U232">
        <v>3</v>
      </c>
      <c r="V232" s="18">
        <f t="shared" si="25"/>
        <v>406.75</v>
      </c>
      <c r="W232">
        <v>9</v>
      </c>
      <c r="X232">
        <v>9</v>
      </c>
      <c r="Y232" s="18">
        <f t="shared" si="26"/>
        <v>1220.25</v>
      </c>
      <c r="Z232">
        <v>2</v>
      </c>
      <c r="AA232" s="2">
        <f t="shared" si="27"/>
        <v>22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3</v>
      </c>
      <c r="AI232">
        <v>11</v>
      </c>
      <c r="AJ232">
        <v>1</v>
      </c>
    </row>
    <row r="233" spans="1:36" x14ac:dyDescent="0.25">
      <c r="A233">
        <v>6439</v>
      </c>
      <c r="B233">
        <v>1958</v>
      </c>
      <c r="C233" s="2">
        <f t="shared" ca="1" si="21"/>
        <v>67</v>
      </c>
      <c r="D233" t="s">
        <v>442</v>
      </c>
      <c r="E233" t="s">
        <v>34</v>
      </c>
      <c r="F233">
        <v>61074</v>
      </c>
      <c r="G233">
        <v>0</v>
      </c>
      <c r="H233">
        <v>1</v>
      </c>
      <c r="I233" s="21">
        <f t="shared" si="22"/>
        <v>1</v>
      </c>
      <c r="J233" t="s">
        <v>155</v>
      </c>
      <c r="K233">
        <v>37</v>
      </c>
      <c r="L233">
        <v>789</v>
      </c>
      <c r="M233">
        <v>0</v>
      </c>
      <c r="N233">
        <v>133</v>
      </c>
      <c r="O233">
        <v>0</v>
      </c>
      <c r="P233">
        <v>28</v>
      </c>
      <c r="Q233">
        <v>152</v>
      </c>
      <c r="R233" s="2">
        <f t="shared" si="23"/>
        <v>1102</v>
      </c>
      <c r="S233">
        <v>7</v>
      </c>
      <c r="T233" s="2" t="str">
        <f t="shared" si="24"/>
        <v>With Discount</v>
      </c>
      <c r="U233">
        <v>11</v>
      </c>
      <c r="V233" s="18">
        <f t="shared" si="25"/>
        <v>638</v>
      </c>
      <c r="W233">
        <v>5</v>
      </c>
      <c r="X233">
        <v>8</v>
      </c>
      <c r="Y233" s="18">
        <f t="shared" si="26"/>
        <v>464</v>
      </c>
      <c r="Z233">
        <v>7</v>
      </c>
      <c r="AA233" s="2">
        <f t="shared" si="27"/>
        <v>31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3</v>
      </c>
      <c r="AI233">
        <v>11</v>
      </c>
      <c r="AJ233">
        <v>0</v>
      </c>
    </row>
    <row r="234" spans="1:36" x14ac:dyDescent="0.25">
      <c r="A234">
        <v>7411</v>
      </c>
      <c r="B234">
        <v>1964</v>
      </c>
      <c r="C234" s="2">
        <f t="shared" ca="1" si="21"/>
        <v>61</v>
      </c>
      <c r="D234" t="s">
        <v>33</v>
      </c>
      <c r="E234" t="s">
        <v>34</v>
      </c>
      <c r="F234">
        <v>31686</v>
      </c>
      <c r="G234">
        <v>1</v>
      </c>
      <c r="H234">
        <v>1</v>
      </c>
      <c r="I234" s="21">
        <f t="shared" si="22"/>
        <v>2</v>
      </c>
      <c r="J234" s="1">
        <v>41765</v>
      </c>
      <c r="K234">
        <v>31</v>
      </c>
      <c r="L234">
        <v>11</v>
      </c>
      <c r="M234">
        <v>0</v>
      </c>
      <c r="N234">
        <v>5</v>
      </c>
      <c r="O234">
        <v>0</v>
      </c>
      <c r="P234">
        <v>0</v>
      </c>
      <c r="Q234">
        <v>1</v>
      </c>
      <c r="R234" s="2">
        <f t="shared" si="23"/>
        <v>17</v>
      </c>
      <c r="S234">
        <v>2</v>
      </c>
      <c r="T234" s="2" t="str">
        <f t="shared" si="24"/>
        <v>With Discount</v>
      </c>
      <c r="U234">
        <v>1</v>
      </c>
      <c r="V234" s="18">
        <f t="shared" si="25"/>
        <v>4.25</v>
      </c>
      <c r="W234">
        <v>0</v>
      </c>
      <c r="X234">
        <v>3</v>
      </c>
      <c r="Y234" s="18">
        <f t="shared" si="26"/>
        <v>12.75</v>
      </c>
      <c r="Z234">
        <v>6</v>
      </c>
      <c r="AA234" s="2">
        <f t="shared" si="27"/>
        <v>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</v>
      </c>
      <c r="AI234">
        <v>11</v>
      </c>
      <c r="AJ234">
        <v>0</v>
      </c>
    </row>
    <row r="235" spans="1:36" x14ac:dyDescent="0.25">
      <c r="A235">
        <v>2176</v>
      </c>
      <c r="B235">
        <v>1972</v>
      </c>
      <c r="C235" s="2">
        <f t="shared" ca="1" si="21"/>
        <v>53</v>
      </c>
      <c r="D235" t="s">
        <v>442</v>
      </c>
      <c r="E235" t="s">
        <v>34</v>
      </c>
      <c r="F235">
        <v>80134</v>
      </c>
      <c r="G235">
        <v>1</v>
      </c>
      <c r="H235">
        <v>0</v>
      </c>
      <c r="I235" s="21">
        <f t="shared" si="22"/>
        <v>1</v>
      </c>
      <c r="J235" t="s">
        <v>156</v>
      </c>
      <c r="K235">
        <v>40</v>
      </c>
      <c r="L235">
        <v>1218</v>
      </c>
      <c r="M235">
        <v>16</v>
      </c>
      <c r="N235">
        <v>272</v>
      </c>
      <c r="O235">
        <v>104</v>
      </c>
      <c r="P235">
        <v>0</v>
      </c>
      <c r="Q235">
        <v>80</v>
      </c>
      <c r="R235" s="2">
        <f t="shared" si="23"/>
        <v>1690</v>
      </c>
      <c r="S235">
        <v>2</v>
      </c>
      <c r="T235" s="2" t="str">
        <f t="shared" si="24"/>
        <v>With Discount</v>
      </c>
      <c r="U235">
        <v>5</v>
      </c>
      <c r="V235" s="18">
        <f t="shared" si="25"/>
        <v>768.18181818181813</v>
      </c>
      <c r="W235">
        <v>3</v>
      </c>
      <c r="X235">
        <v>6</v>
      </c>
      <c r="Y235" s="18">
        <f t="shared" si="26"/>
        <v>921.81818181818176</v>
      </c>
      <c r="Z235">
        <v>6</v>
      </c>
      <c r="AA235" s="2">
        <f t="shared" si="27"/>
        <v>16</v>
      </c>
      <c r="AB235">
        <v>0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3</v>
      </c>
      <c r="AI235">
        <v>11</v>
      </c>
      <c r="AJ235">
        <v>1</v>
      </c>
    </row>
    <row r="236" spans="1:36" x14ac:dyDescent="0.25">
      <c r="A236">
        <v>9265</v>
      </c>
      <c r="B236">
        <v>1953</v>
      </c>
      <c r="C236" s="2">
        <f t="shared" ca="1" si="21"/>
        <v>72</v>
      </c>
      <c r="D236" t="s">
        <v>442</v>
      </c>
      <c r="E236" t="s">
        <v>34</v>
      </c>
      <c r="F236">
        <v>75027</v>
      </c>
      <c r="G236">
        <v>0</v>
      </c>
      <c r="H236">
        <v>1</v>
      </c>
      <c r="I236" s="21">
        <f t="shared" si="22"/>
        <v>1</v>
      </c>
      <c r="J236" s="1">
        <v>41518</v>
      </c>
      <c r="K236">
        <v>74</v>
      </c>
      <c r="L236">
        <v>925</v>
      </c>
      <c r="M236">
        <v>64</v>
      </c>
      <c r="N236">
        <v>179</v>
      </c>
      <c r="O236">
        <v>133</v>
      </c>
      <c r="P236">
        <v>12</v>
      </c>
      <c r="Q236">
        <v>77</v>
      </c>
      <c r="R236" s="2">
        <f t="shared" si="23"/>
        <v>1390</v>
      </c>
      <c r="S236">
        <v>2</v>
      </c>
      <c r="T236" s="2" t="str">
        <f t="shared" si="24"/>
        <v>With Discount</v>
      </c>
      <c r="U236">
        <v>9</v>
      </c>
      <c r="V236" s="18">
        <f t="shared" si="25"/>
        <v>834</v>
      </c>
      <c r="W236">
        <v>4</v>
      </c>
      <c r="X236">
        <v>6</v>
      </c>
      <c r="Y236" s="18">
        <f t="shared" si="26"/>
        <v>556</v>
      </c>
      <c r="Z236">
        <v>5</v>
      </c>
      <c r="AA236" s="2">
        <f t="shared" si="27"/>
        <v>21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3</v>
      </c>
      <c r="AI236">
        <v>11</v>
      </c>
      <c r="AJ236">
        <v>0</v>
      </c>
    </row>
    <row r="237" spans="1:36" x14ac:dyDescent="0.25">
      <c r="A237">
        <v>8867</v>
      </c>
      <c r="B237">
        <v>1988</v>
      </c>
      <c r="C237" s="2">
        <f t="shared" ca="1" si="21"/>
        <v>37</v>
      </c>
      <c r="D237" t="s">
        <v>33</v>
      </c>
      <c r="E237" t="s">
        <v>34</v>
      </c>
      <c r="F237">
        <v>67546</v>
      </c>
      <c r="G237">
        <v>0</v>
      </c>
      <c r="H237">
        <v>0</v>
      </c>
      <c r="I237" s="21">
        <f t="shared" si="22"/>
        <v>0</v>
      </c>
      <c r="J237" t="s">
        <v>44</v>
      </c>
      <c r="K237">
        <v>90</v>
      </c>
      <c r="L237">
        <v>864</v>
      </c>
      <c r="M237">
        <v>134</v>
      </c>
      <c r="N237">
        <v>768</v>
      </c>
      <c r="O237">
        <v>150</v>
      </c>
      <c r="P237">
        <v>38</v>
      </c>
      <c r="Q237">
        <v>172</v>
      </c>
      <c r="R237" s="2">
        <f t="shared" si="23"/>
        <v>2126</v>
      </c>
      <c r="S237">
        <v>1</v>
      </c>
      <c r="T237" s="2" t="str">
        <f t="shared" si="24"/>
        <v>With Discount</v>
      </c>
      <c r="U237">
        <v>4</v>
      </c>
      <c r="V237" s="18">
        <f t="shared" si="25"/>
        <v>944.8888888888888</v>
      </c>
      <c r="W237">
        <v>10</v>
      </c>
      <c r="X237">
        <v>5</v>
      </c>
      <c r="Y237" s="18">
        <f t="shared" si="26"/>
        <v>1181.1111111111111</v>
      </c>
      <c r="Z237">
        <v>3</v>
      </c>
      <c r="AA237" s="2">
        <f t="shared" si="27"/>
        <v>20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</v>
      </c>
      <c r="AI237">
        <v>11</v>
      </c>
      <c r="AJ237">
        <v>0</v>
      </c>
    </row>
    <row r="238" spans="1:36" x14ac:dyDescent="0.25">
      <c r="A238">
        <v>8932</v>
      </c>
      <c r="B238">
        <v>1969</v>
      </c>
      <c r="C238" s="2">
        <f t="shared" ca="1" si="21"/>
        <v>56</v>
      </c>
      <c r="D238" t="s">
        <v>443</v>
      </c>
      <c r="E238" t="s">
        <v>34</v>
      </c>
      <c r="F238">
        <v>65176</v>
      </c>
      <c r="G238">
        <v>0</v>
      </c>
      <c r="H238">
        <v>1</v>
      </c>
      <c r="I238" s="21">
        <f t="shared" si="22"/>
        <v>1</v>
      </c>
      <c r="J238" t="s">
        <v>54</v>
      </c>
      <c r="K238">
        <v>57</v>
      </c>
      <c r="L238">
        <v>960</v>
      </c>
      <c r="M238">
        <v>28</v>
      </c>
      <c r="N238">
        <v>183</v>
      </c>
      <c r="O238">
        <v>220</v>
      </c>
      <c r="P238">
        <v>70</v>
      </c>
      <c r="Q238">
        <v>70</v>
      </c>
      <c r="R238" s="2">
        <f t="shared" si="23"/>
        <v>1531</v>
      </c>
      <c r="S238">
        <v>4</v>
      </c>
      <c r="T238" s="2" t="str">
        <f t="shared" si="24"/>
        <v>With Discount</v>
      </c>
      <c r="U238">
        <v>9</v>
      </c>
      <c r="V238" s="18">
        <f t="shared" si="25"/>
        <v>918.6</v>
      </c>
      <c r="W238">
        <v>6</v>
      </c>
      <c r="X238">
        <v>6</v>
      </c>
      <c r="Y238" s="18">
        <f t="shared" si="26"/>
        <v>612.4</v>
      </c>
      <c r="Z238">
        <v>6</v>
      </c>
      <c r="AA238" s="2">
        <f t="shared" si="27"/>
        <v>25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3</v>
      </c>
      <c r="AI238">
        <v>11</v>
      </c>
      <c r="AJ238">
        <v>0</v>
      </c>
    </row>
    <row r="239" spans="1:36" x14ac:dyDescent="0.25">
      <c r="A239">
        <v>10236</v>
      </c>
      <c r="B239">
        <v>1975</v>
      </c>
      <c r="C239" s="2">
        <f t="shared" ca="1" si="21"/>
        <v>50</v>
      </c>
      <c r="D239" t="s">
        <v>443</v>
      </c>
      <c r="E239" t="s">
        <v>30</v>
      </c>
      <c r="F239">
        <v>31160</v>
      </c>
      <c r="G239">
        <v>1</v>
      </c>
      <c r="H239">
        <v>0</v>
      </c>
      <c r="I239" s="21">
        <f t="shared" si="22"/>
        <v>1</v>
      </c>
      <c r="J239" t="s">
        <v>157</v>
      </c>
      <c r="K239">
        <v>59</v>
      </c>
      <c r="L239">
        <v>16</v>
      </c>
      <c r="M239">
        <v>3</v>
      </c>
      <c r="N239">
        <v>25</v>
      </c>
      <c r="O239">
        <v>6</v>
      </c>
      <c r="P239">
        <v>1</v>
      </c>
      <c r="Q239">
        <v>13</v>
      </c>
      <c r="R239" s="2">
        <f t="shared" si="23"/>
        <v>64</v>
      </c>
      <c r="S239">
        <v>2</v>
      </c>
      <c r="T239" s="2" t="str">
        <f t="shared" si="24"/>
        <v>With Discount</v>
      </c>
      <c r="U239">
        <v>2</v>
      </c>
      <c r="V239" s="18">
        <f t="shared" si="25"/>
        <v>25.6</v>
      </c>
      <c r="W239">
        <v>0</v>
      </c>
      <c r="X239">
        <v>3</v>
      </c>
      <c r="Y239" s="18">
        <f t="shared" si="26"/>
        <v>38.4</v>
      </c>
      <c r="Z239">
        <v>8</v>
      </c>
      <c r="AA239" s="2">
        <f t="shared" si="27"/>
        <v>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</v>
      </c>
      <c r="AI239">
        <v>11</v>
      </c>
      <c r="AJ239">
        <v>0</v>
      </c>
    </row>
    <row r="240" spans="1:36" x14ac:dyDescent="0.25">
      <c r="A240">
        <v>6340</v>
      </c>
      <c r="B240">
        <v>1985</v>
      </c>
      <c r="C240" s="2">
        <f t="shared" ca="1" si="21"/>
        <v>40</v>
      </c>
      <c r="D240" t="s">
        <v>442</v>
      </c>
      <c r="E240" t="s">
        <v>30</v>
      </c>
      <c r="F240">
        <v>29938</v>
      </c>
      <c r="G240">
        <v>1</v>
      </c>
      <c r="H240">
        <v>0</v>
      </c>
      <c r="I240" s="21">
        <f t="shared" si="22"/>
        <v>1</v>
      </c>
      <c r="J240" t="s">
        <v>158</v>
      </c>
      <c r="K240">
        <v>52</v>
      </c>
      <c r="L240">
        <v>3</v>
      </c>
      <c r="M240">
        <v>3</v>
      </c>
      <c r="N240">
        <v>7</v>
      </c>
      <c r="O240">
        <v>0</v>
      </c>
      <c r="P240">
        <v>2</v>
      </c>
      <c r="Q240">
        <v>11</v>
      </c>
      <c r="R240" s="2">
        <f t="shared" si="23"/>
        <v>26</v>
      </c>
      <c r="S240">
        <v>2</v>
      </c>
      <c r="T240" s="2" t="str">
        <f t="shared" si="24"/>
        <v>With Discount</v>
      </c>
      <c r="U240">
        <v>1</v>
      </c>
      <c r="V240" s="18">
        <f t="shared" si="25"/>
        <v>6.5</v>
      </c>
      <c r="W240">
        <v>0</v>
      </c>
      <c r="X240">
        <v>3</v>
      </c>
      <c r="Y240" s="18">
        <f t="shared" si="26"/>
        <v>19.5</v>
      </c>
      <c r="Z240">
        <v>6</v>
      </c>
      <c r="AA240" s="2">
        <f t="shared" si="27"/>
        <v>6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11</v>
      </c>
      <c r="AJ240">
        <v>0</v>
      </c>
    </row>
    <row r="241" spans="1:36" x14ac:dyDescent="0.25">
      <c r="A241">
        <v>10089</v>
      </c>
      <c r="B241">
        <v>1974</v>
      </c>
      <c r="C241" s="2">
        <f t="shared" ca="1" si="21"/>
        <v>51</v>
      </c>
      <c r="D241" t="s">
        <v>442</v>
      </c>
      <c r="E241" t="s">
        <v>37</v>
      </c>
      <c r="F241">
        <v>102692</v>
      </c>
      <c r="G241">
        <v>0</v>
      </c>
      <c r="H241">
        <v>0</v>
      </c>
      <c r="I241" s="21">
        <f t="shared" si="22"/>
        <v>0</v>
      </c>
      <c r="J241" s="1">
        <v>41398</v>
      </c>
      <c r="K241">
        <v>5</v>
      </c>
      <c r="L241">
        <v>168</v>
      </c>
      <c r="M241">
        <v>148</v>
      </c>
      <c r="N241">
        <v>444</v>
      </c>
      <c r="O241">
        <v>32</v>
      </c>
      <c r="P241">
        <v>172</v>
      </c>
      <c r="Q241">
        <v>148</v>
      </c>
      <c r="R241" s="2">
        <f t="shared" si="23"/>
        <v>1112</v>
      </c>
      <c r="S241">
        <v>1</v>
      </c>
      <c r="T241" s="2" t="str">
        <f t="shared" si="24"/>
        <v>With Discount</v>
      </c>
      <c r="U241">
        <v>6</v>
      </c>
      <c r="V241" s="18">
        <f t="shared" si="25"/>
        <v>351.15789473684208</v>
      </c>
      <c r="W241">
        <v>9</v>
      </c>
      <c r="X241">
        <v>13</v>
      </c>
      <c r="Y241" s="18">
        <f t="shared" si="26"/>
        <v>760.84210526315792</v>
      </c>
      <c r="Z241">
        <v>2</v>
      </c>
      <c r="AA241" s="2">
        <f t="shared" si="27"/>
        <v>29</v>
      </c>
      <c r="AB241">
        <v>0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3</v>
      </c>
      <c r="AI241">
        <v>11</v>
      </c>
      <c r="AJ241">
        <v>1</v>
      </c>
    </row>
    <row r="242" spans="1:36" x14ac:dyDescent="0.25">
      <c r="A242">
        <v>2227</v>
      </c>
      <c r="B242">
        <v>1958</v>
      </c>
      <c r="C242" s="2">
        <f t="shared" ca="1" si="21"/>
        <v>67</v>
      </c>
      <c r="D242" t="s">
        <v>443</v>
      </c>
      <c r="E242" t="s">
        <v>34</v>
      </c>
      <c r="F242">
        <v>26490</v>
      </c>
      <c r="G242">
        <v>0</v>
      </c>
      <c r="H242">
        <v>0</v>
      </c>
      <c r="I242" s="21">
        <f t="shared" si="22"/>
        <v>0</v>
      </c>
      <c r="J242" t="s">
        <v>159</v>
      </c>
      <c r="K242">
        <v>92</v>
      </c>
      <c r="L242">
        <v>45</v>
      </c>
      <c r="M242">
        <v>47</v>
      </c>
      <c r="N242">
        <v>52</v>
      </c>
      <c r="O242">
        <v>21</v>
      </c>
      <c r="P242">
        <v>20</v>
      </c>
      <c r="Q242">
        <v>25</v>
      </c>
      <c r="R242" s="2">
        <f t="shared" si="23"/>
        <v>210</v>
      </c>
      <c r="S242">
        <v>2</v>
      </c>
      <c r="T242" s="2" t="str">
        <f t="shared" si="24"/>
        <v>With Discount</v>
      </c>
      <c r="U242">
        <v>3</v>
      </c>
      <c r="V242" s="18">
        <f t="shared" si="25"/>
        <v>78.75</v>
      </c>
      <c r="W242">
        <v>1</v>
      </c>
      <c r="X242">
        <v>5</v>
      </c>
      <c r="Y242" s="18">
        <f t="shared" si="26"/>
        <v>131.25</v>
      </c>
      <c r="Z242">
        <v>6</v>
      </c>
      <c r="AA242" s="2">
        <f t="shared" si="27"/>
        <v>11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11</v>
      </c>
      <c r="AJ242">
        <v>0</v>
      </c>
    </row>
    <row r="243" spans="1:36" x14ac:dyDescent="0.25">
      <c r="A243">
        <v>10992</v>
      </c>
      <c r="B243">
        <v>1967</v>
      </c>
      <c r="C243" s="2">
        <f t="shared" ca="1" si="21"/>
        <v>58</v>
      </c>
      <c r="D243" t="s">
        <v>442</v>
      </c>
      <c r="E243" t="s">
        <v>34</v>
      </c>
      <c r="F243">
        <v>75702</v>
      </c>
      <c r="G243">
        <v>1</v>
      </c>
      <c r="H243">
        <v>1</v>
      </c>
      <c r="I243" s="21">
        <f t="shared" si="22"/>
        <v>2</v>
      </c>
      <c r="J243" t="s">
        <v>73</v>
      </c>
      <c r="K243">
        <v>77</v>
      </c>
      <c r="L243">
        <v>650</v>
      </c>
      <c r="M243">
        <v>28</v>
      </c>
      <c r="N243">
        <v>353</v>
      </c>
      <c r="O243">
        <v>45</v>
      </c>
      <c r="P243">
        <v>42</v>
      </c>
      <c r="Q243">
        <v>30</v>
      </c>
      <c r="R243" s="2">
        <f t="shared" si="23"/>
        <v>1148</v>
      </c>
      <c r="S243">
        <v>5</v>
      </c>
      <c r="T243" s="2" t="str">
        <f t="shared" si="24"/>
        <v>With Discount</v>
      </c>
      <c r="U243">
        <v>4</v>
      </c>
      <c r="V243" s="18">
        <f t="shared" si="25"/>
        <v>306.13333333333333</v>
      </c>
      <c r="W243">
        <v>6</v>
      </c>
      <c r="X243">
        <v>11</v>
      </c>
      <c r="Y243" s="18">
        <f t="shared" si="26"/>
        <v>841.86666666666656</v>
      </c>
      <c r="Z243">
        <v>8</v>
      </c>
      <c r="AA243" s="2">
        <f t="shared" si="27"/>
        <v>26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3</v>
      </c>
      <c r="AI243">
        <v>11</v>
      </c>
      <c r="AJ243">
        <v>0</v>
      </c>
    </row>
    <row r="244" spans="1:36" x14ac:dyDescent="0.25">
      <c r="A244">
        <v>5304</v>
      </c>
      <c r="B244">
        <v>1974</v>
      </c>
      <c r="C244" s="2">
        <f t="shared" ca="1" si="21"/>
        <v>51</v>
      </c>
      <c r="D244" t="s">
        <v>33</v>
      </c>
      <c r="E244" t="s">
        <v>30</v>
      </c>
      <c r="F244">
        <v>30899</v>
      </c>
      <c r="G244">
        <v>1</v>
      </c>
      <c r="H244">
        <v>0</v>
      </c>
      <c r="I244" s="21">
        <f t="shared" si="22"/>
        <v>1</v>
      </c>
      <c r="J244" t="s">
        <v>160</v>
      </c>
      <c r="K244">
        <v>35</v>
      </c>
      <c r="L244">
        <v>24</v>
      </c>
      <c r="M244">
        <v>0</v>
      </c>
      <c r="N244">
        <v>8</v>
      </c>
      <c r="O244">
        <v>0</v>
      </c>
      <c r="P244">
        <v>0</v>
      </c>
      <c r="Q244">
        <v>1</v>
      </c>
      <c r="R244" s="2">
        <f t="shared" si="23"/>
        <v>33</v>
      </c>
      <c r="S244">
        <v>2</v>
      </c>
      <c r="T244" s="2" t="str">
        <f t="shared" si="24"/>
        <v>With Discount</v>
      </c>
      <c r="U244">
        <v>1</v>
      </c>
      <c r="V244" s="18">
        <f t="shared" si="25"/>
        <v>8.25</v>
      </c>
      <c r="W244">
        <v>0</v>
      </c>
      <c r="X244">
        <v>3</v>
      </c>
      <c r="Y244" s="18">
        <f t="shared" si="26"/>
        <v>24.75</v>
      </c>
      <c r="Z244">
        <v>6</v>
      </c>
      <c r="AA244" s="2">
        <f t="shared" si="27"/>
        <v>6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</v>
      </c>
      <c r="AI244">
        <v>11</v>
      </c>
      <c r="AJ244">
        <v>0</v>
      </c>
    </row>
    <row r="245" spans="1:36" x14ac:dyDescent="0.25">
      <c r="A245">
        <v>309</v>
      </c>
      <c r="B245">
        <v>1961</v>
      </c>
      <c r="C245" s="2">
        <f t="shared" ca="1" si="21"/>
        <v>64</v>
      </c>
      <c r="D245" t="s">
        <v>33</v>
      </c>
      <c r="E245" t="s">
        <v>34</v>
      </c>
      <c r="F245">
        <v>63342</v>
      </c>
      <c r="G245">
        <v>0</v>
      </c>
      <c r="H245">
        <v>1</v>
      </c>
      <c r="I245" s="21">
        <f t="shared" si="22"/>
        <v>1</v>
      </c>
      <c r="J245" t="s">
        <v>161</v>
      </c>
      <c r="K245">
        <v>48</v>
      </c>
      <c r="L245">
        <v>918</v>
      </c>
      <c r="M245">
        <v>21</v>
      </c>
      <c r="N245">
        <v>118</v>
      </c>
      <c r="O245">
        <v>13</v>
      </c>
      <c r="P245">
        <v>10</v>
      </c>
      <c r="Q245">
        <v>21</v>
      </c>
      <c r="R245" s="2">
        <f t="shared" si="23"/>
        <v>1101</v>
      </c>
      <c r="S245">
        <v>3</v>
      </c>
      <c r="T245" s="2" t="str">
        <f t="shared" si="24"/>
        <v>With Discount</v>
      </c>
      <c r="U245">
        <v>8</v>
      </c>
      <c r="V245" s="18">
        <f t="shared" si="25"/>
        <v>677.53846153846155</v>
      </c>
      <c r="W245">
        <v>3</v>
      </c>
      <c r="X245">
        <v>5</v>
      </c>
      <c r="Y245" s="18">
        <f t="shared" si="26"/>
        <v>423.46153846153851</v>
      </c>
      <c r="Z245">
        <v>6</v>
      </c>
      <c r="AA245" s="2">
        <f t="shared" si="27"/>
        <v>19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11</v>
      </c>
      <c r="AJ245">
        <v>0</v>
      </c>
    </row>
    <row r="246" spans="1:36" x14ac:dyDescent="0.25">
      <c r="A246">
        <v>3406</v>
      </c>
      <c r="B246">
        <v>1964</v>
      </c>
      <c r="C246" s="2">
        <f t="shared" ca="1" si="21"/>
        <v>61</v>
      </c>
      <c r="D246" t="s">
        <v>442</v>
      </c>
      <c r="E246" t="s">
        <v>30</v>
      </c>
      <c r="F246">
        <v>45989</v>
      </c>
      <c r="G246">
        <v>0</v>
      </c>
      <c r="H246">
        <v>1</v>
      </c>
      <c r="I246" s="21">
        <f t="shared" si="22"/>
        <v>1</v>
      </c>
      <c r="J246" t="s">
        <v>162</v>
      </c>
      <c r="K246">
        <v>97</v>
      </c>
      <c r="L246">
        <v>138</v>
      </c>
      <c r="M246">
        <v>33</v>
      </c>
      <c r="N246">
        <v>87</v>
      </c>
      <c r="O246">
        <v>28</v>
      </c>
      <c r="P246">
        <v>24</v>
      </c>
      <c r="Q246">
        <v>12</v>
      </c>
      <c r="R246" s="2">
        <f t="shared" si="23"/>
        <v>322</v>
      </c>
      <c r="S246">
        <v>4</v>
      </c>
      <c r="T246" s="2" t="str">
        <f t="shared" si="24"/>
        <v>With Discount</v>
      </c>
      <c r="U246">
        <v>3</v>
      </c>
      <c r="V246" s="18">
        <f t="shared" si="25"/>
        <v>96.6</v>
      </c>
      <c r="W246">
        <v>2</v>
      </c>
      <c r="X246">
        <v>7</v>
      </c>
      <c r="Y246" s="18">
        <f t="shared" si="26"/>
        <v>225.39999999999998</v>
      </c>
      <c r="Z246">
        <v>3</v>
      </c>
      <c r="AA246" s="2">
        <f t="shared" si="27"/>
        <v>16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</v>
      </c>
      <c r="AI246">
        <v>11</v>
      </c>
      <c r="AJ246">
        <v>0</v>
      </c>
    </row>
    <row r="247" spans="1:36" x14ac:dyDescent="0.25">
      <c r="A247">
        <v>2661</v>
      </c>
      <c r="B247">
        <v>1964</v>
      </c>
      <c r="C247" s="2">
        <f t="shared" ca="1" si="21"/>
        <v>61</v>
      </c>
      <c r="D247" t="s">
        <v>442</v>
      </c>
      <c r="E247" t="s">
        <v>30</v>
      </c>
      <c r="F247">
        <v>18701</v>
      </c>
      <c r="G247">
        <v>1</v>
      </c>
      <c r="H247">
        <v>1</v>
      </c>
      <c r="I247" s="21">
        <f t="shared" si="22"/>
        <v>2</v>
      </c>
      <c r="J247" s="1">
        <v>41370</v>
      </c>
      <c r="K247">
        <v>95</v>
      </c>
      <c r="L247">
        <v>12</v>
      </c>
      <c r="M247">
        <v>4</v>
      </c>
      <c r="N247">
        <v>2</v>
      </c>
      <c r="O247">
        <v>10</v>
      </c>
      <c r="P247">
        <v>6</v>
      </c>
      <c r="Q247">
        <v>10</v>
      </c>
      <c r="R247" s="2">
        <f t="shared" si="23"/>
        <v>44</v>
      </c>
      <c r="S247">
        <v>4</v>
      </c>
      <c r="T247" s="2" t="str">
        <f t="shared" si="24"/>
        <v>With Discount</v>
      </c>
      <c r="U247">
        <v>2</v>
      </c>
      <c r="V247" s="18">
        <f t="shared" si="25"/>
        <v>14.666666666666666</v>
      </c>
      <c r="W247">
        <v>0</v>
      </c>
      <c r="X247">
        <v>4</v>
      </c>
      <c r="Y247" s="18">
        <f t="shared" si="26"/>
        <v>29.333333333333332</v>
      </c>
      <c r="Z247">
        <v>5</v>
      </c>
      <c r="AA247" s="2">
        <f t="shared" si="27"/>
        <v>10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</v>
      </c>
      <c r="AI247">
        <v>11</v>
      </c>
      <c r="AJ247">
        <v>0</v>
      </c>
    </row>
    <row r="248" spans="1:36" x14ac:dyDescent="0.25">
      <c r="A248">
        <v>3153</v>
      </c>
      <c r="B248">
        <v>1957</v>
      </c>
      <c r="C248" s="2">
        <f t="shared" ca="1" si="21"/>
        <v>68</v>
      </c>
      <c r="D248" t="s">
        <v>33</v>
      </c>
      <c r="E248" t="s">
        <v>30</v>
      </c>
      <c r="F248">
        <v>40737</v>
      </c>
      <c r="G248">
        <v>2</v>
      </c>
      <c r="H248">
        <v>1</v>
      </c>
      <c r="I248" s="21">
        <f t="shared" si="22"/>
        <v>3</v>
      </c>
      <c r="J248" s="1">
        <v>41498</v>
      </c>
      <c r="K248">
        <v>24</v>
      </c>
      <c r="L248">
        <v>11</v>
      </c>
      <c r="M248">
        <v>0</v>
      </c>
      <c r="N248">
        <v>4</v>
      </c>
      <c r="O248">
        <v>0</v>
      </c>
      <c r="P248">
        <v>0</v>
      </c>
      <c r="Q248">
        <v>2</v>
      </c>
      <c r="R248" s="2">
        <f t="shared" si="23"/>
        <v>17</v>
      </c>
      <c r="S248">
        <v>1</v>
      </c>
      <c r="T248" s="2" t="str">
        <f t="shared" si="24"/>
        <v>With Discount</v>
      </c>
      <c r="U248">
        <v>1</v>
      </c>
      <c r="V248" s="18">
        <f t="shared" si="25"/>
        <v>5.6666666666666661</v>
      </c>
      <c r="W248">
        <v>0</v>
      </c>
      <c r="X248">
        <v>2</v>
      </c>
      <c r="Y248" s="18">
        <f t="shared" si="26"/>
        <v>11.333333333333332</v>
      </c>
      <c r="Z248">
        <v>8</v>
      </c>
      <c r="AA248" s="2">
        <f t="shared" si="27"/>
        <v>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11</v>
      </c>
      <c r="AJ248">
        <v>0</v>
      </c>
    </row>
    <row r="249" spans="1:36" x14ac:dyDescent="0.25">
      <c r="A249">
        <v>10264</v>
      </c>
      <c r="B249">
        <v>1979</v>
      </c>
      <c r="C249" s="2">
        <f t="shared" ca="1" si="21"/>
        <v>46</v>
      </c>
      <c r="D249" t="s">
        <v>442</v>
      </c>
      <c r="E249" t="s">
        <v>37</v>
      </c>
      <c r="F249">
        <v>15287</v>
      </c>
      <c r="G249">
        <v>1</v>
      </c>
      <c r="H249">
        <v>0</v>
      </c>
      <c r="I249" s="21">
        <f t="shared" si="22"/>
        <v>1</v>
      </c>
      <c r="J249" s="1">
        <v>41192</v>
      </c>
      <c r="K249">
        <v>60</v>
      </c>
      <c r="L249">
        <v>1</v>
      </c>
      <c r="M249">
        <v>2</v>
      </c>
      <c r="N249">
        <v>8</v>
      </c>
      <c r="O249">
        <v>4</v>
      </c>
      <c r="P249">
        <v>3</v>
      </c>
      <c r="Q249">
        <v>13</v>
      </c>
      <c r="R249" s="2">
        <f t="shared" si="23"/>
        <v>31</v>
      </c>
      <c r="S249">
        <v>2</v>
      </c>
      <c r="T249" s="2" t="str">
        <f t="shared" si="24"/>
        <v>With Discount</v>
      </c>
      <c r="U249">
        <v>1</v>
      </c>
      <c r="V249" s="18">
        <f t="shared" si="25"/>
        <v>10.333333333333332</v>
      </c>
      <c r="W249">
        <v>1</v>
      </c>
      <c r="X249">
        <v>2</v>
      </c>
      <c r="Y249" s="18">
        <f t="shared" si="26"/>
        <v>20.666666666666664</v>
      </c>
      <c r="Z249">
        <v>7</v>
      </c>
      <c r="AA249" s="2">
        <f t="shared" si="27"/>
        <v>6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</v>
      </c>
      <c r="AI249">
        <v>11</v>
      </c>
      <c r="AJ249">
        <v>1</v>
      </c>
    </row>
    <row r="250" spans="1:36" x14ac:dyDescent="0.25">
      <c r="A250">
        <v>1184</v>
      </c>
      <c r="B250">
        <v>1968</v>
      </c>
      <c r="C250" s="2">
        <f t="shared" ca="1" si="21"/>
        <v>57</v>
      </c>
      <c r="D250" t="s">
        <v>33</v>
      </c>
      <c r="E250" t="s">
        <v>37</v>
      </c>
      <c r="F250">
        <v>69674</v>
      </c>
      <c r="G250">
        <v>0</v>
      </c>
      <c r="H250">
        <v>2</v>
      </c>
      <c r="I250" s="21">
        <f t="shared" si="22"/>
        <v>2</v>
      </c>
      <c r="J250" t="s">
        <v>163</v>
      </c>
      <c r="K250">
        <v>46</v>
      </c>
      <c r="L250">
        <v>554</v>
      </c>
      <c r="M250">
        <v>41</v>
      </c>
      <c r="N250">
        <v>215</v>
      </c>
      <c r="O250">
        <v>11</v>
      </c>
      <c r="P250">
        <v>0</v>
      </c>
      <c r="Q250">
        <v>24</v>
      </c>
      <c r="R250" s="2">
        <f t="shared" si="23"/>
        <v>845</v>
      </c>
      <c r="S250">
        <v>3</v>
      </c>
      <c r="T250" s="2" t="str">
        <f t="shared" si="24"/>
        <v>With Discount</v>
      </c>
      <c r="U250">
        <v>10</v>
      </c>
      <c r="V250" s="18">
        <f t="shared" si="25"/>
        <v>422.5</v>
      </c>
      <c r="W250">
        <v>2</v>
      </c>
      <c r="X250">
        <v>10</v>
      </c>
      <c r="Y250" s="18">
        <f t="shared" si="26"/>
        <v>422.5</v>
      </c>
      <c r="Z250">
        <v>5</v>
      </c>
      <c r="AA250" s="2">
        <f t="shared" si="27"/>
        <v>25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</v>
      </c>
      <c r="AI250">
        <v>11</v>
      </c>
      <c r="AJ250">
        <v>0</v>
      </c>
    </row>
    <row r="251" spans="1:36" x14ac:dyDescent="0.25">
      <c r="A251">
        <v>4200</v>
      </c>
      <c r="B251">
        <v>1970</v>
      </c>
      <c r="C251" s="2">
        <f t="shared" ca="1" si="21"/>
        <v>55</v>
      </c>
      <c r="D251" t="s">
        <v>443</v>
      </c>
      <c r="E251" t="s">
        <v>34</v>
      </c>
      <c r="F251">
        <v>44159</v>
      </c>
      <c r="G251">
        <v>1</v>
      </c>
      <c r="H251">
        <v>0</v>
      </c>
      <c r="I251" s="21">
        <f t="shared" si="22"/>
        <v>1</v>
      </c>
      <c r="J251" t="s">
        <v>164</v>
      </c>
      <c r="K251">
        <v>85</v>
      </c>
      <c r="L251">
        <v>167</v>
      </c>
      <c r="M251">
        <v>2</v>
      </c>
      <c r="N251">
        <v>62</v>
      </c>
      <c r="O251">
        <v>24</v>
      </c>
      <c r="P251">
        <v>13</v>
      </c>
      <c r="Q251">
        <v>7</v>
      </c>
      <c r="R251" s="2">
        <f t="shared" si="23"/>
        <v>275</v>
      </c>
      <c r="S251">
        <v>4</v>
      </c>
      <c r="T251" s="2" t="str">
        <f t="shared" si="24"/>
        <v>With Discount</v>
      </c>
      <c r="U251">
        <v>4</v>
      </c>
      <c r="V251" s="18">
        <f t="shared" si="25"/>
        <v>110</v>
      </c>
      <c r="W251">
        <v>1</v>
      </c>
      <c r="X251">
        <v>6</v>
      </c>
      <c r="Y251" s="18">
        <f t="shared" si="26"/>
        <v>165</v>
      </c>
      <c r="Z251">
        <v>5</v>
      </c>
      <c r="AA251" s="2">
        <f t="shared" si="27"/>
        <v>15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3</v>
      </c>
      <c r="AI251">
        <v>11</v>
      </c>
      <c r="AJ251">
        <v>0</v>
      </c>
    </row>
    <row r="252" spans="1:36" x14ac:dyDescent="0.25">
      <c r="A252">
        <v>9396</v>
      </c>
      <c r="B252">
        <v>1978</v>
      </c>
      <c r="C252" s="2">
        <f t="shared" ca="1" si="21"/>
        <v>47</v>
      </c>
      <c r="D252" t="s">
        <v>33</v>
      </c>
      <c r="E252" t="s">
        <v>34</v>
      </c>
      <c r="F252">
        <v>37717</v>
      </c>
      <c r="G252">
        <v>1</v>
      </c>
      <c r="H252">
        <v>0</v>
      </c>
      <c r="I252" s="21">
        <f t="shared" si="22"/>
        <v>1</v>
      </c>
      <c r="J252" t="s">
        <v>165</v>
      </c>
      <c r="K252">
        <v>31</v>
      </c>
      <c r="L252">
        <v>9</v>
      </c>
      <c r="M252">
        <v>0</v>
      </c>
      <c r="N252">
        <v>6</v>
      </c>
      <c r="O252">
        <v>4</v>
      </c>
      <c r="P252">
        <v>1</v>
      </c>
      <c r="Q252">
        <v>5</v>
      </c>
      <c r="R252" s="2">
        <f t="shared" si="23"/>
        <v>25</v>
      </c>
      <c r="S252">
        <v>1</v>
      </c>
      <c r="T252" s="2" t="str">
        <f t="shared" si="24"/>
        <v>With Discount</v>
      </c>
      <c r="U252">
        <v>1</v>
      </c>
      <c r="V252" s="18">
        <f t="shared" si="25"/>
        <v>8.3333333333333321</v>
      </c>
      <c r="W252">
        <v>0</v>
      </c>
      <c r="X252">
        <v>2</v>
      </c>
      <c r="Y252" s="18">
        <f t="shared" si="26"/>
        <v>16.666666666666664</v>
      </c>
      <c r="Z252">
        <v>9</v>
      </c>
      <c r="AA252" s="2">
        <f t="shared" si="27"/>
        <v>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11</v>
      </c>
      <c r="AJ252">
        <v>0</v>
      </c>
    </row>
    <row r="253" spans="1:36" x14ac:dyDescent="0.25">
      <c r="A253">
        <v>2387</v>
      </c>
      <c r="B253">
        <v>1952</v>
      </c>
      <c r="C253" s="2">
        <f t="shared" ca="1" si="21"/>
        <v>73</v>
      </c>
      <c r="D253" t="s">
        <v>443</v>
      </c>
      <c r="E253" t="s">
        <v>34</v>
      </c>
      <c r="F253">
        <v>43776</v>
      </c>
      <c r="G253">
        <v>1</v>
      </c>
      <c r="H253">
        <v>1</v>
      </c>
      <c r="I253" s="21">
        <f t="shared" si="22"/>
        <v>2</v>
      </c>
      <c r="J253" s="1">
        <v>41335</v>
      </c>
      <c r="K253">
        <v>9</v>
      </c>
      <c r="L253">
        <v>177</v>
      </c>
      <c r="M253">
        <v>2</v>
      </c>
      <c r="N253">
        <v>71</v>
      </c>
      <c r="O253">
        <v>3</v>
      </c>
      <c r="P253">
        <v>2</v>
      </c>
      <c r="Q253">
        <v>20</v>
      </c>
      <c r="R253" s="2">
        <f t="shared" si="23"/>
        <v>275</v>
      </c>
      <c r="S253">
        <v>6</v>
      </c>
      <c r="T253" s="2" t="str">
        <f t="shared" si="24"/>
        <v>With Discount</v>
      </c>
      <c r="U253">
        <v>5</v>
      </c>
      <c r="V253" s="18">
        <f t="shared" si="25"/>
        <v>152.77777777777777</v>
      </c>
      <c r="W253">
        <v>2</v>
      </c>
      <c r="X253">
        <v>4</v>
      </c>
      <c r="Y253" s="18">
        <f t="shared" si="26"/>
        <v>122.22222222222221</v>
      </c>
      <c r="Z253">
        <v>8</v>
      </c>
      <c r="AA253" s="2">
        <f t="shared" si="27"/>
        <v>17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</v>
      </c>
      <c r="AI253">
        <v>11</v>
      </c>
      <c r="AJ253">
        <v>1</v>
      </c>
    </row>
    <row r="254" spans="1:36" x14ac:dyDescent="0.25">
      <c r="A254">
        <v>6690</v>
      </c>
      <c r="B254">
        <v>1966</v>
      </c>
      <c r="C254" s="2">
        <f t="shared" ca="1" si="21"/>
        <v>59</v>
      </c>
      <c r="D254" t="s">
        <v>443</v>
      </c>
      <c r="E254" t="s">
        <v>34</v>
      </c>
      <c r="F254">
        <v>38179</v>
      </c>
      <c r="G254">
        <v>1</v>
      </c>
      <c r="H254">
        <v>1</v>
      </c>
      <c r="I254" s="21">
        <f t="shared" si="22"/>
        <v>2</v>
      </c>
      <c r="J254" t="s">
        <v>166</v>
      </c>
      <c r="K254">
        <v>30</v>
      </c>
      <c r="L254">
        <v>38</v>
      </c>
      <c r="M254">
        <v>4</v>
      </c>
      <c r="N254">
        <v>22</v>
      </c>
      <c r="O254">
        <v>4</v>
      </c>
      <c r="P254">
        <v>2</v>
      </c>
      <c r="Q254">
        <v>20</v>
      </c>
      <c r="R254" s="2">
        <f t="shared" si="23"/>
        <v>90</v>
      </c>
      <c r="S254">
        <v>4</v>
      </c>
      <c r="T254" s="2" t="str">
        <f t="shared" si="24"/>
        <v>With Discount</v>
      </c>
      <c r="U254">
        <v>3</v>
      </c>
      <c r="V254" s="18">
        <f t="shared" si="25"/>
        <v>45</v>
      </c>
      <c r="W254">
        <v>1</v>
      </c>
      <c r="X254">
        <v>3</v>
      </c>
      <c r="Y254" s="18">
        <f t="shared" si="26"/>
        <v>45</v>
      </c>
      <c r="Z254">
        <v>7</v>
      </c>
      <c r="AA254" s="2">
        <f t="shared" si="27"/>
        <v>11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</v>
      </c>
      <c r="AI254">
        <v>11</v>
      </c>
      <c r="AJ254">
        <v>0</v>
      </c>
    </row>
    <row r="255" spans="1:36" x14ac:dyDescent="0.25">
      <c r="A255">
        <v>1225</v>
      </c>
      <c r="B255">
        <v>1963</v>
      </c>
      <c r="C255" s="2">
        <f t="shared" ca="1" si="21"/>
        <v>62</v>
      </c>
      <c r="D255" t="s">
        <v>442</v>
      </c>
      <c r="E255" t="s">
        <v>34</v>
      </c>
      <c r="F255">
        <v>80124</v>
      </c>
      <c r="G255">
        <v>0</v>
      </c>
      <c r="H255">
        <v>0</v>
      </c>
      <c r="I255" s="21">
        <f t="shared" si="22"/>
        <v>0</v>
      </c>
      <c r="J255" t="s">
        <v>167</v>
      </c>
      <c r="K255">
        <v>47</v>
      </c>
      <c r="L255">
        <v>483</v>
      </c>
      <c r="M255">
        <v>84</v>
      </c>
      <c r="N255">
        <v>398</v>
      </c>
      <c r="O255">
        <v>205</v>
      </c>
      <c r="P255">
        <v>84</v>
      </c>
      <c r="Q255">
        <v>241</v>
      </c>
      <c r="R255" s="2">
        <f t="shared" si="23"/>
        <v>1495</v>
      </c>
      <c r="S255">
        <v>1</v>
      </c>
      <c r="T255" s="2" t="str">
        <f t="shared" si="24"/>
        <v>With Discount</v>
      </c>
      <c r="U255">
        <v>3</v>
      </c>
      <c r="V255" s="18">
        <f t="shared" si="25"/>
        <v>407.72727272727269</v>
      </c>
      <c r="W255">
        <v>7</v>
      </c>
      <c r="X255">
        <v>8</v>
      </c>
      <c r="Y255" s="18">
        <f t="shared" si="26"/>
        <v>1087.2727272727273</v>
      </c>
      <c r="Z255">
        <v>1</v>
      </c>
      <c r="AA255" s="2">
        <f t="shared" si="27"/>
        <v>19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</v>
      </c>
      <c r="AI255">
        <v>11</v>
      </c>
      <c r="AJ255">
        <v>0</v>
      </c>
    </row>
    <row r="256" spans="1:36" x14ac:dyDescent="0.25">
      <c r="A256">
        <v>9703</v>
      </c>
      <c r="B256">
        <v>1970</v>
      </c>
      <c r="C256" s="2">
        <f t="shared" ca="1" si="21"/>
        <v>55</v>
      </c>
      <c r="D256" t="s">
        <v>33</v>
      </c>
      <c r="E256" t="s">
        <v>34</v>
      </c>
      <c r="F256">
        <v>38097</v>
      </c>
      <c r="G256">
        <v>1</v>
      </c>
      <c r="H256">
        <v>1</v>
      </c>
      <c r="I256" s="21">
        <f t="shared" si="22"/>
        <v>2</v>
      </c>
      <c r="J256" t="s">
        <v>168</v>
      </c>
      <c r="K256">
        <v>70</v>
      </c>
      <c r="L256">
        <v>77</v>
      </c>
      <c r="M256">
        <v>2</v>
      </c>
      <c r="N256">
        <v>35</v>
      </c>
      <c r="O256">
        <v>0</v>
      </c>
      <c r="P256">
        <v>1</v>
      </c>
      <c r="Q256">
        <v>69</v>
      </c>
      <c r="R256" s="2">
        <f t="shared" si="23"/>
        <v>184</v>
      </c>
      <c r="S256">
        <v>4</v>
      </c>
      <c r="T256" s="2" t="str">
        <f t="shared" si="24"/>
        <v>With Discount</v>
      </c>
      <c r="U256">
        <v>3</v>
      </c>
      <c r="V256" s="18">
        <f t="shared" si="25"/>
        <v>110.39999999999999</v>
      </c>
      <c r="W256">
        <v>2</v>
      </c>
      <c r="X256">
        <v>2</v>
      </c>
      <c r="Y256" s="18">
        <f t="shared" si="26"/>
        <v>73.600000000000009</v>
      </c>
      <c r="Z256">
        <v>7</v>
      </c>
      <c r="AA256" s="2">
        <f t="shared" si="27"/>
        <v>11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3</v>
      </c>
      <c r="AI256">
        <v>11</v>
      </c>
      <c r="AJ256">
        <v>1</v>
      </c>
    </row>
    <row r="257" spans="1:36" x14ac:dyDescent="0.25">
      <c r="A257">
        <v>291</v>
      </c>
      <c r="B257">
        <v>1970</v>
      </c>
      <c r="C257" s="2">
        <f t="shared" ca="1" si="21"/>
        <v>55</v>
      </c>
      <c r="D257" t="s">
        <v>442</v>
      </c>
      <c r="E257" t="s">
        <v>34</v>
      </c>
      <c r="F257">
        <v>72940</v>
      </c>
      <c r="G257">
        <v>0</v>
      </c>
      <c r="H257">
        <v>0</v>
      </c>
      <c r="I257" s="21">
        <f t="shared" si="22"/>
        <v>0</v>
      </c>
      <c r="J257" t="s">
        <v>169</v>
      </c>
      <c r="K257">
        <v>13</v>
      </c>
      <c r="L257">
        <v>182</v>
      </c>
      <c r="M257">
        <v>74</v>
      </c>
      <c r="N257">
        <v>298</v>
      </c>
      <c r="O257">
        <v>162</v>
      </c>
      <c r="P257">
        <v>149</v>
      </c>
      <c r="Q257">
        <v>116</v>
      </c>
      <c r="R257" s="2">
        <f t="shared" si="23"/>
        <v>981</v>
      </c>
      <c r="S257">
        <v>1</v>
      </c>
      <c r="T257" s="2" t="str">
        <f t="shared" si="24"/>
        <v>With Discount</v>
      </c>
      <c r="U257">
        <v>3</v>
      </c>
      <c r="V257" s="18">
        <f t="shared" si="25"/>
        <v>327</v>
      </c>
      <c r="W257">
        <v>3</v>
      </c>
      <c r="X257">
        <v>6</v>
      </c>
      <c r="Y257" s="18">
        <f t="shared" si="26"/>
        <v>654</v>
      </c>
      <c r="Z257">
        <v>1</v>
      </c>
      <c r="AA257" s="2">
        <f t="shared" si="27"/>
        <v>13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</v>
      </c>
      <c r="AI257">
        <v>11</v>
      </c>
      <c r="AJ257">
        <v>0</v>
      </c>
    </row>
    <row r="258" spans="1:36" x14ac:dyDescent="0.25">
      <c r="A258">
        <v>4557</v>
      </c>
      <c r="B258">
        <v>1970</v>
      </c>
      <c r="C258" s="2">
        <f t="shared" ca="1" si="21"/>
        <v>55</v>
      </c>
      <c r="D258" t="s">
        <v>442</v>
      </c>
      <c r="E258" t="s">
        <v>34</v>
      </c>
      <c r="F258">
        <v>22070</v>
      </c>
      <c r="G258">
        <v>1</v>
      </c>
      <c r="H258">
        <v>0</v>
      </c>
      <c r="I258" s="21">
        <f t="shared" si="22"/>
        <v>1</v>
      </c>
      <c r="J258" s="1">
        <v>41374</v>
      </c>
      <c r="K258">
        <v>11</v>
      </c>
      <c r="L258">
        <v>10</v>
      </c>
      <c r="M258">
        <v>7</v>
      </c>
      <c r="N258">
        <v>19</v>
      </c>
      <c r="O258">
        <v>8</v>
      </c>
      <c r="P258">
        <v>2</v>
      </c>
      <c r="Q258">
        <v>21</v>
      </c>
      <c r="R258" s="2">
        <f t="shared" si="23"/>
        <v>67</v>
      </c>
      <c r="S258">
        <v>2</v>
      </c>
      <c r="T258" s="2" t="str">
        <f t="shared" si="24"/>
        <v>With Discount</v>
      </c>
      <c r="U258">
        <v>2</v>
      </c>
      <c r="V258" s="18">
        <f t="shared" si="25"/>
        <v>33.5</v>
      </c>
      <c r="W258">
        <v>2</v>
      </c>
      <c r="X258">
        <v>2</v>
      </c>
      <c r="Y258" s="18">
        <f t="shared" si="26"/>
        <v>33.5</v>
      </c>
      <c r="Z258">
        <v>6</v>
      </c>
      <c r="AA258" s="2">
        <f t="shared" si="27"/>
        <v>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</v>
      </c>
      <c r="AI258">
        <v>11</v>
      </c>
      <c r="AJ258">
        <v>0</v>
      </c>
    </row>
    <row r="259" spans="1:36" x14ac:dyDescent="0.25">
      <c r="A259">
        <v>2379</v>
      </c>
      <c r="B259">
        <v>1953</v>
      </c>
      <c r="C259" s="2">
        <f t="shared" ref="C259:C322" ca="1" si="28">YEAR(TODAY()) -B259</f>
        <v>72</v>
      </c>
      <c r="D259" t="s">
        <v>442</v>
      </c>
      <c r="E259" t="s">
        <v>30</v>
      </c>
      <c r="F259">
        <v>69267</v>
      </c>
      <c r="G259">
        <v>0</v>
      </c>
      <c r="H259">
        <v>0</v>
      </c>
      <c r="I259" s="21">
        <f t="shared" ref="I259:I322" si="29">SUM(G259,H259)</f>
        <v>0</v>
      </c>
      <c r="J259" t="s">
        <v>159</v>
      </c>
      <c r="K259">
        <v>31</v>
      </c>
      <c r="L259">
        <v>778</v>
      </c>
      <c r="M259">
        <v>44</v>
      </c>
      <c r="N259">
        <v>499</v>
      </c>
      <c r="O259">
        <v>95</v>
      </c>
      <c r="P259">
        <v>73</v>
      </c>
      <c r="Q259">
        <v>146</v>
      </c>
      <c r="R259" s="2">
        <f t="shared" ref="R259:R322" si="30">SUM(L259,M259,N259,O259,P259,Q259)</f>
        <v>1635</v>
      </c>
      <c r="S259">
        <v>2</v>
      </c>
      <c r="T259" s="2" t="str">
        <f t="shared" ref="T259:T322" si="31">IF(S259&gt;0, "With Discount", "Without Discount")</f>
        <v>With Discount</v>
      </c>
      <c r="U259">
        <v>3</v>
      </c>
      <c r="V259" s="18">
        <f t="shared" ref="V259:V322" si="32">IF((U259+X259)=0,0, (U259/(U259+X259))*R259)</f>
        <v>613.125</v>
      </c>
      <c r="W259">
        <v>4</v>
      </c>
      <c r="X259">
        <v>5</v>
      </c>
      <c r="Y259" s="18">
        <f t="shared" ref="Y259:Y322" si="33">IF((X259+U259)=0,0, (X259/(X259+U259))*R259)</f>
        <v>1021.875</v>
      </c>
      <c r="Z259">
        <v>7</v>
      </c>
      <c r="AA259" s="2">
        <f t="shared" ref="AA259:AA322" si="34">SUM(S259,U259,W259,X259)</f>
        <v>14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3</v>
      </c>
      <c r="AI259">
        <v>11</v>
      </c>
      <c r="AJ259">
        <v>1</v>
      </c>
    </row>
    <row r="260" spans="1:36" x14ac:dyDescent="0.25">
      <c r="A260">
        <v>5726</v>
      </c>
      <c r="B260">
        <v>1983</v>
      </c>
      <c r="C260" s="2">
        <f t="shared" ca="1" si="28"/>
        <v>42</v>
      </c>
      <c r="D260" t="s">
        <v>443</v>
      </c>
      <c r="E260" t="s">
        <v>30</v>
      </c>
      <c r="F260">
        <v>31788</v>
      </c>
      <c r="G260">
        <v>1</v>
      </c>
      <c r="H260">
        <v>0</v>
      </c>
      <c r="I260" s="21">
        <f t="shared" si="29"/>
        <v>1</v>
      </c>
      <c r="J260" t="s">
        <v>170</v>
      </c>
      <c r="K260">
        <v>15</v>
      </c>
      <c r="L260">
        <v>16</v>
      </c>
      <c r="M260">
        <v>7</v>
      </c>
      <c r="N260">
        <v>23</v>
      </c>
      <c r="O260">
        <v>0</v>
      </c>
      <c r="P260">
        <v>8</v>
      </c>
      <c r="Q260">
        <v>6</v>
      </c>
      <c r="R260" s="2">
        <f t="shared" si="30"/>
        <v>60</v>
      </c>
      <c r="S260">
        <v>3</v>
      </c>
      <c r="T260" s="2" t="str">
        <f t="shared" si="31"/>
        <v>With Discount</v>
      </c>
      <c r="U260">
        <v>3</v>
      </c>
      <c r="V260" s="18">
        <f t="shared" si="32"/>
        <v>25.714285714285712</v>
      </c>
      <c r="W260">
        <v>0</v>
      </c>
      <c r="X260">
        <v>4</v>
      </c>
      <c r="Y260" s="18">
        <f t="shared" si="33"/>
        <v>34.285714285714285</v>
      </c>
      <c r="Z260">
        <v>5</v>
      </c>
      <c r="AA260" s="2">
        <f t="shared" si="34"/>
        <v>10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3</v>
      </c>
      <c r="AI260">
        <v>11</v>
      </c>
      <c r="AJ260">
        <v>0</v>
      </c>
    </row>
    <row r="261" spans="1:36" x14ac:dyDescent="0.25">
      <c r="A261">
        <v>3066</v>
      </c>
      <c r="B261">
        <v>1975</v>
      </c>
      <c r="C261" s="2">
        <f t="shared" ca="1" si="28"/>
        <v>50</v>
      </c>
      <c r="D261" t="s">
        <v>33</v>
      </c>
      <c r="E261" t="s">
        <v>34</v>
      </c>
      <c r="F261">
        <v>61905</v>
      </c>
      <c r="G261">
        <v>0</v>
      </c>
      <c r="H261">
        <v>1</v>
      </c>
      <c r="I261" s="21">
        <f t="shared" si="29"/>
        <v>1</v>
      </c>
      <c r="J261" s="1">
        <v>41731</v>
      </c>
      <c r="K261">
        <v>2</v>
      </c>
      <c r="L261">
        <v>167</v>
      </c>
      <c r="M261">
        <v>0</v>
      </c>
      <c r="N261">
        <v>43</v>
      </c>
      <c r="O261">
        <v>6</v>
      </c>
      <c r="P261">
        <v>2</v>
      </c>
      <c r="Q261">
        <v>13</v>
      </c>
      <c r="R261" s="2">
        <f t="shared" si="30"/>
        <v>231</v>
      </c>
      <c r="S261">
        <v>2</v>
      </c>
      <c r="T261" s="2" t="str">
        <f t="shared" si="31"/>
        <v>With Discount</v>
      </c>
      <c r="U261">
        <v>4</v>
      </c>
      <c r="V261" s="18">
        <f t="shared" si="32"/>
        <v>115.5</v>
      </c>
      <c r="W261">
        <v>2</v>
      </c>
      <c r="X261">
        <v>4</v>
      </c>
      <c r="Y261" s="18">
        <f t="shared" si="33"/>
        <v>115.5</v>
      </c>
      <c r="Z261">
        <v>5</v>
      </c>
      <c r="AA261" s="2">
        <f t="shared" si="34"/>
        <v>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3</v>
      </c>
      <c r="AI261">
        <v>11</v>
      </c>
      <c r="AJ261">
        <v>0</v>
      </c>
    </row>
    <row r="262" spans="1:36" x14ac:dyDescent="0.25">
      <c r="A262">
        <v>6336</v>
      </c>
      <c r="B262">
        <v>1960</v>
      </c>
      <c r="C262" s="2">
        <f t="shared" ca="1" si="28"/>
        <v>65</v>
      </c>
      <c r="D262" t="s">
        <v>442</v>
      </c>
      <c r="E262" t="s">
        <v>34</v>
      </c>
      <c r="F262">
        <v>29315</v>
      </c>
      <c r="G262">
        <v>1</v>
      </c>
      <c r="H262">
        <v>1</v>
      </c>
      <c r="I262" s="21">
        <f t="shared" si="29"/>
        <v>2</v>
      </c>
      <c r="J262" s="1">
        <v>41794</v>
      </c>
      <c r="K262">
        <v>55</v>
      </c>
      <c r="L262">
        <v>13</v>
      </c>
      <c r="M262">
        <v>2</v>
      </c>
      <c r="N262">
        <v>14</v>
      </c>
      <c r="O262">
        <v>8</v>
      </c>
      <c r="P262">
        <v>7</v>
      </c>
      <c r="Q262">
        <v>4</v>
      </c>
      <c r="R262" s="2">
        <f t="shared" si="30"/>
        <v>48</v>
      </c>
      <c r="S262">
        <v>4</v>
      </c>
      <c r="T262" s="2" t="str">
        <f t="shared" si="31"/>
        <v>With Discount</v>
      </c>
      <c r="U262">
        <v>2</v>
      </c>
      <c r="V262" s="18">
        <f t="shared" si="32"/>
        <v>16</v>
      </c>
      <c r="W262">
        <v>0</v>
      </c>
      <c r="X262">
        <v>4</v>
      </c>
      <c r="Y262" s="18">
        <f t="shared" si="33"/>
        <v>32</v>
      </c>
      <c r="Z262">
        <v>6</v>
      </c>
      <c r="AA262" s="2">
        <f t="shared" si="34"/>
        <v>10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11</v>
      </c>
      <c r="AJ262">
        <v>0</v>
      </c>
    </row>
    <row r="263" spans="1:36" x14ac:dyDescent="0.25">
      <c r="A263">
        <v>10967</v>
      </c>
      <c r="B263">
        <v>1963</v>
      </c>
      <c r="C263" s="2">
        <f t="shared" ca="1" si="28"/>
        <v>62</v>
      </c>
      <c r="D263" t="s">
        <v>442</v>
      </c>
      <c r="E263" t="s">
        <v>37</v>
      </c>
      <c r="F263">
        <v>33378</v>
      </c>
      <c r="G263">
        <v>1</v>
      </c>
      <c r="H263">
        <v>1</v>
      </c>
      <c r="I263" s="21">
        <f t="shared" si="29"/>
        <v>2</v>
      </c>
      <c r="J263" s="1">
        <v>41427</v>
      </c>
      <c r="K263">
        <v>38</v>
      </c>
      <c r="L263">
        <v>33</v>
      </c>
      <c r="M263">
        <v>6</v>
      </c>
      <c r="N263">
        <v>40</v>
      </c>
      <c r="O263">
        <v>3</v>
      </c>
      <c r="P263">
        <v>7</v>
      </c>
      <c r="Q263">
        <v>10</v>
      </c>
      <c r="R263" s="2">
        <f t="shared" si="30"/>
        <v>99</v>
      </c>
      <c r="S263">
        <v>3</v>
      </c>
      <c r="T263" s="2" t="str">
        <f t="shared" si="31"/>
        <v>With Discount</v>
      </c>
      <c r="U263">
        <v>2</v>
      </c>
      <c r="V263" s="18">
        <f t="shared" si="32"/>
        <v>33</v>
      </c>
      <c r="W263">
        <v>0</v>
      </c>
      <c r="X263">
        <v>4</v>
      </c>
      <c r="Y263" s="18">
        <f t="shared" si="33"/>
        <v>66</v>
      </c>
      <c r="Z263">
        <v>7</v>
      </c>
      <c r="AA263" s="2">
        <f t="shared" si="34"/>
        <v>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</v>
      </c>
      <c r="AI263">
        <v>11</v>
      </c>
      <c r="AJ263">
        <v>0</v>
      </c>
    </row>
    <row r="264" spans="1:36" x14ac:dyDescent="0.25">
      <c r="A264">
        <v>2304</v>
      </c>
      <c r="B264">
        <v>1963</v>
      </c>
      <c r="C264" s="2">
        <f t="shared" ca="1" si="28"/>
        <v>62</v>
      </c>
      <c r="D264" t="s">
        <v>33</v>
      </c>
      <c r="E264" t="s">
        <v>34</v>
      </c>
      <c r="F264">
        <v>66313</v>
      </c>
      <c r="G264">
        <v>0</v>
      </c>
      <c r="H264">
        <v>1</v>
      </c>
      <c r="I264" s="21">
        <f t="shared" si="29"/>
        <v>1</v>
      </c>
      <c r="J264" t="s">
        <v>157</v>
      </c>
      <c r="K264">
        <v>86</v>
      </c>
      <c r="L264">
        <v>625</v>
      </c>
      <c r="M264">
        <v>7</v>
      </c>
      <c r="N264">
        <v>99</v>
      </c>
      <c r="O264">
        <v>10</v>
      </c>
      <c r="P264">
        <v>22</v>
      </c>
      <c r="Q264">
        <v>7</v>
      </c>
      <c r="R264" s="2">
        <f t="shared" si="30"/>
        <v>770</v>
      </c>
      <c r="S264">
        <v>2</v>
      </c>
      <c r="T264" s="2" t="str">
        <f t="shared" si="31"/>
        <v>With Discount</v>
      </c>
      <c r="U264">
        <v>6</v>
      </c>
      <c r="V264" s="18">
        <f t="shared" si="32"/>
        <v>256.66666666666663</v>
      </c>
      <c r="W264">
        <v>3</v>
      </c>
      <c r="X264">
        <v>12</v>
      </c>
      <c r="Y264" s="18">
        <f t="shared" si="33"/>
        <v>513.33333333333326</v>
      </c>
      <c r="Z264">
        <v>4</v>
      </c>
      <c r="AA264" s="2">
        <f t="shared" si="34"/>
        <v>23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3</v>
      </c>
      <c r="AI264">
        <v>11</v>
      </c>
      <c r="AJ264">
        <v>0</v>
      </c>
    </row>
    <row r="265" spans="1:36" x14ac:dyDescent="0.25">
      <c r="A265">
        <v>3445</v>
      </c>
      <c r="B265">
        <v>1956</v>
      </c>
      <c r="C265" s="2">
        <f t="shared" ca="1" si="28"/>
        <v>69</v>
      </c>
      <c r="D265" t="s">
        <v>442</v>
      </c>
      <c r="E265" t="s">
        <v>30</v>
      </c>
      <c r="F265">
        <v>60714</v>
      </c>
      <c r="G265">
        <v>0</v>
      </c>
      <c r="H265">
        <v>0</v>
      </c>
      <c r="I265" s="21">
        <f t="shared" si="29"/>
        <v>0</v>
      </c>
      <c r="J265" t="s">
        <v>131</v>
      </c>
      <c r="K265">
        <v>56</v>
      </c>
      <c r="L265">
        <v>216</v>
      </c>
      <c r="M265">
        <v>162</v>
      </c>
      <c r="N265">
        <v>224</v>
      </c>
      <c r="O265">
        <v>101</v>
      </c>
      <c r="P265">
        <v>92</v>
      </c>
      <c r="Q265">
        <v>162</v>
      </c>
      <c r="R265" s="2">
        <f t="shared" si="30"/>
        <v>957</v>
      </c>
      <c r="S265">
        <v>2</v>
      </c>
      <c r="T265" s="2" t="str">
        <f t="shared" si="31"/>
        <v>With Discount</v>
      </c>
      <c r="U265">
        <v>7</v>
      </c>
      <c r="V265" s="18">
        <f t="shared" si="32"/>
        <v>394.05882352941177</v>
      </c>
      <c r="W265">
        <v>4</v>
      </c>
      <c r="X265">
        <v>10</v>
      </c>
      <c r="Y265" s="18">
        <f t="shared" si="33"/>
        <v>562.94117647058829</v>
      </c>
      <c r="Z265">
        <v>5</v>
      </c>
      <c r="AA265" s="2">
        <f t="shared" si="34"/>
        <v>23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3</v>
      </c>
      <c r="AI265">
        <v>11</v>
      </c>
      <c r="AJ265">
        <v>1</v>
      </c>
    </row>
    <row r="266" spans="1:36" x14ac:dyDescent="0.25">
      <c r="A266">
        <v>7828</v>
      </c>
      <c r="B266">
        <v>1981</v>
      </c>
      <c r="C266" s="2">
        <f t="shared" ca="1" si="28"/>
        <v>44</v>
      </c>
      <c r="D266" t="s">
        <v>443</v>
      </c>
      <c r="E266" t="s">
        <v>34</v>
      </c>
      <c r="F266">
        <v>77882</v>
      </c>
      <c r="G266">
        <v>0</v>
      </c>
      <c r="H266">
        <v>0</v>
      </c>
      <c r="I266" s="21">
        <f t="shared" si="29"/>
        <v>0</v>
      </c>
      <c r="J266" t="s">
        <v>70</v>
      </c>
      <c r="K266">
        <v>29</v>
      </c>
      <c r="L266">
        <v>68</v>
      </c>
      <c r="M266">
        <v>129</v>
      </c>
      <c r="N266">
        <v>396</v>
      </c>
      <c r="O266">
        <v>188</v>
      </c>
      <c r="P266">
        <v>22</v>
      </c>
      <c r="Q266">
        <v>15</v>
      </c>
      <c r="R266" s="2">
        <f t="shared" si="30"/>
        <v>818</v>
      </c>
      <c r="S266">
        <v>1</v>
      </c>
      <c r="T266" s="2" t="str">
        <f t="shared" si="31"/>
        <v>With Discount</v>
      </c>
      <c r="U266">
        <v>3</v>
      </c>
      <c r="V266" s="18">
        <f t="shared" si="32"/>
        <v>306.75</v>
      </c>
      <c r="W266">
        <v>3</v>
      </c>
      <c r="X266">
        <v>5</v>
      </c>
      <c r="Y266" s="18">
        <f t="shared" si="33"/>
        <v>511.25</v>
      </c>
      <c r="Z266">
        <v>1</v>
      </c>
      <c r="AA266" s="2">
        <f t="shared" si="34"/>
        <v>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</v>
      </c>
      <c r="AI266">
        <v>11</v>
      </c>
      <c r="AJ266">
        <v>0</v>
      </c>
    </row>
    <row r="267" spans="1:36" x14ac:dyDescent="0.25">
      <c r="A267">
        <v>3762</v>
      </c>
      <c r="B267">
        <v>1986</v>
      </c>
      <c r="C267" s="2">
        <f t="shared" ca="1" si="28"/>
        <v>39</v>
      </c>
      <c r="D267" t="s">
        <v>33</v>
      </c>
      <c r="E267" t="s">
        <v>30</v>
      </c>
      <c r="F267">
        <v>69867</v>
      </c>
      <c r="G267">
        <v>0</v>
      </c>
      <c r="H267">
        <v>0</v>
      </c>
      <c r="I267" s="21">
        <f t="shared" si="29"/>
        <v>0</v>
      </c>
      <c r="J267" s="1">
        <v>41309</v>
      </c>
      <c r="K267">
        <v>30</v>
      </c>
      <c r="L267">
        <v>196</v>
      </c>
      <c r="M267">
        <v>0</v>
      </c>
      <c r="N267">
        <v>512</v>
      </c>
      <c r="O267">
        <v>33</v>
      </c>
      <c r="P267">
        <v>130</v>
      </c>
      <c r="Q267">
        <v>54</v>
      </c>
      <c r="R267" s="2">
        <f t="shared" si="30"/>
        <v>925</v>
      </c>
      <c r="S267">
        <v>1</v>
      </c>
      <c r="T267" s="2" t="str">
        <f t="shared" si="31"/>
        <v>With Discount</v>
      </c>
      <c r="U267">
        <v>3</v>
      </c>
      <c r="V267" s="18">
        <f t="shared" si="32"/>
        <v>252.27272727272725</v>
      </c>
      <c r="W267">
        <v>5</v>
      </c>
      <c r="X267">
        <v>8</v>
      </c>
      <c r="Y267" s="18">
        <f t="shared" si="33"/>
        <v>672.72727272727275</v>
      </c>
      <c r="Z267">
        <v>1</v>
      </c>
      <c r="AA267" s="2">
        <f t="shared" si="34"/>
        <v>17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3</v>
      </c>
      <c r="AI267">
        <v>11</v>
      </c>
      <c r="AJ267">
        <v>1</v>
      </c>
    </row>
    <row r="268" spans="1:36" x14ac:dyDescent="0.25">
      <c r="A268">
        <v>4391</v>
      </c>
      <c r="B268">
        <v>1968</v>
      </c>
      <c r="C268" s="2">
        <f t="shared" ca="1" si="28"/>
        <v>57</v>
      </c>
      <c r="D268" t="s">
        <v>443</v>
      </c>
      <c r="E268" t="s">
        <v>37</v>
      </c>
      <c r="F268">
        <v>63841</v>
      </c>
      <c r="G268">
        <v>0</v>
      </c>
      <c r="H268">
        <v>1</v>
      </c>
      <c r="I268" s="21">
        <f t="shared" si="29"/>
        <v>1</v>
      </c>
      <c r="J268" t="s">
        <v>96</v>
      </c>
      <c r="K268">
        <v>64</v>
      </c>
      <c r="L268">
        <v>635</v>
      </c>
      <c r="M268">
        <v>15</v>
      </c>
      <c r="N268">
        <v>100</v>
      </c>
      <c r="O268">
        <v>20</v>
      </c>
      <c r="P268">
        <v>7</v>
      </c>
      <c r="Q268">
        <v>131</v>
      </c>
      <c r="R268" s="2">
        <f t="shared" si="30"/>
        <v>908</v>
      </c>
      <c r="S268">
        <v>1</v>
      </c>
      <c r="T268" s="2" t="str">
        <f t="shared" si="31"/>
        <v>With Discount</v>
      </c>
      <c r="U268">
        <v>9</v>
      </c>
      <c r="V268" s="18">
        <f t="shared" si="32"/>
        <v>454</v>
      </c>
      <c r="W268">
        <v>3</v>
      </c>
      <c r="X268">
        <v>9</v>
      </c>
      <c r="Y268" s="18">
        <f t="shared" si="33"/>
        <v>454</v>
      </c>
      <c r="Z268">
        <v>6</v>
      </c>
      <c r="AA268" s="2">
        <f t="shared" si="34"/>
        <v>22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3</v>
      </c>
      <c r="AI268">
        <v>11</v>
      </c>
      <c r="AJ268">
        <v>0</v>
      </c>
    </row>
    <row r="269" spans="1:36" x14ac:dyDescent="0.25">
      <c r="A269">
        <v>4669</v>
      </c>
      <c r="B269">
        <v>1981</v>
      </c>
      <c r="C269" s="2">
        <f t="shared" ca="1" si="28"/>
        <v>44</v>
      </c>
      <c r="D269" t="s">
        <v>41</v>
      </c>
      <c r="E269" t="s">
        <v>34</v>
      </c>
      <c r="F269">
        <v>24480</v>
      </c>
      <c r="G269">
        <v>1</v>
      </c>
      <c r="H269">
        <v>0</v>
      </c>
      <c r="I269" s="21">
        <f t="shared" si="29"/>
        <v>1</v>
      </c>
      <c r="J269" s="1">
        <v>41580</v>
      </c>
      <c r="K269">
        <v>46</v>
      </c>
      <c r="L269">
        <v>4</v>
      </c>
      <c r="M269">
        <v>19</v>
      </c>
      <c r="N269">
        <v>9</v>
      </c>
      <c r="O269">
        <v>28</v>
      </c>
      <c r="P269">
        <v>25</v>
      </c>
      <c r="Q269">
        <v>17</v>
      </c>
      <c r="R269" s="2">
        <f t="shared" si="30"/>
        <v>102</v>
      </c>
      <c r="S269">
        <v>3</v>
      </c>
      <c r="T269" s="2" t="str">
        <f t="shared" si="31"/>
        <v>With Discount</v>
      </c>
      <c r="U269">
        <v>3</v>
      </c>
      <c r="V269" s="18">
        <f t="shared" si="32"/>
        <v>43.714285714285715</v>
      </c>
      <c r="W269">
        <v>0</v>
      </c>
      <c r="X269">
        <v>4</v>
      </c>
      <c r="Y269" s="18">
        <f t="shared" si="33"/>
        <v>58.285714285714285</v>
      </c>
      <c r="Z269">
        <v>7</v>
      </c>
      <c r="AA269" s="2">
        <f t="shared" si="34"/>
        <v>10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3</v>
      </c>
      <c r="AI269">
        <v>11</v>
      </c>
      <c r="AJ269">
        <v>0</v>
      </c>
    </row>
    <row r="270" spans="1:36" x14ac:dyDescent="0.25">
      <c r="A270">
        <v>10144</v>
      </c>
      <c r="B270">
        <v>1976</v>
      </c>
      <c r="C270" s="2">
        <f t="shared" ca="1" si="28"/>
        <v>49</v>
      </c>
      <c r="D270" t="s">
        <v>442</v>
      </c>
      <c r="E270" t="s">
        <v>34</v>
      </c>
      <c r="F270">
        <v>51369</v>
      </c>
      <c r="G270">
        <v>0</v>
      </c>
      <c r="H270">
        <v>1</v>
      </c>
      <c r="I270" s="21">
        <f t="shared" si="29"/>
        <v>1</v>
      </c>
      <c r="J270" t="s">
        <v>144</v>
      </c>
      <c r="K270">
        <v>84</v>
      </c>
      <c r="L270">
        <v>297</v>
      </c>
      <c r="M270">
        <v>7</v>
      </c>
      <c r="N270">
        <v>79</v>
      </c>
      <c r="O270">
        <v>0</v>
      </c>
      <c r="P270">
        <v>11</v>
      </c>
      <c r="Q270">
        <v>182</v>
      </c>
      <c r="R270" s="2">
        <f t="shared" si="30"/>
        <v>576</v>
      </c>
      <c r="S270">
        <v>2</v>
      </c>
      <c r="T270" s="2" t="str">
        <f t="shared" si="31"/>
        <v>With Discount</v>
      </c>
      <c r="U270">
        <v>8</v>
      </c>
      <c r="V270" s="18">
        <f t="shared" si="32"/>
        <v>384</v>
      </c>
      <c r="W270">
        <v>2</v>
      </c>
      <c r="X270">
        <v>4</v>
      </c>
      <c r="Y270" s="18">
        <f t="shared" si="33"/>
        <v>192</v>
      </c>
      <c r="Z270">
        <v>8</v>
      </c>
      <c r="AA270" s="2">
        <f t="shared" si="34"/>
        <v>16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</v>
      </c>
      <c r="AI270">
        <v>11</v>
      </c>
      <c r="AJ270">
        <v>0</v>
      </c>
    </row>
    <row r="271" spans="1:36" x14ac:dyDescent="0.25">
      <c r="A271">
        <v>8652</v>
      </c>
      <c r="B271">
        <v>1946</v>
      </c>
      <c r="C271" s="2">
        <f t="shared" ca="1" si="28"/>
        <v>79</v>
      </c>
      <c r="D271" t="s">
        <v>442</v>
      </c>
      <c r="E271" t="s">
        <v>34</v>
      </c>
      <c r="F271">
        <v>37760</v>
      </c>
      <c r="G271">
        <v>0</v>
      </c>
      <c r="H271">
        <v>0</v>
      </c>
      <c r="I271" s="21">
        <f t="shared" si="29"/>
        <v>0</v>
      </c>
      <c r="J271" t="s">
        <v>44</v>
      </c>
      <c r="K271">
        <v>20</v>
      </c>
      <c r="L271">
        <v>84</v>
      </c>
      <c r="M271">
        <v>5</v>
      </c>
      <c r="N271">
        <v>38</v>
      </c>
      <c r="O271">
        <v>150</v>
      </c>
      <c r="P271">
        <v>12</v>
      </c>
      <c r="Q271">
        <v>28</v>
      </c>
      <c r="R271" s="2">
        <f t="shared" si="30"/>
        <v>317</v>
      </c>
      <c r="S271">
        <v>2</v>
      </c>
      <c r="T271" s="2" t="str">
        <f t="shared" si="31"/>
        <v>With Discount</v>
      </c>
      <c r="U271">
        <v>4</v>
      </c>
      <c r="V271" s="18">
        <f t="shared" si="32"/>
        <v>126.80000000000001</v>
      </c>
      <c r="W271">
        <v>1</v>
      </c>
      <c r="X271">
        <v>6</v>
      </c>
      <c r="Y271" s="18">
        <f t="shared" si="33"/>
        <v>190.2</v>
      </c>
      <c r="Z271">
        <v>7</v>
      </c>
      <c r="AA271" s="2">
        <f t="shared" si="34"/>
        <v>13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3</v>
      </c>
      <c r="AI271">
        <v>11</v>
      </c>
      <c r="AJ271">
        <v>0</v>
      </c>
    </row>
    <row r="272" spans="1:36" x14ac:dyDescent="0.25">
      <c r="A272">
        <v>1672</v>
      </c>
      <c r="B272">
        <v>1974</v>
      </c>
      <c r="C272" s="2">
        <f t="shared" ca="1" si="28"/>
        <v>51</v>
      </c>
      <c r="D272" t="s">
        <v>33</v>
      </c>
      <c r="E272" t="s">
        <v>34</v>
      </c>
      <c r="F272">
        <v>65640</v>
      </c>
      <c r="G272">
        <v>0</v>
      </c>
      <c r="H272">
        <v>1</v>
      </c>
      <c r="I272" s="21">
        <f t="shared" si="29"/>
        <v>1</v>
      </c>
      <c r="J272" s="1">
        <v>41642</v>
      </c>
      <c r="K272">
        <v>74</v>
      </c>
      <c r="L272">
        <v>204</v>
      </c>
      <c r="M272">
        <v>7</v>
      </c>
      <c r="N272">
        <v>149</v>
      </c>
      <c r="O272">
        <v>20</v>
      </c>
      <c r="P272">
        <v>15</v>
      </c>
      <c r="Q272">
        <v>66</v>
      </c>
      <c r="R272" s="2">
        <f t="shared" si="30"/>
        <v>461</v>
      </c>
      <c r="S272">
        <v>1</v>
      </c>
      <c r="T272" s="2" t="str">
        <f t="shared" si="31"/>
        <v>With Discount</v>
      </c>
      <c r="U272">
        <v>5</v>
      </c>
      <c r="V272" s="18">
        <f t="shared" si="32"/>
        <v>177.30769230769232</v>
      </c>
      <c r="W272">
        <v>1</v>
      </c>
      <c r="X272">
        <v>8</v>
      </c>
      <c r="Y272" s="18">
        <f t="shared" si="33"/>
        <v>283.69230769230774</v>
      </c>
      <c r="Z272">
        <v>2</v>
      </c>
      <c r="AA272" s="2">
        <f t="shared" si="34"/>
        <v>15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3</v>
      </c>
      <c r="AI272">
        <v>11</v>
      </c>
      <c r="AJ272">
        <v>0</v>
      </c>
    </row>
    <row r="273" spans="1:36" x14ac:dyDescent="0.25">
      <c r="A273">
        <v>8962</v>
      </c>
      <c r="B273">
        <v>1975</v>
      </c>
      <c r="C273" s="2">
        <f t="shared" ca="1" si="28"/>
        <v>50</v>
      </c>
      <c r="D273" t="s">
        <v>443</v>
      </c>
      <c r="E273" t="s">
        <v>34</v>
      </c>
      <c r="F273">
        <v>44319</v>
      </c>
      <c r="G273">
        <v>1</v>
      </c>
      <c r="H273">
        <v>1</v>
      </c>
      <c r="I273" s="21">
        <f t="shared" si="29"/>
        <v>2</v>
      </c>
      <c r="J273" t="s">
        <v>171</v>
      </c>
      <c r="K273">
        <v>18</v>
      </c>
      <c r="L273">
        <v>26</v>
      </c>
      <c r="M273">
        <v>0</v>
      </c>
      <c r="N273">
        <v>8</v>
      </c>
      <c r="O273">
        <v>0</v>
      </c>
      <c r="P273">
        <v>0</v>
      </c>
      <c r="Q273">
        <v>3</v>
      </c>
      <c r="R273" s="2">
        <f t="shared" si="30"/>
        <v>37</v>
      </c>
      <c r="S273">
        <v>2</v>
      </c>
      <c r="T273" s="2" t="str">
        <f t="shared" si="31"/>
        <v>With Discount</v>
      </c>
      <c r="U273">
        <v>2</v>
      </c>
      <c r="V273" s="18">
        <f t="shared" si="32"/>
        <v>14.8</v>
      </c>
      <c r="W273">
        <v>0</v>
      </c>
      <c r="X273">
        <v>3</v>
      </c>
      <c r="Y273" s="18">
        <f t="shared" si="33"/>
        <v>22.2</v>
      </c>
      <c r="Z273">
        <v>5</v>
      </c>
      <c r="AA273" s="2">
        <f t="shared" si="34"/>
        <v>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</v>
      </c>
      <c r="AI273">
        <v>11</v>
      </c>
      <c r="AJ273">
        <v>0</v>
      </c>
    </row>
    <row r="274" spans="1:36" x14ac:dyDescent="0.25">
      <c r="A274">
        <v>9974</v>
      </c>
      <c r="B274">
        <v>1974</v>
      </c>
      <c r="C274" s="2">
        <f t="shared" ca="1" si="28"/>
        <v>51</v>
      </c>
      <c r="D274" t="s">
        <v>442</v>
      </c>
      <c r="E274" t="s">
        <v>34</v>
      </c>
      <c r="F274">
        <v>30631</v>
      </c>
      <c r="G274">
        <v>1</v>
      </c>
      <c r="H274">
        <v>0</v>
      </c>
      <c r="I274" s="21">
        <f t="shared" si="29"/>
        <v>1</v>
      </c>
      <c r="J274" s="1">
        <v>41615</v>
      </c>
      <c r="K274">
        <v>75</v>
      </c>
      <c r="L274">
        <v>15</v>
      </c>
      <c r="M274">
        <v>6</v>
      </c>
      <c r="N274">
        <v>20</v>
      </c>
      <c r="O274">
        <v>4</v>
      </c>
      <c r="P274">
        <v>5</v>
      </c>
      <c r="Q274">
        <v>20</v>
      </c>
      <c r="R274" s="2">
        <f t="shared" si="30"/>
        <v>70</v>
      </c>
      <c r="S274">
        <v>1</v>
      </c>
      <c r="T274" s="2" t="str">
        <f t="shared" si="31"/>
        <v>With Discount</v>
      </c>
      <c r="U274">
        <v>3</v>
      </c>
      <c r="V274" s="18">
        <f t="shared" si="32"/>
        <v>42</v>
      </c>
      <c r="W274">
        <v>1</v>
      </c>
      <c r="X274">
        <v>2</v>
      </c>
      <c r="Y274" s="18">
        <f t="shared" si="33"/>
        <v>28</v>
      </c>
      <c r="Z274">
        <v>7</v>
      </c>
      <c r="AA274" s="2">
        <f t="shared" si="34"/>
        <v>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11</v>
      </c>
      <c r="AJ274">
        <v>0</v>
      </c>
    </row>
    <row r="275" spans="1:36" x14ac:dyDescent="0.25">
      <c r="A275">
        <v>10983</v>
      </c>
      <c r="B275">
        <v>1952</v>
      </c>
      <c r="C275" s="2">
        <f t="shared" ca="1" si="28"/>
        <v>73</v>
      </c>
      <c r="D275" t="s">
        <v>442</v>
      </c>
      <c r="E275" t="s">
        <v>34</v>
      </c>
      <c r="F275">
        <v>75278</v>
      </c>
      <c r="G275">
        <v>0</v>
      </c>
      <c r="H275">
        <v>0</v>
      </c>
      <c r="I275" s="21">
        <f t="shared" si="29"/>
        <v>0</v>
      </c>
      <c r="J275" t="s">
        <v>172</v>
      </c>
      <c r="K275">
        <v>17</v>
      </c>
      <c r="L275">
        <v>304</v>
      </c>
      <c r="M275">
        <v>98</v>
      </c>
      <c r="N275">
        <v>230</v>
      </c>
      <c r="O275">
        <v>150</v>
      </c>
      <c r="P275">
        <v>74</v>
      </c>
      <c r="Q275">
        <v>74</v>
      </c>
      <c r="R275" s="2">
        <f t="shared" si="30"/>
        <v>930</v>
      </c>
      <c r="S275">
        <v>1</v>
      </c>
      <c r="T275" s="2" t="str">
        <f t="shared" si="31"/>
        <v>With Discount</v>
      </c>
      <c r="U275">
        <v>6</v>
      </c>
      <c r="V275" s="18">
        <f t="shared" si="32"/>
        <v>293.68421052631578</v>
      </c>
      <c r="W275">
        <v>3</v>
      </c>
      <c r="X275">
        <v>13</v>
      </c>
      <c r="Y275" s="18">
        <f t="shared" si="33"/>
        <v>636.31578947368428</v>
      </c>
      <c r="Z275">
        <v>3</v>
      </c>
      <c r="AA275" s="2">
        <f t="shared" si="34"/>
        <v>23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3</v>
      </c>
      <c r="AI275">
        <v>11</v>
      </c>
      <c r="AJ275">
        <v>0</v>
      </c>
    </row>
    <row r="276" spans="1:36" x14ac:dyDescent="0.25">
      <c r="A276">
        <v>8148</v>
      </c>
      <c r="B276">
        <v>1956</v>
      </c>
      <c r="C276" s="2">
        <f t="shared" ca="1" si="28"/>
        <v>69</v>
      </c>
      <c r="D276" t="s">
        <v>443</v>
      </c>
      <c r="E276" t="s">
        <v>34</v>
      </c>
      <c r="F276">
        <v>50898</v>
      </c>
      <c r="G276">
        <v>1</v>
      </c>
      <c r="H276">
        <v>1</v>
      </c>
      <c r="I276" s="21">
        <f t="shared" si="29"/>
        <v>2</v>
      </c>
      <c r="J276" s="1">
        <v>41487</v>
      </c>
      <c r="K276">
        <v>88</v>
      </c>
      <c r="L276">
        <v>285</v>
      </c>
      <c r="M276">
        <v>28</v>
      </c>
      <c r="N276">
        <v>242</v>
      </c>
      <c r="O276">
        <v>55</v>
      </c>
      <c r="P276">
        <v>114</v>
      </c>
      <c r="Q276">
        <v>135</v>
      </c>
      <c r="R276" s="2">
        <f t="shared" si="30"/>
        <v>859</v>
      </c>
      <c r="S276">
        <v>13</v>
      </c>
      <c r="T276" s="2" t="str">
        <f t="shared" si="31"/>
        <v>With Discount</v>
      </c>
      <c r="U276">
        <v>6</v>
      </c>
      <c r="V276" s="18">
        <f t="shared" si="32"/>
        <v>286.33333333333331</v>
      </c>
      <c r="W276">
        <v>2</v>
      </c>
      <c r="X276">
        <v>12</v>
      </c>
      <c r="Y276" s="18">
        <f t="shared" si="33"/>
        <v>572.66666666666663</v>
      </c>
      <c r="Z276">
        <v>5</v>
      </c>
      <c r="AA276" s="2">
        <f t="shared" si="34"/>
        <v>33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</v>
      </c>
      <c r="AI276">
        <v>11</v>
      </c>
      <c r="AJ276">
        <v>0</v>
      </c>
    </row>
    <row r="277" spans="1:36" x14ac:dyDescent="0.25">
      <c r="A277">
        <v>10102</v>
      </c>
      <c r="B277">
        <v>1966</v>
      </c>
      <c r="C277" s="2">
        <f t="shared" ca="1" si="28"/>
        <v>59</v>
      </c>
      <c r="D277" t="s">
        <v>442</v>
      </c>
      <c r="E277" t="s">
        <v>57</v>
      </c>
      <c r="F277">
        <v>79946</v>
      </c>
      <c r="G277">
        <v>0</v>
      </c>
      <c r="H277">
        <v>0</v>
      </c>
      <c r="I277" s="21">
        <f t="shared" si="29"/>
        <v>0</v>
      </c>
      <c r="J277" s="1">
        <v>41978</v>
      </c>
      <c r="K277">
        <v>19</v>
      </c>
      <c r="L277">
        <v>395</v>
      </c>
      <c r="M277">
        <v>183</v>
      </c>
      <c r="N277">
        <v>565</v>
      </c>
      <c r="O277">
        <v>166</v>
      </c>
      <c r="P277">
        <v>141</v>
      </c>
      <c r="Q277">
        <v>28</v>
      </c>
      <c r="R277" s="2">
        <f t="shared" si="30"/>
        <v>1478</v>
      </c>
      <c r="S277">
        <v>1</v>
      </c>
      <c r="T277" s="2" t="str">
        <f t="shared" si="31"/>
        <v>With Discount</v>
      </c>
      <c r="U277">
        <v>5</v>
      </c>
      <c r="V277" s="18">
        <f t="shared" si="32"/>
        <v>739</v>
      </c>
      <c r="W277">
        <v>11</v>
      </c>
      <c r="X277">
        <v>5</v>
      </c>
      <c r="Y277" s="18">
        <f t="shared" si="33"/>
        <v>739</v>
      </c>
      <c r="Z277">
        <v>3</v>
      </c>
      <c r="AA277" s="2">
        <f t="shared" si="34"/>
        <v>22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</v>
      </c>
      <c r="AI277">
        <v>11</v>
      </c>
      <c r="AJ277">
        <v>0</v>
      </c>
    </row>
    <row r="278" spans="1:36" x14ac:dyDescent="0.25">
      <c r="A278">
        <v>4697</v>
      </c>
      <c r="B278">
        <v>1949</v>
      </c>
      <c r="C278" s="2">
        <f t="shared" ca="1" si="28"/>
        <v>76</v>
      </c>
      <c r="D278" t="s">
        <v>443</v>
      </c>
      <c r="E278" t="s">
        <v>37</v>
      </c>
      <c r="F278">
        <v>35416</v>
      </c>
      <c r="G278">
        <v>0</v>
      </c>
      <c r="H278">
        <v>0</v>
      </c>
      <c r="I278" s="21">
        <f t="shared" si="29"/>
        <v>0</v>
      </c>
      <c r="J278" t="s">
        <v>173</v>
      </c>
      <c r="K278">
        <v>62</v>
      </c>
      <c r="L278">
        <v>248</v>
      </c>
      <c r="M278">
        <v>3</v>
      </c>
      <c r="N278">
        <v>81</v>
      </c>
      <c r="O278">
        <v>4</v>
      </c>
      <c r="P278">
        <v>3</v>
      </c>
      <c r="Q278">
        <v>51</v>
      </c>
      <c r="R278" s="2">
        <f t="shared" si="30"/>
        <v>390</v>
      </c>
      <c r="S278">
        <v>3</v>
      </c>
      <c r="T278" s="2" t="str">
        <f t="shared" si="31"/>
        <v>With Discount</v>
      </c>
      <c r="U278">
        <v>7</v>
      </c>
      <c r="V278" s="18">
        <f t="shared" si="32"/>
        <v>227.50000000000003</v>
      </c>
      <c r="W278">
        <v>1</v>
      </c>
      <c r="X278">
        <v>5</v>
      </c>
      <c r="Y278" s="18">
        <f t="shared" si="33"/>
        <v>162.5</v>
      </c>
      <c r="Z278">
        <v>8</v>
      </c>
      <c r="AA278" s="2">
        <f t="shared" si="34"/>
        <v>16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3</v>
      </c>
      <c r="AI278">
        <v>11</v>
      </c>
      <c r="AJ278">
        <v>0</v>
      </c>
    </row>
    <row r="279" spans="1:36" x14ac:dyDescent="0.25">
      <c r="A279">
        <v>9262</v>
      </c>
      <c r="B279">
        <v>1984</v>
      </c>
      <c r="C279" s="2">
        <f t="shared" ca="1" si="28"/>
        <v>41</v>
      </c>
      <c r="D279" t="s">
        <v>443</v>
      </c>
      <c r="E279" t="s">
        <v>34</v>
      </c>
      <c r="F279">
        <v>32414</v>
      </c>
      <c r="G279">
        <v>0</v>
      </c>
      <c r="H279">
        <v>0</v>
      </c>
      <c r="I279" s="21">
        <f t="shared" si="29"/>
        <v>0</v>
      </c>
      <c r="J279" s="1">
        <v>41371</v>
      </c>
      <c r="K279">
        <v>11</v>
      </c>
      <c r="L279">
        <v>20</v>
      </c>
      <c r="M279">
        <v>6</v>
      </c>
      <c r="N279">
        <v>5</v>
      </c>
      <c r="O279">
        <v>0</v>
      </c>
      <c r="P279">
        <v>9</v>
      </c>
      <c r="Q279">
        <v>12</v>
      </c>
      <c r="R279" s="2">
        <f t="shared" si="30"/>
        <v>52</v>
      </c>
      <c r="S279">
        <v>1</v>
      </c>
      <c r="T279" s="2" t="str">
        <f t="shared" si="31"/>
        <v>With Discount</v>
      </c>
      <c r="U279">
        <v>1</v>
      </c>
      <c r="V279" s="18">
        <f t="shared" si="32"/>
        <v>13</v>
      </c>
      <c r="W279">
        <v>0</v>
      </c>
      <c r="X279">
        <v>3</v>
      </c>
      <c r="Y279" s="18">
        <f t="shared" si="33"/>
        <v>39</v>
      </c>
      <c r="Z279">
        <v>7</v>
      </c>
      <c r="AA279" s="2">
        <f t="shared" si="34"/>
        <v>5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3</v>
      </c>
      <c r="AI279">
        <v>11</v>
      </c>
      <c r="AJ279">
        <v>0</v>
      </c>
    </row>
    <row r="280" spans="1:36" x14ac:dyDescent="0.25">
      <c r="A280">
        <v>7254</v>
      </c>
      <c r="B280">
        <v>1969</v>
      </c>
      <c r="C280" s="2">
        <f t="shared" ca="1" si="28"/>
        <v>56</v>
      </c>
      <c r="D280" t="s">
        <v>442</v>
      </c>
      <c r="E280" t="s">
        <v>34</v>
      </c>
      <c r="F280">
        <v>38361</v>
      </c>
      <c r="G280">
        <v>1</v>
      </c>
      <c r="H280">
        <v>0</v>
      </c>
      <c r="I280" s="21">
        <f t="shared" si="29"/>
        <v>1</v>
      </c>
      <c r="J280" t="s">
        <v>174</v>
      </c>
      <c r="K280">
        <v>74</v>
      </c>
      <c r="L280">
        <v>39</v>
      </c>
      <c r="M280">
        <v>0</v>
      </c>
      <c r="N280">
        <v>56</v>
      </c>
      <c r="O280">
        <v>20</v>
      </c>
      <c r="P280">
        <v>8</v>
      </c>
      <c r="Q280">
        <v>14</v>
      </c>
      <c r="R280" s="2">
        <f t="shared" si="30"/>
        <v>137</v>
      </c>
      <c r="S280">
        <v>3</v>
      </c>
      <c r="T280" s="2" t="str">
        <f t="shared" si="31"/>
        <v>With Discount</v>
      </c>
      <c r="U280">
        <v>3</v>
      </c>
      <c r="V280" s="18">
        <f t="shared" si="32"/>
        <v>68.5</v>
      </c>
      <c r="W280">
        <v>1</v>
      </c>
      <c r="X280">
        <v>3</v>
      </c>
      <c r="Y280" s="18">
        <f t="shared" si="33"/>
        <v>68.5</v>
      </c>
      <c r="Z280">
        <v>7</v>
      </c>
      <c r="AA280" s="2">
        <f t="shared" si="34"/>
        <v>10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</v>
      </c>
      <c r="AI280">
        <v>11</v>
      </c>
      <c r="AJ280">
        <v>0</v>
      </c>
    </row>
    <row r="281" spans="1:36" x14ac:dyDescent="0.25">
      <c r="A281">
        <v>4543</v>
      </c>
      <c r="B281">
        <v>1980</v>
      </c>
      <c r="C281" s="2">
        <f t="shared" ca="1" si="28"/>
        <v>45</v>
      </c>
      <c r="D281" t="s">
        <v>442</v>
      </c>
      <c r="E281" t="s">
        <v>34</v>
      </c>
      <c r="F281">
        <v>82497</v>
      </c>
      <c r="G281">
        <v>0</v>
      </c>
      <c r="H281">
        <v>0</v>
      </c>
      <c r="I281" s="21">
        <f t="shared" si="29"/>
        <v>0</v>
      </c>
      <c r="J281" t="s">
        <v>175</v>
      </c>
      <c r="K281">
        <v>32</v>
      </c>
      <c r="L281">
        <v>777</v>
      </c>
      <c r="M281">
        <v>129</v>
      </c>
      <c r="N281">
        <v>573</v>
      </c>
      <c r="O281">
        <v>216</v>
      </c>
      <c r="P281">
        <v>21</v>
      </c>
      <c r="Q281">
        <v>203</v>
      </c>
      <c r="R281" s="2">
        <f t="shared" si="30"/>
        <v>1919</v>
      </c>
      <c r="S281">
        <v>1</v>
      </c>
      <c r="T281" s="2" t="str">
        <f t="shared" si="31"/>
        <v>With Discount</v>
      </c>
      <c r="U281">
        <v>2</v>
      </c>
      <c r="V281" s="18">
        <f t="shared" si="32"/>
        <v>348.90909090909093</v>
      </c>
      <c r="W281">
        <v>7</v>
      </c>
      <c r="X281">
        <v>9</v>
      </c>
      <c r="Y281" s="18">
        <f t="shared" si="33"/>
        <v>1570.0909090909092</v>
      </c>
      <c r="Z281">
        <v>4</v>
      </c>
      <c r="AA281" s="2">
        <f t="shared" si="34"/>
        <v>19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3</v>
      </c>
      <c r="AI281">
        <v>11</v>
      </c>
      <c r="AJ281">
        <v>0</v>
      </c>
    </row>
    <row r="282" spans="1:36" x14ac:dyDescent="0.25">
      <c r="A282">
        <v>4927</v>
      </c>
      <c r="B282">
        <v>1971</v>
      </c>
      <c r="C282" s="2">
        <f t="shared" ca="1" si="28"/>
        <v>54</v>
      </c>
      <c r="D282" t="s">
        <v>442</v>
      </c>
      <c r="E282" t="s">
        <v>34</v>
      </c>
      <c r="F282">
        <v>16626</v>
      </c>
      <c r="G282">
        <v>2</v>
      </c>
      <c r="H282">
        <v>0</v>
      </c>
      <c r="I282" s="21">
        <f t="shared" si="29"/>
        <v>2</v>
      </c>
      <c r="J282" t="s">
        <v>176</v>
      </c>
      <c r="K282">
        <v>76</v>
      </c>
      <c r="L282">
        <v>8</v>
      </c>
      <c r="M282">
        <v>3</v>
      </c>
      <c r="N282">
        <v>22</v>
      </c>
      <c r="O282">
        <v>21</v>
      </c>
      <c r="P282">
        <v>1</v>
      </c>
      <c r="Q282">
        <v>13</v>
      </c>
      <c r="R282" s="2">
        <f t="shared" si="30"/>
        <v>68</v>
      </c>
      <c r="S282">
        <v>3</v>
      </c>
      <c r="T282" s="2" t="str">
        <f t="shared" si="31"/>
        <v>With Discount</v>
      </c>
      <c r="U282">
        <v>3</v>
      </c>
      <c r="V282" s="18">
        <f t="shared" si="32"/>
        <v>34</v>
      </c>
      <c r="W282">
        <v>0</v>
      </c>
      <c r="X282">
        <v>3</v>
      </c>
      <c r="Y282" s="18">
        <f t="shared" si="33"/>
        <v>34</v>
      </c>
      <c r="Z282">
        <v>9</v>
      </c>
      <c r="AA282" s="2">
        <f t="shared" si="34"/>
        <v>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3</v>
      </c>
      <c r="AI282">
        <v>11</v>
      </c>
      <c r="AJ282">
        <v>0</v>
      </c>
    </row>
    <row r="283" spans="1:36" x14ac:dyDescent="0.25">
      <c r="A283">
        <v>10451</v>
      </c>
      <c r="B283">
        <v>1965</v>
      </c>
      <c r="C283" s="2">
        <f t="shared" ca="1" si="28"/>
        <v>60</v>
      </c>
      <c r="D283" t="s">
        <v>442</v>
      </c>
      <c r="E283" t="s">
        <v>34</v>
      </c>
      <c r="F283">
        <v>29672</v>
      </c>
      <c r="G283">
        <v>1</v>
      </c>
      <c r="H283">
        <v>1</v>
      </c>
      <c r="I283" s="21">
        <f t="shared" si="29"/>
        <v>2</v>
      </c>
      <c r="J283" s="1">
        <v>41611</v>
      </c>
      <c r="K283">
        <v>6</v>
      </c>
      <c r="L283">
        <v>9</v>
      </c>
      <c r="M283">
        <v>1</v>
      </c>
      <c r="N283">
        <v>3</v>
      </c>
      <c r="O283">
        <v>0</v>
      </c>
      <c r="P283">
        <v>4</v>
      </c>
      <c r="Q283">
        <v>8</v>
      </c>
      <c r="R283" s="2">
        <f t="shared" si="30"/>
        <v>25</v>
      </c>
      <c r="S283">
        <v>1</v>
      </c>
      <c r="T283" s="2" t="str">
        <f t="shared" si="31"/>
        <v>With Discount</v>
      </c>
      <c r="U283">
        <v>0</v>
      </c>
      <c r="V283" s="18">
        <f t="shared" si="32"/>
        <v>0</v>
      </c>
      <c r="W283">
        <v>0</v>
      </c>
      <c r="X283">
        <v>3</v>
      </c>
      <c r="Y283" s="18">
        <f t="shared" si="33"/>
        <v>25</v>
      </c>
      <c r="Z283">
        <v>6</v>
      </c>
      <c r="AA283" s="2">
        <f t="shared" si="34"/>
        <v>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11</v>
      </c>
      <c r="AJ283">
        <v>0</v>
      </c>
    </row>
    <row r="284" spans="1:36" x14ac:dyDescent="0.25">
      <c r="A284">
        <v>2926</v>
      </c>
      <c r="B284">
        <v>1952</v>
      </c>
      <c r="C284" s="2">
        <f t="shared" ca="1" si="28"/>
        <v>73</v>
      </c>
      <c r="D284" t="s">
        <v>443</v>
      </c>
      <c r="E284" t="s">
        <v>34</v>
      </c>
      <c r="F284">
        <v>55951</v>
      </c>
      <c r="G284">
        <v>0</v>
      </c>
      <c r="H284">
        <v>1</v>
      </c>
      <c r="I284" s="21">
        <f t="shared" si="29"/>
        <v>1</v>
      </c>
      <c r="J284" t="s">
        <v>177</v>
      </c>
      <c r="K284">
        <v>62</v>
      </c>
      <c r="L284">
        <v>1241</v>
      </c>
      <c r="M284">
        <v>0</v>
      </c>
      <c r="N284">
        <v>80</v>
      </c>
      <c r="O284">
        <v>0</v>
      </c>
      <c r="P284">
        <v>13</v>
      </c>
      <c r="Q284">
        <v>40</v>
      </c>
      <c r="R284" s="2">
        <f t="shared" si="30"/>
        <v>1374</v>
      </c>
      <c r="S284">
        <v>3</v>
      </c>
      <c r="T284" s="2" t="str">
        <f t="shared" si="31"/>
        <v>With Discount</v>
      </c>
      <c r="U284">
        <v>3</v>
      </c>
      <c r="V284" s="18">
        <f t="shared" si="32"/>
        <v>294.42857142857139</v>
      </c>
      <c r="W284">
        <v>6</v>
      </c>
      <c r="X284">
        <v>11</v>
      </c>
      <c r="Y284" s="18">
        <f t="shared" si="33"/>
        <v>1079.5714285714284</v>
      </c>
      <c r="Z284">
        <v>8</v>
      </c>
      <c r="AA284" s="2">
        <f t="shared" si="34"/>
        <v>23</v>
      </c>
      <c r="AB284">
        <v>0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3</v>
      </c>
      <c r="AI284">
        <v>11</v>
      </c>
      <c r="AJ284">
        <v>0</v>
      </c>
    </row>
    <row r="285" spans="1:36" x14ac:dyDescent="0.25">
      <c r="A285">
        <v>2874</v>
      </c>
      <c r="B285">
        <v>1988</v>
      </c>
      <c r="C285" s="2">
        <f t="shared" ca="1" si="28"/>
        <v>37</v>
      </c>
      <c r="D285" t="s">
        <v>443</v>
      </c>
      <c r="E285" t="s">
        <v>37</v>
      </c>
      <c r="F285">
        <v>35388</v>
      </c>
      <c r="G285">
        <v>1</v>
      </c>
      <c r="H285">
        <v>0</v>
      </c>
      <c r="I285" s="21">
        <f t="shared" si="29"/>
        <v>1</v>
      </c>
      <c r="J285" s="1">
        <v>41458</v>
      </c>
      <c r="K285">
        <v>20</v>
      </c>
      <c r="L285">
        <v>6</v>
      </c>
      <c r="M285">
        <v>4</v>
      </c>
      <c r="N285">
        <v>7</v>
      </c>
      <c r="O285">
        <v>4</v>
      </c>
      <c r="P285">
        <v>3</v>
      </c>
      <c r="Q285">
        <v>8</v>
      </c>
      <c r="R285" s="2">
        <f t="shared" si="30"/>
        <v>32</v>
      </c>
      <c r="S285">
        <v>1</v>
      </c>
      <c r="T285" s="2" t="str">
        <f t="shared" si="31"/>
        <v>With Discount</v>
      </c>
      <c r="U285">
        <v>1</v>
      </c>
      <c r="V285" s="18">
        <f t="shared" si="32"/>
        <v>8</v>
      </c>
      <c r="W285">
        <v>0</v>
      </c>
      <c r="X285">
        <v>3</v>
      </c>
      <c r="Y285" s="18">
        <f t="shared" si="33"/>
        <v>24</v>
      </c>
      <c r="Z285">
        <v>7</v>
      </c>
      <c r="AA285" s="2">
        <f t="shared" si="34"/>
        <v>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</v>
      </c>
      <c r="AI285">
        <v>11</v>
      </c>
      <c r="AJ285">
        <v>0</v>
      </c>
    </row>
    <row r="286" spans="1:36" x14ac:dyDescent="0.25">
      <c r="A286">
        <v>9738</v>
      </c>
      <c r="B286">
        <v>1986</v>
      </c>
      <c r="C286" s="2">
        <f t="shared" ca="1" si="28"/>
        <v>39</v>
      </c>
      <c r="D286" t="s">
        <v>443</v>
      </c>
      <c r="E286" t="s">
        <v>34</v>
      </c>
      <c r="F286">
        <v>42386</v>
      </c>
      <c r="G286">
        <v>1</v>
      </c>
      <c r="H286">
        <v>0</v>
      </c>
      <c r="I286" s="21">
        <f t="shared" si="29"/>
        <v>1</v>
      </c>
      <c r="J286" t="s">
        <v>178</v>
      </c>
      <c r="K286">
        <v>43</v>
      </c>
      <c r="L286">
        <v>65</v>
      </c>
      <c r="M286">
        <v>4</v>
      </c>
      <c r="N286">
        <v>16</v>
      </c>
      <c r="O286">
        <v>0</v>
      </c>
      <c r="P286">
        <v>4</v>
      </c>
      <c r="Q286">
        <v>11</v>
      </c>
      <c r="R286" s="2">
        <f t="shared" si="30"/>
        <v>100</v>
      </c>
      <c r="S286">
        <v>1</v>
      </c>
      <c r="T286" s="2" t="str">
        <f t="shared" si="31"/>
        <v>With Discount</v>
      </c>
      <c r="U286">
        <v>3</v>
      </c>
      <c r="V286" s="18">
        <f t="shared" si="32"/>
        <v>50</v>
      </c>
      <c r="W286">
        <v>0</v>
      </c>
      <c r="X286">
        <v>3</v>
      </c>
      <c r="Y286" s="18">
        <f t="shared" si="33"/>
        <v>50</v>
      </c>
      <c r="Z286">
        <v>8</v>
      </c>
      <c r="AA286" s="2">
        <f t="shared" si="34"/>
        <v>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</v>
      </c>
      <c r="AI286">
        <v>11</v>
      </c>
      <c r="AJ286">
        <v>0</v>
      </c>
    </row>
    <row r="287" spans="1:36" x14ac:dyDescent="0.25">
      <c r="A287">
        <v>7119</v>
      </c>
      <c r="B287">
        <v>1982</v>
      </c>
      <c r="C287" s="2">
        <f t="shared" ca="1" si="28"/>
        <v>43</v>
      </c>
      <c r="D287" t="s">
        <v>442</v>
      </c>
      <c r="E287" t="s">
        <v>30</v>
      </c>
      <c r="F287">
        <v>68627</v>
      </c>
      <c r="G287">
        <v>0</v>
      </c>
      <c r="H287">
        <v>0</v>
      </c>
      <c r="I287" s="21">
        <f t="shared" si="29"/>
        <v>0</v>
      </c>
      <c r="J287" s="1">
        <v>41609</v>
      </c>
      <c r="K287">
        <v>45</v>
      </c>
      <c r="L287">
        <v>395</v>
      </c>
      <c r="M287">
        <v>15</v>
      </c>
      <c r="N287">
        <v>263</v>
      </c>
      <c r="O287">
        <v>60</v>
      </c>
      <c r="P287">
        <v>54</v>
      </c>
      <c r="Q287">
        <v>38</v>
      </c>
      <c r="R287" s="2">
        <f t="shared" si="30"/>
        <v>825</v>
      </c>
      <c r="S287">
        <v>1</v>
      </c>
      <c r="T287" s="2" t="str">
        <f t="shared" si="31"/>
        <v>With Discount</v>
      </c>
      <c r="U287">
        <v>2</v>
      </c>
      <c r="V287" s="18">
        <f t="shared" si="32"/>
        <v>206.25</v>
      </c>
      <c r="W287">
        <v>3</v>
      </c>
      <c r="X287">
        <v>6</v>
      </c>
      <c r="Y287" s="18">
        <f t="shared" si="33"/>
        <v>618.75</v>
      </c>
      <c r="Z287">
        <v>1</v>
      </c>
      <c r="AA287" s="2">
        <f t="shared" si="34"/>
        <v>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3</v>
      </c>
      <c r="AI287">
        <v>11</v>
      </c>
      <c r="AJ287">
        <v>0</v>
      </c>
    </row>
    <row r="288" spans="1:36" x14ac:dyDescent="0.25">
      <c r="A288">
        <v>3924</v>
      </c>
      <c r="B288">
        <v>1965</v>
      </c>
      <c r="C288" s="2">
        <f t="shared" ca="1" si="28"/>
        <v>60</v>
      </c>
      <c r="D288" t="s">
        <v>33</v>
      </c>
      <c r="E288" t="s">
        <v>37</v>
      </c>
      <c r="F288">
        <v>57912</v>
      </c>
      <c r="G288">
        <v>0</v>
      </c>
      <c r="H288">
        <v>1</v>
      </c>
      <c r="I288" s="21">
        <f t="shared" si="29"/>
        <v>1</v>
      </c>
      <c r="J288" t="s">
        <v>179</v>
      </c>
      <c r="K288">
        <v>34</v>
      </c>
      <c r="L288">
        <v>801</v>
      </c>
      <c r="M288">
        <v>0</v>
      </c>
      <c r="N288">
        <v>80</v>
      </c>
      <c r="O288">
        <v>0</v>
      </c>
      <c r="P288">
        <v>0</v>
      </c>
      <c r="Q288">
        <v>35</v>
      </c>
      <c r="R288" s="2">
        <f t="shared" si="30"/>
        <v>916</v>
      </c>
      <c r="S288">
        <v>5</v>
      </c>
      <c r="T288" s="2" t="str">
        <f t="shared" si="31"/>
        <v>With Discount</v>
      </c>
      <c r="U288">
        <v>8</v>
      </c>
      <c r="V288" s="18">
        <f t="shared" si="32"/>
        <v>366.40000000000003</v>
      </c>
      <c r="W288">
        <v>3</v>
      </c>
      <c r="X288">
        <v>12</v>
      </c>
      <c r="Y288" s="18">
        <f t="shared" si="33"/>
        <v>549.6</v>
      </c>
      <c r="Z288">
        <v>5</v>
      </c>
      <c r="AA288" s="2">
        <f t="shared" si="34"/>
        <v>28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3</v>
      </c>
      <c r="AI288">
        <v>11</v>
      </c>
      <c r="AJ288">
        <v>0</v>
      </c>
    </row>
    <row r="289" spans="1:36" x14ac:dyDescent="0.25">
      <c r="A289">
        <v>5827</v>
      </c>
      <c r="B289">
        <v>1958</v>
      </c>
      <c r="C289" s="2">
        <f t="shared" ca="1" si="28"/>
        <v>67</v>
      </c>
      <c r="D289" t="s">
        <v>442</v>
      </c>
      <c r="E289" t="s">
        <v>37</v>
      </c>
      <c r="F289">
        <v>35246</v>
      </c>
      <c r="G289">
        <v>1</v>
      </c>
      <c r="H289">
        <v>1</v>
      </c>
      <c r="I289" s="21">
        <f t="shared" si="29"/>
        <v>2</v>
      </c>
      <c r="J289" t="s">
        <v>148</v>
      </c>
      <c r="K289">
        <v>53</v>
      </c>
      <c r="L289">
        <v>36</v>
      </c>
      <c r="M289">
        <v>0</v>
      </c>
      <c r="N289">
        <v>12</v>
      </c>
      <c r="O289">
        <v>2</v>
      </c>
      <c r="P289">
        <v>2</v>
      </c>
      <c r="Q289">
        <v>10</v>
      </c>
      <c r="R289" s="2">
        <f t="shared" si="30"/>
        <v>62</v>
      </c>
      <c r="S289">
        <v>4</v>
      </c>
      <c r="T289" s="2" t="str">
        <f t="shared" si="31"/>
        <v>With Discount</v>
      </c>
      <c r="U289">
        <v>3</v>
      </c>
      <c r="V289" s="18">
        <f t="shared" si="32"/>
        <v>31</v>
      </c>
      <c r="W289">
        <v>1</v>
      </c>
      <c r="X289">
        <v>3</v>
      </c>
      <c r="Y289" s="18">
        <f t="shared" si="33"/>
        <v>31</v>
      </c>
      <c r="Z289">
        <v>5</v>
      </c>
      <c r="AA289" s="2">
        <f t="shared" si="34"/>
        <v>11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3</v>
      </c>
      <c r="AI289">
        <v>11</v>
      </c>
      <c r="AJ289">
        <v>0</v>
      </c>
    </row>
    <row r="290" spans="1:36" x14ac:dyDescent="0.25">
      <c r="A290">
        <v>5596</v>
      </c>
      <c r="B290">
        <v>1956</v>
      </c>
      <c r="C290" s="2">
        <f t="shared" ca="1" si="28"/>
        <v>69</v>
      </c>
      <c r="D290" t="s">
        <v>443</v>
      </c>
      <c r="E290" t="s">
        <v>34</v>
      </c>
      <c r="F290">
        <v>58821</v>
      </c>
      <c r="G290">
        <v>0</v>
      </c>
      <c r="H290">
        <v>1</v>
      </c>
      <c r="I290" s="21">
        <f t="shared" si="29"/>
        <v>1</v>
      </c>
      <c r="J290" s="1">
        <v>41618</v>
      </c>
      <c r="K290">
        <v>44</v>
      </c>
      <c r="L290">
        <v>513</v>
      </c>
      <c r="M290">
        <v>14</v>
      </c>
      <c r="N290">
        <v>154</v>
      </c>
      <c r="O290">
        <v>19</v>
      </c>
      <c r="P290">
        <v>0</v>
      </c>
      <c r="Q290">
        <v>28</v>
      </c>
      <c r="R290" s="2">
        <f t="shared" si="30"/>
        <v>728</v>
      </c>
      <c r="S290">
        <v>1</v>
      </c>
      <c r="T290" s="2" t="str">
        <f t="shared" si="31"/>
        <v>With Discount</v>
      </c>
      <c r="U290">
        <v>9</v>
      </c>
      <c r="V290" s="18">
        <f t="shared" si="32"/>
        <v>364</v>
      </c>
      <c r="W290">
        <v>2</v>
      </c>
      <c r="X290">
        <v>9</v>
      </c>
      <c r="Y290" s="18">
        <f t="shared" si="33"/>
        <v>364</v>
      </c>
      <c r="Z290">
        <v>6</v>
      </c>
      <c r="AA290" s="2">
        <f t="shared" si="34"/>
        <v>21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3</v>
      </c>
      <c r="AI290">
        <v>11</v>
      </c>
      <c r="AJ290">
        <v>0</v>
      </c>
    </row>
    <row r="291" spans="1:36" x14ac:dyDescent="0.25">
      <c r="A291">
        <v>10812</v>
      </c>
      <c r="B291">
        <v>1978</v>
      </c>
      <c r="C291" s="2">
        <f t="shared" ca="1" si="28"/>
        <v>47</v>
      </c>
      <c r="D291" t="s">
        <v>33</v>
      </c>
      <c r="E291" t="s">
        <v>34</v>
      </c>
      <c r="F291">
        <v>46377</v>
      </c>
      <c r="G291">
        <v>1</v>
      </c>
      <c r="H291">
        <v>0</v>
      </c>
      <c r="I291" s="21">
        <f t="shared" si="29"/>
        <v>1</v>
      </c>
      <c r="J291" s="1">
        <v>41642</v>
      </c>
      <c r="K291">
        <v>89</v>
      </c>
      <c r="L291">
        <v>37</v>
      </c>
      <c r="M291">
        <v>0</v>
      </c>
      <c r="N291">
        <v>46</v>
      </c>
      <c r="O291">
        <v>4</v>
      </c>
      <c r="P291">
        <v>3</v>
      </c>
      <c r="Q291">
        <v>0</v>
      </c>
      <c r="R291" s="2">
        <f t="shared" si="30"/>
        <v>90</v>
      </c>
      <c r="S291">
        <v>1</v>
      </c>
      <c r="T291" s="2" t="str">
        <f t="shared" si="31"/>
        <v>With Discount</v>
      </c>
      <c r="U291">
        <v>2</v>
      </c>
      <c r="V291" s="18">
        <f t="shared" si="32"/>
        <v>36</v>
      </c>
      <c r="W291">
        <v>1</v>
      </c>
      <c r="X291">
        <v>3</v>
      </c>
      <c r="Y291" s="18">
        <f t="shared" si="33"/>
        <v>54</v>
      </c>
      <c r="Z291">
        <v>4</v>
      </c>
      <c r="AA291" s="2">
        <f t="shared" si="34"/>
        <v>7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3</v>
      </c>
      <c r="AI291">
        <v>11</v>
      </c>
      <c r="AJ291">
        <v>0</v>
      </c>
    </row>
    <row r="292" spans="1:36" x14ac:dyDescent="0.25">
      <c r="A292">
        <v>1717</v>
      </c>
      <c r="B292">
        <v>1988</v>
      </c>
      <c r="C292" s="2">
        <f t="shared" ca="1" si="28"/>
        <v>37</v>
      </c>
      <c r="D292" t="s">
        <v>442</v>
      </c>
      <c r="E292" t="s">
        <v>30</v>
      </c>
      <c r="F292">
        <v>39747</v>
      </c>
      <c r="G292">
        <v>1</v>
      </c>
      <c r="H292">
        <v>0</v>
      </c>
      <c r="I292" s="21">
        <f t="shared" si="29"/>
        <v>1</v>
      </c>
      <c r="J292" t="s">
        <v>180</v>
      </c>
      <c r="K292">
        <v>43</v>
      </c>
      <c r="L292">
        <v>80</v>
      </c>
      <c r="M292">
        <v>15</v>
      </c>
      <c r="N292">
        <v>93</v>
      </c>
      <c r="O292">
        <v>20</v>
      </c>
      <c r="P292">
        <v>13</v>
      </c>
      <c r="Q292">
        <v>52</v>
      </c>
      <c r="R292" s="2">
        <f t="shared" si="30"/>
        <v>273</v>
      </c>
      <c r="S292">
        <v>3</v>
      </c>
      <c r="T292" s="2" t="str">
        <f t="shared" si="31"/>
        <v>With Discount</v>
      </c>
      <c r="U292">
        <v>5</v>
      </c>
      <c r="V292" s="18">
        <f t="shared" si="32"/>
        <v>151.66666666666669</v>
      </c>
      <c r="W292">
        <v>1</v>
      </c>
      <c r="X292">
        <v>4</v>
      </c>
      <c r="Y292" s="18">
        <f t="shared" si="33"/>
        <v>121.33333333333333</v>
      </c>
      <c r="Z292">
        <v>8</v>
      </c>
      <c r="AA292" s="2">
        <f t="shared" si="34"/>
        <v>13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</v>
      </c>
      <c r="AI292">
        <v>11</v>
      </c>
      <c r="AJ292">
        <v>0</v>
      </c>
    </row>
    <row r="293" spans="1:36" x14ac:dyDescent="0.25">
      <c r="A293">
        <v>9491</v>
      </c>
      <c r="B293">
        <v>1984</v>
      </c>
      <c r="C293" s="2">
        <f t="shared" ca="1" si="28"/>
        <v>41</v>
      </c>
      <c r="D293" t="s">
        <v>442</v>
      </c>
      <c r="E293" t="s">
        <v>34</v>
      </c>
      <c r="F293">
        <v>23976</v>
      </c>
      <c r="G293">
        <v>1</v>
      </c>
      <c r="H293">
        <v>0</v>
      </c>
      <c r="I293" s="21">
        <f t="shared" si="29"/>
        <v>1</v>
      </c>
      <c r="J293" t="s">
        <v>174</v>
      </c>
      <c r="K293">
        <v>68</v>
      </c>
      <c r="L293">
        <v>14</v>
      </c>
      <c r="M293">
        <v>1</v>
      </c>
      <c r="N293">
        <v>21</v>
      </c>
      <c r="O293">
        <v>2</v>
      </c>
      <c r="P293">
        <v>3</v>
      </c>
      <c r="Q293">
        <v>25</v>
      </c>
      <c r="R293" s="2">
        <f t="shared" si="30"/>
        <v>66</v>
      </c>
      <c r="S293">
        <v>3</v>
      </c>
      <c r="T293" s="2" t="str">
        <f t="shared" si="31"/>
        <v>With Discount</v>
      </c>
      <c r="U293">
        <v>3</v>
      </c>
      <c r="V293" s="18">
        <f t="shared" si="32"/>
        <v>33</v>
      </c>
      <c r="W293">
        <v>1</v>
      </c>
      <c r="X293">
        <v>3</v>
      </c>
      <c r="Y293" s="18">
        <f t="shared" si="33"/>
        <v>33</v>
      </c>
      <c r="Z293">
        <v>7</v>
      </c>
      <c r="AA293" s="2">
        <f t="shared" si="34"/>
        <v>10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3</v>
      </c>
      <c r="AI293">
        <v>11</v>
      </c>
      <c r="AJ293">
        <v>0</v>
      </c>
    </row>
    <row r="294" spans="1:36" x14ac:dyDescent="0.25">
      <c r="A294">
        <v>9274</v>
      </c>
      <c r="B294">
        <v>1961</v>
      </c>
      <c r="C294" s="2">
        <f t="shared" ca="1" si="28"/>
        <v>64</v>
      </c>
      <c r="D294" t="s">
        <v>443</v>
      </c>
      <c r="E294" t="s">
        <v>34</v>
      </c>
      <c r="F294">
        <v>80950</v>
      </c>
      <c r="G294">
        <v>0</v>
      </c>
      <c r="H294">
        <v>0</v>
      </c>
      <c r="I294" s="21">
        <f t="shared" si="29"/>
        <v>0</v>
      </c>
      <c r="J294" t="s">
        <v>45</v>
      </c>
      <c r="K294">
        <v>44</v>
      </c>
      <c r="L294">
        <v>525</v>
      </c>
      <c r="M294">
        <v>147</v>
      </c>
      <c r="N294">
        <v>112</v>
      </c>
      <c r="O294">
        <v>219</v>
      </c>
      <c r="P294">
        <v>147</v>
      </c>
      <c r="Q294">
        <v>63</v>
      </c>
      <c r="R294" s="2">
        <f t="shared" si="30"/>
        <v>1213</v>
      </c>
      <c r="S294">
        <v>1</v>
      </c>
      <c r="T294" s="2" t="str">
        <f t="shared" si="31"/>
        <v>With Discount</v>
      </c>
      <c r="U294">
        <v>6</v>
      </c>
      <c r="V294" s="18">
        <f t="shared" si="32"/>
        <v>485.20000000000005</v>
      </c>
      <c r="W294">
        <v>7</v>
      </c>
      <c r="X294">
        <v>9</v>
      </c>
      <c r="Y294" s="18">
        <f t="shared" si="33"/>
        <v>727.8</v>
      </c>
      <c r="Z294">
        <v>2</v>
      </c>
      <c r="AA294" s="2">
        <f t="shared" si="34"/>
        <v>23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3</v>
      </c>
      <c r="AI294">
        <v>11</v>
      </c>
      <c r="AJ294">
        <v>0</v>
      </c>
    </row>
    <row r="295" spans="1:36" x14ac:dyDescent="0.25">
      <c r="A295">
        <v>6609</v>
      </c>
      <c r="B295">
        <v>1966</v>
      </c>
      <c r="C295" s="2">
        <f t="shared" ca="1" si="28"/>
        <v>59</v>
      </c>
      <c r="D295" t="s">
        <v>442</v>
      </c>
      <c r="E295" t="s">
        <v>57</v>
      </c>
      <c r="F295">
        <v>27038</v>
      </c>
      <c r="G295">
        <v>0</v>
      </c>
      <c r="H295">
        <v>0</v>
      </c>
      <c r="I295" s="21">
        <f t="shared" si="29"/>
        <v>0</v>
      </c>
      <c r="J295" t="s">
        <v>181</v>
      </c>
      <c r="K295">
        <v>64</v>
      </c>
      <c r="L295">
        <v>1</v>
      </c>
      <c r="M295">
        <v>26</v>
      </c>
      <c r="N295">
        <v>25</v>
      </c>
      <c r="O295">
        <v>17</v>
      </c>
      <c r="P295">
        <v>23</v>
      </c>
      <c r="Q295">
        <v>15</v>
      </c>
      <c r="R295" s="2">
        <f t="shared" si="30"/>
        <v>107</v>
      </c>
      <c r="S295">
        <v>1</v>
      </c>
      <c r="T295" s="2" t="str">
        <f t="shared" si="31"/>
        <v>With Discount</v>
      </c>
      <c r="U295">
        <v>3</v>
      </c>
      <c r="V295" s="18">
        <f t="shared" si="32"/>
        <v>53.5</v>
      </c>
      <c r="W295">
        <v>0</v>
      </c>
      <c r="X295">
        <v>3</v>
      </c>
      <c r="Y295" s="18">
        <f t="shared" si="33"/>
        <v>53.5</v>
      </c>
      <c r="Z295">
        <v>9</v>
      </c>
      <c r="AA295" s="2">
        <f t="shared" si="34"/>
        <v>7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</v>
      </c>
      <c r="AI295">
        <v>11</v>
      </c>
      <c r="AJ295">
        <v>1</v>
      </c>
    </row>
    <row r="296" spans="1:36" x14ac:dyDescent="0.25">
      <c r="A296">
        <v>6963</v>
      </c>
      <c r="B296">
        <v>1947</v>
      </c>
      <c r="C296" s="2">
        <f t="shared" ca="1" si="28"/>
        <v>78</v>
      </c>
      <c r="D296" t="s">
        <v>442</v>
      </c>
      <c r="E296" t="s">
        <v>30</v>
      </c>
      <c r="F296">
        <v>77457</v>
      </c>
      <c r="G296">
        <v>0</v>
      </c>
      <c r="H296">
        <v>0</v>
      </c>
      <c r="I296" s="21">
        <f t="shared" si="29"/>
        <v>0</v>
      </c>
      <c r="J296" s="1">
        <v>41762</v>
      </c>
      <c r="K296">
        <v>85</v>
      </c>
      <c r="L296">
        <v>675</v>
      </c>
      <c r="M296">
        <v>11</v>
      </c>
      <c r="N296">
        <v>400</v>
      </c>
      <c r="O296">
        <v>15</v>
      </c>
      <c r="P296">
        <v>45</v>
      </c>
      <c r="Q296">
        <v>11</v>
      </c>
      <c r="R296" s="2">
        <f t="shared" si="30"/>
        <v>1157</v>
      </c>
      <c r="S296">
        <v>1</v>
      </c>
      <c r="T296" s="2" t="str">
        <f t="shared" si="31"/>
        <v>With Discount</v>
      </c>
      <c r="U296">
        <v>2</v>
      </c>
      <c r="V296" s="18">
        <f t="shared" si="32"/>
        <v>192.83333333333331</v>
      </c>
      <c r="W296">
        <v>5</v>
      </c>
      <c r="X296">
        <v>10</v>
      </c>
      <c r="Y296" s="18">
        <f t="shared" si="33"/>
        <v>964.16666666666674</v>
      </c>
      <c r="Z296">
        <v>1</v>
      </c>
      <c r="AA296" s="2">
        <f t="shared" si="34"/>
        <v>18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3</v>
      </c>
      <c r="AI296">
        <v>11</v>
      </c>
      <c r="AJ296">
        <v>0</v>
      </c>
    </row>
    <row r="297" spans="1:36" x14ac:dyDescent="0.25">
      <c r="A297">
        <v>4440</v>
      </c>
      <c r="B297">
        <v>1964</v>
      </c>
      <c r="C297" s="2">
        <f t="shared" ca="1" si="28"/>
        <v>61</v>
      </c>
      <c r="D297" t="s">
        <v>443</v>
      </c>
      <c r="E297" t="s">
        <v>34</v>
      </c>
      <c r="F297">
        <v>64100</v>
      </c>
      <c r="G297">
        <v>0</v>
      </c>
      <c r="H297">
        <v>1</v>
      </c>
      <c r="I297" s="21">
        <f t="shared" si="29"/>
        <v>1</v>
      </c>
      <c r="J297" s="1">
        <v>41556</v>
      </c>
      <c r="K297">
        <v>93</v>
      </c>
      <c r="L297">
        <v>509</v>
      </c>
      <c r="M297">
        <v>0</v>
      </c>
      <c r="N297">
        <v>27</v>
      </c>
      <c r="O297">
        <v>0</v>
      </c>
      <c r="P297">
        <v>0</v>
      </c>
      <c r="Q297">
        <v>10</v>
      </c>
      <c r="R297" s="2">
        <f t="shared" si="30"/>
        <v>546</v>
      </c>
      <c r="S297">
        <v>1</v>
      </c>
      <c r="T297" s="2" t="str">
        <f t="shared" si="31"/>
        <v>With Discount</v>
      </c>
      <c r="U297">
        <v>8</v>
      </c>
      <c r="V297" s="18">
        <f t="shared" si="32"/>
        <v>312</v>
      </c>
      <c r="W297">
        <v>3</v>
      </c>
      <c r="X297">
        <v>6</v>
      </c>
      <c r="Y297" s="18">
        <f t="shared" si="33"/>
        <v>234</v>
      </c>
      <c r="Z297">
        <v>7</v>
      </c>
      <c r="AA297" s="2">
        <f t="shared" si="34"/>
        <v>18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3</v>
      </c>
      <c r="AI297">
        <v>11</v>
      </c>
      <c r="AJ297">
        <v>0</v>
      </c>
    </row>
    <row r="298" spans="1:36" x14ac:dyDescent="0.25">
      <c r="A298">
        <v>1379</v>
      </c>
      <c r="B298">
        <v>1992</v>
      </c>
      <c r="C298" s="2">
        <f t="shared" ca="1" si="28"/>
        <v>33</v>
      </c>
      <c r="D298" t="s">
        <v>443</v>
      </c>
      <c r="E298" t="s">
        <v>34</v>
      </c>
      <c r="F298">
        <v>42670</v>
      </c>
      <c r="G298">
        <v>0</v>
      </c>
      <c r="H298">
        <v>0</v>
      </c>
      <c r="I298" s="21">
        <f t="shared" si="29"/>
        <v>0</v>
      </c>
      <c r="J298" t="s">
        <v>182</v>
      </c>
      <c r="K298">
        <v>12</v>
      </c>
      <c r="L298">
        <v>154</v>
      </c>
      <c r="M298">
        <v>2</v>
      </c>
      <c r="N298">
        <v>46</v>
      </c>
      <c r="O298">
        <v>20</v>
      </c>
      <c r="P298">
        <v>4</v>
      </c>
      <c r="Q298">
        <v>15</v>
      </c>
      <c r="R298" s="2">
        <f t="shared" si="30"/>
        <v>241</v>
      </c>
      <c r="S298">
        <v>1</v>
      </c>
      <c r="T298" s="2" t="str">
        <f t="shared" si="31"/>
        <v>With Discount</v>
      </c>
      <c r="U298">
        <v>4</v>
      </c>
      <c r="V298" s="18">
        <f t="shared" si="32"/>
        <v>120.5</v>
      </c>
      <c r="W298">
        <v>2</v>
      </c>
      <c r="X298">
        <v>4</v>
      </c>
      <c r="Y298" s="18">
        <f t="shared" si="33"/>
        <v>120.5</v>
      </c>
      <c r="Z298">
        <v>4</v>
      </c>
      <c r="AA298" s="2">
        <f t="shared" si="34"/>
        <v>11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3</v>
      </c>
      <c r="AI298">
        <v>11</v>
      </c>
      <c r="AJ298">
        <v>0</v>
      </c>
    </row>
    <row r="299" spans="1:36" x14ac:dyDescent="0.25">
      <c r="A299">
        <v>10032</v>
      </c>
      <c r="B299">
        <v>1976</v>
      </c>
      <c r="C299" s="2">
        <f t="shared" ca="1" si="28"/>
        <v>49</v>
      </c>
      <c r="D299" t="s">
        <v>442</v>
      </c>
      <c r="E299" t="s">
        <v>37</v>
      </c>
      <c r="F299">
        <v>12571</v>
      </c>
      <c r="G299">
        <v>1</v>
      </c>
      <c r="H299">
        <v>0</v>
      </c>
      <c r="I299" s="21">
        <f t="shared" si="29"/>
        <v>1</v>
      </c>
      <c r="J299" t="s">
        <v>183</v>
      </c>
      <c r="K299">
        <v>86</v>
      </c>
      <c r="L299">
        <v>3</v>
      </c>
      <c r="M299">
        <v>5</v>
      </c>
      <c r="N299">
        <v>14</v>
      </c>
      <c r="O299">
        <v>2</v>
      </c>
      <c r="P299">
        <v>12</v>
      </c>
      <c r="Q299">
        <v>17</v>
      </c>
      <c r="R299" s="2">
        <f t="shared" si="30"/>
        <v>53</v>
      </c>
      <c r="S299">
        <v>4</v>
      </c>
      <c r="T299" s="2" t="str">
        <f t="shared" si="31"/>
        <v>With Discount</v>
      </c>
      <c r="U299">
        <v>3</v>
      </c>
      <c r="V299" s="18">
        <f t="shared" si="32"/>
        <v>26.5</v>
      </c>
      <c r="W299">
        <v>1</v>
      </c>
      <c r="X299">
        <v>3</v>
      </c>
      <c r="Y299" s="18">
        <f t="shared" si="33"/>
        <v>26.5</v>
      </c>
      <c r="Z299">
        <v>6</v>
      </c>
      <c r="AA299" s="2">
        <f t="shared" si="34"/>
        <v>11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11</v>
      </c>
      <c r="AJ299">
        <v>0</v>
      </c>
    </row>
    <row r="300" spans="1:36" x14ac:dyDescent="0.25">
      <c r="A300">
        <v>2826</v>
      </c>
      <c r="B300">
        <v>1967</v>
      </c>
      <c r="C300" s="2">
        <f t="shared" ca="1" si="28"/>
        <v>58</v>
      </c>
      <c r="D300" t="s">
        <v>442</v>
      </c>
      <c r="E300" t="s">
        <v>34</v>
      </c>
      <c r="F300">
        <v>22574</v>
      </c>
      <c r="G300">
        <v>2</v>
      </c>
      <c r="H300">
        <v>1</v>
      </c>
      <c r="I300" s="21">
        <f t="shared" si="29"/>
        <v>3</v>
      </c>
      <c r="J300" t="s">
        <v>152</v>
      </c>
      <c r="K300">
        <v>28</v>
      </c>
      <c r="L300">
        <v>25</v>
      </c>
      <c r="M300">
        <v>0</v>
      </c>
      <c r="N300">
        <v>8</v>
      </c>
      <c r="O300">
        <v>2</v>
      </c>
      <c r="P300">
        <v>0</v>
      </c>
      <c r="Q300">
        <v>2</v>
      </c>
      <c r="R300" s="2">
        <f t="shared" si="30"/>
        <v>37</v>
      </c>
      <c r="S300">
        <v>2</v>
      </c>
      <c r="T300" s="2" t="str">
        <f t="shared" si="31"/>
        <v>With Discount</v>
      </c>
      <c r="U300">
        <v>2</v>
      </c>
      <c r="V300" s="18">
        <f t="shared" si="32"/>
        <v>14.8</v>
      </c>
      <c r="W300">
        <v>0</v>
      </c>
      <c r="X300">
        <v>3</v>
      </c>
      <c r="Y300" s="18">
        <f t="shared" si="33"/>
        <v>22.2</v>
      </c>
      <c r="Z300">
        <v>7</v>
      </c>
      <c r="AA300" s="2">
        <f t="shared" si="34"/>
        <v>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3</v>
      </c>
      <c r="AI300">
        <v>11</v>
      </c>
      <c r="AJ300">
        <v>0</v>
      </c>
    </row>
    <row r="301" spans="1:36" x14ac:dyDescent="0.25">
      <c r="A301">
        <v>6320</v>
      </c>
      <c r="B301">
        <v>1976</v>
      </c>
      <c r="C301" s="2">
        <f t="shared" ca="1" si="28"/>
        <v>49</v>
      </c>
      <c r="D301" t="s">
        <v>443</v>
      </c>
      <c r="E301" t="s">
        <v>30</v>
      </c>
      <c r="F301">
        <v>70893</v>
      </c>
      <c r="G301">
        <v>0</v>
      </c>
      <c r="H301">
        <v>0</v>
      </c>
      <c r="I301" s="21">
        <f t="shared" si="29"/>
        <v>0</v>
      </c>
      <c r="J301" s="1">
        <v>41427</v>
      </c>
      <c r="K301">
        <v>42</v>
      </c>
      <c r="L301">
        <v>768</v>
      </c>
      <c r="M301">
        <v>44</v>
      </c>
      <c r="N301">
        <v>561</v>
      </c>
      <c r="O301">
        <v>77</v>
      </c>
      <c r="P301">
        <v>44</v>
      </c>
      <c r="Q301">
        <v>14</v>
      </c>
      <c r="R301" s="2">
        <f t="shared" si="30"/>
        <v>1508</v>
      </c>
      <c r="S301">
        <v>1</v>
      </c>
      <c r="T301" s="2" t="str">
        <f t="shared" si="31"/>
        <v>With Discount</v>
      </c>
      <c r="U301">
        <v>6</v>
      </c>
      <c r="V301" s="18">
        <f t="shared" si="32"/>
        <v>565.5</v>
      </c>
      <c r="W301">
        <v>6</v>
      </c>
      <c r="X301">
        <v>10</v>
      </c>
      <c r="Y301" s="18">
        <f t="shared" si="33"/>
        <v>942.5</v>
      </c>
      <c r="Z301">
        <v>3</v>
      </c>
      <c r="AA301" s="2">
        <f t="shared" si="34"/>
        <v>23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3</v>
      </c>
      <c r="AI301">
        <v>11</v>
      </c>
      <c r="AJ301">
        <v>0</v>
      </c>
    </row>
    <row r="302" spans="1:36" x14ac:dyDescent="0.25">
      <c r="A302">
        <v>3050</v>
      </c>
      <c r="B302">
        <v>1966</v>
      </c>
      <c r="C302" s="2">
        <f t="shared" ca="1" si="28"/>
        <v>59</v>
      </c>
      <c r="D302" t="s">
        <v>442</v>
      </c>
      <c r="E302" t="s">
        <v>34</v>
      </c>
      <c r="F302">
        <v>54198</v>
      </c>
      <c r="G302">
        <v>1</v>
      </c>
      <c r="H302">
        <v>1</v>
      </c>
      <c r="I302" s="21">
        <f t="shared" si="29"/>
        <v>2</v>
      </c>
      <c r="J302" t="s">
        <v>184</v>
      </c>
      <c r="K302">
        <v>13</v>
      </c>
      <c r="L302">
        <v>185</v>
      </c>
      <c r="M302">
        <v>0</v>
      </c>
      <c r="N302">
        <v>28</v>
      </c>
      <c r="O302">
        <v>3</v>
      </c>
      <c r="P302">
        <v>2</v>
      </c>
      <c r="Q302">
        <v>17</v>
      </c>
      <c r="R302" s="2">
        <f t="shared" si="30"/>
        <v>235</v>
      </c>
      <c r="S302">
        <v>6</v>
      </c>
      <c r="T302" s="2" t="str">
        <f t="shared" si="31"/>
        <v>With Discount</v>
      </c>
      <c r="U302">
        <v>3</v>
      </c>
      <c r="V302" s="18">
        <f t="shared" si="32"/>
        <v>78.333333333333329</v>
      </c>
      <c r="W302">
        <v>1</v>
      </c>
      <c r="X302">
        <v>6</v>
      </c>
      <c r="Y302" s="18">
        <f t="shared" si="33"/>
        <v>156.66666666666666</v>
      </c>
      <c r="Z302">
        <v>4</v>
      </c>
      <c r="AA302" s="2">
        <f t="shared" si="34"/>
        <v>16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3</v>
      </c>
      <c r="AI302">
        <v>11</v>
      </c>
      <c r="AJ302">
        <v>0</v>
      </c>
    </row>
    <row r="303" spans="1:36" x14ac:dyDescent="0.25">
      <c r="A303">
        <v>231</v>
      </c>
      <c r="B303">
        <v>1956</v>
      </c>
      <c r="C303" s="2">
        <f t="shared" ca="1" si="28"/>
        <v>69</v>
      </c>
      <c r="D303" t="s">
        <v>443</v>
      </c>
      <c r="E303" t="s">
        <v>34</v>
      </c>
      <c r="F303">
        <v>28839</v>
      </c>
      <c r="G303">
        <v>1</v>
      </c>
      <c r="H303">
        <v>1</v>
      </c>
      <c r="I303" s="21">
        <f t="shared" si="29"/>
        <v>2</v>
      </c>
      <c r="J303" s="1">
        <v>41946</v>
      </c>
      <c r="K303">
        <v>86</v>
      </c>
      <c r="L303">
        <v>24</v>
      </c>
      <c r="M303">
        <v>0</v>
      </c>
      <c r="N303">
        <v>7</v>
      </c>
      <c r="O303">
        <v>0</v>
      </c>
      <c r="P303">
        <v>0</v>
      </c>
      <c r="Q303">
        <v>1</v>
      </c>
      <c r="R303" s="2">
        <f t="shared" si="30"/>
        <v>32</v>
      </c>
      <c r="S303">
        <v>2</v>
      </c>
      <c r="T303" s="2" t="str">
        <f t="shared" si="31"/>
        <v>With Discount</v>
      </c>
      <c r="U303">
        <v>2</v>
      </c>
      <c r="V303" s="18">
        <f t="shared" si="32"/>
        <v>12.8</v>
      </c>
      <c r="W303">
        <v>0</v>
      </c>
      <c r="X303">
        <v>3</v>
      </c>
      <c r="Y303" s="18">
        <f t="shared" si="33"/>
        <v>19.2</v>
      </c>
      <c r="Z303">
        <v>5</v>
      </c>
      <c r="AA303" s="2">
        <f t="shared" si="34"/>
        <v>7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3</v>
      </c>
      <c r="AI303">
        <v>11</v>
      </c>
      <c r="AJ303">
        <v>0</v>
      </c>
    </row>
    <row r="304" spans="1:36" x14ac:dyDescent="0.25">
      <c r="A304">
        <v>2392</v>
      </c>
      <c r="B304">
        <v>1972</v>
      </c>
      <c r="C304" s="2">
        <f t="shared" ca="1" si="28"/>
        <v>53</v>
      </c>
      <c r="D304" t="s">
        <v>442</v>
      </c>
      <c r="E304" t="s">
        <v>34</v>
      </c>
      <c r="F304">
        <v>40321</v>
      </c>
      <c r="G304">
        <v>1</v>
      </c>
      <c r="H304">
        <v>1</v>
      </c>
      <c r="I304" s="21">
        <f t="shared" si="29"/>
        <v>2</v>
      </c>
      <c r="J304" t="s">
        <v>185</v>
      </c>
      <c r="K304">
        <v>59</v>
      </c>
      <c r="L304">
        <v>44</v>
      </c>
      <c r="M304">
        <v>4</v>
      </c>
      <c r="N304">
        <v>21</v>
      </c>
      <c r="O304">
        <v>6</v>
      </c>
      <c r="P304">
        <v>0</v>
      </c>
      <c r="Q304">
        <v>27</v>
      </c>
      <c r="R304" s="2">
        <f t="shared" si="30"/>
        <v>102</v>
      </c>
      <c r="S304">
        <v>2</v>
      </c>
      <c r="T304" s="2" t="str">
        <f t="shared" si="31"/>
        <v>With Discount</v>
      </c>
      <c r="U304">
        <v>3</v>
      </c>
      <c r="V304" s="18">
        <f t="shared" si="32"/>
        <v>51</v>
      </c>
      <c r="W304">
        <v>0</v>
      </c>
      <c r="X304">
        <v>3</v>
      </c>
      <c r="Y304" s="18">
        <f t="shared" si="33"/>
        <v>51</v>
      </c>
      <c r="Z304">
        <v>7</v>
      </c>
      <c r="AA304" s="2">
        <f t="shared" si="34"/>
        <v>8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3</v>
      </c>
      <c r="AI304">
        <v>11</v>
      </c>
      <c r="AJ304">
        <v>0</v>
      </c>
    </row>
    <row r="305" spans="1:36" x14ac:dyDescent="0.25">
      <c r="A305">
        <v>9478</v>
      </c>
      <c r="B305">
        <v>1985</v>
      </c>
      <c r="C305" s="2">
        <f t="shared" ca="1" si="28"/>
        <v>40</v>
      </c>
      <c r="D305" t="s">
        <v>442</v>
      </c>
      <c r="E305" t="s">
        <v>30</v>
      </c>
      <c r="F305">
        <v>66503</v>
      </c>
      <c r="G305">
        <v>1</v>
      </c>
      <c r="H305">
        <v>0</v>
      </c>
      <c r="I305" s="21">
        <f t="shared" si="29"/>
        <v>1</v>
      </c>
      <c r="J305" t="s">
        <v>186</v>
      </c>
      <c r="K305">
        <v>30</v>
      </c>
      <c r="L305">
        <v>91</v>
      </c>
      <c r="M305">
        <v>64</v>
      </c>
      <c r="N305">
        <v>128</v>
      </c>
      <c r="O305">
        <v>65</v>
      </c>
      <c r="P305">
        <v>3</v>
      </c>
      <c r="Q305">
        <v>50</v>
      </c>
      <c r="R305" s="2">
        <f t="shared" si="30"/>
        <v>401</v>
      </c>
      <c r="S305">
        <v>2</v>
      </c>
      <c r="T305" s="2" t="str">
        <f t="shared" si="31"/>
        <v>With Discount</v>
      </c>
      <c r="U305">
        <v>4</v>
      </c>
      <c r="V305" s="18">
        <f t="shared" si="32"/>
        <v>160.4</v>
      </c>
      <c r="W305">
        <v>3</v>
      </c>
      <c r="X305">
        <v>6</v>
      </c>
      <c r="Y305" s="18">
        <f t="shared" si="33"/>
        <v>240.6</v>
      </c>
      <c r="Z305">
        <v>3</v>
      </c>
      <c r="AA305" s="2">
        <f t="shared" si="34"/>
        <v>15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</v>
      </c>
      <c r="AI305">
        <v>11</v>
      </c>
      <c r="AJ305">
        <v>0</v>
      </c>
    </row>
    <row r="306" spans="1:36" x14ac:dyDescent="0.25">
      <c r="A306">
        <v>113</v>
      </c>
      <c r="B306">
        <v>1951</v>
      </c>
      <c r="C306" s="2">
        <f t="shared" ca="1" si="28"/>
        <v>74</v>
      </c>
      <c r="D306" t="s">
        <v>442</v>
      </c>
      <c r="E306" t="s">
        <v>34</v>
      </c>
      <c r="F306">
        <v>30833</v>
      </c>
      <c r="G306">
        <v>1</v>
      </c>
      <c r="H306">
        <v>1</v>
      </c>
      <c r="I306" s="21">
        <f t="shared" si="29"/>
        <v>2</v>
      </c>
      <c r="J306" t="s">
        <v>76</v>
      </c>
      <c r="K306">
        <v>33</v>
      </c>
      <c r="L306">
        <v>11</v>
      </c>
      <c r="M306">
        <v>0</v>
      </c>
      <c r="N306">
        <v>7</v>
      </c>
      <c r="O306">
        <v>3</v>
      </c>
      <c r="P306">
        <v>1</v>
      </c>
      <c r="Q306">
        <v>6</v>
      </c>
      <c r="R306" s="2">
        <f t="shared" si="30"/>
        <v>28</v>
      </c>
      <c r="S306">
        <v>2</v>
      </c>
      <c r="T306" s="2" t="str">
        <f t="shared" si="31"/>
        <v>With Discount</v>
      </c>
      <c r="U306">
        <v>1</v>
      </c>
      <c r="V306" s="18">
        <f t="shared" si="32"/>
        <v>7</v>
      </c>
      <c r="W306">
        <v>0</v>
      </c>
      <c r="X306">
        <v>3</v>
      </c>
      <c r="Y306" s="18">
        <f t="shared" si="33"/>
        <v>21</v>
      </c>
      <c r="Z306">
        <v>5</v>
      </c>
      <c r="AA306" s="2">
        <f t="shared" si="34"/>
        <v>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</v>
      </c>
      <c r="AI306">
        <v>11</v>
      </c>
      <c r="AJ306">
        <v>0</v>
      </c>
    </row>
    <row r="307" spans="1:36" x14ac:dyDescent="0.25">
      <c r="A307">
        <v>1802</v>
      </c>
      <c r="B307">
        <v>1971</v>
      </c>
      <c r="C307" s="2">
        <f t="shared" ca="1" si="28"/>
        <v>54</v>
      </c>
      <c r="D307" t="s">
        <v>442</v>
      </c>
      <c r="E307" t="s">
        <v>34</v>
      </c>
      <c r="F307">
        <v>64795</v>
      </c>
      <c r="G307">
        <v>0</v>
      </c>
      <c r="H307">
        <v>1</v>
      </c>
      <c r="I307" s="21">
        <f t="shared" si="29"/>
        <v>1</v>
      </c>
      <c r="J307" t="s">
        <v>131</v>
      </c>
      <c r="K307">
        <v>23</v>
      </c>
      <c r="L307">
        <v>412</v>
      </c>
      <c r="M307">
        <v>5</v>
      </c>
      <c r="N307">
        <v>119</v>
      </c>
      <c r="O307">
        <v>38</v>
      </c>
      <c r="P307">
        <v>29</v>
      </c>
      <c r="Q307">
        <v>77</v>
      </c>
      <c r="R307" s="2">
        <f t="shared" si="30"/>
        <v>680</v>
      </c>
      <c r="S307">
        <v>3</v>
      </c>
      <c r="T307" s="2" t="str">
        <f t="shared" si="31"/>
        <v>With Discount</v>
      </c>
      <c r="U307">
        <v>3</v>
      </c>
      <c r="V307" s="18">
        <f t="shared" si="32"/>
        <v>136</v>
      </c>
      <c r="W307">
        <v>3</v>
      </c>
      <c r="X307">
        <v>12</v>
      </c>
      <c r="Y307" s="18">
        <f t="shared" si="33"/>
        <v>544</v>
      </c>
      <c r="Z307">
        <v>2</v>
      </c>
      <c r="AA307" s="2">
        <f t="shared" si="34"/>
        <v>21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3</v>
      </c>
      <c r="AI307">
        <v>11</v>
      </c>
      <c r="AJ307">
        <v>0</v>
      </c>
    </row>
    <row r="308" spans="1:36" x14ac:dyDescent="0.25">
      <c r="A308">
        <v>520</v>
      </c>
      <c r="B308">
        <v>1974</v>
      </c>
      <c r="C308" s="2">
        <f t="shared" ca="1" si="28"/>
        <v>51</v>
      </c>
      <c r="D308" t="s">
        <v>442</v>
      </c>
      <c r="E308" t="s">
        <v>34</v>
      </c>
      <c r="F308">
        <v>34421</v>
      </c>
      <c r="G308">
        <v>1</v>
      </c>
      <c r="H308">
        <v>0</v>
      </c>
      <c r="I308" s="21">
        <f t="shared" si="29"/>
        <v>1</v>
      </c>
      <c r="J308" s="1">
        <v>41281</v>
      </c>
      <c r="K308">
        <v>81</v>
      </c>
      <c r="L308">
        <v>3</v>
      </c>
      <c r="M308">
        <v>3</v>
      </c>
      <c r="N308">
        <v>7</v>
      </c>
      <c r="O308">
        <v>6</v>
      </c>
      <c r="P308">
        <v>2</v>
      </c>
      <c r="Q308">
        <v>9</v>
      </c>
      <c r="R308" s="2">
        <f t="shared" si="30"/>
        <v>30</v>
      </c>
      <c r="S308">
        <v>1</v>
      </c>
      <c r="T308" s="2" t="str">
        <f t="shared" si="31"/>
        <v>With Discount</v>
      </c>
      <c r="U308">
        <v>1</v>
      </c>
      <c r="V308" s="18">
        <f t="shared" si="32"/>
        <v>10</v>
      </c>
      <c r="W308">
        <v>0</v>
      </c>
      <c r="X308">
        <v>2</v>
      </c>
      <c r="Y308" s="18">
        <f t="shared" si="33"/>
        <v>20</v>
      </c>
      <c r="Z308">
        <v>7</v>
      </c>
      <c r="AA308" s="2">
        <f t="shared" si="34"/>
        <v>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3</v>
      </c>
      <c r="AI308">
        <v>11</v>
      </c>
      <c r="AJ308">
        <v>0</v>
      </c>
    </row>
    <row r="309" spans="1:36" x14ac:dyDescent="0.25">
      <c r="A309">
        <v>8275</v>
      </c>
      <c r="B309">
        <v>1965</v>
      </c>
      <c r="C309" s="2">
        <f t="shared" ca="1" si="28"/>
        <v>60</v>
      </c>
      <c r="D309" t="s">
        <v>33</v>
      </c>
      <c r="E309" t="s">
        <v>37</v>
      </c>
      <c r="F309">
        <v>47025</v>
      </c>
      <c r="G309">
        <v>1</v>
      </c>
      <c r="H309">
        <v>1</v>
      </c>
      <c r="I309" s="21">
        <f t="shared" si="29"/>
        <v>2</v>
      </c>
      <c r="J309" s="1">
        <v>41884</v>
      </c>
      <c r="K309">
        <v>6</v>
      </c>
      <c r="L309">
        <v>16</v>
      </c>
      <c r="M309">
        <v>0</v>
      </c>
      <c r="N309">
        <v>3</v>
      </c>
      <c r="O309">
        <v>0</v>
      </c>
      <c r="P309">
        <v>0</v>
      </c>
      <c r="Q309">
        <v>1</v>
      </c>
      <c r="R309" s="2">
        <f t="shared" si="30"/>
        <v>20</v>
      </c>
      <c r="S309">
        <v>1</v>
      </c>
      <c r="T309" s="2" t="str">
        <f t="shared" si="31"/>
        <v>With Discount</v>
      </c>
      <c r="U309">
        <v>1</v>
      </c>
      <c r="V309" s="18">
        <f t="shared" si="32"/>
        <v>6.6666666666666661</v>
      </c>
      <c r="W309">
        <v>0</v>
      </c>
      <c r="X309">
        <v>2</v>
      </c>
      <c r="Y309" s="18">
        <f t="shared" si="33"/>
        <v>13.333333333333332</v>
      </c>
      <c r="Z309">
        <v>7</v>
      </c>
      <c r="AA309" s="2">
        <f t="shared" si="34"/>
        <v>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3</v>
      </c>
      <c r="AI309">
        <v>11</v>
      </c>
      <c r="AJ309">
        <v>0</v>
      </c>
    </row>
    <row r="310" spans="1:36" x14ac:dyDescent="0.25">
      <c r="A310">
        <v>9750</v>
      </c>
      <c r="B310">
        <v>1961</v>
      </c>
      <c r="C310" s="2">
        <f t="shared" ca="1" si="28"/>
        <v>64</v>
      </c>
      <c r="D310" t="s">
        <v>33</v>
      </c>
      <c r="E310" t="s">
        <v>37</v>
      </c>
      <c r="F310">
        <v>64325</v>
      </c>
      <c r="G310">
        <v>0</v>
      </c>
      <c r="H310">
        <v>1</v>
      </c>
      <c r="I310" s="21">
        <f t="shared" si="29"/>
        <v>1</v>
      </c>
      <c r="J310" s="1">
        <v>41457</v>
      </c>
      <c r="K310">
        <v>41</v>
      </c>
      <c r="L310">
        <v>731</v>
      </c>
      <c r="M310">
        <v>60</v>
      </c>
      <c r="N310">
        <v>353</v>
      </c>
      <c r="O310">
        <v>78</v>
      </c>
      <c r="P310">
        <v>12</v>
      </c>
      <c r="Q310">
        <v>73</v>
      </c>
      <c r="R310" s="2">
        <f t="shared" si="30"/>
        <v>1307</v>
      </c>
      <c r="S310">
        <v>5</v>
      </c>
      <c r="T310" s="2" t="str">
        <f t="shared" si="31"/>
        <v>With Discount</v>
      </c>
      <c r="U310">
        <v>10</v>
      </c>
      <c r="V310" s="18">
        <f t="shared" si="32"/>
        <v>871.33333333333326</v>
      </c>
      <c r="W310">
        <v>3</v>
      </c>
      <c r="X310">
        <v>5</v>
      </c>
      <c r="Y310" s="18">
        <f t="shared" si="33"/>
        <v>435.66666666666663</v>
      </c>
      <c r="Z310">
        <v>7</v>
      </c>
      <c r="AA310" s="2">
        <f t="shared" si="34"/>
        <v>23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3</v>
      </c>
      <c r="AI310">
        <v>11</v>
      </c>
      <c r="AJ310">
        <v>0</v>
      </c>
    </row>
    <row r="311" spans="1:36" x14ac:dyDescent="0.25">
      <c r="A311">
        <v>2607</v>
      </c>
      <c r="B311">
        <v>1953</v>
      </c>
      <c r="C311" s="2">
        <f t="shared" ca="1" si="28"/>
        <v>72</v>
      </c>
      <c r="D311" t="s">
        <v>442</v>
      </c>
      <c r="E311" t="s">
        <v>30</v>
      </c>
      <c r="F311">
        <v>40464</v>
      </c>
      <c r="G311">
        <v>0</v>
      </c>
      <c r="H311">
        <v>1</v>
      </c>
      <c r="I311" s="21">
        <f t="shared" si="29"/>
        <v>1</v>
      </c>
      <c r="J311" s="1">
        <v>41579</v>
      </c>
      <c r="K311">
        <v>78</v>
      </c>
      <c r="L311">
        <v>424</v>
      </c>
      <c r="M311">
        <v>17</v>
      </c>
      <c r="N311">
        <v>118</v>
      </c>
      <c r="O311">
        <v>7</v>
      </c>
      <c r="P311">
        <v>23</v>
      </c>
      <c r="Q311">
        <v>41</v>
      </c>
      <c r="R311" s="2">
        <f t="shared" si="30"/>
        <v>630</v>
      </c>
      <c r="S311">
        <v>6</v>
      </c>
      <c r="T311" s="2" t="str">
        <f t="shared" si="31"/>
        <v>With Discount</v>
      </c>
      <c r="U311">
        <v>8</v>
      </c>
      <c r="V311" s="18">
        <f t="shared" si="32"/>
        <v>315</v>
      </c>
      <c r="W311">
        <v>2</v>
      </c>
      <c r="X311">
        <v>8</v>
      </c>
      <c r="Y311" s="18">
        <f t="shared" si="33"/>
        <v>315</v>
      </c>
      <c r="Z311">
        <v>8</v>
      </c>
      <c r="AA311" s="2">
        <f t="shared" si="34"/>
        <v>24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</v>
      </c>
      <c r="AI311">
        <v>11</v>
      </c>
      <c r="AJ311">
        <v>0</v>
      </c>
    </row>
    <row r="312" spans="1:36" x14ac:dyDescent="0.25">
      <c r="A312">
        <v>7214</v>
      </c>
      <c r="B312">
        <v>1957</v>
      </c>
      <c r="C312" s="2">
        <f t="shared" ca="1" si="28"/>
        <v>68</v>
      </c>
      <c r="D312" t="s">
        <v>442</v>
      </c>
      <c r="E312" t="s">
        <v>34</v>
      </c>
      <c r="F312">
        <v>62187</v>
      </c>
      <c r="G312">
        <v>0</v>
      </c>
      <c r="H312">
        <v>0</v>
      </c>
      <c r="I312" s="21">
        <f t="shared" si="29"/>
        <v>0</v>
      </c>
      <c r="J312" s="1">
        <v>41401</v>
      </c>
      <c r="K312">
        <v>49</v>
      </c>
      <c r="L312">
        <v>792</v>
      </c>
      <c r="M312">
        <v>0</v>
      </c>
      <c r="N312">
        <v>275</v>
      </c>
      <c r="O312">
        <v>45</v>
      </c>
      <c r="P312">
        <v>45</v>
      </c>
      <c r="Q312">
        <v>126</v>
      </c>
      <c r="R312" s="2">
        <f t="shared" si="30"/>
        <v>1283</v>
      </c>
      <c r="S312">
        <v>1</v>
      </c>
      <c r="T312" s="2" t="str">
        <f t="shared" si="31"/>
        <v>With Discount</v>
      </c>
      <c r="U312">
        <v>4</v>
      </c>
      <c r="V312" s="18">
        <f t="shared" si="32"/>
        <v>570.22222222222217</v>
      </c>
      <c r="W312">
        <v>8</v>
      </c>
      <c r="X312">
        <v>5</v>
      </c>
      <c r="Y312" s="18">
        <f t="shared" si="33"/>
        <v>712.77777777777783</v>
      </c>
      <c r="Z312">
        <v>3</v>
      </c>
      <c r="AA312" s="2">
        <f t="shared" si="34"/>
        <v>18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3</v>
      </c>
      <c r="AI312">
        <v>11</v>
      </c>
      <c r="AJ312">
        <v>0</v>
      </c>
    </row>
    <row r="313" spans="1:36" x14ac:dyDescent="0.25">
      <c r="A313">
        <v>5835</v>
      </c>
      <c r="B313">
        <v>1976</v>
      </c>
      <c r="C313" s="2">
        <f t="shared" ca="1" si="28"/>
        <v>49</v>
      </c>
      <c r="D313" t="s">
        <v>33</v>
      </c>
      <c r="E313" t="s">
        <v>37</v>
      </c>
      <c r="F313">
        <v>14849</v>
      </c>
      <c r="G313">
        <v>1</v>
      </c>
      <c r="H313">
        <v>0</v>
      </c>
      <c r="I313" s="21">
        <f t="shared" si="29"/>
        <v>1</v>
      </c>
      <c r="J313" s="1">
        <v>41312</v>
      </c>
      <c r="K313">
        <v>39</v>
      </c>
      <c r="L313">
        <v>21</v>
      </c>
      <c r="M313">
        <v>2</v>
      </c>
      <c r="N313">
        <v>28</v>
      </c>
      <c r="O313">
        <v>3</v>
      </c>
      <c r="P313">
        <v>2</v>
      </c>
      <c r="Q313">
        <v>9</v>
      </c>
      <c r="R313" s="2">
        <f t="shared" si="30"/>
        <v>65</v>
      </c>
      <c r="S313">
        <v>3</v>
      </c>
      <c r="T313" s="2" t="str">
        <f t="shared" si="31"/>
        <v>With Discount</v>
      </c>
      <c r="U313">
        <v>2</v>
      </c>
      <c r="V313" s="18">
        <f t="shared" si="32"/>
        <v>21.666666666666664</v>
      </c>
      <c r="W313">
        <v>0</v>
      </c>
      <c r="X313">
        <v>4</v>
      </c>
      <c r="Y313" s="18">
        <f t="shared" si="33"/>
        <v>43.333333333333329</v>
      </c>
      <c r="Z313">
        <v>8</v>
      </c>
      <c r="AA313" s="2">
        <f t="shared" si="34"/>
        <v>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3</v>
      </c>
      <c r="AI313">
        <v>11</v>
      </c>
      <c r="AJ313">
        <v>0</v>
      </c>
    </row>
    <row r="314" spans="1:36" x14ac:dyDescent="0.25">
      <c r="A314">
        <v>3896</v>
      </c>
      <c r="B314">
        <v>1984</v>
      </c>
      <c r="C314" s="2">
        <f t="shared" ca="1" si="28"/>
        <v>41</v>
      </c>
      <c r="D314" t="s">
        <v>442</v>
      </c>
      <c r="E314" t="s">
        <v>34</v>
      </c>
      <c r="F314">
        <v>27255</v>
      </c>
      <c r="G314">
        <v>1</v>
      </c>
      <c r="H314">
        <v>0</v>
      </c>
      <c r="I314" s="21">
        <f t="shared" si="29"/>
        <v>1</v>
      </c>
      <c r="J314" s="1">
        <v>41466</v>
      </c>
      <c r="K314">
        <v>3</v>
      </c>
      <c r="L314">
        <v>22</v>
      </c>
      <c r="M314">
        <v>1</v>
      </c>
      <c r="N314">
        <v>11</v>
      </c>
      <c r="O314">
        <v>0</v>
      </c>
      <c r="P314">
        <v>1</v>
      </c>
      <c r="Q314">
        <v>2</v>
      </c>
      <c r="R314" s="2">
        <f t="shared" si="30"/>
        <v>37</v>
      </c>
      <c r="S314">
        <v>1</v>
      </c>
      <c r="T314" s="2" t="str">
        <f t="shared" si="31"/>
        <v>With Discount</v>
      </c>
      <c r="U314">
        <v>1</v>
      </c>
      <c r="V314" s="18">
        <f t="shared" si="32"/>
        <v>9.25</v>
      </c>
      <c r="W314">
        <v>0</v>
      </c>
      <c r="X314">
        <v>3</v>
      </c>
      <c r="Y314" s="18">
        <f t="shared" si="33"/>
        <v>27.75</v>
      </c>
      <c r="Z314">
        <v>7</v>
      </c>
      <c r="AA314" s="2">
        <f t="shared" si="34"/>
        <v>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11</v>
      </c>
      <c r="AJ314">
        <v>0</v>
      </c>
    </row>
    <row r="315" spans="1:36" x14ac:dyDescent="0.25">
      <c r="A315">
        <v>10350</v>
      </c>
      <c r="B315">
        <v>1950</v>
      </c>
      <c r="C315" s="2">
        <f t="shared" ca="1" si="28"/>
        <v>75</v>
      </c>
      <c r="D315" t="s">
        <v>33</v>
      </c>
      <c r="E315" t="s">
        <v>34</v>
      </c>
      <c r="F315">
        <v>54432</v>
      </c>
      <c r="G315">
        <v>2</v>
      </c>
      <c r="H315">
        <v>1</v>
      </c>
      <c r="I315" s="21">
        <f t="shared" si="29"/>
        <v>3</v>
      </c>
      <c r="J315" s="1">
        <v>41522</v>
      </c>
      <c r="K315">
        <v>37</v>
      </c>
      <c r="L315">
        <v>33</v>
      </c>
      <c r="M315">
        <v>0</v>
      </c>
      <c r="N315">
        <v>5</v>
      </c>
      <c r="O315">
        <v>0</v>
      </c>
      <c r="P315">
        <v>0</v>
      </c>
      <c r="Q315">
        <v>0</v>
      </c>
      <c r="R315" s="2">
        <f t="shared" si="30"/>
        <v>38</v>
      </c>
      <c r="S315">
        <v>1</v>
      </c>
      <c r="T315" s="2" t="str">
        <f t="shared" si="31"/>
        <v>With Discount</v>
      </c>
      <c r="U315">
        <v>1</v>
      </c>
      <c r="V315" s="18">
        <f t="shared" si="32"/>
        <v>9.5</v>
      </c>
      <c r="W315">
        <v>0</v>
      </c>
      <c r="X315">
        <v>3</v>
      </c>
      <c r="Y315" s="18">
        <f t="shared" si="33"/>
        <v>28.5</v>
      </c>
      <c r="Z315">
        <v>4</v>
      </c>
      <c r="AA315" s="2">
        <f t="shared" si="34"/>
        <v>5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</v>
      </c>
      <c r="AI315">
        <v>11</v>
      </c>
      <c r="AJ315">
        <v>0</v>
      </c>
    </row>
    <row r="316" spans="1:36" x14ac:dyDescent="0.25">
      <c r="A316">
        <v>7786</v>
      </c>
      <c r="B316">
        <v>1986</v>
      </c>
      <c r="C316" s="2">
        <f t="shared" ca="1" si="28"/>
        <v>39</v>
      </c>
      <c r="D316" t="s">
        <v>33</v>
      </c>
      <c r="E316" t="s">
        <v>30</v>
      </c>
      <c r="F316">
        <v>29999</v>
      </c>
      <c r="G316">
        <v>1</v>
      </c>
      <c r="H316">
        <v>0</v>
      </c>
      <c r="I316" s="21">
        <f t="shared" si="29"/>
        <v>1</v>
      </c>
      <c r="J316" t="s">
        <v>188</v>
      </c>
      <c r="K316">
        <v>22</v>
      </c>
      <c r="L316">
        <v>68</v>
      </c>
      <c r="M316">
        <v>7</v>
      </c>
      <c r="N316">
        <v>59</v>
      </c>
      <c r="O316">
        <v>10</v>
      </c>
      <c r="P316">
        <v>5</v>
      </c>
      <c r="Q316">
        <v>11</v>
      </c>
      <c r="R316" s="2">
        <f t="shared" si="30"/>
        <v>160</v>
      </c>
      <c r="S316">
        <v>4</v>
      </c>
      <c r="T316" s="2" t="str">
        <f t="shared" si="31"/>
        <v>With Discount</v>
      </c>
      <c r="U316">
        <v>3</v>
      </c>
      <c r="V316" s="18">
        <f t="shared" si="32"/>
        <v>68.571428571428569</v>
      </c>
      <c r="W316">
        <v>1</v>
      </c>
      <c r="X316">
        <v>4</v>
      </c>
      <c r="Y316" s="18">
        <f t="shared" si="33"/>
        <v>91.428571428571416</v>
      </c>
      <c r="Z316">
        <v>8</v>
      </c>
      <c r="AA316" s="2">
        <f t="shared" si="34"/>
        <v>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</v>
      </c>
      <c r="AI316">
        <v>11</v>
      </c>
      <c r="AJ316">
        <v>0</v>
      </c>
    </row>
    <row r="317" spans="1:36" x14ac:dyDescent="0.25">
      <c r="A317">
        <v>2861</v>
      </c>
      <c r="B317">
        <v>1983</v>
      </c>
      <c r="C317" s="2">
        <f t="shared" ca="1" si="28"/>
        <v>42</v>
      </c>
      <c r="D317" t="s">
        <v>442</v>
      </c>
      <c r="E317" t="s">
        <v>30</v>
      </c>
      <c r="F317">
        <v>24072</v>
      </c>
      <c r="G317">
        <v>1</v>
      </c>
      <c r="H317">
        <v>0</v>
      </c>
      <c r="I317" s="21">
        <f t="shared" si="29"/>
        <v>1</v>
      </c>
      <c r="J317" t="s">
        <v>189</v>
      </c>
      <c r="K317">
        <v>79</v>
      </c>
      <c r="L317">
        <v>9</v>
      </c>
      <c r="M317">
        <v>1</v>
      </c>
      <c r="N317">
        <v>6</v>
      </c>
      <c r="O317">
        <v>3</v>
      </c>
      <c r="P317">
        <v>0</v>
      </c>
      <c r="Q317">
        <v>4</v>
      </c>
      <c r="R317" s="2">
        <f t="shared" si="30"/>
        <v>23</v>
      </c>
      <c r="S317">
        <v>1</v>
      </c>
      <c r="T317" s="2" t="str">
        <f t="shared" si="31"/>
        <v>With Discount</v>
      </c>
      <c r="U317">
        <v>1</v>
      </c>
      <c r="V317" s="18">
        <f t="shared" si="32"/>
        <v>7.6666666666666661</v>
      </c>
      <c r="W317">
        <v>0</v>
      </c>
      <c r="X317">
        <v>2</v>
      </c>
      <c r="Y317" s="18">
        <f t="shared" si="33"/>
        <v>15.333333333333332</v>
      </c>
      <c r="Z317">
        <v>8</v>
      </c>
      <c r="AA317" s="2">
        <f t="shared" si="34"/>
        <v>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3</v>
      </c>
      <c r="AI317">
        <v>11</v>
      </c>
      <c r="AJ317">
        <v>0</v>
      </c>
    </row>
    <row r="318" spans="1:36" x14ac:dyDescent="0.25">
      <c r="A318">
        <v>663</v>
      </c>
      <c r="B318">
        <v>1989</v>
      </c>
      <c r="C318" s="2">
        <f t="shared" ca="1" si="28"/>
        <v>36</v>
      </c>
      <c r="D318" t="s">
        <v>33</v>
      </c>
      <c r="E318" t="s">
        <v>30</v>
      </c>
      <c r="F318">
        <v>33996</v>
      </c>
      <c r="G318">
        <v>0</v>
      </c>
      <c r="H318">
        <v>0</v>
      </c>
      <c r="I318" s="21">
        <f t="shared" si="29"/>
        <v>0</v>
      </c>
      <c r="J318" s="1">
        <v>41587</v>
      </c>
      <c r="K318">
        <v>46</v>
      </c>
      <c r="L318">
        <v>40</v>
      </c>
      <c r="M318">
        <v>2</v>
      </c>
      <c r="N318">
        <v>15</v>
      </c>
      <c r="O318">
        <v>8</v>
      </c>
      <c r="P318">
        <v>0</v>
      </c>
      <c r="Q318">
        <v>6</v>
      </c>
      <c r="R318" s="2">
        <f t="shared" si="30"/>
        <v>71</v>
      </c>
      <c r="S318">
        <v>1</v>
      </c>
      <c r="T318" s="2" t="str">
        <f t="shared" si="31"/>
        <v>With Discount</v>
      </c>
      <c r="U318">
        <v>1</v>
      </c>
      <c r="V318" s="18">
        <f t="shared" si="32"/>
        <v>17.75</v>
      </c>
      <c r="W318">
        <v>1</v>
      </c>
      <c r="X318">
        <v>3</v>
      </c>
      <c r="Y318" s="18">
        <f t="shared" si="33"/>
        <v>53.25</v>
      </c>
      <c r="Z318">
        <v>4</v>
      </c>
      <c r="AA318" s="2">
        <f t="shared" si="34"/>
        <v>6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11</v>
      </c>
      <c r="AJ318">
        <v>0</v>
      </c>
    </row>
    <row r="319" spans="1:36" x14ac:dyDescent="0.25">
      <c r="A319">
        <v>10675</v>
      </c>
      <c r="B319">
        <v>1956</v>
      </c>
      <c r="C319" s="2">
        <f t="shared" ca="1" si="28"/>
        <v>69</v>
      </c>
      <c r="D319" t="s">
        <v>33</v>
      </c>
      <c r="E319" t="s">
        <v>34</v>
      </c>
      <c r="F319">
        <v>66334</v>
      </c>
      <c r="G319">
        <v>0</v>
      </c>
      <c r="H319">
        <v>1</v>
      </c>
      <c r="I319" s="21">
        <f t="shared" si="29"/>
        <v>1</v>
      </c>
      <c r="J319" s="1">
        <v>41337</v>
      </c>
      <c r="K319">
        <v>82</v>
      </c>
      <c r="L319">
        <v>909</v>
      </c>
      <c r="M319">
        <v>11</v>
      </c>
      <c r="N319">
        <v>218</v>
      </c>
      <c r="O319">
        <v>0</v>
      </c>
      <c r="P319">
        <v>0</v>
      </c>
      <c r="Q319">
        <v>23</v>
      </c>
      <c r="R319" s="2">
        <f t="shared" si="30"/>
        <v>1161</v>
      </c>
      <c r="S319">
        <v>2</v>
      </c>
      <c r="T319" s="2" t="str">
        <f t="shared" si="31"/>
        <v>With Discount</v>
      </c>
      <c r="U319">
        <v>9</v>
      </c>
      <c r="V319" s="18">
        <f t="shared" si="32"/>
        <v>746.35714285714289</v>
      </c>
      <c r="W319">
        <v>3</v>
      </c>
      <c r="X319">
        <v>5</v>
      </c>
      <c r="Y319" s="18">
        <f t="shared" si="33"/>
        <v>414.64285714285717</v>
      </c>
      <c r="Z319">
        <v>5</v>
      </c>
      <c r="AA319" s="2">
        <f t="shared" si="34"/>
        <v>19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3</v>
      </c>
      <c r="AI319">
        <v>11</v>
      </c>
      <c r="AJ319">
        <v>1</v>
      </c>
    </row>
    <row r="320" spans="1:36" x14ac:dyDescent="0.25">
      <c r="A320">
        <v>2521</v>
      </c>
      <c r="B320">
        <v>1971</v>
      </c>
      <c r="C320" s="2">
        <f t="shared" ca="1" si="28"/>
        <v>54</v>
      </c>
      <c r="D320" t="s">
        <v>443</v>
      </c>
      <c r="E320" t="s">
        <v>34</v>
      </c>
      <c r="F320">
        <v>35178</v>
      </c>
      <c r="G320">
        <v>1</v>
      </c>
      <c r="H320">
        <v>0</v>
      </c>
      <c r="I320" s="21">
        <f t="shared" si="29"/>
        <v>1</v>
      </c>
      <c r="J320" s="1">
        <v>41548</v>
      </c>
      <c r="K320">
        <v>10</v>
      </c>
      <c r="L320">
        <v>23</v>
      </c>
      <c r="M320">
        <v>1</v>
      </c>
      <c r="N320">
        <v>13</v>
      </c>
      <c r="O320">
        <v>2</v>
      </c>
      <c r="P320">
        <v>2</v>
      </c>
      <c r="Q320">
        <v>18</v>
      </c>
      <c r="R320" s="2">
        <f t="shared" si="30"/>
        <v>59</v>
      </c>
      <c r="S320">
        <v>1</v>
      </c>
      <c r="T320" s="2" t="str">
        <f t="shared" si="31"/>
        <v>With Discount</v>
      </c>
      <c r="U320">
        <v>1</v>
      </c>
      <c r="V320" s="18">
        <f t="shared" si="32"/>
        <v>19.666666666666664</v>
      </c>
      <c r="W320">
        <v>1</v>
      </c>
      <c r="X320">
        <v>2</v>
      </c>
      <c r="Y320" s="18">
        <f t="shared" si="33"/>
        <v>39.333333333333329</v>
      </c>
      <c r="Z320">
        <v>7</v>
      </c>
      <c r="AA320" s="2">
        <f t="shared" si="34"/>
        <v>5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3</v>
      </c>
      <c r="AI320">
        <v>11</v>
      </c>
      <c r="AJ320">
        <v>1</v>
      </c>
    </row>
    <row r="321" spans="1:36" x14ac:dyDescent="0.25">
      <c r="A321">
        <v>9592</v>
      </c>
      <c r="B321">
        <v>1983</v>
      </c>
      <c r="C321" s="2">
        <f t="shared" ca="1" si="28"/>
        <v>42</v>
      </c>
      <c r="D321" t="s">
        <v>442</v>
      </c>
      <c r="E321" t="s">
        <v>34</v>
      </c>
      <c r="F321">
        <v>22010</v>
      </c>
      <c r="G321">
        <v>1</v>
      </c>
      <c r="H321">
        <v>0</v>
      </c>
      <c r="I321" s="21">
        <f t="shared" si="29"/>
        <v>1</v>
      </c>
      <c r="J321" t="s">
        <v>190</v>
      </c>
      <c r="K321">
        <v>51</v>
      </c>
      <c r="L321">
        <v>11</v>
      </c>
      <c r="M321">
        <v>2</v>
      </c>
      <c r="N321">
        <v>9</v>
      </c>
      <c r="O321">
        <v>3</v>
      </c>
      <c r="P321">
        <v>0</v>
      </c>
      <c r="Q321">
        <v>8</v>
      </c>
      <c r="R321" s="2">
        <f t="shared" si="30"/>
        <v>33</v>
      </c>
      <c r="S321">
        <v>2</v>
      </c>
      <c r="T321" s="2" t="str">
        <f t="shared" si="31"/>
        <v>With Discount</v>
      </c>
      <c r="U321">
        <v>2</v>
      </c>
      <c r="V321" s="18">
        <f t="shared" si="32"/>
        <v>13.200000000000001</v>
      </c>
      <c r="W321">
        <v>0</v>
      </c>
      <c r="X321">
        <v>3</v>
      </c>
      <c r="Y321" s="18">
        <f t="shared" si="33"/>
        <v>19.8</v>
      </c>
      <c r="Z321">
        <v>8</v>
      </c>
      <c r="AA321" s="2">
        <f t="shared" si="34"/>
        <v>7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3</v>
      </c>
      <c r="AI321">
        <v>11</v>
      </c>
      <c r="AJ321">
        <v>0</v>
      </c>
    </row>
    <row r="322" spans="1:36" x14ac:dyDescent="0.25">
      <c r="A322">
        <v>10151</v>
      </c>
      <c r="B322">
        <v>1960</v>
      </c>
      <c r="C322" s="2">
        <f t="shared" ca="1" si="28"/>
        <v>65</v>
      </c>
      <c r="D322" t="s">
        <v>442</v>
      </c>
      <c r="E322" t="s">
        <v>37</v>
      </c>
      <c r="F322">
        <v>62204</v>
      </c>
      <c r="G322">
        <v>0</v>
      </c>
      <c r="H322">
        <v>2</v>
      </c>
      <c r="I322" s="21">
        <f t="shared" si="29"/>
        <v>2</v>
      </c>
      <c r="J322" s="1">
        <v>41252</v>
      </c>
      <c r="K322">
        <v>38</v>
      </c>
      <c r="L322">
        <v>317</v>
      </c>
      <c r="M322">
        <v>46</v>
      </c>
      <c r="N322">
        <v>247</v>
      </c>
      <c r="O322">
        <v>151</v>
      </c>
      <c r="P322">
        <v>46</v>
      </c>
      <c r="Q322">
        <v>139</v>
      </c>
      <c r="R322" s="2">
        <f t="shared" si="30"/>
        <v>946</v>
      </c>
      <c r="S322">
        <v>1</v>
      </c>
      <c r="T322" s="2" t="str">
        <f t="shared" si="31"/>
        <v>With Discount</v>
      </c>
      <c r="U322">
        <v>4</v>
      </c>
      <c r="V322" s="18">
        <f t="shared" si="32"/>
        <v>236.5</v>
      </c>
      <c r="W322">
        <v>5</v>
      </c>
      <c r="X322">
        <v>12</v>
      </c>
      <c r="Y322" s="18">
        <f t="shared" si="33"/>
        <v>709.5</v>
      </c>
      <c r="Z322">
        <v>3</v>
      </c>
      <c r="AA322" s="2">
        <f t="shared" si="34"/>
        <v>22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</v>
      </c>
      <c r="AI322">
        <v>11</v>
      </c>
      <c r="AJ322">
        <v>0</v>
      </c>
    </row>
    <row r="323" spans="1:36" x14ac:dyDescent="0.25">
      <c r="A323">
        <v>7381</v>
      </c>
      <c r="B323">
        <v>1968</v>
      </c>
      <c r="C323" s="2">
        <f t="shared" ref="C323:C386" ca="1" si="35">YEAR(TODAY()) -B323</f>
        <v>57</v>
      </c>
      <c r="D323" t="s">
        <v>442</v>
      </c>
      <c r="E323" t="s">
        <v>37</v>
      </c>
      <c r="F323">
        <v>75693</v>
      </c>
      <c r="G323">
        <v>0</v>
      </c>
      <c r="H323">
        <v>0</v>
      </c>
      <c r="I323" s="21">
        <f t="shared" ref="I323:I386" si="36">SUM(G323,H323)</f>
        <v>0</v>
      </c>
      <c r="J323" s="1">
        <v>41072</v>
      </c>
      <c r="K323">
        <v>10</v>
      </c>
      <c r="L323">
        <v>797</v>
      </c>
      <c r="M323">
        <v>153</v>
      </c>
      <c r="N323">
        <v>293</v>
      </c>
      <c r="O323">
        <v>72</v>
      </c>
      <c r="P323">
        <v>97</v>
      </c>
      <c r="Q323">
        <v>30</v>
      </c>
      <c r="R323" s="2">
        <f t="shared" ref="R323:R386" si="37">SUM(L323,M323,N323,O323,P323,Q323)</f>
        <v>1442</v>
      </c>
      <c r="S323">
        <v>1</v>
      </c>
      <c r="T323" s="2" t="str">
        <f t="shared" ref="T323:T386" si="38">IF(S323&gt;0, "With Discount", "Without Discount")</f>
        <v>With Discount</v>
      </c>
      <c r="U323">
        <v>11</v>
      </c>
      <c r="V323" s="18">
        <f t="shared" ref="V323:V386" si="39">IF((U323+X323)=0,0, (U323/(U323+X323))*R323)</f>
        <v>933.05882352941182</v>
      </c>
      <c r="W323">
        <v>4</v>
      </c>
      <c r="X323">
        <v>6</v>
      </c>
      <c r="Y323" s="18">
        <f t="shared" ref="Y323:Y386" si="40">IF((X323+U323)=0,0, (X323/(X323+U323))*R323)</f>
        <v>508.94117647058829</v>
      </c>
      <c r="Z323">
        <v>4</v>
      </c>
      <c r="AA323" s="2">
        <f t="shared" ref="AA323:AA386" si="41">SUM(S323,U323,W323,X323)</f>
        <v>22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3</v>
      </c>
      <c r="AI323">
        <v>11</v>
      </c>
      <c r="AJ323">
        <v>1</v>
      </c>
    </row>
    <row r="324" spans="1:36" x14ac:dyDescent="0.25">
      <c r="A324">
        <v>4099</v>
      </c>
      <c r="B324">
        <v>1972</v>
      </c>
      <c r="C324" s="2">
        <f t="shared" ca="1" si="35"/>
        <v>53</v>
      </c>
      <c r="D324" t="s">
        <v>442</v>
      </c>
      <c r="E324" t="s">
        <v>34</v>
      </c>
      <c r="F324">
        <v>30675</v>
      </c>
      <c r="G324">
        <v>1</v>
      </c>
      <c r="H324">
        <v>0</v>
      </c>
      <c r="I324" s="21">
        <f t="shared" si="36"/>
        <v>1</v>
      </c>
      <c r="J324" s="1">
        <v>41254</v>
      </c>
      <c r="K324">
        <v>14</v>
      </c>
      <c r="L324">
        <v>10</v>
      </c>
      <c r="M324">
        <v>2</v>
      </c>
      <c r="N324">
        <v>16</v>
      </c>
      <c r="O324">
        <v>11</v>
      </c>
      <c r="P324">
        <v>2</v>
      </c>
      <c r="Q324">
        <v>21</v>
      </c>
      <c r="R324" s="2">
        <f t="shared" si="37"/>
        <v>62</v>
      </c>
      <c r="S324">
        <v>1</v>
      </c>
      <c r="T324" s="2" t="str">
        <f t="shared" si="38"/>
        <v>With Discount</v>
      </c>
      <c r="U324">
        <v>1</v>
      </c>
      <c r="V324" s="18">
        <f t="shared" si="39"/>
        <v>15.5</v>
      </c>
      <c r="W324">
        <v>0</v>
      </c>
      <c r="X324">
        <v>3</v>
      </c>
      <c r="Y324" s="18">
        <f t="shared" si="40"/>
        <v>46.5</v>
      </c>
      <c r="Z324">
        <v>8</v>
      </c>
      <c r="AA324" s="2">
        <f t="shared" si="41"/>
        <v>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3</v>
      </c>
      <c r="AI324">
        <v>11</v>
      </c>
      <c r="AJ324">
        <v>0</v>
      </c>
    </row>
    <row r="325" spans="1:36" x14ac:dyDescent="0.25">
      <c r="A325">
        <v>9560</v>
      </c>
      <c r="B325">
        <v>1965</v>
      </c>
      <c r="C325" s="2">
        <f t="shared" ca="1" si="35"/>
        <v>60</v>
      </c>
      <c r="D325" t="s">
        <v>442</v>
      </c>
      <c r="E325" t="s">
        <v>34</v>
      </c>
      <c r="F325">
        <v>83003</v>
      </c>
      <c r="G325">
        <v>0</v>
      </c>
      <c r="H325">
        <v>0</v>
      </c>
      <c r="I325" s="21">
        <f t="shared" si="36"/>
        <v>0</v>
      </c>
      <c r="J325" s="1">
        <v>41336</v>
      </c>
      <c r="K325">
        <v>18</v>
      </c>
      <c r="L325">
        <v>856</v>
      </c>
      <c r="M325">
        <v>61</v>
      </c>
      <c r="N325">
        <v>570</v>
      </c>
      <c r="O325">
        <v>40</v>
      </c>
      <c r="P325">
        <v>25</v>
      </c>
      <c r="Q325">
        <v>122</v>
      </c>
      <c r="R325" s="2">
        <f t="shared" si="37"/>
        <v>1674</v>
      </c>
      <c r="S325">
        <v>1</v>
      </c>
      <c r="T325" s="2" t="str">
        <f t="shared" si="38"/>
        <v>With Discount</v>
      </c>
      <c r="U325">
        <v>7</v>
      </c>
      <c r="V325" s="18">
        <f t="shared" si="39"/>
        <v>781.2</v>
      </c>
      <c r="W325">
        <v>6</v>
      </c>
      <c r="X325">
        <v>8</v>
      </c>
      <c r="Y325" s="18">
        <f t="shared" si="40"/>
        <v>892.8</v>
      </c>
      <c r="Z325">
        <v>3</v>
      </c>
      <c r="AA325" s="2">
        <f t="shared" si="41"/>
        <v>22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3</v>
      </c>
      <c r="AI325">
        <v>11</v>
      </c>
      <c r="AJ325">
        <v>1</v>
      </c>
    </row>
    <row r="326" spans="1:36" x14ac:dyDescent="0.25">
      <c r="A326">
        <v>10172</v>
      </c>
      <c r="B326">
        <v>1988</v>
      </c>
      <c r="C326" s="2">
        <f t="shared" ca="1" si="35"/>
        <v>37</v>
      </c>
      <c r="D326" t="s">
        <v>442</v>
      </c>
      <c r="E326" t="s">
        <v>30</v>
      </c>
      <c r="F326">
        <v>68655</v>
      </c>
      <c r="G326">
        <v>0</v>
      </c>
      <c r="H326">
        <v>0</v>
      </c>
      <c r="I326" s="21">
        <f t="shared" si="36"/>
        <v>0</v>
      </c>
      <c r="J326" s="1">
        <v>41190</v>
      </c>
      <c r="K326">
        <v>95</v>
      </c>
      <c r="L326">
        <v>456</v>
      </c>
      <c r="M326">
        <v>19</v>
      </c>
      <c r="N326">
        <v>832</v>
      </c>
      <c r="O326">
        <v>75</v>
      </c>
      <c r="P326">
        <v>118</v>
      </c>
      <c r="Q326">
        <v>38</v>
      </c>
      <c r="R326" s="2">
        <f t="shared" si="37"/>
        <v>1538</v>
      </c>
      <c r="S326">
        <v>1</v>
      </c>
      <c r="T326" s="2" t="str">
        <f t="shared" si="38"/>
        <v>With Discount</v>
      </c>
      <c r="U326">
        <v>4</v>
      </c>
      <c r="V326" s="18">
        <f t="shared" si="39"/>
        <v>410.13333333333333</v>
      </c>
      <c r="W326">
        <v>5</v>
      </c>
      <c r="X326">
        <v>11</v>
      </c>
      <c r="Y326" s="18">
        <f t="shared" si="40"/>
        <v>1127.8666666666666</v>
      </c>
      <c r="Z326">
        <v>3</v>
      </c>
      <c r="AA326" s="2">
        <f t="shared" si="41"/>
        <v>21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3</v>
      </c>
      <c r="AI326">
        <v>11</v>
      </c>
      <c r="AJ326">
        <v>0</v>
      </c>
    </row>
    <row r="327" spans="1:36" x14ac:dyDescent="0.25">
      <c r="A327">
        <v>11191</v>
      </c>
      <c r="B327">
        <v>1986</v>
      </c>
      <c r="C327" s="2">
        <f t="shared" ca="1" si="35"/>
        <v>39</v>
      </c>
      <c r="D327" t="s">
        <v>442</v>
      </c>
      <c r="E327" t="s">
        <v>37</v>
      </c>
      <c r="F327">
        <v>41411</v>
      </c>
      <c r="G327">
        <v>0</v>
      </c>
      <c r="H327">
        <v>0</v>
      </c>
      <c r="I327" s="21">
        <f t="shared" si="36"/>
        <v>0</v>
      </c>
      <c r="J327" s="1">
        <v>41467</v>
      </c>
      <c r="K327">
        <v>11</v>
      </c>
      <c r="L327">
        <v>37</v>
      </c>
      <c r="M327">
        <v>32</v>
      </c>
      <c r="N327">
        <v>38</v>
      </c>
      <c r="O327">
        <v>11</v>
      </c>
      <c r="P327">
        <v>3</v>
      </c>
      <c r="Q327">
        <v>18</v>
      </c>
      <c r="R327" s="2">
        <f t="shared" si="37"/>
        <v>139</v>
      </c>
      <c r="S327">
        <v>1</v>
      </c>
      <c r="T327" s="2" t="str">
        <f t="shared" si="38"/>
        <v>With Discount</v>
      </c>
      <c r="U327">
        <v>2</v>
      </c>
      <c r="V327" s="18">
        <f t="shared" si="39"/>
        <v>46.333333333333329</v>
      </c>
      <c r="W327">
        <v>1</v>
      </c>
      <c r="X327">
        <v>4</v>
      </c>
      <c r="Y327" s="18">
        <f t="shared" si="40"/>
        <v>92.666666666666657</v>
      </c>
      <c r="Z327">
        <v>6</v>
      </c>
      <c r="AA327" s="2">
        <f t="shared" si="41"/>
        <v>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3</v>
      </c>
      <c r="AI327">
        <v>11</v>
      </c>
      <c r="AJ327">
        <v>0</v>
      </c>
    </row>
    <row r="328" spans="1:36" x14ac:dyDescent="0.25">
      <c r="A328">
        <v>9707</v>
      </c>
      <c r="B328">
        <v>1969</v>
      </c>
      <c r="C328" s="2">
        <f t="shared" ca="1" si="35"/>
        <v>56</v>
      </c>
      <c r="D328" t="s">
        <v>33</v>
      </c>
      <c r="E328" t="s">
        <v>34</v>
      </c>
      <c r="F328">
        <v>55212</v>
      </c>
      <c r="G328">
        <v>0</v>
      </c>
      <c r="H328">
        <v>1</v>
      </c>
      <c r="I328" s="21">
        <f t="shared" si="36"/>
        <v>1</v>
      </c>
      <c r="J328" t="s">
        <v>165</v>
      </c>
      <c r="K328">
        <v>65</v>
      </c>
      <c r="L328">
        <v>1103</v>
      </c>
      <c r="M328">
        <v>0</v>
      </c>
      <c r="N328">
        <v>45</v>
      </c>
      <c r="O328">
        <v>0</v>
      </c>
      <c r="P328">
        <v>0</v>
      </c>
      <c r="Q328">
        <v>34</v>
      </c>
      <c r="R328" s="2">
        <f t="shared" si="37"/>
        <v>1182</v>
      </c>
      <c r="S328">
        <v>3</v>
      </c>
      <c r="T328" s="2" t="str">
        <f t="shared" si="38"/>
        <v>With Discount</v>
      </c>
      <c r="U328">
        <v>4</v>
      </c>
      <c r="V328" s="18">
        <f t="shared" si="39"/>
        <v>315.2</v>
      </c>
      <c r="W328">
        <v>2</v>
      </c>
      <c r="X328">
        <v>11</v>
      </c>
      <c r="Y328" s="18">
        <f t="shared" si="40"/>
        <v>866.8</v>
      </c>
      <c r="Z328">
        <v>8</v>
      </c>
      <c r="AA328" s="2">
        <f t="shared" si="41"/>
        <v>20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>
        <v>3</v>
      </c>
      <c r="AI328">
        <v>11</v>
      </c>
      <c r="AJ328">
        <v>0</v>
      </c>
    </row>
    <row r="329" spans="1:36" x14ac:dyDescent="0.25">
      <c r="A329">
        <v>6245</v>
      </c>
      <c r="B329">
        <v>1950</v>
      </c>
      <c r="C329" s="2">
        <f t="shared" ca="1" si="35"/>
        <v>75</v>
      </c>
      <c r="D329" t="s">
        <v>33</v>
      </c>
      <c r="E329" t="s">
        <v>34</v>
      </c>
      <c r="F329">
        <v>59292</v>
      </c>
      <c r="G329">
        <v>0</v>
      </c>
      <c r="H329">
        <v>1</v>
      </c>
      <c r="I329" s="21">
        <f t="shared" si="36"/>
        <v>1</v>
      </c>
      <c r="J329" t="s">
        <v>173</v>
      </c>
      <c r="K329">
        <v>71</v>
      </c>
      <c r="L329">
        <v>378</v>
      </c>
      <c r="M329">
        <v>14</v>
      </c>
      <c r="N329">
        <v>68</v>
      </c>
      <c r="O329">
        <v>19</v>
      </c>
      <c r="P329">
        <v>14</v>
      </c>
      <c r="Q329">
        <v>14</v>
      </c>
      <c r="R329" s="2">
        <f t="shared" si="37"/>
        <v>507</v>
      </c>
      <c r="S329">
        <v>2</v>
      </c>
      <c r="T329" s="2" t="str">
        <f t="shared" si="38"/>
        <v>With Discount</v>
      </c>
      <c r="U329">
        <v>3</v>
      </c>
      <c r="V329" s="18">
        <f t="shared" si="39"/>
        <v>138.27272727272725</v>
      </c>
      <c r="W329">
        <v>5</v>
      </c>
      <c r="X329">
        <v>8</v>
      </c>
      <c r="Y329" s="18">
        <f t="shared" si="40"/>
        <v>368.72727272727275</v>
      </c>
      <c r="Z329">
        <v>3</v>
      </c>
      <c r="AA329" s="2">
        <f t="shared" si="41"/>
        <v>18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3</v>
      </c>
      <c r="AI329">
        <v>11</v>
      </c>
      <c r="AJ329">
        <v>0</v>
      </c>
    </row>
    <row r="330" spans="1:36" x14ac:dyDescent="0.25">
      <c r="A330">
        <v>8234</v>
      </c>
      <c r="B330">
        <v>1973</v>
      </c>
      <c r="C330" s="2">
        <f t="shared" ca="1" si="35"/>
        <v>52</v>
      </c>
      <c r="D330" t="s">
        <v>41</v>
      </c>
      <c r="E330" t="s">
        <v>34</v>
      </c>
      <c r="F330">
        <v>27190</v>
      </c>
      <c r="G330">
        <v>1</v>
      </c>
      <c r="H330">
        <v>0</v>
      </c>
      <c r="I330" s="21">
        <f t="shared" si="36"/>
        <v>1</v>
      </c>
      <c r="J330" t="s">
        <v>191</v>
      </c>
      <c r="K330">
        <v>13</v>
      </c>
      <c r="L330">
        <v>1</v>
      </c>
      <c r="M330">
        <v>6</v>
      </c>
      <c r="N330">
        <v>7</v>
      </c>
      <c r="O330">
        <v>0</v>
      </c>
      <c r="P330">
        <v>1</v>
      </c>
      <c r="Q330">
        <v>3</v>
      </c>
      <c r="R330" s="2">
        <f t="shared" si="37"/>
        <v>18</v>
      </c>
      <c r="S330">
        <v>1</v>
      </c>
      <c r="T330" s="2" t="str">
        <f t="shared" si="38"/>
        <v>With Discount</v>
      </c>
      <c r="U330">
        <v>1</v>
      </c>
      <c r="V330" s="18">
        <f t="shared" si="39"/>
        <v>6</v>
      </c>
      <c r="W330">
        <v>0</v>
      </c>
      <c r="X330">
        <v>2</v>
      </c>
      <c r="Y330" s="18">
        <f t="shared" si="40"/>
        <v>12</v>
      </c>
      <c r="Z330">
        <v>8</v>
      </c>
      <c r="AA330" s="2">
        <f t="shared" si="41"/>
        <v>4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3</v>
      </c>
      <c r="AI330">
        <v>11</v>
      </c>
      <c r="AJ330">
        <v>1</v>
      </c>
    </row>
    <row r="331" spans="1:36" x14ac:dyDescent="0.25">
      <c r="A331">
        <v>1411</v>
      </c>
      <c r="B331">
        <v>1952</v>
      </c>
      <c r="C331" s="2">
        <f t="shared" ca="1" si="35"/>
        <v>73</v>
      </c>
      <c r="D331" t="s">
        <v>442</v>
      </c>
      <c r="E331" t="s">
        <v>37</v>
      </c>
      <c r="F331">
        <v>82623</v>
      </c>
      <c r="G331">
        <v>0</v>
      </c>
      <c r="H331">
        <v>0</v>
      </c>
      <c r="I331" s="21">
        <f t="shared" si="36"/>
        <v>0</v>
      </c>
      <c r="J331" s="1">
        <v>41558</v>
      </c>
      <c r="K331">
        <v>58</v>
      </c>
      <c r="L331">
        <v>204</v>
      </c>
      <c r="M331">
        <v>34</v>
      </c>
      <c r="N331">
        <v>204</v>
      </c>
      <c r="O331">
        <v>172</v>
      </c>
      <c r="P331">
        <v>153</v>
      </c>
      <c r="Q331">
        <v>173</v>
      </c>
      <c r="R331" s="2">
        <f t="shared" si="37"/>
        <v>940</v>
      </c>
      <c r="S331">
        <v>1</v>
      </c>
      <c r="T331" s="2" t="str">
        <f t="shared" si="38"/>
        <v>With Discount</v>
      </c>
      <c r="U331">
        <v>2</v>
      </c>
      <c r="V331" s="18">
        <f t="shared" si="39"/>
        <v>313.33333333333331</v>
      </c>
      <c r="W331">
        <v>9</v>
      </c>
      <c r="X331">
        <v>4</v>
      </c>
      <c r="Y331" s="18">
        <f t="shared" si="40"/>
        <v>626.66666666666663</v>
      </c>
      <c r="Z331">
        <v>1</v>
      </c>
      <c r="AA331" s="2">
        <f t="shared" si="41"/>
        <v>16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11</v>
      </c>
      <c r="AJ331">
        <v>0</v>
      </c>
    </row>
    <row r="332" spans="1:36" x14ac:dyDescent="0.25">
      <c r="A332">
        <v>8553</v>
      </c>
      <c r="B332">
        <v>1965</v>
      </c>
      <c r="C332" s="2">
        <f t="shared" ca="1" si="35"/>
        <v>60</v>
      </c>
      <c r="D332" t="s">
        <v>442</v>
      </c>
      <c r="E332" t="s">
        <v>34</v>
      </c>
      <c r="F332">
        <v>44300</v>
      </c>
      <c r="G332">
        <v>1</v>
      </c>
      <c r="H332">
        <v>1</v>
      </c>
      <c r="I332" s="21">
        <f t="shared" si="36"/>
        <v>2</v>
      </c>
      <c r="J332" t="s">
        <v>74</v>
      </c>
      <c r="K332">
        <v>65</v>
      </c>
      <c r="L332">
        <v>30</v>
      </c>
      <c r="M332">
        <v>0</v>
      </c>
      <c r="N332">
        <v>9</v>
      </c>
      <c r="O332">
        <v>0</v>
      </c>
      <c r="P332">
        <v>0</v>
      </c>
      <c r="Q332">
        <v>3</v>
      </c>
      <c r="R332" s="2">
        <f t="shared" si="37"/>
        <v>42</v>
      </c>
      <c r="S332">
        <v>2</v>
      </c>
      <c r="T332" s="2" t="str">
        <f t="shared" si="38"/>
        <v>With Discount</v>
      </c>
      <c r="U332">
        <v>1</v>
      </c>
      <c r="V332" s="18">
        <f t="shared" si="39"/>
        <v>10.5</v>
      </c>
      <c r="W332">
        <v>0</v>
      </c>
      <c r="X332">
        <v>3</v>
      </c>
      <c r="Y332" s="18">
        <f t="shared" si="40"/>
        <v>31.5</v>
      </c>
      <c r="Z332">
        <v>6</v>
      </c>
      <c r="AA332" s="2">
        <f t="shared" si="41"/>
        <v>6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</v>
      </c>
      <c r="AI332">
        <v>11</v>
      </c>
      <c r="AJ332">
        <v>0</v>
      </c>
    </row>
    <row r="333" spans="1:36" x14ac:dyDescent="0.25">
      <c r="A333">
        <v>1826</v>
      </c>
      <c r="B333">
        <v>1970</v>
      </c>
      <c r="C333" s="2">
        <f t="shared" ca="1" si="35"/>
        <v>55</v>
      </c>
      <c r="D333" t="s">
        <v>442</v>
      </c>
      <c r="E333" t="s">
        <v>37</v>
      </c>
      <c r="F333">
        <v>84835</v>
      </c>
      <c r="G333">
        <v>0</v>
      </c>
      <c r="H333">
        <v>0</v>
      </c>
      <c r="I333" s="21">
        <f t="shared" si="36"/>
        <v>0</v>
      </c>
      <c r="J333" t="s">
        <v>192</v>
      </c>
      <c r="K333">
        <v>0</v>
      </c>
      <c r="L333">
        <v>189</v>
      </c>
      <c r="M333">
        <v>104</v>
      </c>
      <c r="N333">
        <v>379</v>
      </c>
      <c r="O333">
        <v>111</v>
      </c>
      <c r="P333">
        <v>189</v>
      </c>
      <c r="Q333">
        <v>218</v>
      </c>
      <c r="R333" s="2">
        <f t="shared" si="37"/>
        <v>1190</v>
      </c>
      <c r="S333">
        <v>1</v>
      </c>
      <c r="T333" s="2" t="str">
        <f t="shared" si="38"/>
        <v>With Discount</v>
      </c>
      <c r="U333">
        <v>4</v>
      </c>
      <c r="V333" s="18">
        <f t="shared" si="39"/>
        <v>476</v>
      </c>
      <c r="W333">
        <v>4</v>
      </c>
      <c r="X333">
        <v>6</v>
      </c>
      <c r="Y333" s="18">
        <f t="shared" si="40"/>
        <v>714</v>
      </c>
      <c r="Z333">
        <v>1</v>
      </c>
      <c r="AA333" s="2">
        <f t="shared" si="41"/>
        <v>15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3</v>
      </c>
      <c r="AI333">
        <v>11</v>
      </c>
      <c r="AJ333">
        <v>1</v>
      </c>
    </row>
    <row r="334" spans="1:36" x14ac:dyDescent="0.25">
      <c r="A334">
        <v>8842</v>
      </c>
      <c r="B334">
        <v>1971</v>
      </c>
      <c r="C334" s="2">
        <f t="shared" ca="1" si="35"/>
        <v>54</v>
      </c>
      <c r="D334" t="s">
        <v>442</v>
      </c>
      <c r="E334" t="s">
        <v>57</v>
      </c>
      <c r="F334">
        <v>30372</v>
      </c>
      <c r="G334">
        <v>1</v>
      </c>
      <c r="H334">
        <v>1</v>
      </c>
      <c r="I334" s="21">
        <f t="shared" si="36"/>
        <v>2</v>
      </c>
      <c r="J334" t="s">
        <v>193</v>
      </c>
      <c r="K334">
        <v>33</v>
      </c>
      <c r="L334">
        <v>15</v>
      </c>
      <c r="M334">
        <v>0</v>
      </c>
      <c r="N334">
        <v>12</v>
      </c>
      <c r="O334">
        <v>7</v>
      </c>
      <c r="P334">
        <v>3</v>
      </c>
      <c r="Q334">
        <v>7</v>
      </c>
      <c r="R334" s="2">
        <f t="shared" si="37"/>
        <v>44</v>
      </c>
      <c r="S334">
        <v>3</v>
      </c>
      <c r="T334" s="2" t="str">
        <f t="shared" si="38"/>
        <v>With Discount</v>
      </c>
      <c r="U334">
        <v>2</v>
      </c>
      <c r="V334" s="18">
        <f t="shared" si="39"/>
        <v>17.600000000000001</v>
      </c>
      <c r="W334">
        <v>0</v>
      </c>
      <c r="X334">
        <v>3</v>
      </c>
      <c r="Y334" s="18">
        <f t="shared" si="40"/>
        <v>26.4</v>
      </c>
      <c r="Z334">
        <v>7</v>
      </c>
      <c r="AA334" s="2">
        <f t="shared" si="41"/>
        <v>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3</v>
      </c>
      <c r="AI334">
        <v>11</v>
      </c>
      <c r="AJ334">
        <v>0</v>
      </c>
    </row>
    <row r="335" spans="1:36" x14ac:dyDescent="0.25">
      <c r="A335">
        <v>11030</v>
      </c>
      <c r="B335">
        <v>1976</v>
      </c>
      <c r="C335" s="2">
        <f t="shared" ca="1" si="35"/>
        <v>49</v>
      </c>
      <c r="D335" t="s">
        <v>443</v>
      </c>
      <c r="E335" t="s">
        <v>34</v>
      </c>
      <c r="F335">
        <v>33181</v>
      </c>
      <c r="G335">
        <v>1</v>
      </c>
      <c r="H335">
        <v>0</v>
      </c>
      <c r="I335" s="21">
        <f t="shared" si="36"/>
        <v>1</v>
      </c>
      <c r="J335" s="1">
        <v>41699</v>
      </c>
      <c r="K335">
        <v>90</v>
      </c>
      <c r="L335">
        <v>9</v>
      </c>
      <c r="M335">
        <v>0</v>
      </c>
      <c r="N335">
        <v>3</v>
      </c>
      <c r="O335">
        <v>0</v>
      </c>
      <c r="P335">
        <v>0</v>
      </c>
      <c r="Q335">
        <v>4</v>
      </c>
      <c r="R335" s="2">
        <f t="shared" si="37"/>
        <v>16</v>
      </c>
      <c r="S335">
        <v>1</v>
      </c>
      <c r="T335" s="2" t="str">
        <f t="shared" si="38"/>
        <v>With Discount</v>
      </c>
      <c r="U335">
        <v>1</v>
      </c>
      <c r="V335" s="18">
        <f t="shared" si="39"/>
        <v>5.333333333333333</v>
      </c>
      <c r="W335">
        <v>0</v>
      </c>
      <c r="X335">
        <v>2</v>
      </c>
      <c r="Y335" s="18">
        <f t="shared" si="40"/>
        <v>10.666666666666666</v>
      </c>
      <c r="Z335">
        <v>6</v>
      </c>
      <c r="AA335" s="2">
        <f t="shared" si="41"/>
        <v>4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3</v>
      </c>
      <c r="AI335">
        <v>11</v>
      </c>
      <c r="AJ335">
        <v>0</v>
      </c>
    </row>
    <row r="336" spans="1:36" x14ac:dyDescent="0.25">
      <c r="A336">
        <v>2579</v>
      </c>
      <c r="B336">
        <v>1957</v>
      </c>
      <c r="C336" s="2">
        <f t="shared" ca="1" si="35"/>
        <v>68</v>
      </c>
      <c r="D336" t="s">
        <v>442</v>
      </c>
      <c r="E336" t="s">
        <v>34</v>
      </c>
      <c r="F336">
        <v>71113</v>
      </c>
      <c r="G336">
        <v>0</v>
      </c>
      <c r="H336">
        <v>1</v>
      </c>
      <c r="I336" s="21">
        <f t="shared" si="36"/>
        <v>1</v>
      </c>
      <c r="J336" t="s">
        <v>184</v>
      </c>
      <c r="K336">
        <v>95</v>
      </c>
      <c r="L336">
        <v>495</v>
      </c>
      <c r="M336">
        <v>33</v>
      </c>
      <c r="N336">
        <v>255</v>
      </c>
      <c r="O336">
        <v>11</v>
      </c>
      <c r="P336">
        <v>33</v>
      </c>
      <c r="Q336">
        <v>8</v>
      </c>
      <c r="R336" s="2">
        <f t="shared" si="37"/>
        <v>835</v>
      </c>
      <c r="S336">
        <v>4</v>
      </c>
      <c r="T336" s="2" t="str">
        <f t="shared" si="38"/>
        <v>With Discount</v>
      </c>
      <c r="U336">
        <v>6</v>
      </c>
      <c r="V336" s="18">
        <f t="shared" si="39"/>
        <v>334</v>
      </c>
      <c r="W336">
        <v>7</v>
      </c>
      <c r="X336">
        <v>9</v>
      </c>
      <c r="Y336" s="18">
        <f t="shared" si="40"/>
        <v>501</v>
      </c>
      <c r="Z336">
        <v>4</v>
      </c>
      <c r="AA336" s="2">
        <f t="shared" si="41"/>
        <v>26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3</v>
      </c>
      <c r="AI336">
        <v>11</v>
      </c>
      <c r="AJ336">
        <v>0</v>
      </c>
    </row>
    <row r="337" spans="1:36" x14ac:dyDescent="0.25">
      <c r="A337">
        <v>175</v>
      </c>
      <c r="B337">
        <v>1986</v>
      </c>
      <c r="C337" s="2">
        <f t="shared" ca="1" si="35"/>
        <v>39</v>
      </c>
      <c r="D337" t="s">
        <v>442</v>
      </c>
      <c r="E337" t="s">
        <v>34</v>
      </c>
      <c r="F337">
        <v>71952</v>
      </c>
      <c r="G337">
        <v>1</v>
      </c>
      <c r="H337">
        <v>0</v>
      </c>
      <c r="I337" s="21">
        <f t="shared" si="36"/>
        <v>1</v>
      </c>
      <c r="J337" s="1">
        <v>41548</v>
      </c>
      <c r="K337">
        <v>93</v>
      </c>
      <c r="L337">
        <v>656</v>
      </c>
      <c r="M337">
        <v>80</v>
      </c>
      <c r="N337">
        <v>455</v>
      </c>
      <c r="O337">
        <v>52</v>
      </c>
      <c r="P337">
        <v>107</v>
      </c>
      <c r="Q337">
        <v>93</v>
      </c>
      <c r="R337" s="2">
        <f t="shared" si="37"/>
        <v>1443</v>
      </c>
      <c r="S337">
        <v>2</v>
      </c>
      <c r="T337" s="2" t="str">
        <f t="shared" si="38"/>
        <v>With Discount</v>
      </c>
      <c r="U337">
        <v>8</v>
      </c>
      <c r="V337" s="18">
        <f t="shared" si="39"/>
        <v>721.5</v>
      </c>
      <c r="W337">
        <v>4</v>
      </c>
      <c r="X337">
        <v>8</v>
      </c>
      <c r="Y337" s="18">
        <f t="shared" si="40"/>
        <v>721.5</v>
      </c>
      <c r="Z337">
        <v>4</v>
      </c>
      <c r="AA337" s="2">
        <f t="shared" si="41"/>
        <v>22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3</v>
      </c>
      <c r="AI337">
        <v>11</v>
      </c>
      <c r="AJ337">
        <v>0</v>
      </c>
    </row>
    <row r="338" spans="1:36" x14ac:dyDescent="0.25">
      <c r="A338">
        <v>9185</v>
      </c>
      <c r="B338">
        <v>1966</v>
      </c>
      <c r="C338" s="2">
        <f t="shared" ca="1" si="35"/>
        <v>59</v>
      </c>
      <c r="D338" t="s">
        <v>33</v>
      </c>
      <c r="E338" t="s">
        <v>30</v>
      </c>
      <c r="F338">
        <v>69759</v>
      </c>
      <c r="G338">
        <v>0</v>
      </c>
      <c r="H338">
        <v>0</v>
      </c>
      <c r="I338" s="21">
        <f t="shared" si="36"/>
        <v>0</v>
      </c>
      <c r="J338" t="s">
        <v>152</v>
      </c>
      <c r="K338">
        <v>38</v>
      </c>
      <c r="L338">
        <v>452</v>
      </c>
      <c r="M338">
        <v>20</v>
      </c>
      <c r="N338">
        <v>514</v>
      </c>
      <c r="O338">
        <v>13</v>
      </c>
      <c r="P338">
        <v>30</v>
      </c>
      <c r="Q338">
        <v>0</v>
      </c>
      <c r="R338" s="2">
        <f t="shared" si="37"/>
        <v>1029</v>
      </c>
      <c r="S338">
        <v>3</v>
      </c>
      <c r="T338" s="2" t="str">
        <f t="shared" si="38"/>
        <v>With Discount</v>
      </c>
      <c r="U338">
        <v>4</v>
      </c>
      <c r="V338" s="18">
        <f t="shared" si="39"/>
        <v>457.33333333333331</v>
      </c>
      <c r="W338">
        <v>6</v>
      </c>
      <c r="X338">
        <v>5</v>
      </c>
      <c r="Y338" s="18">
        <f t="shared" si="40"/>
        <v>571.66666666666674</v>
      </c>
      <c r="Z338">
        <v>3</v>
      </c>
      <c r="AA338" s="2">
        <f t="shared" si="41"/>
        <v>18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3</v>
      </c>
      <c r="AI338">
        <v>11</v>
      </c>
      <c r="AJ338">
        <v>1</v>
      </c>
    </row>
    <row r="339" spans="1:36" x14ac:dyDescent="0.25">
      <c r="A339">
        <v>11056</v>
      </c>
      <c r="B339">
        <v>1974</v>
      </c>
      <c r="C339" s="2">
        <f t="shared" ca="1" si="35"/>
        <v>51</v>
      </c>
      <c r="D339" t="s">
        <v>442</v>
      </c>
      <c r="E339" t="s">
        <v>34</v>
      </c>
      <c r="F339">
        <v>72099</v>
      </c>
      <c r="G339">
        <v>0</v>
      </c>
      <c r="H339">
        <v>0</v>
      </c>
      <c r="I339" s="21">
        <f t="shared" si="36"/>
        <v>0</v>
      </c>
      <c r="J339" t="s">
        <v>194</v>
      </c>
      <c r="K339">
        <v>18</v>
      </c>
      <c r="L339">
        <v>546</v>
      </c>
      <c r="M339">
        <v>91</v>
      </c>
      <c r="N339">
        <v>410</v>
      </c>
      <c r="O339">
        <v>119</v>
      </c>
      <c r="P339">
        <v>0</v>
      </c>
      <c r="Q339">
        <v>22</v>
      </c>
      <c r="R339" s="2">
        <f t="shared" si="37"/>
        <v>1188</v>
      </c>
      <c r="S339">
        <v>1</v>
      </c>
      <c r="T339" s="2" t="str">
        <f t="shared" si="38"/>
        <v>With Discount</v>
      </c>
      <c r="U339">
        <v>3</v>
      </c>
      <c r="V339" s="18">
        <f t="shared" si="39"/>
        <v>274.15384615384619</v>
      </c>
      <c r="W339">
        <v>4</v>
      </c>
      <c r="X339">
        <v>10</v>
      </c>
      <c r="Y339" s="18">
        <f t="shared" si="40"/>
        <v>913.84615384615392</v>
      </c>
      <c r="Z339">
        <v>1</v>
      </c>
      <c r="AA339" s="2">
        <f t="shared" si="41"/>
        <v>18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3</v>
      </c>
      <c r="AI339">
        <v>11</v>
      </c>
      <c r="AJ339">
        <v>0</v>
      </c>
    </row>
    <row r="340" spans="1:36" x14ac:dyDescent="0.25">
      <c r="A340">
        <v>9365</v>
      </c>
      <c r="B340">
        <v>1976</v>
      </c>
      <c r="C340" s="2">
        <f t="shared" ca="1" si="35"/>
        <v>49</v>
      </c>
      <c r="D340" t="s">
        <v>33</v>
      </c>
      <c r="E340" t="s">
        <v>30</v>
      </c>
      <c r="F340">
        <v>60000</v>
      </c>
      <c r="G340">
        <v>0</v>
      </c>
      <c r="H340">
        <v>1</v>
      </c>
      <c r="I340" s="21">
        <f t="shared" si="36"/>
        <v>1</v>
      </c>
      <c r="J340" t="s">
        <v>195</v>
      </c>
      <c r="K340">
        <v>57</v>
      </c>
      <c r="L340">
        <v>1048</v>
      </c>
      <c r="M340">
        <v>0</v>
      </c>
      <c r="N340">
        <v>217</v>
      </c>
      <c r="O340">
        <v>0</v>
      </c>
      <c r="P340">
        <v>0</v>
      </c>
      <c r="Q340">
        <v>12</v>
      </c>
      <c r="R340" s="2">
        <f t="shared" si="37"/>
        <v>1277</v>
      </c>
      <c r="S340">
        <v>5</v>
      </c>
      <c r="T340" s="2" t="str">
        <f t="shared" si="38"/>
        <v>With Discount</v>
      </c>
      <c r="U340">
        <v>11</v>
      </c>
      <c r="V340" s="18">
        <f t="shared" si="39"/>
        <v>877.9375</v>
      </c>
      <c r="W340">
        <v>3</v>
      </c>
      <c r="X340">
        <v>5</v>
      </c>
      <c r="Y340" s="18">
        <f t="shared" si="40"/>
        <v>399.0625</v>
      </c>
      <c r="Z340">
        <v>6</v>
      </c>
      <c r="AA340" s="2">
        <f t="shared" si="41"/>
        <v>24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3</v>
      </c>
      <c r="AI340">
        <v>11</v>
      </c>
      <c r="AJ340">
        <v>0</v>
      </c>
    </row>
    <row r="341" spans="1:36" x14ac:dyDescent="0.25">
      <c r="A341">
        <v>6201</v>
      </c>
      <c r="B341">
        <v>1978</v>
      </c>
      <c r="C341" s="2">
        <f t="shared" ca="1" si="35"/>
        <v>47</v>
      </c>
      <c r="D341" t="s">
        <v>442</v>
      </c>
      <c r="E341" t="s">
        <v>30</v>
      </c>
      <c r="F341">
        <v>38643</v>
      </c>
      <c r="G341">
        <v>1</v>
      </c>
      <c r="H341">
        <v>1</v>
      </c>
      <c r="I341" s="21">
        <f t="shared" si="36"/>
        <v>2</v>
      </c>
      <c r="J341" t="s">
        <v>196</v>
      </c>
      <c r="K341">
        <v>45</v>
      </c>
      <c r="L341">
        <v>22</v>
      </c>
      <c r="M341">
        <v>2</v>
      </c>
      <c r="N341">
        <v>14</v>
      </c>
      <c r="O341">
        <v>0</v>
      </c>
      <c r="P341">
        <v>1</v>
      </c>
      <c r="Q341">
        <v>10</v>
      </c>
      <c r="R341" s="2">
        <f t="shared" si="37"/>
        <v>49</v>
      </c>
      <c r="S341">
        <v>2</v>
      </c>
      <c r="T341" s="2" t="str">
        <f t="shared" si="38"/>
        <v>With Discount</v>
      </c>
      <c r="U341">
        <v>2</v>
      </c>
      <c r="V341" s="18">
        <f t="shared" si="39"/>
        <v>19.600000000000001</v>
      </c>
      <c r="W341">
        <v>0</v>
      </c>
      <c r="X341">
        <v>3</v>
      </c>
      <c r="Y341" s="18">
        <f t="shared" si="40"/>
        <v>29.4</v>
      </c>
      <c r="Z341">
        <v>7</v>
      </c>
      <c r="AA341" s="2">
        <f t="shared" si="41"/>
        <v>7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3</v>
      </c>
      <c r="AI341">
        <v>11</v>
      </c>
      <c r="AJ341">
        <v>0</v>
      </c>
    </row>
    <row r="342" spans="1:36" x14ac:dyDescent="0.25">
      <c r="A342">
        <v>2061</v>
      </c>
      <c r="B342">
        <v>1955</v>
      </c>
      <c r="C342" s="2">
        <f t="shared" ca="1" si="35"/>
        <v>70</v>
      </c>
      <c r="D342" t="s">
        <v>442</v>
      </c>
      <c r="E342" t="s">
        <v>34</v>
      </c>
      <c r="F342">
        <v>50737</v>
      </c>
      <c r="G342">
        <v>0</v>
      </c>
      <c r="H342">
        <v>1</v>
      </c>
      <c r="I342" s="21">
        <f t="shared" si="36"/>
        <v>1</v>
      </c>
      <c r="J342" s="1">
        <v>41583</v>
      </c>
      <c r="K342">
        <v>61</v>
      </c>
      <c r="L342">
        <v>78</v>
      </c>
      <c r="M342">
        <v>0</v>
      </c>
      <c r="N342">
        <v>11</v>
      </c>
      <c r="O342">
        <v>0</v>
      </c>
      <c r="P342">
        <v>0</v>
      </c>
      <c r="Q342">
        <v>10</v>
      </c>
      <c r="R342" s="2">
        <f t="shared" si="37"/>
        <v>99</v>
      </c>
      <c r="S342">
        <v>1</v>
      </c>
      <c r="T342" s="2" t="str">
        <f t="shared" si="38"/>
        <v>With Discount</v>
      </c>
      <c r="U342">
        <v>2</v>
      </c>
      <c r="V342" s="18">
        <f t="shared" si="39"/>
        <v>33</v>
      </c>
      <c r="W342">
        <v>0</v>
      </c>
      <c r="X342">
        <v>4</v>
      </c>
      <c r="Y342" s="18">
        <f t="shared" si="40"/>
        <v>66</v>
      </c>
      <c r="Z342">
        <v>6</v>
      </c>
      <c r="AA342" s="2">
        <f t="shared" si="41"/>
        <v>7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3</v>
      </c>
      <c r="AI342">
        <v>11</v>
      </c>
      <c r="AJ342">
        <v>0</v>
      </c>
    </row>
    <row r="343" spans="1:36" x14ac:dyDescent="0.25">
      <c r="A343">
        <v>6184</v>
      </c>
      <c r="B343">
        <v>1969</v>
      </c>
      <c r="C343" s="2">
        <f t="shared" ca="1" si="35"/>
        <v>56</v>
      </c>
      <c r="D343" t="s">
        <v>33</v>
      </c>
      <c r="E343" t="s">
        <v>34</v>
      </c>
      <c r="F343">
        <v>68462</v>
      </c>
      <c r="G343">
        <v>0</v>
      </c>
      <c r="H343">
        <v>0</v>
      </c>
      <c r="I343" s="21">
        <f t="shared" si="36"/>
        <v>0</v>
      </c>
      <c r="J343" s="1">
        <v>41255</v>
      </c>
      <c r="K343">
        <v>6</v>
      </c>
      <c r="L343">
        <v>561</v>
      </c>
      <c r="M343">
        <v>64</v>
      </c>
      <c r="N343">
        <v>785</v>
      </c>
      <c r="O343">
        <v>84</v>
      </c>
      <c r="P343">
        <v>128</v>
      </c>
      <c r="Q343">
        <v>48</v>
      </c>
      <c r="R343" s="2">
        <f t="shared" si="37"/>
        <v>1670</v>
      </c>
      <c r="S343">
        <v>1</v>
      </c>
      <c r="T343" s="2" t="str">
        <f t="shared" si="38"/>
        <v>With Discount</v>
      </c>
      <c r="U343">
        <v>3</v>
      </c>
      <c r="V343" s="18">
        <f t="shared" si="39"/>
        <v>455.45454545454544</v>
      </c>
      <c r="W343">
        <v>3</v>
      </c>
      <c r="X343">
        <v>8</v>
      </c>
      <c r="Y343" s="18">
        <f t="shared" si="40"/>
        <v>1214.5454545454545</v>
      </c>
      <c r="Z343">
        <v>1</v>
      </c>
      <c r="AA343" s="2">
        <f t="shared" si="41"/>
        <v>15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3</v>
      </c>
      <c r="AI343">
        <v>11</v>
      </c>
      <c r="AJ343">
        <v>0</v>
      </c>
    </row>
    <row r="344" spans="1:36" x14ac:dyDescent="0.25">
      <c r="A344">
        <v>6142</v>
      </c>
      <c r="B344">
        <v>1943</v>
      </c>
      <c r="C344" s="2">
        <f t="shared" ca="1" si="35"/>
        <v>82</v>
      </c>
      <c r="D344" t="s">
        <v>443</v>
      </c>
      <c r="E344" t="s">
        <v>34</v>
      </c>
      <c r="F344">
        <v>65073</v>
      </c>
      <c r="G344">
        <v>0</v>
      </c>
      <c r="H344">
        <v>0</v>
      </c>
      <c r="I344" s="21">
        <f t="shared" si="36"/>
        <v>0</v>
      </c>
      <c r="J344" t="s">
        <v>113</v>
      </c>
      <c r="K344">
        <v>65</v>
      </c>
      <c r="L344">
        <v>629</v>
      </c>
      <c r="M344">
        <v>17</v>
      </c>
      <c r="N344">
        <v>177</v>
      </c>
      <c r="O344">
        <v>69</v>
      </c>
      <c r="P344">
        <v>0</v>
      </c>
      <c r="Q344">
        <v>8</v>
      </c>
      <c r="R344" s="2">
        <f t="shared" si="37"/>
        <v>900</v>
      </c>
      <c r="S344">
        <v>1</v>
      </c>
      <c r="T344" s="2" t="str">
        <f t="shared" si="38"/>
        <v>With Discount</v>
      </c>
      <c r="U344">
        <v>5</v>
      </c>
      <c r="V344" s="18">
        <f t="shared" si="39"/>
        <v>450</v>
      </c>
      <c r="W344">
        <v>3</v>
      </c>
      <c r="X344">
        <v>5</v>
      </c>
      <c r="Y344" s="18">
        <f t="shared" si="40"/>
        <v>450</v>
      </c>
      <c r="Z344">
        <v>2</v>
      </c>
      <c r="AA344" s="2">
        <f t="shared" si="41"/>
        <v>14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3</v>
      </c>
      <c r="AI344">
        <v>11</v>
      </c>
      <c r="AJ344">
        <v>0</v>
      </c>
    </row>
    <row r="345" spans="1:36" x14ac:dyDescent="0.25">
      <c r="A345">
        <v>4107</v>
      </c>
      <c r="B345">
        <v>1948</v>
      </c>
      <c r="C345" s="2">
        <f t="shared" ca="1" si="35"/>
        <v>77</v>
      </c>
      <c r="D345" t="s">
        <v>33</v>
      </c>
      <c r="E345" t="s">
        <v>34</v>
      </c>
      <c r="F345">
        <v>46681</v>
      </c>
      <c r="G345">
        <v>0</v>
      </c>
      <c r="H345">
        <v>2</v>
      </c>
      <c r="I345" s="21">
        <f t="shared" si="36"/>
        <v>2</v>
      </c>
      <c r="J345" s="1">
        <v>41496</v>
      </c>
      <c r="K345">
        <v>52</v>
      </c>
      <c r="L345">
        <v>269</v>
      </c>
      <c r="M345">
        <v>15</v>
      </c>
      <c r="N345">
        <v>69</v>
      </c>
      <c r="O345">
        <v>15</v>
      </c>
      <c r="P345">
        <v>19</v>
      </c>
      <c r="Q345">
        <v>38</v>
      </c>
      <c r="R345" s="2">
        <f t="shared" si="37"/>
        <v>425</v>
      </c>
      <c r="S345">
        <v>2</v>
      </c>
      <c r="T345" s="2" t="str">
        <f t="shared" si="38"/>
        <v>With Discount</v>
      </c>
      <c r="U345">
        <v>4</v>
      </c>
      <c r="V345" s="18">
        <f t="shared" si="39"/>
        <v>212.5</v>
      </c>
      <c r="W345">
        <v>6</v>
      </c>
      <c r="X345">
        <v>4</v>
      </c>
      <c r="Y345" s="18">
        <f t="shared" si="40"/>
        <v>212.5</v>
      </c>
      <c r="Z345">
        <v>5</v>
      </c>
      <c r="AA345" s="2">
        <f t="shared" si="41"/>
        <v>16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3</v>
      </c>
      <c r="AI345">
        <v>11</v>
      </c>
      <c r="AJ345">
        <v>0</v>
      </c>
    </row>
    <row r="346" spans="1:36" x14ac:dyDescent="0.25">
      <c r="A346">
        <v>7274</v>
      </c>
      <c r="B346">
        <v>1957</v>
      </c>
      <c r="C346" s="2">
        <f t="shared" ca="1" si="35"/>
        <v>68</v>
      </c>
      <c r="D346" t="s">
        <v>442</v>
      </c>
      <c r="E346" t="s">
        <v>34</v>
      </c>
      <c r="F346">
        <v>78618</v>
      </c>
      <c r="G346">
        <v>0</v>
      </c>
      <c r="H346">
        <v>0</v>
      </c>
      <c r="I346" s="21">
        <f t="shared" si="36"/>
        <v>0</v>
      </c>
      <c r="J346" t="s">
        <v>197</v>
      </c>
      <c r="K346">
        <v>87</v>
      </c>
      <c r="L346">
        <v>736</v>
      </c>
      <c r="M346">
        <v>163</v>
      </c>
      <c r="N346">
        <v>818</v>
      </c>
      <c r="O346">
        <v>212</v>
      </c>
      <c r="P346">
        <v>163</v>
      </c>
      <c r="Q346">
        <v>61</v>
      </c>
      <c r="R346" s="2">
        <f t="shared" si="37"/>
        <v>2153</v>
      </c>
      <c r="S346">
        <v>1</v>
      </c>
      <c r="T346" s="2" t="str">
        <f t="shared" si="38"/>
        <v>With Discount</v>
      </c>
      <c r="U346">
        <v>4</v>
      </c>
      <c r="V346" s="18">
        <f t="shared" si="39"/>
        <v>615.14285714285711</v>
      </c>
      <c r="W346">
        <v>7</v>
      </c>
      <c r="X346">
        <v>10</v>
      </c>
      <c r="Y346" s="18">
        <f t="shared" si="40"/>
        <v>1537.8571428571429</v>
      </c>
      <c r="Z346">
        <v>2</v>
      </c>
      <c r="AA346" s="2">
        <f t="shared" si="41"/>
        <v>22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3</v>
      </c>
      <c r="AI346">
        <v>11</v>
      </c>
      <c r="AJ346">
        <v>0</v>
      </c>
    </row>
    <row r="347" spans="1:36" x14ac:dyDescent="0.25">
      <c r="A347">
        <v>9336</v>
      </c>
      <c r="B347">
        <v>1969</v>
      </c>
      <c r="C347" s="2">
        <f t="shared" ca="1" si="35"/>
        <v>56</v>
      </c>
      <c r="D347" t="s">
        <v>33</v>
      </c>
      <c r="E347" t="s">
        <v>57</v>
      </c>
      <c r="F347">
        <v>62187</v>
      </c>
      <c r="G347">
        <v>0</v>
      </c>
      <c r="H347">
        <v>1</v>
      </c>
      <c r="I347" s="21">
        <f t="shared" si="36"/>
        <v>1</v>
      </c>
      <c r="J347" t="s">
        <v>198</v>
      </c>
      <c r="K347">
        <v>38</v>
      </c>
      <c r="L347">
        <v>512</v>
      </c>
      <c r="M347">
        <v>0</v>
      </c>
      <c r="N347">
        <v>83</v>
      </c>
      <c r="O347">
        <v>0</v>
      </c>
      <c r="P347">
        <v>0</v>
      </c>
      <c r="Q347">
        <v>41</v>
      </c>
      <c r="R347" s="2">
        <f t="shared" si="37"/>
        <v>636</v>
      </c>
      <c r="S347">
        <v>3</v>
      </c>
      <c r="T347" s="2" t="str">
        <f t="shared" si="38"/>
        <v>With Discount</v>
      </c>
      <c r="U347">
        <v>6</v>
      </c>
      <c r="V347" s="18">
        <f t="shared" si="39"/>
        <v>238.5</v>
      </c>
      <c r="W347">
        <v>2</v>
      </c>
      <c r="X347">
        <v>10</v>
      </c>
      <c r="Y347" s="18">
        <f t="shared" si="40"/>
        <v>397.5</v>
      </c>
      <c r="Z347">
        <v>4</v>
      </c>
      <c r="AA347" s="2">
        <f t="shared" si="41"/>
        <v>21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3</v>
      </c>
      <c r="AI347">
        <v>11</v>
      </c>
      <c r="AJ347">
        <v>0</v>
      </c>
    </row>
    <row r="348" spans="1:36" x14ac:dyDescent="0.25">
      <c r="A348">
        <v>2958</v>
      </c>
      <c r="B348">
        <v>1978</v>
      </c>
      <c r="C348" s="2">
        <f t="shared" ca="1" si="35"/>
        <v>47</v>
      </c>
      <c r="D348" t="s">
        <v>442</v>
      </c>
      <c r="E348" t="s">
        <v>34</v>
      </c>
      <c r="F348">
        <v>28442</v>
      </c>
      <c r="G348">
        <v>2</v>
      </c>
      <c r="H348">
        <v>0</v>
      </c>
      <c r="I348" s="21">
        <f t="shared" si="36"/>
        <v>2</v>
      </c>
      <c r="J348" t="s">
        <v>94</v>
      </c>
      <c r="K348">
        <v>53</v>
      </c>
      <c r="L348">
        <v>19</v>
      </c>
      <c r="M348">
        <v>3</v>
      </c>
      <c r="N348">
        <v>10</v>
      </c>
      <c r="O348">
        <v>11</v>
      </c>
      <c r="P348">
        <v>8</v>
      </c>
      <c r="Q348">
        <v>6</v>
      </c>
      <c r="R348" s="2">
        <f t="shared" si="37"/>
        <v>57</v>
      </c>
      <c r="S348">
        <v>3</v>
      </c>
      <c r="T348" s="2" t="str">
        <f t="shared" si="38"/>
        <v>With Discount</v>
      </c>
      <c r="U348">
        <v>2</v>
      </c>
      <c r="V348" s="18">
        <f t="shared" si="39"/>
        <v>19</v>
      </c>
      <c r="W348">
        <v>1</v>
      </c>
      <c r="X348">
        <v>4</v>
      </c>
      <c r="Y348" s="18">
        <f t="shared" si="40"/>
        <v>38</v>
      </c>
      <c r="Z348">
        <v>4</v>
      </c>
      <c r="AA348" s="2">
        <f t="shared" si="41"/>
        <v>10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11</v>
      </c>
      <c r="AJ348">
        <v>0</v>
      </c>
    </row>
    <row r="349" spans="1:36" x14ac:dyDescent="0.25">
      <c r="A349">
        <v>933</v>
      </c>
      <c r="B349">
        <v>1978</v>
      </c>
      <c r="C349" s="2">
        <f t="shared" ca="1" si="35"/>
        <v>47</v>
      </c>
      <c r="D349" t="s">
        <v>33</v>
      </c>
      <c r="E349" t="s">
        <v>34</v>
      </c>
      <c r="F349">
        <v>37717</v>
      </c>
      <c r="G349">
        <v>1</v>
      </c>
      <c r="H349">
        <v>0</v>
      </c>
      <c r="I349" s="21">
        <f t="shared" si="36"/>
        <v>1</v>
      </c>
      <c r="J349" t="s">
        <v>165</v>
      </c>
      <c r="K349">
        <v>31</v>
      </c>
      <c r="L349">
        <v>9</v>
      </c>
      <c r="M349">
        <v>0</v>
      </c>
      <c r="N349">
        <v>6</v>
      </c>
      <c r="O349">
        <v>4</v>
      </c>
      <c r="P349">
        <v>1</v>
      </c>
      <c r="Q349">
        <v>5</v>
      </c>
      <c r="R349" s="2">
        <f t="shared" si="37"/>
        <v>25</v>
      </c>
      <c r="S349">
        <v>1</v>
      </c>
      <c r="T349" s="2" t="str">
        <f t="shared" si="38"/>
        <v>With Discount</v>
      </c>
      <c r="U349">
        <v>1</v>
      </c>
      <c r="V349" s="18">
        <f t="shared" si="39"/>
        <v>8.3333333333333321</v>
      </c>
      <c r="W349">
        <v>0</v>
      </c>
      <c r="X349">
        <v>2</v>
      </c>
      <c r="Y349" s="18">
        <f t="shared" si="40"/>
        <v>16.666666666666664</v>
      </c>
      <c r="Z349">
        <v>9</v>
      </c>
      <c r="AA349" s="2">
        <f t="shared" si="41"/>
        <v>4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3</v>
      </c>
      <c r="AI349">
        <v>11</v>
      </c>
      <c r="AJ349">
        <v>0</v>
      </c>
    </row>
    <row r="350" spans="1:36" x14ac:dyDescent="0.25">
      <c r="A350">
        <v>5837</v>
      </c>
      <c r="B350">
        <v>1967</v>
      </c>
      <c r="C350" s="2">
        <f t="shared" ca="1" si="35"/>
        <v>58</v>
      </c>
      <c r="D350" t="s">
        <v>442</v>
      </c>
      <c r="E350" t="s">
        <v>34</v>
      </c>
      <c r="F350">
        <v>51479</v>
      </c>
      <c r="G350">
        <v>1</v>
      </c>
      <c r="H350">
        <v>1</v>
      </c>
      <c r="I350" s="21">
        <f t="shared" si="36"/>
        <v>2</v>
      </c>
      <c r="J350" t="s">
        <v>199</v>
      </c>
      <c r="K350">
        <v>67</v>
      </c>
      <c r="L350">
        <v>247</v>
      </c>
      <c r="M350">
        <v>8</v>
      </c>
      <c r="N350">
        <v>160</v>
      </c>
      <c r="O350">
        <v>6</v>
      </c>
      <c r="P350">
        <v>8</v>
      </c>
      <c r="Q350">
        <v>65</v>
      </c>
      <c r="R350" s="2">
        <f t="shared" si="37"/>
        <v>494</v>
      </c>
      <c r="S350">
        <v>7</v>
      </c>
      <c r="T350" s="2" t="str">
        <f t="shared" si="38"/>
        <v>With Discount</v>
      </c>
      <c r="U350">
        <v>6</v>
      </c>
      <c r="V350" s="18">
        <f t="shared" si="39"/>
        <v>247</v>
      </c>
      <c r="W350">
        <v>3</v>
      </c>
      <c r="X350">
        <v>6</v>
      </c>
      <c r="Y350" s="18">
        <f t="shared" si="40"/>
        <v>247</v>
      </c>
      <c r="Z350">
        <v>7</v>
      </c>
      <c r="AA350" s="2">
        <f t="shared" si="41"/>
        <v>22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3</v>
      </c>
      <c r="AI350">
        <v>11</v>
      </c>
      <c r="AJ350">
        <v>0</v>
      </c>
    </row>
    <row r="351" spans="1:36" x14ac:dyDescent="0.25">
      <c r="A351">
        <v>10704</v>
      </c>
      <c r="B351">
        <v>1969</v>
      </c>
      <c r="C351" s="2">
        <f t="shared" ca="1" si="35"/>
        <v>56</v>
      </c>
      <c r="D351" t="s">
        <v>442</v>
      </c>
      <c r="E351" t="s">
        <v>30</v>
      </c>
      <c r="F351">
        <v>54803</v>
      </c>
      <c r="G351">
        <v>0</v>
      </c>
      <c r="H351">
        <v>1</v>
      </c>
      <c r="I351" s="21">
        <f t="shared" si="36"/>
        <v>1</v>
      </c>
      <c r="J351" t="s">
        <v>200</v>
      </c>
      <c r="K351">
        <v>65</v>
      </c>
      <c r="L351">
        <v>404</v>
      </c>
      <c r="M351">
        <v>0</v>
      </c>
      <c r="N351">
        <v>92</v>
      </c>
      <c r="O351">
        <v>28</v>
      </c>
      <c r="P351">
        <v>27</v>
      </c>
      <c r="Q351">
        <v>142</v>
      </c>
      <c r="R351" s="2">
        <f t="shared" si="37"/>
        <v>693</v>
      </c>
      <c r="S351">
        <v>2</v>
      </c>
      <c r="T351" s="2" t="str">
        <f t="shared" si="38"/>
        <v>With Discount</v>
      </c>
      <c r="U351">
        <v>6</v>
      </c>
      <c r="V351" s="18">
        <f t="shared" si="39"/>
        <v>277.2</v>
      </c>
      <c r="W351">
        <v>2</v>
      </c>
      <c r="X351">
        <v>9</v>
      </c>
      <c r="Y351" s="18">
        <f t="shared" si="40"/>
        <v>415.8</v>
      </c>
      <c r="Z351">
        <v>4</v>
      </c>
      <c r="AA351" s="2">
        <f t="shared" si="41"/>
        <v>19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3</v>
      </c>
      <c r="AI351">
        <v>11</v>
      </c>
      <c r="AJ351">
        <v>0</v>
      </c>
    </row>
    <row r="352" spans="1:36" x14ac:dyDescent="0.25">
      <c r="A352">
        <v>5125</v>
      </c>
      <c r="B352">
        <v>1960</v>
      </c>
      <c r="C352" s="2">
        <f t="shared" ca="1" si="35"/>
        <v>65</v>
      </c>
      <c r="D352" t="s">
        <v>442</v>
      </c>
      <c r="E352" t="s">
        <v>34</v>
      </c>
      <c r="F352">
        <v>79530</v>
      </c>
      <c r="G352">
        <v>0</v>
      </c>
      <c r="H352">
        <v>0</v>
      </c>
      <c r="I352" s="21">
        <f t="shared" si="36"/>
        <v>0</v>
      </c>
      <c r="J352" t="s">
        <v>88</v>
      </c>
      <c r="K352">
        <v>64</v>
      </c>
      <c r="L352">
        <v>333</v>
      </c>
      <c r="M352">
        <v>0</v>
      </c>
      <c r="N352">
        <v>815</v>
      </c>
      <c r="O352">
        <v>129</v>
      </c>
      <c r="P352">
        <v>42</v>
      </c>
      <c r="Q352">
        <v>29</v>
      </c>
      <c r="R352" s="2">
        <f t="shared" si="37"/>
        <v>1348</v>
      </c>
      <c r="S352">
        <v>1</v>
      </c>
      <c r="T352" s="2" t="str">
        <f t="shared" si="38"/>
        <v>With Discount</v>
      </c>
      <c r="U352">
        <v>4</v>
      </c>
      <c r="V352" s="18">
        <f t="shared" si="39"/>
        <v>359.46666666666664</v>
      </c>
      <c r="W352">
        <v>10</v>
      </c>
      <c r="X352">
        <v>11</v>
      </c>
      <c r="Y352" s="18">
        <f t="shared" si="40"/>
        <v>988.5333333333333</v>
      </c>
      <c r="Z352">
        <v>2</v>
      </c>
      <c r="AA352" s="2">
        <f t="shared" si="41"/>
        <v>26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</v>
      </c>
      <c r="AI352">
        <v>11</v>
      </c>
      <c r="AJ352">
        <v>0</v>
      </c>
    </row>
    <row r="353" spans="1:36" x14ac:dyDescent="0.25">
      <c r="A353">
        <v>4432</v>
      </c>
      <c r="B353">
        <v>1976</v>
      </c>
      <c r="C353" s="2">
        <f t="shared" ca="1" si="35"/>
        <v>49</v>
      </c>
      <c r="D353" t="s">
        <v>442</v>
      </c>
      <c r="E353" t="s">
        <v>37</v>
      </c>
      <c r="F353">
        <v>31615</v>
      </c>
      <c r="G353">
        <v>1</v>
      </c>
      <c r="H353">
        <v>0</v>
      </c>
      <c r="I353" s="21">
        <f t="shared" si="36"/>
        <v>1</v>
      </c>
      <c r="J353" t="s">
        <v>201</v>
      </c>
      <c r="K353">
        <v>82</v>
      </c>
      <c r="L353">
        <v>2</v>
      </c>
      <c r="M353">
        <v>3</v>
      </c>
      <c r="N353">
        <v>20</v>
      </c>
      <c r="O353">
        <v>6</v>
      </c>
      <c r="P353">
        <v>11</v>
      </c>
      <c r="Q353">
        <v>9</v>
      </c>
      <c r="R353" s="2">
        <f t="shared" si="37"/>
        <v>51</v>
      </c>
      <c r="S353">
        <v>2</v>
      </c>
      <c r="T353" s="2" t="str">
        <f t="shared" si="38"/>
        <v>With Discount</v>
      </c>
      <c r="U353">
        <v>2</v>
      </c>
      <c r="V353" s="18">
        <f t="shared" si="39"/>
        <v>20.400000000000002</v>
      </c>
      <c r="W353">
        <v>0</v>
      </c>
      <c r="X353">
        <v>3</v>
      </c>
      <c r="Y353" s="18">
        <f t="shared" si="40"/>
        <v>30.599999999999998</v>
      </c>
      <c r="Z353">
        <v>7</v>
      </c>
      <c r="AA353" s="2">
        <f t="shared" si="41"/>
        <v>7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3</v>
      </c>
      <c r="AI353">
        <v>11</v>
      </c>
      <c r="AJ353">
        <v>0</v>
      </c>
    </row>
    <row r="354" spans="1:36" x14ac:dyDescent="0.25">
      <c r="A354">
        <v>5955</v>
      </c>
      <c r="B354">
        <v>1962</v>
      </c>
      <c r="C354" s="2">
        <f t="shared" ca="1" si="35"/>
        <v>63</v>
      </c>
      <c r="D354" t="s">
        <v>442</v>
      </c>
      <c r="E354" t="s">
        <v>34</v>
      </c>
      <c r="F354">
        <v>72025</v>
      </c>
      <c r="G354">
        <v>0</v>
      </c>
      <c r="H354">
        <v>0</v>
      </c>
      <c r="I354" s="21">
        <f t="shared" si="36"/>
        <v>0</v>
      </c>
      <c r="J354" t="s">
        <v>202</v>
      </c>
      <c r="K354">
        <v>27</v>
      </c>
      <c r="L354">
        <v>833</v>
      </c>
      <c r="M354">
        <v>33</v>
      </c>
      <c r="N354">
        <v>549</v>
      </c>
      <c r="O354">
        <v>151</v>
      </c>
      <c r="P354">
        <v>133</v>
      </c>
      <c r="Q354">
        <v>233</v>
      </c>
      <c r="R354" s="2">
        <f t="shared" si="37"/>
        <v>1932</v>
      </c>
      <c r="S354">
        <v>1</v>
      </c>
      <c r="T354" s="2" t="str">
        <f t="shared" si="38"/>
        <v>With Discount</v>
      </c>
      <c r="U354">
        <v>4</v>
      </c>
      <c r="V354" s="18">
        <f t="shared" si="39"/>
        <v>644</v>
      </c>
      <c r="W354">
        <v>3</v>
      </c>
      <c r="X354">
        <v>8</v>
      </c>
      <c r="Y354" s="18">
        <f t="shared" si="40"/>
        <v>1288</v>
      </c>
      <c r="Z354">
        <v>3</v>
      </c>
      <c r="AA354" s="2">
        <f t="shared" si="41"/>
        <v>16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</v>
      </c>
      <c r="AI354">
        <v>11</v>
      </c>
      <c r="AJ354">
        <v>0</v>
      </c>
    </row>
    <row r="355" spans="1:36" x14ac:dyDescent="0.25">
      <c r="A355">
        <v>2928</v>
      </c>
      <c r="B355">
        <v>1975</v>
      </c>
      <c r="C355" s="2">
        <f t="shared" ca="1" si="35"/>
        <v>50</v>
      </c>
      <c r="D355" t="s">
        <v>33</v>
      </c>
      <c r="E355" t="s">
        <v>30</v>
      </c>
      <c r="F355">
        <v>52614</v>
      </c>
      <c r="G355">
        <v>0</v>
      </c>
      <c r="H355">
        <v>1</v>
      </c>
      <c r="I355" s="21">
        <f t="shared" si="36"/>
        <v>1</v>
      </c>
      <c r="J355" s="1">
        <v>40920</v>
      </c>
      <c r="K355">
        <v>63</v>
      </c>
      <c r="L355">
        <v>789</v>
      </c>
      <c r="M355">
        <v>0</v>
      </c>
      <c r="N355">
        <v>142</v>
      </c>
      <c r="O355">
        <v>12</v>
      </c>
      <c r="P355">
        <v>9</v>
      </c>
      <c r="Q355">
        <v>38</v>
      </c>
      <c r="R355" s="2">
        <f t="shared" si="37"/>
        <v>990</v>
      </c>
      <c r="S355">
        <v>2</v>
      </c>
      <c r="T355" s="2" t="str">
        <f t="shared" si="38"/>
        <v>With Discount</v>
      </c>
      <c r="U355">
        <v>2</v>
      </c>
      <c r="V355" s="18">
        <f t="shared" si="39"/>
        <v>198</v>
      </c>
      <c r="W355">
        <v>4</v>
      </c>
      <c r="X355">
        <v>8</v>
      </c>
      <c r="Y355" s="18">
        <f t="shared" si="40"/>
        <v>792</v>
      </c>
      <c r="Z355">
        <v>8</v>
      </c>
      <c r="AA355" s="2">
        <f t="shared" si="41"/>
        <v>16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3</v>
      </c>
      <c r="AI355">
        <v>11</v>
      </c>
      <c r="AJ355">
        <v>0</v>
      </c>
    </row>
    <row r="356" spans="1:36" x14ac:dyDescent="0.25">
      <c r="A356">
        <v>5680</v>
      </c>
      <c r="B356">
        <v>1984</v>
      </c>
      <c r="C356" s="2">
        <f t="shared" ca="1" si="35"/>
        <v>41</v>
      </c>
      <c r="D356" t="s">
        <v>443</v>
      </c>
      <c r="E356" t="s">
        <v>34</v>
      </c>
      <c r="F356">
        <v>35684</v>
      </c>
      <c r="G356">
        <v>1</v>
      </c>
      <c r="H356">
        <v>0</v>
      </c>
      <c r="I356" s="21">
        <f t="shared" si="36"/>
        <v>1</v>
      </c>
      <c r="J356" t="s">
        <v>203</v>
      </c>
      <c r="K356">
        <v>66</v>
      </c>
      <c r="L356">
        <v>10</v>
      </c>
      <c r="M356">
        <v>4</v>
      </c>
      <c r="N356">
        <v>7</v>
      </c>
      <c r="O356">
        <v>0</v>
      </c>
      <c r="P356">
        <v>6</v>
      </c>
      <c r="Q356">
        <v>3</v>
      </c>
      <c r="R356" s="2">
        <f t="shared" si="37"/>
        <v>30</v>
      </c>
      <c r="S356">
        <v>1</v>
      </c>
      <c r="T356" s="2" t="str">
        <f t="shared" si="38"/>
        <v>With Discount</v>
      </c>
      <c r="U356">
        <v>1</v>
      </c>
      <c r="V356" s="18">
        <f t="shared" si="39"/>
        <v>7.5</v>
      </c>
      <c r="W356">
        <v>0</v>
      </c>
      <c r="X356">
        <v>3</v>
      </c>
      <c r="Y356" s="18">
        <f t="shared" si="40"/>
        <v>22.5</v>
      </c>
      <c r="Z356">
        <v>6</v>
      </c>
      <c r="AA356" s="2">
        <f t="shared" si="41"/>
        <v>5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3</v>
      </c>
      <c r="AI356">
        <v>11</v>
      </c>
      <c r="AJ356">
        <v>0</v>
      </c>
    </row>
    <row r="357" spans="1:36" x14ac:dyDescent="0.25">
      <c r="A357">
        <v>10313</v>
      </c>
      <c r="B357">
        <v>1975</v>
      </c>
      <c r="C357" s="2">
        <f t="shared" ca="1" si="35"/>
        <v>50</v>
      </c>
      <c r="D357" t="s">
        <v>442</v>
      </c>
      <c r="E357" t="s">
        <v>34</v>
      </c>
      <c r="F357">
        <v>48178</v>
      </c>
      <c r="G357">
        <v>1</v>
      </c>
      <c r="H357">
        <v>1</v>
      </c>
      <c r="I357" s="21">
        <f t="shared" si="36"/>
        <v>2</v>
      </c>
      <c r="J357" t="s">
        <v>107</v>
      </c>
      <c r="K357">
        <v>69</v>
      </c>
      <c r="L357">
        <v>159</v>
      </c>
      <c r="M357">
        <v>4</v>
      </c>
      <c r="N357">
        <v>45</v>
      </c>
      <c r="O357">
        <v>6</v>
      </c>
      <c r="P357">
        <v>2</v>
      </c>
      <c r="Q357">
        <v>38</v>
      </c>
      <c r="R357" s="2">
        <f t="shared" si="37"/>
        <v>254</v>
      </c>
      <c r="S357">
        <v>6</v>
      </c>
      <c r="T357" s="2" t="str">
        <f t="shared" si="38"/>
        <v>With Discount</v>
      </c>
      <c r="U357">
        <v>5</v>
      </c>
      <c r="V357" s="18">
        <f t="shared" si="39"/>
        <v>141.11111111111111</v>
      </c>
      <c r="W357">
        <v>1</v>
      </c>
      <c r="X357">
        <v>4</v>
      </c>
      <c r="Y357" s="18">
        <f t="shared" si="40"/>
        <v>112.88888888888889</v>
      </c>
      <c r="Z357">
        <v>8</v>
      </c>
      <c r="AA357" s="2">
        <f t="shared" si="41"/>
        <v>16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3</v>
      </c>
      <c r="AI357">
        <v>11</v>
      </c>
      <c r="AJ357">
        <v>0</v>
      </c>
    </row>
    <row r="358" spans="1:36" x14ac:dyDescent="0.25">
      <c r="A358">
        <v>2557</v>
      </c>
      <c r="B358">
        <v>1970</v>
      </c>
      <c r="C358" s="2">
        <f t="shared" ca="1" si="35"/>
        <v>55</v>
      </c>
      <c r="D358" t="s">
        <v>443</v>
      </c>
      <c r="E358" t="s">
        <v>30</v>
      </c>
      <c r="F358">
        <v>29548</v>
      </c>
      <c r="G358">
        <v>1</v>
      </c>
      <c r="H358">
        <v>0</v>
      </c>
      <c r="I358" s="21">
        <f t="shared" si="36"/>
        <v>1</v>
      </c>
      <c r="J358" t="s">
        <v>55</v>
      </c>
      <c r="K358">
        <v>52</v>
      </c>
      <c r="L358">
        <v>7</v>
      </c>
      <c r="M358">
        <v>1</v>
      </c>
      <c r="N358">
        <v>6</v>
      </c>
      <c r="O358">
        <v>3</v>
      </c>
      <c r="P358">
        <v>1</v>
      </c>
      <c r="Q358">
        <v>11</v>
      </c>
      <c r="R358" s="2">
        <f t="shared" si="37"/>
        <v>29</v>
      </c>
      <c r="S358">
        <v>1</v>
      </c>
      <c r="T358" s="2" t="str">
        <f t="shared" si="38"/>
        <v>With Discount</v>
      </c>
      <c r="U358">
        <v>1</v>
      </c>
      <c r="V358" s="18">
        <f t="shared" si="39"/>
        <v>9.6666666666666661</v>
      </c>
      <c r="W358">
        <v>1</v>
      </c>
      <c r="X358">
        <v>2</v>
      </c>
      <c r="Y358" s="18">
        <f t="shared" si="40"/>
        <v>19.333333333333332</v>
      </c>
      <c r="Z358">
        <v>4</v>
      </c>
      <c r="AA358" s="2">
        <f t="shared" si="41"/>
        <v>5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</v>
      </c>
      <c r="AI358">
        <v>11</v>
      </c>
      <c r="AJ358">
        <v>0</v>
      </c>
    </row>
    <row r="359" spans="1:36" x14ac:dyDescent="0.25">
      <c r="A359">
        <v>1245</v>
      </c>
      <c r="B359">
        <v>1966</v>
      </c>
      <c r="C359" s="2">
        <f t="shared" ca="1" si="35"/>
        <v>59</v>
      </c>
      <c r="D359" t="s">
        <v>442</v>
      </c>
      <c r="E359" t="s">
        <v>30</v>
      </c>
      <c r="F359">
        <v>63810</v>
      </c>
      <c r="G359">
        <v>0</v>
      </c>
      <c r="H359">
        <v>1</v>
      </c>
      <c r="I359" s="21">
        <f t="shared" si="36"/>
        <v>1</v>
      </c>
      <c r="J359" s="1">
        <v>41224</v>
      </c>
      <c r="K359">
        <v>45</v>
      </c>
      <c r="L359">
        <v>977</v>
      </c>
      <c r="M359">
        <v>12</v>
      </c>
      <c r="N359">
        <v>253</v>
      </c>
      <c r="O359">
        <v>16</v>
      </c>
      <c r="P359">
        <v>12</v>
      </c>
      <c r="Q359">
        <v>101</v>
      </c>
      <c r="R359" s="2">
        <f t="shared" si="37"/>
        <v>1371</v>
      </c>
      <c r="S359">
        <v>4</v>
      </c>
      <c r="T359" s="2" t="str">
        <f t="shared" si="38"/>
        <v>With Discount</v>
      </c>
      <c r="U359">
        <v>4</v>
      </c>
      <c r="V359" s="18">
        <f t="shared" si="39"/>
        <v>342.75</v>
      </c>
      <c r="W359">
        <v>3</v>
      </c>
      <c r="X359">
        <v>12</v>
      </c>
      <c r="Y359" s="18">
        <f t="shared" si="40"/>
        <v>1028.25</v>
      </c>
      <c r="Z359">
        <v>8</v>
      </c>
      <c r="AA359" s="2">
        <f t="shared" si="41"/>
        <v>23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3</v>
      </c>
      <c r="AI359">
        <v>11</v>
      </c>
      <c r="AJ359">
        <v>0</v>
      </c>
    </row>
    <row r="360" spans="1:36" x14ac:dyDescent="0.25">
      <c r="A360">
        <v>1519</v>
      </c>
      <c r="B360">
        <v>1972</v>
      </c>
      <c r="C360" s="2">
        <f t="shared" ca="1" si="35"/>
        <v>53</v>
      </c>
      <c r="D360" t="s">
        <v>33</v>
      </c>
      <c r="E360" t="s">
        <v>30</v>
      </c>
      <c r="F360">
        <v>38578</v>
      </c>
      <c r="G360">
        <v>1</v>
      </c>
      <c r="H360">
        <v>1</v>
      </c>
      <c r="I360" s="21">
        <f t="shared" si="36"/>
        <v>2</v>
      </c>
      <c r="J360" t="s">
        <v>204</v>
      </c>
      <c r="K360">
        <v>2</v>
      </c>
      <c r="L360">
        <v>38</v>
      </c>
      <c r="M360">
        <v>4</v>
      </c>
      <c r="N360">
        <v>22</v>
      </c>
      <c r="O360">
        <v>3</v>
      </c>
      <c r="P360">
        <v>3</v>
      </c>
      <c r="Q360">
        <v>3</v>
      </c>
      <c r="R360" s="2">
        <f t="shared" si="37"/>
        <v>73</v>
      </c>
      <c r="S360">
        <v>3</v>
      </c>
      <c r="T360" s="2" t="str">
        <f t="shared" si="38"/>
        <v>With Discount</v>
      </c>
      <c r="U360">
        <v>3</v>
      </c>
      <c r="V360" s="18">
        <f t="shared" si="39"/>
        <v>36.5</v>
      </c>
      <c r="W360">
        <v>0</v>
      </c>
      <c r="X360">
        <v>3</v>
      </c>
      <c r="Y360" s="18">
        <f t="shared" si="40"/>
        <v>36.5</v>
      </c>
      <c r="Z360">
        <v>8</v>
      </c>
      <c r="AA360" s="2">
        <f t="shared" si="41"/>
        <v>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3</v>
      </c>
      <c r="AI360">
        <v>11</v>
      </c>
      <c r="AJ360">
        <v>1</v>
      </c>
    </row>
    <row r="361" spans="1:36" x14ac:dyDescent="0.25">
      <c r="A361">
        <v>10703</v>
      </c>
      <c r="B361">
        <v>1975</v>
      </c>
      <c r="C361" s="2">
        <f t="shared" ca="1" si="35"/>
        <v>50</v>
      </c>
      <c r="D361" t="s">
        <v>443</v>
      </c>
      <c r="E361" t="s">
        <v>30</v>
      </c>
      <c r="F361">
        <v>46098</v>
      </c>
      <c r="G361">
        <v>1</v>
      </c>
      <c r="H361">
        <v>1</v>
      </c>
      <c r="I361" s="21">
        <f t="shared" si="36"/>
        <v>2</v>
      </c>
      <c r="J361" t="s">
        <v>205</v>
      </c>
      <c r="K361">
        <v>86</v>
      </c>
      <c r="L361">
        <v>57</v>
      </c>
      <c r="M361">
        <v>0</v>
      </c>
      <c r="N361">
        <v>27</v>
      </c>
      <c r="O361">
        <v>0</v>
      </c>
      <c r="P361">
        <v>0</v>
      </c>
      <c r="Q361">
        <v>36</v>
      </c>
      <c r="R361" s="2">
        <f t="shared" si="37"/>
        <v>120</v>
      </c>
      <c r="S361">
        <v>4</v>
      </c>
      <c r="T361" s="2" t="str">
        <f t="shared" si="38"/>
        <v>With Discount</v>
      </c>
      <c r="U361">
        <v>3</v>
      </c>
      <c r="V361" s="18">
        <f t="shared" si="39"/>
        <v>72</v>
      </c>
      <c r="W361">
        <v>2</v>
      </c>
      <c r="X361">
        <v>2</v>
      </c>
      <c r="Y361" s="18">
        <f t="shared" si="40"/>
        <v>48</v>
      </c>
      <c r="Z361">
        <v>8</v>
      </c>
      <c r="AA361" s="2">
        <f t="shared" si="41"/>
        <v>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3</v>
      </c>
      <c r="AI361">
        <v>11</v>
      </c>
      <c r="AJ361">
        <v>0</v>
      </c>
    </row>
    <row r="362" spans="1:36" x14ac:dyDescent="0.25">
      <c r="A362">
        <v>1726</v>
      </c>
      <c r="B362">
        <v>1970</v>
      </c>
      <c r="C362" s="2">
        <f t="shared" ca="1" si="35"/>
        <v>55</v>
      </c>
      <c r="D362" t="s">
        <v>442</v>
      </c>
      <c r="E362" t="s">
        <v>30</v>
      </c>
      <c r="F362">
        <v>22585</v>
      </c>
      <c r="G362">
        <v>0</v>
      </c>
      <c r="H362">
        <v>0</v>
      </c>
      <c r="I362" s="21">
        <f t="shared" si="36"/>
        <v>0</v>
      </c>
      <c r="J362" t="s">
        <v>48</v>
      </c>
      <c r="K362">
        <v>23</v>
      </c>
      <c r="L362">
        <v>3</v>
      </c>
      <c r="M362">
        <v>9</v>
      </c>
      <c r="N362">
        <v>15</v>
      </c>
      <c r="O362">
        <v>13</v>
      </c>
      <c r="P362">
        <v>2</v>
      </c>
      <c r="Q362">
        <v>39</v>
      </c>
      <c r="R362" s="2">
        <f t="shared" si="37"/>
        <v>81</v>
      </c>
      <c r="S362">
        <v>1</v>
      </c>
      <c r="T362" s="2" t="str">
        <f t="shared" si="38"/>
        <v>With Discount</v>
      </c>
      <c r="U362">
        <v>1</v>
      </c>
      <c r="V362" s="18">
        <f t="shared" si="39"/>
        <v>27</v>
      </c>
      <c r="W362">
        <v>1</v>
      </c>
      <c r="X362">
        <v>2</v>
      </c>
      <c r="Y362" s="18">
        <f t="shared" si="40"/>
        <v>54</v>
      </c>
      <c r="Z362">
        <v>9</v>
      </c>
      <c r="AA362" s="2">
        <f t="shared" si="41"/>
        <v>5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11</v>
      </c>
      <c r="AJ362">
        <v>1</v>
      </c>
    </row>
    <row r="363" spans="1:36" x14ac:dyDescent="0.25">
      <c r="A363">
        <v>4459</v>
      </c>
      <c r="B363">
        <v>1989</v>
      </c>
      <c r="C363" s="2">
        <f t="shared" ca="1" si="35"/>
        <v>36</v>
      </c>
      <c r="D363" t="s">
        <v>442</v>
      </c>
      <c r="E363" t="s">
        <v>30</v>
      </c>
      <c r="F363">
        <v>30279</v>
      </c>
      <c r="G363">
        <v>1</v>
      </c>
      <c r="H363">
        <v>0</v>
      </c>
      <c r="I363" s="21">
        <f t="shared" si="36"/>
        <v>1</v>
      </c>
      <c r="J363" t="s">
        <v>206</v>
      </c>
      <c r="K363">
        <v>13</v>
      </c>
      <c r="L363">
        <v>10</v>
      </c>
      <c r="M363">
        <v>4</v>
      </c>
      <c r="N363">
        <v>14</v>
      </c>
      <c r="O363">
        <v>4</v>
      </c>
      <c r="P363">
        <v>4</v>
      </c>
      <c r="Q363">
        <v>1</v>
      </c>
      <c r="R363" s="2">
        <f t="shared" si="37"/>
        <v>37</v>
      </c>
      <c r="S363">
        <v>1</v>
      </c>
      <c r="T363" s="2" t="str">
        <f t="shared" si="38"/>
        <v>With Discount</v>
      </c>
      <c r="U363">
        <v>1</v>
      </c>
      <c r="V363" s="18">
        <f t="shared" si="39"/>
        <v>9.25</v>
      </c>
      <c r="W363">
        <v>0</v>
      </c>
      <c r="X363">
        <v>3</v>
      </c>
      <c r="Y363" s="18">
        <f t="shared" si="40"/>
        <v>27.75</v>
      </c>
      <c r="Z363">
        <v>8</v>
      </c>
      <c r="AA363" s="2">
        <f t="shared" si="41"/>
        <v>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</v>
      </c>
      <c r="AI363">
        <v>11</v>
      </c>
      <c r="AJ363">
        <v>0</v>
      </c>
    </row>
    <row r="364" spans="1:36" x14ac:dyDescent="0.25">
      <c r="A364">
        <v>1729</v>
      </c>
      <c r="B364">
        <v>1961</v>
      </c>
      <c r="C364" s="2">
        <f t="shared" ca="1" si="35"/>
        <v>64</v>
      </c>
      <c r="D364" t="s">
        <v>33</v>
      </c>
      <c r="E364" t="s">
        <v>34</v>
      </c>
      <c r="F364">
        <v>66426</v>
      </c>
      <c r="G364">
        <v>0</v>
      </c>
      <c r="H364">
        <v>1</v>
      </c>
      <c r="I364" s="21">
        <f t="shared" si="36"/>
        <v>1</v>
      </c>
      <c r="J364" s="1">
        <v>41315</v>
      </c>
      <c r="K364">
        <v>14</v>
      </c>
      <c r="L364">
        <v>1043</v>
      </c>
      <c r="M364">
        <v>24</v>
      </c>
      <c r="N364">
        <v>97</v>
      </c>
      <c r="O364">
        <v>32</v>
      </c>
      <c r="P364">
        <v>24</v>
      </c>
      <c r="Q364">
        <v>157</v>
      </c>
      <c r="R364" s="2">
        <f t="shared" si="37"/>
        <v>1377</v>
      </c>
      <c r="S364">
        <v>2</v>
      </c>
      <c r="T364" s="2" t="str">
        <f t="shared" si="38"/>
        <v>With Discount</v>
      </c>
      <c r="U364">
        <v>3</v>
      </c>
      <c r="V364" s="18">
        <f t="shared" si="39"/>
        <v>317.76923076923077</v>
      </c>
      <c r="W364">
        <v>5</v>
      </c>
      <c r="X364">
        <v>10</v>
      </c>
      <c r="Y364" s="18">
        <f t="shared" si="40"/>
        <v>1059.2307692307693</v>
      </c>
      <c r="Z364">
        <v>6</v>
      </c>
      <c r="AA364" s="2">
        <f t="shared" si="41"/>
        <v>20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3</v>
      </c>
      <c r="AI364">
        <v>11</v>
      </c>
      <c r="AJ364">
        <v>0</v>
      </c>
    </row>
    <row r="365" spans="1:36" x14ac:dyDescent="0.25">
      <c r="A365">
        <v>1517</v>
      </c>
      <c r="B365">
        <v>1969</v>
      </c>
      <c r="C365" s="2">
        <f t="shared" ca="1" si="35"/>
        <v>56</v>
      </c>
      <c r="D365" t="s">
        <v>442</v>
      </c>
      <c r="E365" t="s">
        <v>30</v>
      </c>
      <c r="F365">
        <v>30822</v>
      </c>
      <c r="G365">
        <v>1</v>
      </c>
      <c r="H365">
        <v>0</v>
      </c>
      <c r="I365" s="21">
        <f t="shared" si="36"/>
        <v>1</v>
      </c>
      <c r="J365" t="s">
        <v>207</v>
      </c>
      <c r="K365">
        <v>92</v>
      </c>
      <c r="L365">
        <v>3</v>
      </c>
      <c r="M365">
        <v>9</v>
      </c>
      <c r="N365">
        <v>13</v>
      </c>
      <c r="O365">
        <v>2</v>
      </c>
      <c r="P365">
        <v>12</v>
      </c>
      <c r="Q365">
        <v>12</v>
      </c>
      <c r="R365" s="2">
        <f t="shared" si="37"/>
        <v>51</v>
      </c>
      <c r="S365">
        <v>1</v>
      </c>
      <c r="T365" s="2" t="str">
        <f t="shared" si="38"/>
        <v>With Discount</v>
      </c>
      <c r="U365">
        <v>1</v>
      </c>
      <c r="V365" s="18">
        <f t="shared" si="39"/>
        <v>12.75</v>
      </c>
      <c r="W365">
        <v>0</v>
      </c>
      <c r="X365">
        <v>3</v>
      </c>
      <c r="Y365" s="18">
        <f t="shared" si="40"/>
        <v>38.25</v>
      </c>
      <c r="Z365">
        <v>7</v>
      </c>
      <c r="AA365" s="2">
        <f t="shared" si="41"/>
        <v>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3</v>
      </c>
      <c r="AI365">
        <v>11</v>
      </c>
      <c r="AJ365">
        <v>0</v>
      </c>
    </row>
    <row r="366" spans="1:36" x14ac:dyDescent="0.25">
      <c r="A366">
        <v>2098</v>
      </c>
      <c r="B366">
        <v>1969</v>
      </c>
      <c r="C366" s="2">
        <f t="shared" ca="1" si="35"/>
        <v>56</v>
      </c>
      <c r="D366" t="s">
        <v>33</v>
      </c>
      <c r="E366" t="s">
        <v>34</v>
      </c>
      <c r="F366">
        <v>33581</v>
      </c>
      <c r="G366">
        <v>2</v>
      </c>
      <c r="H366">
        <v>0</v>
      </c>
      <c r="I366" s="21">
        <f t="shared" si="36"/>
        <v>2</v>
      </c>
      <c r="J366" s="1">
        <v>41487</v>
      </c>
      <c r="K366">
        <v>38</v>
      </c>
      <c r="L366">
        <v>11</v>
      </c>
      <c r="M366">
        <v>0</v>
      </c>
      <c r="N366">
        <v>5</v>
      </c>
      <c r="O366">
        <v>0</v>
      </c>
      <c r="P366">
        <v>0</v>
      </c>
      <c r="Q366">
        <v>1</v>
      </c>
      <c r="R366" s="2">
        <f t="shared" si="37"/>
        <v>17</v>
      </c>
      <c r="S366">
        <v>1</v>
      </c>
      <c r="T366" s="2" t="str">
        <f t="shared" si="38"/>
        <v>With Discount</v>
      </c>
      <c r="U366">
        <v>1</v>
      </c>
      <c r="V366" s="18">
        <f t="shared" si="39"/>
        <v>5.6666666666666661</v>
      </c>
      <c r="W366">
        <v>0</v>
      </c>
      <c r="X366">
        <v>2</v>
      </c>
      <c r="Y366" s="18">
        <f t="shared" si="40"/>
        <v>11.333333333333332</v>
      </c>
      <c r="Z366">
        <v>8</v>
      </c>
      <c r="AA366" s="2">
        <f t="shared" si="41"/>
        <v>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3</v>
      </c>
      <c r="AI366">
        <v>11</v>
      </c>
      <c r="AJ366">
        <v>0</v>
      </c>
    </row>
    <row r="367" spans="1:36" x14ac:dyDescent="0.25">
      <c r="A367">
        <v>9543</v>
      </c>
      <c r="B367">
        <v>1985</v>
      </c>
      <c r="C367" s="2">
        <f t="shared" ca="1" si="35"/>
        <v>40</v>
      </c>
      <c r="D367" t="s">
        <v>442</v>
      </c>
      <c r="E367" t="s">
        <v>34</v>
      </c>
      <c r="F367">
        <v>19986</v>
      </c>
      <c r="G367">
        <v>1</v>
      </c>
      <c r="H367">
        <v>0</v>
      </c>
      <c r="I367" s="21">
        <f t="shared" si="36"/>
        <v>1</v>
      </c>
      <c r="J367" t="s">
        <v>93</v>
      </c>
      <c r="K367">
        <v>74</v>
      </c>
      <c r="L367">
        <v>3</v>
      </c>
      <c r="M367">
        <v>6</v>
      </c>
      <c r="N367">
        <v>5</v>
      </c>
      <c r="O367">
        <v>0</v>
      </c>
      <c r="P367">
        <v>2</v>
      </c>
      <c r="Q367">
        <v>6</v>
      </c>
      <c r="R367" s="2">
        <f t="shared" si="37"/>
        <v>22</v>
      </c>
      <c r="S367">
        <v>1</v>
      </c>
      <c r="T367" s="2" t="str">
        <f t="shared" si="38"/>
        <v>With Discount</v>
      </c>
      <c r="U367">
        <v>0</v>
      </c>
      <c r="V367" s="18">
        <f t="shared" si="39"/>
        <v>0</v>
      </c>
      <c r="W367">
        <v>0</v>
      </c>
      <c r="X367">
        <v>3</v>
      </c>
      <c r="Y367" s="18">
        <f t="shared" si="40"/>
        <v>22</v>
      </c>
      <c r="Z367">
        <v>7</v>
      </c>
      <c r="AA367" s="2">
        <f t="shared" si="41"/>
        <v>4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3</v>
      </c>
      <c r="AI367">
        <v>11</v>
      </c>
      <c r="AJ367">
        <v>0</v>
      </c>
    </row>
    <row r="368" spans="1:36" x14ac:dyDescent="0.25">
      <c r="A368">
        <v>6878</v>
      </c>
      <c r="B368">
        <v>1954</v>
      </c>
      <c r="C368" s="2">
        <f t="shared" ca="1" si="35"/>
        <v>71</v>
      </c>
      <c r="D368" t="s">
        <v>442</v>
      </c>
      <c r="E368" t="s">
        <v>57</v>
      </c>
      <c r="F368">
        <v>27421</v>
      </c>
      <c r="G368">
        <v>0</v>
      </c>
      <c r="H368">
        <v>0</v>
      </c>
      <c r="I368" s="21">
        <f t="shared" si="36"/>
        <v>0</v>
      </c>
      <c r="J368" s="1">
        <v>41255</v>
      </c>
      <c r="K368">
        <v>14</v>
      </c>
      <c r="L368">
        <v>43</v>
      </c>
      <c r="M368">
        <v>12</v>
      </c>
      <c r="N368">
        <v>96</v>
      </c>
      <c r="O368">
        <v>78</v>
      </c>
      <c r="P368">
        <v>40</v>
      </c>
      <c r="Q368">
        <v>55</v>
      </c>
      <c r="R368" s="2">
        <f t="shared" si="37"/>
        <v>324</v>
      </c>
      <c r="S368">
        <v>3</v>
      </c>
      <c r="T368" s="2" t="str">
        <f t="shared" si="38"/>
        <v>With Discount</v>
      </c>
      <c r="U368">
        <v>4</v>
      </c>
      <c r="V368" s="18">
        <f t="shared" si="39"/>
        <v>129.6</v>
      </c>
      <c r="W368">
        <v>1</v>
      </c>
      <c r="X368">
        <v>6</v>
      </c>
      <c r="Y368" s="18">
        <f t="shared" si="40"/>
        <v>194.4</v>
      </c>
      <c r="Z368">
        <v>7</v>
      </c>
      <c r="AA368" s="2">
        <f t="shared" si="41"/>
        <v>14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3</v>
      </c>
      <c r="AI368">
        <v>11</v>
      </c>
      <c r="AJ368">
        <v>0</v>
      </c>
    </row>
    <row r="369" spans="1:36" x14ac:dyDescent="0.25">
      <c r="A369">
        <v>3310</v>
      </c>
      <c r="B369">
        <v>1973</v>
      </c>
      <c r="C369" s="2">
        <f t="shared" ca="1" si="35"/>
        <v>52</v>
      </c>
      <c r="D369" t="s">
        <v>443</v>
      </c>
      <c r="E369" t="s">
        <v>34</v>
      </c>
      <c r="F369">
        <v>35688</v>
      </c>
      <c r="G369">
        <v>2</v>
      </c>
      <c r="H369">
        <v>1</v>
      </c>
      <c r="I369" s="21">
        <f t="shared" si="36"/>
        <v>3</v>
      </c>
      <c r="J369" t="s">
        <v>108</v>
      </c>
      <c r="K369">
        <v>94</v>
      </c>
      <c r="L369">
        <v>73</v>
      </c>
      <c r="M369">
        <v>3</v>
      </c>
      <c r="N369">
        <v>90</v>
      </c>
      <c r="O369">
        <v>12</v>
      </c>
      <c r="P369">
        <v>1</v>
      </c>
      <c r="Q369">
        <v>32</v>
      </c>
      <c r="R369" s="2">
        <f t="shared" si="37"/>
        <v>211</v>
      </c>
      <c r="S369">
        <v>7</v>
      </c>
      <c r="T369" s="2" t="str">
        <f t="shared" si="38"/>
        <v>With Discount</v>
      </c>
      <c r="U369">
        <v>4</v>
      </c>
      <c r="V369" s="18">
        <f t="shared" si="39"/>
        <v>105.5</v>
      </c>
      <c r="W369">
        <v>1</v>
      </c>
      <c r="X369">
        <v>4</v>
      </c>
      <c r="Y369" s="18">
        <f t="shared" si="40"/>
        <v>105.5</v>
      </c>
      <c r="Z369">
        <v>8</v>
      </c>
      <c r="AA369" s="2">
        <f t="shared" si="41"/>
        <v>16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3</v>
      </c>
      <c r="AI369">
        <v>11</v>
      </c>
      <c r="AJ369">
        <v>0</v>
      </c>
    </row>
    <row r="370" spans="1:36" x14ac:dyDescent="0.25">
      <c r="A370">
        <v>2724</v>
      </c>
      <c r="B370">
        <v>1981</v>
      </c>
      <c r="C370" s="2">
        <f t="shared" ca="1" si="35"/>
        <v>44</v>
      </c>
      <c r="D370" t="s">
        <v>443</v>
      </c>
      <c r="E370" t="s">
        <v>30</v>
      </c>
      <c r="F370">
        <v>36143</v>
      </c>
      <c r="G370">
        <v>1</v>
      </c>
      <c r="H370">
        <v>0</v>
      </c>
      <c r="I370" s="21">
        <f t="shared" si="36"/>
        <v>1</v>
      </c>
      <c r="J370" t="s">
        <v>86</v>
      </c>
      <c r="K370">
        <v>33</v>
      </c>
      <c r="L370">
        <v>12</v>
      </c>
      <c r="M370">
        <v>0</v>
      </c>
      <c r="N370">
        <v>1</v>
      </c>
      <c r="O370">
        <v>0</v>
      </c>
      <c r="P370">
        <v>0</v>
      </c>
      <c r="Q370">
        <v>6</v>
      </c>
      <c r="R370" s="2">
        <f t="shared" si="37"/>
        <v>19</v>
      </c>
      <c r="S370">
        <v>1</v>
      </c>
      <c r="T370" s="2" t="str">
        <f t="shared" si="38"/>
        <v>With Discount</v>
      </c>
      <c r="U370">
        <v>0</v>
      </c>
      <c r="V370" s="18">
        <f t="shared" si="39"/>
        <v>0</v>
      </c>
      <c r="W370">
        <v>1</v>
      </c>
      <c r="X370">
        <v>2</v>
      </c>
      <c r="Y370" s="18">
        <f t="shared" si="40"/>
        <v>19</v>
      </c>
      <c r="Z370">
        <v>3</v>
      </c>
      <c r="AA370" s="2">
        <f t="shared" si="41"/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3</v>
      </c>
      <c r="AI370">
        <v>11</v>
      </c>
      <c r="AJ370">
        <v>0</v>
      </c>
    </row>
    <row r="371" spans="1:36" x14ac:dyDescent="0.25">
      <c r="A371">
        <v>948</v>
      </c>
      <c r="B371">
        <v>1971</v>
      </c>
      <c r="C371" s="2">
        <f t="shared" ca="1" si="35"/>
        <v>54</v>
      </c>
      <c r="D371" t="s">
        <v>442</v>
      </c>
      <c r="E371" t="s">
        <v>30</v>
      </c>
      <c r="F371">
        <v>10245</v>
      </c>
      <c r="G371">
        <v>1</v>
      </c>
      <c r="H371">
        <v>0</v>
      </c>
      <c r="I371" s="21">
        <f t="shared" si="36"/>
        <v>1</v>
      </c>
      <c r="J371" t="s">
        <v>147</v>
      </c>
      <c r="K371">
        <v>32</v>
      </c>
      <c r="L371">
        <v>4</v>
      </c>
      <c r="M371">
        <v>7</v>
      </c>
      <c r="N371">
        <v>7</v>
      </c>
      <c r="O371">
        <v>6</v>
      </c>
      <c r="P371">
        <v>4</v>
      </c>
      <c r="Q371">
        <v>13</v>
      </c>
      <c r="R371" s="2">
        <f t="shared" si="37"/>
        <v>41</v>
      </c>
      <c r="S371">
        <v>3</v>
      </c>
      <c r="T371" s="2" t="str">
        <f t="shared" si="38"/>
        <v>With Discount</v>
      </c>
      <c r="U371">
        <v>1</v>
      </c>
      <c r="V371" s="18">
        <f t="shared" si="39"/>
        <v>13.666666666666666</v>
      </c>
      <c r="W371">
        <v>2</v>
      </c>
      <c r="X371">
        <v>2</v>
      </c>
      <c r="Y371" s="18">
        <f t="shared" si="40"/>
        <v>27.333333333333332</v>
      </c>
      <c r="Z371">
        <v>5</v>
      </c>
      <c r="AA371" s="2">
        <f t="shared" si="41"/>
        <v>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3</v>
      </c>
      <c r="AI371">
        <v>11</v>
      </c>
      <c r="AJ371">
        <v>0</v>
      </c>
    </row>
    <row r="372" spans="1:36" x14ac:dyDescent="0.25">
      <c r="A372">
        <v>6720</v>
      </c>
      <c r="B372">
        <v>1968</v>
      </c>
      <c r="C372" s="2">
        <f t="shared" ca="1" si="35"/>
        <v>57</v>
      </c>
      <c r="D372" t="s">
        <v>443</v>
      </c>
      <c r="E372" t="s">
        <v>34</v>
      </c>
      <c r="F372">
        <v>43795</v>
      </c>
      <c r="G372">
        <v>0</v>
      </c>
      <c r="H372">
        <v>1</v>
      </c>
      <c r="I372" s="21">
        <f t="shared" si="36"/>
        <v>1</v>
      </c>
      <c r="J372" t="s">
        <v>208</v>
      </c>
      <c r="K372">
        <v>11</v>
      </c>
      <c r="L372">
        <v>314</v>
      </c>
      <c r="M372">
        <v>11</v>
      </c>
      <c r="N372">
        <v>53</v>
      </c>
      <c r="O372">
        <v>4</v>
      </c>
      <c r="P372">
        <v>3</v>
      </c>
      <c r="Q372">
        <v>107</v>
      </c>
      <c r="R372" s="2">
        <f t="shared" si="37"/>
        <v>492</v>
      </c>
      <c r="S372">
        <v>3</v>
      </c>
      <c r="T372" s="2" t="str">
        <f t="shared" si="38"/>
        <v>With Discount</v>
      </c>
      <c r="U372">
        <v>7</v>
      </c>
      <c r="V372" s="18">
        <f t="shared" si="39"/>
        <v>313.09090909090907</v>
      </c>
      <c r="W372">
        <v>3</v>
      </c>
      <c r="X372">
        <v>4</v>
      </c>
      <c r="Y372" s="18">
        <f t="shared" si="40"/>
        <v>178.90909090909091</v>
      </c>
      <c r="Z372">
        <v>7</v>
      </c>
      <c r="AA372" s="2">
        <f t="shared" si="41"/>
        <v>17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3</v>
      </c>
      <c r="AI372">
        <v>11</v>
      </c>
      <c r="AJ372">
        <v>1</v>
      </c>
    </row>
    <row r="373" spans="1:36" x14ac:dyDescent="0.25">
      <c r="A373">
        <v>6202</v>
      </c>
      <c r="B373">
        <v>1960</v>
      </c>
      <c r="C373" s="2">
        <f t="shared" ca="1" si="35"/>
        <v>65</v>
      </c>
      <c r="D373" t="s">
        <v>442</v>
      </c>
      <c r="E373" t="s">
        <v>34</v>
      </c>
      <c r="F373">
        <v>63381</v>
      </c>
      <c r="G373">
        <v>0</v>
      </c>
      <c r="H373">
        <v>1</v>
      </c>
      <c r="I373" s="21">
        <f t="shared" si="36"/>
        <v>1</v>
      </c>
      <c r="J373" s="1">
        <v>41039</v>
      </c>
      <c r="K373">
        <v>78</v>
      </c>
      <c r="L373">
        <v>571</v>
      </c>
      <c r="M373">
        <v>50</v>
      </c>
      <c r="N373">
        <v>142</v>
      </c>
      <c r="O373">
        <v>33</v>
      </c>
      <c r="P373">
        <v>50</v>
      </c>
      <c r="Q373">
        <v>159</v>
      </c>
      <c r="R373" s="2">
        <f t="shared" si="37"/>
        <v>1005</v>
      </c>
      <c r="S373">
        <v>4</v>
      </c>
      <c r="T373" s="2" t="str">
        <f t="shared" si="38"/>
        <v>With Discount</v>
      </c>
      <c r="U373">
        <v>4</v>
      </c>
      <c r="V373" s="18">
        <f t="shared" si="39"/>
        <v>236.47058823529412</v>
      </c>
      <c r="W373">
        <v>5</v>
      </c>
      <c r="X373">
        <v>13</v>
      </c>
      <c r="Y373" s="18">
        <f t="shared" si="40"/>
        <v>768.52941176470586</v>
      </c>
      <c r="Z373">
        <v>2</v>
      </c>
      <c r="AA373" s="2">
        <f t="shared" si="41"/>
        <v>26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3</v>
      </c>
      <c r="AI373">
        <v>11</v>
      </c>
      <c r="AJ373">
        <v>0</v>
      </c>
    </row>
    <row r="374" spans="1:36" x14ac:dyDescent="0.25">
      <c r="A374">
        <v>2066</v>
      </c>
      <c r="B374">
        <v>1949</v>
      </c>
      <c r="C374" s="2">
        <f t="shared" ca="1" si="35"/>
        <v>76</v>
      </c>
      <c r="D374" t="s">
        <v>442</v>
      </c>
      <c r="E374" t="s">
        <v>34</v>
      </c>
      <c r="F374">
        <v>38823</v>
      </c>
      <c r="G374">
        <v>0</v>
      </c>
      <c r="H374">
        <v>1</v>
      </c>
      <c r="I374" s="21">
        <f t="shared" si="36"/>
        <v>1</v>
      </c>
      <c r="J374" t="s">
        <v>209</v>
      </c>
      <c r="K374">
        <v>56</v>
      </c>
      <c r="L374">
        <v>70</v>
      </c>
      <c r="M374">
        <v>0</v>
      </c>
      <c r="N374">
        <v>11</v>
      </c>
      <c r="O374">
        <v>2</v>
      </c>
      <c r="P374">
        <v>8</v>
      </c>
      <c r="Q374">
        <v>23</v>
      </c>
      <c r="R374" s="2">
        <f t="shared" si="37"/>
        <v>114</v>
      </c>
      <c r="S374">
        <v>1</v>
      </c>
      <c r="T374" s="2" t="str">
        <f t="shared" si="38"/>
        <v>With Discount</v>
      </c>
      <c r="U374">
        <v>2</v>
      </c>
      <c r="V374" s="18">
        <f t="shared" si="39"/>
        <v>45.6</v>
      </c>
      <c r="W374">
        <v>1</v>
      </c>
      <c r="X374">
        <v>3</v>
      </c>
      <c r="Y374" s="18">
        <f t="shared" si="40"/>
        <v>68.399999999999991</v>
      </c>
      <c r="Z374">
        <v>6</v>
      </c>
      <c r="AA374" s="2">
        <f t="shared" si="41"/>
        <v>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3</v>
      </c>
      <c r="AI374">
        <v>11</v>
      </c>
      <c r="AJ374">
        <v>0</v>
      </c>
    </row>
    <row r="375" spans="1:36" x14ac:dyDescent="0.25">
      <c r="A375">
        <v>9799</v>
      </c>
      <c r="B375">
        <v>1968</v>
      </c>
      <c r="C375" s="2">
        <f t="shared" ca="1" si="35"/>
        <v>57</v>
      </c>
      <c r="D375" t="s">
        <v>33</v>
      </c>
      <c r="E375" t="s">
        <v>37</v>
      </c>
      <c r="F375">
        <v>83664</v>
      </c>
      <c r="G375">
        <v>1</v>
      </c>
      <c r="H375">
        <v>1</v>
      </c>
      <c r="I375" s="21">
        <f t="shared" si="36"/>
        <v>2</v>
      </c>
      <c r="J375" s="1">
        <v>41491</v>
      </c>
      <c r="K375">
        <v>57</v>
      </c>
      <c r="L375">
        <v>866</v>
      </c>
      <c r="M375">
        <v>21</v>
      </c>
      <c r="N375">
        <v>151</v>
      </c>
      <c r="O375">
        <v>28</v>
      </c>
      <c r="P375">
        <v>21</v>
      </c>
      <c r="Q375">
        <v>86</v>
      </c>
      <c r="R375" s="2">
        <f t="shared" si="37"/>
        <v>1173</v>
      </c>
      <c r="S375">
        <v>3</v>
      </c>
      <c r="T375" s="2" t="str">
        <f t="shared" si="38"/>
        <v>With Discount</v>
      </c>
      <c r="U375">
        <v>2</v>
      </c>
      <c r="V375" s="18">
        <f t="shared" si="39"/>
        <v>167.57142857142856</v>
      </c>
      <c r="W375">
        <v>2</v>
      </c>
      <c r="X375">
        <v>12</v>
      </c>
      <c r="Y375" s="18">
        <f t="shared" si="40"/>
        <v>1005.4285714285713</v>
      </c>
      <c r="Z375">
        <v>5</v>
      </c>
      <c r="AA375" s="2">
        <f t="shared" si="41"/>
        <v>19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</v>
      </c>
      <c r="AI375">
        <v>11</v>
      </c>
      <c r="AJ375">
        <v>0</v>
      </c>
    </row>
    <row r="376" spans="1:36" x14ac:dyDescent="0.25">
      <c r="A376">
        <v>8318</v>
      </c>
      <c r="B376">
        <v>1979</v>
      </c>
      <c r="C376" s="2">
        <f t="shared" ca="1" si="35"/>
        <v>46</v>
      </c>
      <c r="D376" t="s">
        <v>442</v>
      </c>
      <c r="E376" t="s">
        <v>34</v>
      </c>
      <c r="F376">
        <v>90300</v>
      </c>
      <c r="G376">
        <v>0</v>
      </c>
      <c r="H376">
        <v>0</v>
      </c>
      <c r="I376" s="21">
        <f t="shared" si="36"/>
        <v>0</v>
      </c>
      <c r="J376" s="1">
        <v>41699</v>
      </c>
      <c r="K376">
        <v>7</v>
      </c>
      <c r="L376">
        <v>594</v>
      </c>
      <c r="M376">
        <v>134</v>
      </c>
      <c r="N376">
        <v>786</v>
      </c>
      <c r="O376">
        <v>33</v>
      </c>
      <c r="P376">
        <v>134</v>
      </c>
      <c r="Q376">
        <v>57</v>
      </c>
      <c r="R376" s="2">
        <f t="shared" si="37"/>
        <v>1738</v>
      </c>
      <c r="S376">
        <v>0</v>
      </c>
      <c r="T376" s="2" t="str">
        <f t="shared" si="38"/>
        <v>Without Discount</v>
      </c>
      <c r="U376">
        <v>5</v>
      </c>
      <c r="V376" s="18">
        <f t="shared" si="39"/>
        <v>668.46153846153845</v>
      </c>
      <c r="W376">
        <v>6</v>
      </c>
      <c r="X376">
        <v>8</v>
      </c>
      <c r="Y376" s="18">
        <f t="shared" si="40"/>
        <v>1069.5384615384617</v>
      </c>
      <c r="Z376">
        <v>1</v>
      </c>
      <c r="AA376" s="2">
        <f t="shared" si="41"/>
        <v>19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3</v>
      </c>
      <c r="AI376">
        <v>11</v>
      </c>
      <c r="AJ376">
        <v>0</v>
      </c>
    </row>
    <row r="377" spans="1:36" x14ac:dyDescent="0.25">
      <c r="A377">
        <v>5642</v>
      </c>
      <c r="B377">
        <v>1979</v>
      </c>
      <c r="C377" s="2">
        <f t="shared" ca="1" si="35"/>
        <v>46</v>
      </c>
      <c r="D377" t="s">
        <v>443</v>
      </c>
      <c r="E377" t="s">
        <v>34</v>
      </c>
      <c r="F377">
        <v>62499</v>
      </c>
      <c r="G377">
        <v>1</v>
      </c>
      <c r="H377">
        <v>0</v>
      </c>
      <c r="I377" s="21">
        <f t="shared" si="36"/>
        <v>1</v>
      </c>
      <c r="J377" s="1">
        <v>41529</v>
      </c>
      <c r="K377">
        <v>0</v>
      </c>
      <c r="L377">
        <v>140</v>
      </c>
      <c r="M377">
        <v>4</v>
      </c>
      <c r="N377">
        <v>61</v>
      </c>
      <c r="O377">
        <v>0</v>
      </c>
      <c r="P377">
        <v>13</v>
      </c>
      <c r="Q377">
        <v>4</v>
      </c>
      <c r="R377" s="2">
        <f t="shared" si="37"/>
        <v>222</v>
      </c>
      <c r="S377">
        <v>2</v>
      </c>
      <c r="T377" s="2" t="str">
        <f t="shared" si="38"/>
        <v>With Discount</v>
      </c>
      <c r="U377">
        <v>3</v>
      </c>
      <c r="V377" s="18">
        <f t="shared" si="39"/>
        <v>74</v>
      </c>
      <c r="W377">
        <v>1</v>
      </c>
      <c r="X377">
        <v>6</v>
      </c>
      <c r="Y377" s="18">
        <f t="shared" si="40"/>
        <v>148</v>
      </c>
      <c r="Z377">
        <v>4</v>
      </c>
      <c r="AA377" s="2">
        <f t="shared" si="41"/>
        <v>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11</v>
      </c>
      <c r="AJ377">
        <v>0</v>
      </c>
    </row>
    <row r="378" spans="1:36" x14ac:dyDescent="0.25">
      <c r="A378">
        <v>2669</v>
      </c>
      <c r="B378">
        <v>1993</v>
      </c>
      <c r="C378" s="2">
        <f t="shared" ca="1" si="35"/>
        <v>32</v>
      </c>
      <c r="D378" t="s">
        <v>442</v>
      </c>
      <c r="E378" t="s">
        <v>30</v>
      </c>
      <c r="F378">
        <v>74293</v>
      </c>
      <c r="G378">
        <v>0</v>
      </c>
      <c r="H378">
        <v>0</v>
      </c>
      <c r="I378" s="21">
        <f t="shared" si="36"/>
        <v>0</v>
      </c>
      <c r="J378" s="1">
        <v>41734</v>
      </c>
      <c r="K378">
        <v>66</v>
      </c>
      <c r="L378">
        <v>375</v>
      </c>
      <c r="M378">
        <v>152</v>
      </c>
      <c r="N378">
        <v>335</v>
      </c>
      <c r="O378">
        <v>93</v>
      </c>
      <c r="P378">
        <v>91</v>
      </c>
      <c r="Q378">
        <v>81</v>
      </c>
      <c r="R378" s="2">
        <f t="shared" si="37"/>
        <v>1127</v>
      </c>
      <c r="S378">
        <v>1</v>
      </c>
      <c r="T378" s="2" t="str">
        <f t="shared" si="38"/>
        <v>With Discount</v>
      </c>
      <c r="U378">
        <v>5</v>
      </c>
      <c r="V378" s="18">
        <f t="shared" si="39"/>
        <v>512.27272727272725</v>
      </c>
      <c r="W378">
        <v>4</v>
      </c>
      <c r="X378">
        <v>6</v>
      </c>
      <c r="Y378" s="18">
        <f t="shared" si="40"/>
        <v>614.72727272727263</v>
      </c>
      <c r="Z378">
        <v>2</v>
      </c>
      <c r="AA378" s="2">
        <f t="shared" si="41"/>
        <v>16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3</v>
      </c>
      <c r="AI378">
        <v>11</v>
      </c>
      <c r="AJ378">
        <v>0</v>
      </c>
    </row>
    <row r="379" spans="1:36" x14ac:dyDescent="0.25">
      <c r="A379">
        <v>455</v>
      </c>
      <c r="B379">
        <v>1946</v>
      </c>
      <c r="C379" s="2">
        <f t="shared" ca="1" si="35"/>
        <v>79</v>
      </c>
      <c r="D379" t="s">
        <v>33</v>
      </c>
      <c r="E379" t="s">
        <v>34</v>
      </c>
      <c r="F379">
        <v>51012</v>
      </c>
      <c r="G379">
        <v>0</v>
      </c>
      <c r="H379">
        <v>0</v>
      </c>
      <c r="I379" s="21">
        <f t="shared" si="36"/>
        <v>0</v>
      </c>
      <c r="J379" t="s">
        <v>210</v>
      </c>
      <c r="K379">
        <v>86</v>
      </c>
      <c r="L379">
        <v>102</v>
      </c>
      <c r="M379">
        <v>9</v>
      </c>
      <c r="N379">
        <v>63</v>
      </c>
      <c r="O379">
        <v>2</v>
      </c>
      <c r="P379">
        <v>9</v>
      </c>
      <c r="Q379">
        <v>24</v>
      </c>
      <c r="R379" s="2">
        <f t="shared" si="37"/>
        <v>209</v>
      </c>
      <c r="S379">
        <v>1</v>
      </c>
      <c r="T379" s="2" t="str">
        <f t="shared" si="38"/>
        <v>With Discount</v>
      </c>
      <c r="U379">
        <v>4</v>
      </c>
      <c r="V379" s="18">
        <f t="shared" si="39"/>
        <v>104.5</v>
      </c>
      <c r="W379">
        <v>1</v>
      </c>
      <c r="X379">
        <v>4</v>
      </c>
      <c r="Y379" s="18">
        <f t="shared" si="40"/>
        <v>104.5</v>
      </c>
      <c r="Z379">
        <v>6</v>
      </c>
      <c r="AA379" s="2">
        <f t="shared" si="41"/>
        <v>10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  <c r="AI379">
        <v>11</v>
      </c>
      <c r="AJ379">
        <v>0</v>
      </c>
    </row>
    <row r="380" spans="1:36" x14ac:dyDescent="0.25">
      <c r="A380">
        <v>7683</v>
      </c>
      <c r="B380">
        <v>1968</v>
      </c>
      <c r="C380" s="2">
        <f t="shared" ca="1" si="35"/>
        <v>57</v>
      </c>
      <c r="D380" t="s">
        <v>443</v>
      </c>
      <c r="E380" t="s">
        <v>34</v>
      </c>
      <c r="F380">
        <v>70777</v>
      </c>
      <c r="G380">
        <v>0</v>
      </c>
      <c r="H380">
        <v>1</v>
      </c>
      <c r="I380" s="21">
        <f t="shared" si="36"/>
        <v>1</v>
      </c>
      <c r="J380" t="s">
        <v>75</v>
      </c>
      <c r="K380">
        <v>80</v>
      </c>
      <c r="L380">
        <v>554</v>
      </c>
      <c r="M380">
        <v>35</v>
      </c>
      <c r="N380">
        <v>113</v>
      </c>
      <c r="O380">
        <v>0</v>
      </c>
      <c r="P380">
        <v>7</v>
      </c>
      <c r="Q380">
        <v>78</v>
      </c>
      <c r="R380" s="2">
        <f t="shared" si="37"/>
        <v>787</v>
      </c>
      <c r="S380">
        <v>3</v>
      </c>
      <c r="T380" s="2" t="str">
        <f t="shared" si="38"/>
        <v>With Discount</v>
      </c>
      <c r="U380">
        <v>5</v>
      </c>
      <c r="V380" s="18">
        <f t="shared" si="39"/>
        <v>231.47058823529412</v>
      </c>
      <c r="W380">
        <v>3</v>
      </c>
      <c r="X380">
        <v>12</v>
      </c>
      <c r="Y380" s="18">
        <f t="shared" si="40"/>
        <v>555.52941176470597</v>
      </c>
      <c r="Z380">
        <v>3</v>
      </c>
      <c r="AA380" s="2">
        <f t="shared" si="41"/>
        <v>23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3</v>
      </c>
      <c r="AI380">
        <v>11</v>
      </c>
      <c r="AJ380">
        <v>0</v>
      </c>
    </row>
    <row r="381" spans="1:36" x14ac:dyDescent="0.25">
      <c r="A381">
        <v>3428</v>
      </c>
      <c r="B381">
        <v>1991</v>
      </c>
      <c r="C381" s="2">
        <f t="shared" ca="1" si="35"/>
        <v>34</v>
      </c>
      <c r="D381" t="s">
        <v>33</v>
      </c>
      <c r="E381" t="s">
        <v>34</v>
      </c>
      <c r="F381">
        <v>68682</v>
      </c>
      <c r="G381">
        <v>0</v>
      </c>
      <c r="H381">
        <v>0</v>
      </c>
      <c r="I381" s="21">
        <f t="shared" si="36"/>
        <v>0</v>
      </c>
      <c r="J381" s="1">
        <v>41435</v>
      </c>
      <c r="K381">
        <v>56</v>
      </c>
      <c r="L381">
        <v>919</v>
      </c>
      <c r="M381">
        <v>0</v>
      </c>
      <c r="N381">
        <v>505</v>
      </c>
      <c r="O381">
        <v>99</v>
      </c>
      <c r="P381">
        <v>30</v>
      </c>
      <c r="Q381">
        <v>45</v>
      </c>
      <c r="R381" s="2">
        <f t="shared" si="37"/>
        <v>1598</v>
      </c>
      <c r="S381">
        <v>1</v>
      </c>
      <c r="T381" s="2" t="str">
        <f t="shared" si="38"/>
        <v>With Discount</v>
      </c>
      <c r="U381">
        <v>4</v>
      </c>
      <c r="V381" s="18">
        <f t="shared" si="39"/>
        <v>456.57142857142856</v>
      </c>
      <c r="W381">
        <v>9</v>
      </c>
      <c r="X381">
        <v>10</v>
      </c>
      <c r="Y381" s="18">
        <f t="shared" si="40"/>
        <v>1141.4285714285716</v>
      </c>
      <c r="Z381">
        <v>2</v>
      </c>
      <c r="AA381" s="2">
        <f t="shared" si="41"/>
        <v>24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3</v>
      </c>
      <c r="AI381">
        <v>11</v>
      </c>
      <c r="AJ381">
        <v>0</v>
      </c>
    </row>
    <row r="382" spans="1:36" x14ac:dyDescent="0.25">
      <c r="A382">
        <v>7414</v>
      </c>
      <c r="B382">
        <v>1971</v>
      </c>
      <c r="C382" s="2">
        <f t="shared" ca="1" si="35"/>
        <v>54</v>
      </c>
      <c r="D382" t="s">
        <v>442</v>
      </c>
      <c r="E382" t="s">
        <v>34</v>
      </c>
      <c r="F382">
        <v>43824</v>
      </c>
      <c r="G382">
        <v>1</v>
      </c>
      <c r="H382">
        <v>1</v>
      </c>
      <c r="I382" s="21">
        <f t="shared" si="36"/>
        <v>2</v>
      </c>
      <c r="J382" t="s">
        <v>211</v>
      </c>
      <c r="K382">
        <v>18</v>
      </c>
      <c r="L382">
        <v>96</v>
      </c>
      <c r="M382">
        <v>1</v>
      </c>
      <c r="N382">
        <v>42</v>
      </c>
      <c r="O382">
        <v>12</v>
      </c>
      <c r="P382">
        <v>3</v>
      </c>
      <c r="Q382">
        <v>32</v>
      </c>
      <c r="R382" s="2">
        <f t="shared" si="37"/>
        <v>186</v>
      </c>
      <c r="S382">
        <v>4</v>
      </c>
      <c r="T382" s="2" t="str">
        <f t="shared" si="38"/>
        <v>With Discount</v>
      </c>
      <c r="U382">
        <v>3</v>
      </c>
      <c r="V382" s="18">
        <f t="shared" si="39"/>
        <v>79.714285714285708</v>
      </c>
      <c r="W382">
        <v>1</v>
      </c>
      <c r="X382">
        <v>4</v>
      </c>
      <c r="Y382" s="18">
        <f t="shared" si="40"/>
        <v>106.28571428571428</v>
      </c>
      <c r="Z382">
        <v>8</v>
      </c>
      <c r="AA382" s="2">
        <f t="shared" si="41"/>
        <v>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3</v>
      </c>
      <c r="AI382">
        <v>11</v>
      </c>
      <c r="AJ382">
        <v>0</v>
      </c>
    </row>
    <row r="383" spans="1:36" x14ac:dyDescent="0.25">
      <c r="A383">
        <v>6354</v>
      </c>
      <c r="B383">
        <v>1984</v>
      </c>
      <c r="C383" s="2">
        <f t="shared" ca="1" si="35"/>
        <v>41</v>
      </c>
      <c r="D383" t="s">
        <v>442</v>
      </c>
      <c r="E383" t="s">
        <v>34</v>
      </c>
      <c r="F383">
        <v>15345</v>
      </c>
      <c r="G383">
        <v>1</v>
      </c>
      <c r="H383">
        <v>0</v>
      </c>
      <c r="I383" s="21">
        <f t="shared" si="36"/>
        <v>1</v>
      </c>
      <c r="J383" t="s">
        <v>44</v>
      </c>
      <c r="K383">
        <v>51</v>
      </c>
      <c r="L383">
        <v>5</v>
      </c>
      <c r="M383">
        <v>2</v>
      </c>
      <c r="N383">
        <v>16</v>
      </c>
      <c r="O383">
        <v>3</v>
      </c>
      <c r="P383">
        <v>2</v>
      </c>
      <c r="Q383">
        <v>19</v>
      </c>
      <c r="R383" s="2">
        <f t="shared" si="37"/>
        <v>47</v>
      </c>
      <c r="S383">
        <v>2</v>
      </c>
      <c r="T383" s="2" t="str">
        <f t="shared" si="38"/>
        <v>With Discount</v>
      </c>
      <c r="U383">
        <v>1</v>
      </c>
      <c r="V383" s="18">
        <f t="shared" si="39"/>
        <v>15.666666666666666</v>
      </c>
      <c r="W383">
        <v>1</v>
      </c>
      <c r="X383">
        <v>2</v>
      </c>
      <c r="Y383" s="18">
        <f t="shared" si="40"/>
        <v>31.333333333333332</v>
      </c>
      <c r="Z383">
        <v>8</v>
      </c>
      <c r="AA383" s="2">
        <f t="shared" si="41"/>
        <v>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3</v>
      </c>
      <c r="AI383">
        <v>11</v>
      </c>
      <c r="AJ383">
        <v>1</v>
      </c>
    </row>
    <row r="384" spans="1:36" x14ac:dyDescent="0.25">
      <c r="A384">
        <v>798</v>
      </c>
      <c r="B384">
        <v>1987</v>
      </c>
      <c r="C384" s="2">
        <f t="shared" ca="1" si="35"/>
        <v>38</v>
      </c>
      <c r="D384" t="s">
        <v>442</v>
      </c>
      <c r="E384" t="s">
        <v>30</v>
      </c>
      <c r="F384">
        <v>23442</v>
      </c>
      <c r="G384">
        <v>1</v>
      </c>
      <c r="H384">
        <v>0</v>
      </c>
      <c r="I384" s="21">
        <f t="shared" si="36"/>
        <v>1</v>
      </c>
      <c r="J384" t="s">
        <v>43</v>
      </c>
      <c r="K384">
        <v>71</v>
      </c>
      <c r="L384">
        <v>2</v>
      </c>
      <c r="M384">
        <v>0</v>
      </c>
      <c r="N384">
        <v>6</v>
      </c>
      <c r="O384">
        <v>8</v>
      </c>
      <c r="P384">
        <v>6</v>
      </c>
      <c r="Q384">
        <v>5</v>
      </c>
      <c r="R384" s="2">
        <f t="shared" si="37"/>
        <v>27</v>
      </c>
      <c r="S384">
        <v>1</v>
      </c>
      <c r="T384" s="2" t="str">
        <f t="shared" si="38"/>
        <v>With Discount</v>
      </c>
      <c r="U384">
        <v>1</v>
      </c>
      <c r="V384" s="18">
        <f t="shared" si="39"/>
        <v>6.75</v>
      </c>
      <c r="W384">
        <v>0</v>
      </c>
      <c r="X384">
        <v>3</v>
      </c>
      <c r="Y384" s="18">
        <f t="shared" si="40"/>
        <v>20.25</v>
      </c>
      <c r="Z384">
        <v>7</v>
      </c>
      <c r="AA384" s="2">
        <f t="shared" si="41"/>
        <v>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</v>
      </c>
      <c r="AI384">
        <v>11</v>
      </c>
      <c r="AJ384">
        <v>0</v>
      </c>
    </row>
    <row r="385" spans="1:36" x14ac:dyDescent="0.25">
      <c r="A385">
        <v>8213</v>
      </c>
      <c r="B385">
        <v>1980</v>
      </c>
      <c r="C385" s="2">
        <f t="shared" ca="1" si="35"/>
        <v>45</v>
      </c>
      <c r="D385" t="s">
        <v>443</v>
      </c>
      <c r="E385" t="s">
        <v>34</v>
      </c>
      <c r="F385">
        <v>14515</v>
      </c>
      <c r="G385">
        <v>1</v>
      </c>
      <c r="H385">
        <v>0</v>
      </c>
      <c r="I385" s="21">
        <f t="shared" si="36"/>
        <v>1</v>
      </c>
      <c r="J385" s="1">
        <v>41163</v>
      </c>
      <c r="K385">
        <v>71</v>
      </c>
      <c r="L385">
        <v>6</v>
      </c>
      <c r="M385">
        <v>4</v>
      </c>
      <c r="N385">
        <v>9</v>
      </c>
      <c r="O385">
        <v>6</v>
      </c>
      <c r="P385">
        <v>36</v>
      </c>
      <c r="Q385">
        <v>35</v>
      </c>
      <c r="R385" s="2">
        <f t="shared" si="37"/>
        <v>96</v>
      </c>
      <c r="S385">
        <v>4</v>
      </c>
      <c r="T385" s="2" t="str">
        <f t="shared" si="38"/>
        <v>With Discount</v>
      </c>
      <c r="U385">
        <v>2</v>
      </c>
      <c r="V385" s="18">
        <f t="shared" si="39"/>
        <v>38.400000000000006</v>
      </c>
      <c r="W385">
        <v>2</v>
      </c>
      <c r="X385">
        <v>3</v>
      </c>
      <c r="Y385" s="18">
        <f t="shared" si="40"/>
        <v>57.599999999999994</v>
      </c>
      <c r="Z385">
        <v>7</v>
      </c>
      <c r="AA385" s="2">
        <f t="shared" si="41"/>
        <v>11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3</v>
      </c>
      <c r="AI385">
        <v>11</v>
      </c>
      <c r="AJ385">
        <v>1</v>
      </c>
    </row>
    <row r="386" spans="1:36" x14ac:dyDescent="0.25">
      <c r="A386">
        <v>2488</v>
      </c>
      <c r="B386">
        <v>1956</v>
      </c>
      <c r="C386" s="2">
        <f t="shared" ca="1" si="35"/>
        <v>69</v>
      </c>
      <c r="D386" t="s">
        <v>443</v>
      </c>
      <c r="E386" t="s">
        <v>37</v>
      </c>
      <c r="F386">
        <v>31395</v>
      </c>
      <c r="G386">
        <v>1</v>
      </c>
      <c r="H386">
        <v>1</v>
      </c>
      <c r="I386" s="21">
        <f t="shared" si="36"/>
        <v>2</v>
      </c>
      <c r="J386" t="s">
        <v>149</v>
      </c>
      <c r="K386">
        <v>80</v>
      </c>
      <c r="L386">
        <v>23</v>
      </c>
      <c r="M386">
        <v>1</v>
      </c>
      <c r="N386">
        <v>25</v>
      </c>
      <c r="O386">
        <v>0</v>
      </c>
      <c r="P386">
        <v>8</v>
      </c>
      <c r="Q386">
        <v>7</v>
      </c>
      <c r="R386" s="2">
        <f t="shared" si="37"/>
        <v>64</v>
      </c>
      <c r="S386">
        <v>4</v>
      </c>
      <c r="T386" s="2" t="str">
        <f t="shared" si="38"/>
        <v>With Discount</v>
      </c>
      <c r="U386">
        <v>2</v>
      </c>
      <c r="V386" s="18">
        <f t="shared" si="39"/>
        <v>25.6</v>
      </c>
      <c r="W386">
        <v>1</v>
      </c>
      <c r="X386">
        <v>3</v>
      </c>
      <c r="Y386" s="18">
        <f t="shared" si="40"/>
        <v>38.4</v>
      </c>
      <c r="Z386">
        <v>6</v>
      </c>
      <c r="AA386" s="2">
        <f t="shared" si="41"/>
        <v>10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3</v>
      </c>
      <c r="AI386">
        <v>11</v>
      </c>
      <c r="AJ386">
        <v>0</v>
      </c>
    </row>
    <row r="387" spans="1:36" x14ac:dyDescent="0.25">
      <c r="A387">
        <v>9999</v>
      </c>
      <c r="B387">
        <v>1965</v>
      </c>
      <c r="C387" s="2">
        <f t="shared" ref="C387:C450" ca="1" si="42">YEAR(TODAY()) -B387</f>
        <v>60</v>
      </c>
      <c r="D387" t="s">
        <v>442</v>
      </c>
      <c r="E387" t="s">
        <v>34</v>
      </c>
      <c r="F387">
        <v>75276</v>
      </c>
      <c r="G387">
        <v>0</v>
      </c>
      <c r="H387">
        <v>0</v>
      </c>
      <c r="I387" s="21">
        <f t="shared" ref="I387:I450" si="43">SUM(G387,H387)</f>
        <v>0</v>
      </c>
      <c r="J387" t="s">
        <v>212</v>
      </c>
      <c r="K387">
        <v>2</v>
      </c>
      <c r="L387">
        <v>610</v>
      </c>
      <c r="M387">
        <v>105</v>
      </c>
      <c r="N387">
        <v>125</v>
      </c>
      <c r="O387">
        <v>137</v>
      </c>
      <c r="P387">
        <v>42</v>
      </c>
      <c r="Q387">
        <v>21</v>
      </c>
      <c r="R387" s="2">
        <f t="shared" ref="R387:R450" si="44">SUM(L387,M387,N387,O387,P387,Q387)</f>
        <v>1040</v>
      </c>
      <c r="S387">
        <v>1</v>
      </c>
      <c r="T387" s="2" t="str">
        <f t="shared" ref="T387:T450" si="45">IF(S387&gt;0, "With Discount", "Without Discount")</f>
        <v>With Discount</v>
      </c>
      <c r="U387">
        <v>9</v>
      </c>
      <c r="V387" s="18">
        <f t="shared" ref="V387:V450" si="46">IF((U387+X387)=0,0, (U387/(U387+X387))*R387)</f>
        <v>520</v>
      </c>
      <c r="W387">
        <v>4</v>
      </c>
      <c r="X387">
        <v>9</v>
      </c>
      <c r="Y387" s="18">
        <f t="shared" ref="Y387:Y450" si="47">IF((X387+U387)=0,0, (X387/(X387+U387))*R387)</f>
        <v>520</v>
      </c>
      <c r="Z387">
        <v>5</v>
      </c>
      <c r="AA387" s="2">
        <f t="shared" ref="AA387:AA450" si="48">SUM(S387,U387,W387,X387)</f>
        <v>23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3</v>
      </c>
      <c r="AI387">
        <v>11</v>
      </c>
      <c r="AJ387">
        <v>0</v>
      </c>
    </row>
    <row r="388" spans="1:36" x14ac:dyDescent="0.25">
      <c r="A388">
        <v>7617</v>
      </c>
      <c r="B388">
        <v>1974</v>
      </c>
      <c r="C388" s="2">
        <f t="shared" ca="1" si="42"/>
        <v>51</v>
      </c>
      <c r="D388" t="s">
        <v>442</v>
      </c>
      <c r="E388" t="s">
        <v>30</v>
      </c>
      <c r="F388">
        <v>42373</v>
      </c>
      <c r="G388">
        <v>1</v>
      </c>
      <c r="H388">
        <v>1</v>
      </c>
      <c r="I388" s="21">
        <f t="shared" si="43"/>
        <v>2</v>
      </c>
      <c r="J388" t="s">
        <v>191</v>
      </c>
      <c r="K388">
        <v>83</v>
      </c>
      <c r="L388">
        <v>67</v>
      </c>
      <c r="M388">
        <v>5</v>
      </c>
      <c r="N388">
        <v>61</v>
      </c>
      <c r="O388">
        <v>3</v>
      </c>
      <c r="P388">
        <v>8</v>
      </c>
      <c r="Q388">
        <v>19</v>
      </c>
      <c r="R388" s="2">
        <f t="shared" si="44"/>
        <v>163</v>
      </c>
      <c r="S388">
        <v>5</v>
      </c>
      <c r="T388" s="2" t="str">
        <f t="shared" si="45"/>
        <v>With Discount</v>
      </c>
      <c r="U388">
        <v>2</v>
      </c>
      <c r="V388" s="18">
        <f t="shared" si="46"/>
        <v>46.571428571428569</v>
      </c>
      <c r="W388">
        <v>1</v>
      </c>
      <c r="X388">
        <v>5</v>
      </c>
      <c r="Y388" s="18">
        <f t="shared" si="47"/>
        <v>116.42857142857143</v>
      </c>
      <c r="Z388">
        <v>5</v>
      </c>
      <c r="AA388" s="2">
        <f t="shared" si="48"/>
        <v>13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3</v>
      </c>
      <c r="AI388">
        <v>11</v>
      </c>
      <c r="AJ388">
        <v>0</v>
      </c>
    </row>
    <row r="389" spans="1:36" x14ac:dyDescent="0.25">
      <c r="A389">
        <v>615</v>
      </c>
      <c r="B389">
        <v>1960</v>
      </c>
      <c r="C389" s="2">
        <f t="shared" ca="1" si="42"/>
        <v>65</v>
      </c>
      <c r="D389" t="s">
        <v>442</v>
      </c>
      <c r="E389" t="s">
        <v>34</v>
      </c>
      <c r="F389">
        <v>30507</v>
      </c>
      <c r="G389">
        <v>0</v>
      </c>
      <c r="H389">
        <v>0</v>
      </c>
      <c r="I389" s="21">
        <f t="shared" si="43"/>
        <v>0</v>
      </c>
      <c r="J389" s="1">
        <v>41581</v>
      </c>
      <c r="K389">
        <v>29</v>
      </c>
      <c r="L389">
        <v>65</v>
      </c>
      <c r="M389">
        <v>36</v>
      </c>
      <c r="N389">
        <v>74</v>
      </c>
      <c r="O389">
        <v>38</v>
      </c>
      <c r="P389">
        <v>20</v>
      </c>
      <c r="Q389">
        <v>110</v>
      </c>
      <c r="R389" s="2">
        <f t="shared" si="44"/>
        <v>343</v>
      </c>
      <c r="S389">
        <v>1</v>
      </c>
      <c r="T389" s="2" t="str">
        <f t="shared" si="45"/>
        <v>With Discount</v>
      </c>
      <c r="U389">
        <v>5</v>
      </c>
      <c r="V389" s="18">
        <f t="shared" si="46"/>
        <v>190.55555555555557</v>
      </c>
      <c r="W389">
        <v>1</v>
      </c>
      <c r="X389">
        <v>4</v>
      </c>
      <c r="Y389" s="18">
        <f t="shared" si="47"/>
        <v>152.44444444444443</v>
      </c>
      <c r="Z389">
        <v>7</v>
      </c>
      <c r="AA389" s="2">
        <f t="shared" si="48"/>
        <v>11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3</v>
      </c>
      <c r="AI389">
        <v>11</v>
      </c>
      <c r="AJ389">
        <v>0</v>
      </c>
    </row>
    <row r="390" spans="1:36" x14ac:dyDescent="0.25">
      <c r="A390">
        <v>2552</v>
      </c>
      <c r="B390">
        <v>1955</v>
      </c>
      <c r="C390" s="2">
        <f t="shared" ca="1" si="42"/>
        <v>70</v>
      </c>
      <c r="D390" t="s">
        <v>33</v>
      </c>
      <c r="E390" t="s">
        <v>30</v>
      </c>
      <c r="F390">
        <v>55521</v>
      </c>
      <c r="G390">
        <v>1</v>
      </c>
      <c r="H390">
        <v>2</v>
      </c>
      <c r="I390" s="21">
        <f t="shared" si="43"/>
        <v>3</v>
      </c>
      <c r="J390" t="s">
        <v>213</v>
      </c>
      <c r="K390">
        <v>11</v>
      </c>
      <c r="L390">
        <v>416</v>
      </c>
      <c r="M390">
        <v>0</v>
      </c>
      <c r="N390">
        <v>26</v>
      </c>
      <c r="O390">
        <v>0</v>
      </c>
      <c r="P390">
        <v>0</v>
      </c>
      <c r="Q390">
        <v>4</v>
      </c>
      <c r="R390" s="2">
        <f t="shared" si="44"/>
        <v>446</v>
      </c>
      <c r="S390">
        <v>9</v>
      </c>
      <c r="T390" s="2" t="str">
        <f t="shared" si="45"/>
        <v>With Discount</v>
      </c>
      <c r="U390">
        <v>6</v>
      </c>
      <c r="V390" s="18">
        <f t="shared" si="46"/>
        <v>223</v>
      </c>
      <c r="W390">
        <v>3</v>
      </c>
      <c r="X390">
        <v>6</v>
      </c>
      <c r="Y390" s="18">
        <f t="shared" si="47"/>
        <v>223</v>
      </c>
      <c r="Z390">
        <v>7</v>
      </c>
      <c r="AA390" s="2">
        <f t="shared" si="48"/>
        <v>24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3</v>
      </c>
      <c r="AI390">
        <v>11</v>
      </c>
      <c r="AJ390">
        <v>1</v>
      </c>
    </row>
    <row r="391" spans="1:36" x14ac:dyDescent="0.25">
      <c r="A391">
        <v>194</v>
      </c>
      <c r="B391">
        <v>1965</v>
      </c>
      <c r="C391" s="2">
        <f t="shared" ca="1" si="42"/>
        <v>60</v>
      </c>
      <c r="D391" t="s">
        <v>442</v>
      </c>
      <c r="E391" t="s">
        <v>34</v>
      </c>
      <c r="F391">
        <v>48006</v>
      </c>
      <c r="G391">
        <v>1</v>
      </c>
      <c r="H391">
        <v>1</v>
      </c>
      <c r="I391" s="21">
        <f t="shared" si="43"/>
        <v>2</v>
      </c>
      <c r="J391" s="1">
        <v>41888</v>
      </c>
      <c r="K391">
        <v>55</v>
      </c>
      <c r="L391">
        <v>23</v>
      </c>
      <c r="M391">
        <v>0</v>
      </c>
      <c r="N391">
        <v>11</v>
      </c>
      <c r="O391">
        <v>3</v>
      </c>
      <c r="P391">
        <v>2</v>
      </c>
      <c r="Q391">
        <v>2</v>
      </c>
      <c r="R391" s="2">
        <f t="shared" si="44"/>
        <v>41</v>
      </c>
      <c r="S391">
        <v>1</v>
      </c>
      <c r="T391" s="2" t="str">
        <f t="shared" si="45"/>
        <v>With Discount</v>
      </c>
      <c r="U391">
        <v>1</v>
      </c>
      <c r="V391" s="18">
        <f t="shared" si="46"/>
        <v>10.25</v>
      </c>
      <c r="W391">
        <v>0</v>
      </c>
      <c r="X391">
        <v>3</v>
      </c>
      <c r="Y391" s="18">
        <f t="shared" si="47"/>
        <v>30.75</v>
      </c>
      <c r="Z391">
        <v>6</v>
      </c>
      <c r="AA391" s="2">
        <f t="shared" si="48"/>
        <v>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3</v>
      </c>
      <c r="AI391">
        <v>11</v>
      </c>
      <c r="AJ391">
        <v>0</v>
      </c>
    </row>
    <row r="392" spans="1:36" x14ac:dyDescent="0.25">
      <c r="A392">
        <v>3645</v>
      </c>
      <c r="B392">
        <v>1972</v>
      </c>
      <c r="C392" s="2">
        <f t="shared" ca="1" si="42"/>
        <v>53</v>
      </c>
      <c r="D392" t="s">
        <v>33</v>
      </c>
      <c r="E392" t="s">
        <v>30</v>
      </c>
      <c r="F392">
        <v>27213</v>
      </c>
      <c r="G392">
        <v>1</v>
      </c>
      <c r="H392">
        <v>0</v>
      </c>
      <c r="I392" s="21">
        <f t="shared" si="43"/>
        <v>1</v>
      </c>
      <c r="J392" t="s">
        <v>209</v>
      </c>
      <c r="K392">
        <v>19</v>
      </c>
      <c r="L392">
        <v>19</v>
      </c>
      <c r="M392">
        <v>3</v>
      </c>
      <c r="N392">
        <v>26</v>
      </c>
      <c r="O392">
        <v>10</v>
      </c>
      <c r="P392">
        <v>9</v>
      </c>
      <c r="Q392">
        <v>3</v>
      </c>
      <c r="R392" s="2">
        <f t="shared" si="44"/>
        <v>70</v>
      </c>
      <c r="S392">
        <v>3</v>
      </c>
      <c r="T392" s="2" t="str">
        <f t="shared" si="45"/>
        <v>With Discount</v>
      </c>
      <c r="U392">
        <v>2</v>
      </c>
      <c r="V392" s="18">
        <f t="shared" si="46"/>
        <v>23.333333333333332</v>
      </c>
      <c r="W392">
        <v>0</v>
      </c>
      <c r="X392">
        <v>4</v>
      </c>
      <c r="Y392" s="18">
        <f t="shared" si="47"/>
        <v>46.666666666666664</v>
      </c>
      <c r="Z392">
        <v>8</v>
      </c>
      <c r="AA392" s="2">
        <f t="shared" si="48"/>
        <v>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3</v>
      </c>
      <c r="AI392">
        <v>11</v>
      </c>
      <c r="AJ392">
        <v>1</v>
      </c>
    </row>
    <row r="393" spans="1:36" x14ac:dyDescent="0.25">
      <c r="A393">
        <v>8890</v>
      </c>
      <c r="B393">
        <v>1971</v>
      </c>
      <c r="C393" s="2">
        <f t="shared" ca="1" si="42"/>
        <v>54</v>
      </c>
      <c r="D393" t="s">
        <v>33</v>
      </c>
      <c r="E393" t="s">
        <v>37</v>
      </c>
      <c r="F393">
        <v>65808</v>
      </c>
      <c r="G393">
        <v>1</v>
      </c>
      <c r="H393">
        <v>1</v>
      </c>
      <c r="I393" s="21">
        <f t="shared" si="43"/>
        <v>2</v>
      </c>
      <c r="J393" t="s">
        <v>214</v>
      </c>
      <c r="K393">
        <v>1</v>
      </c>
      <c r="L393">
        <v>155</v>
      </c>
      <c r="M393">
        <v>7</v>
      </c>
      <c r="N393">
        <v>80</v>
      </c>
      <c r="O393">
        <v>13</v>
      </c>
      <c r="P393">
        <v>7</v>
      </c>
      <c r="Q393">
        <v>10</v>
      </c>
      <c r="R393" s="2">
        <f t="shared" si="44"/>
        <v>272</v>
      </c>
      <c r="S393">
        <v>3</v>
      </c>
      <c r="T393" s="2" t="str">
        <f t="shared" si="45"/>
        <v>With Discount</v>
      </c>
      <c r="U393">
        <v>5</v>
      </c>
      <c r="V393" s="18">
        <f t="shared" si="46"/>
        <v>136</v>
      </c>
      <c r="W393">
        <v>1</v>
      </c>
      <c r="X393">
        <v>5</v>
      </c>
      <c r="Y393" s="18">
        <f t="shared" si="47"/>
        <v>136</v>
      </c>
      <c r="Z393">
        <v>6</v>
      </c>
      <c r="AA393" s="2">
        <f t="shared" si="48"/>
        <v>14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3</v>
      </c>
      <c r="AI393">
        <v>11</v>
      </c>
      <c r="AJ393">
        <v>0</v>
      </c>
    </row>
    <row r="394" spans="1:36" x14ac:dyDescent="0.25">
      <c r="A394">
        <v>5049</v>
      </c>
      <c r="B394">
        <v>1974</v>
      </c>
      <c r="C394" s="2">
        <f t="shared" ca="1" si="42"/>
        <v>51</v>
      </c>
      <c r="D394" t="s">
        <v>33</v>
      </c>
      <c r="E394" t="s">
        <v>34</v>
      </c>
      <c r="F394">
        <v>30351</v>
      </c>
      <c r="G394">
        <v>1</v>
      </c>
      <c r="H394">
        <v>0</v>
      </c>
      <c r="I394" s="21">
        <f t="shared" si="43"/>
        <v>1</v>
      </c>
      <c r="J394" s="1">
        <v>41431</v>
      </c>
      <c r="K394">
        <v>19</v>
      </c>
      <c r="L394">
        <v>14</v>
      </c>
      <c r="M394">
        <v>0</v>
      </c>
      <c r="N394">
        <v>24</v>
      </c>
      <c r="O394">
        <v>3</v>
      </c>
      <c r="P394">
        <v>3</v>
      </c>
      <c r="Q394">
        <v>2</v>
      </c>
      <c r="R394" s="2">
        <f t="shared" si="44"/>
        <v>46</v>
      </c>
      <c r="S394">
        <v>1</v>
      </c>
      <c r="T394" s="2" t="str">
        <f t="shared" si="45"/>
        <v>With Discount</v>
      </c>
      <c r="U394">
        <v>3</v>
      </c>
      <c r="V394" s="18">
        <f t="shared" si="46"/>
        <v>27.599999999999998</v>
      </c>
      <c r="W394">
        <v>0</v>
      </c>
      <c r="X394">
        <v>2</v>
      </c>
      <c r="Y394" s="18">
        <f t="shared" si="47"/>
        <v>18.400000000000002</v>
      </c>
      <c r="Z394">
        <v>9</v>
      </c>
      <c r="AA394" s="2">
        <f t="shared" si="48"/>
        <v>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3</v>
      </c>
      <c r="AI394">
        <v>11</v>
      </c>
      <c r="AJ394">
        <v>0</v>
      </c>
    </row>
    <row r="395" spans="1:36" x14ac:dyDescent="0.25">
      <c r="A395">
        <v>9973</v>
      </c>
      <c r="B395">
        <v>1963</v>
      </c>
      <c r="C395" s="2">
        <f t="shared" ca="1" si="42"/>
        <v>62</v>
      </c>
      <c r="D395" t="s">
        <v>442</v>
      </c>
      <c r="E395" t="s">
        <v>34</v>
      </c>
      <c r="F395">
        <v>50437</v>
      </c>
      <c r="G395">
        <v>0</v>
      </c>
      <c r="H395">
        <v>2</v>
      </c>
      <c r="I395" s="21">
        <f t="shared" si="43"/>
        <v>2</v>
      </c>
      <c r="J395" t="s">
        <v>215</v>
      </c>
      <c r="K395">
        <v>28</v>
      </c>
      <c r="L395">
        <v>370</v>
      </c>
      <c r="M395">
        <v>9</v>
      </c>
      <c r="N395">
        <v>92</v>
      </c>
      <c r="O395">
        <v>6</v>
      </c>
      <c r="P395">
        <v>9</v>
      </c>
      <c r="Q395">
        <v>4</v>
      </c>
      <c r="R395" s="2">
        <f t="shared" si="44"/>
        <v>490</v>
      </c>
      <c r="S395">
        <v>3</v>
      </c>
      <c r="T395" s="2" t="str">
        <f t="shared" si="45"/>
        <v>With Discount</v>
      </c>
      <c r="U395">
        <v>7</v>
      </c>
      <c r="V395" s="18">
        <f t="shared" si="46"/>
        <v>228.66666666666666</v>
      </c>
      <c r="W395">
        <v>1</v>
      </c>
      <c r="X395">
        <v>8</v>
      </c>
      <c r="Y395" s="18">
        <f t="shared" si="47"/>
        <v>261.33333333333331</v>
      </c>
      <c r="Z395">
        <v>7</v>
      </c>
      <c r="AA395" s="2">
        <f t="shared" si="48"/>
        <v>19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3</v>
      </c>
      <c r="AI395">
        <v>11</v>
      </c>
      <c r="AJ395">
        <v>0</v>
      </c>
    </row>
    <row r="396" spans="1:36" x14ac:dyDescent="0.25">
      <c r="A396">
        <v>7301</v>
      </c>
      <c r="B396">
        <v>1982</v>
      </c>
      <c r="C396" s="2">
        <f t="shared" ca="1" si="42"/>
        <v>43</v>
      </c>
      <c r="D396" t="s">
        <v>443</v>
      </c>
      <c r="E396" t="s">
        <v>30</v>
      </c>
      <c r="F396">
        <v>23616</v>
      </c>
      <c r="G396">
        <v>1</v>
      </c>
      <c r="H396">
        <v>0</v>
      </c>
      <c r="I396" s="21">
        <f t="shared" si="43"/>
        <v>1</v>
      </c>
      <c r="J396" t="s">
        <v>202</v>
      </c>
      <c r="K396">
        <v>76</v>
      </c>
      <c r="L396">
        <v>4</v>
      </c>
      <c r="M396">
        <v>22</v>
      </c>
      <c r="N396">
        <v>11</v>
      </c>
      <c r="O396">
        <v>3</v>
      </c>
      <c r="P396">
        <v>7</v>
      </c>
      <c r="Q396">
        <v>32</v>
      </c>
      <c r="R396" s="2">
        <f t="shared" si="44"/>
        <v>79</v>
      </c>
      <c r="S396">
        <v>2</v>
      </c>
      <c r="T396" s="2" t="str">
        <f t="shared" si="45"/>
        <v>With Discount</v>
      </c>
      <c r="U396">
        <v>3</v>
      </c>
      <c r="V396" s="18">
        <f t="shared" si="46"/>
        <v>39.5</v>
      </c>
      <c r="W396">
        <v>0</v>
      </c>
      <c r="X396">
        <v>3</v>
      </c>
      <c r="Y396" s="18">
        <f t="shared" si="47"/>
        <v>39.5</v>
      </c>
      <c r="Z396">
        <v>8</v>
      </c>
      <c r="AA396" s="2">
        <f t="shared" si="48"/>
        <v>8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</v>
      </c>
      <c r="AI396">
        <v>11</v>
      </c>
      <c r="AJ396">
        <v>1</v>
      </c>
    </row>
    <row r="397" spans="1:36" x14ac:dyDescent="0.25">
      <c r="A397">
        <v>10882</v>
      </c>
      <c r="B397">
        <v>1976</v>
      </c>
      <c r="C397" s="2">
        <f t="shared" ca="1" si="42"/>
        <v>49</v>
      </c>
      <c r="D397" t="s">
        <v>442</v>
      </c>
      <c r="E397" t="s">
        <v>34</v>
      </c>
      <c r="F397">
        <v>53858</v>
      </c>
      <c r="G397">
        <v>0</v>
      </c>
      <c r="H397">
        <v>1</v>
      </c>
      <c r="I397" s="21">
        <f t="shared" si="43"/>
        <v>1</v>
      </c>
      <c r="J397" s="1">
        <v>41163</v>
      </c>
      <c r="K397">
        <v>50</v>
      </c>
      <c r="L397">
        <v>407</v>
      </c>
      <c r="M397">
        <v>53</v>
      </c>
      <c r="N397">
        <v>221</v>
      </c>
      <c r="O397">
        <v>58</v>
      </c>
      <c r="P397">
        <v>150</v>
      </c>
      <c r="Q397">
        <v>26</v>
      </c>
      <c r="R397" s="2">
        <f t="shared" si="44"/>
        <v>915</v>
      </c>
      <c r="S397">
        <v>4</v>
      </c>
      <c r="T397" s="2" t="str">
        <f t="shared" si="45"/>
        <v>With Discount</v>
      </c>
      <c r="U397">
        <v>4</v>
      </c>
      <c r="V397" s="18">
        <f t="shared" si="46"/>
        <v>366</v>
      </c>
      <c r="W397">
        <v>3</v>
      </c>
      <c r="X397">
        <v>6</v>
      </c>
      <c r="Y397" s="18">
        <f t="shared" si="47"/>
        <v>549</v>
      </c>
      <c r="Z397">
        <v>4</v>
      </c>
      <c r="AA397" s="2">
        <f t="shared" si="48"/>
        <v>17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</v>
      </c>
      <c r="AI397">
        <v>11</v>
      </c>
      <c r="AJ397">
        <v>0</v>
      </c>
    </row>
    <row r="398" spans="1:36" x14ac:dyDescent="0.25">
      <c r="A398">
        <v>7030</v>
      </c>
      <c r="B398">
        <v>1955</v>
      </c>
      <c r="C398" s="2">
        <f t="shared" ca="1" si="42"/>
        <v>70</v>
      </c>
      <c r="D398" t="s">
        <v>33</v>
      </c>
      <c r="E398" t="s">
        <v>34</v>
      </c>
      <c r="F398">
        <v>66465</v>
      </c>
      <c r="G398">
        <v>0</v>
      </c>
      <c r="H398">
        <v>1</v>
      </c>
      <c r="I398" s="21">
        <f t="shared" si="43"/>
        <v>1</v>
      </c>
      <c r="J398" t="s">
        <v>216</v>
      </c>
      <c r="K398">
        <v>1</v>
      </c>
      <c r="L398">
        <v>1200</v>
      </c>
      <c r="M398">
        <v>0</v>
      </c>
      <c r="N398">
        <v>204</v>
      </c>
      <c r="O398">
        <v>38</v>
      </c>
      <c r="P398">
        <v>29</v>
      </c>
      <c r="Q398">
        <v>14</v>
      </c>
      <c r="R398" s="2">
        <f t="shared" si="44"/>
        <v>1485</v>
      </c>
      <c r="S398">
        <v>3</v>
      </c>
      <c r="T398" s="2" t="str">
        <f t="shared" si="45"/>
        <v>With Discount</v>
      </c>
      <c r="U398">
        <v>11</v>
      </c>
      <c r="V398" s="18">
        <f t="shared" si="46"/>
        <v>710.21739130434787</v>
      </c>
      <c r="W398">
        <v>9</v>
      </c>
      <c r="X398">
        <v>12</v>
      </c>
      <c r="Y398" s="18">
        <f t="shared" si="47"/>
        <v>774.78260869565213</v>
      </c>
      <c r="Z398">
        <v>6</v>
      </c>
      <c r="AA398" s="2">
        <f t="shared" si="48"/>
        <v>35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3</v>
      </c>
      <c r="AI398">
        <v>11</v>
      </c>
      <c r="AJ398">
        <v>0</v>
      </c>
    </row>
    <row r="399" spans="1:36" x14ac:dyDescent="0.25">
      <c r="A399">
        <v>7422</v>
      </c>
      <c r="B399">
        <v>1987</v>
      </c>
      <c r="C399" s="2">
        <f t="shared" ca="1" si="42"/>
        <v>38</v>
      </c>
      <c r="D399" t="s">
        <v>442</v>
      </c>
      <c r="E399" t="s">
        <v>30</v>
      </c>
      <c r="F399">
        <v>46923</v>
      </c>
      <c r="G399">
        <v>1</v>
      </c>
      <c r="H399">
        <v>0</v>
      </c>
      <c r="I399" s="21">
        <f t="shared" si="43"/>
        <v>1</v>
      </c>
      <c r="J399" t="s">
        <v>108</v>
      </c>
      <c r="K399">
        <v>90</v>
      </c>
      <c r="L399">
        <v>85</v>
      </c>
      <c r="M399">
        <v>44</v>
      </c>
      <c r="N399">
        <v>54</v>
      </c>
      <c r="O399">
        <v>102</v>
      </c>
      <c r="P399">
        <v>78</v>
      </c>
      <c r="Q399">
        <v>6</v>
      </c>
      <c r="R399" s="2">
        <f t="shared" si="44"/>
        <v>369</v>
      </c>
      <c r="S399">
        <v>3</v>
      </c>
      <c r="T399" s="2" t="str">
        <f t="shared" si="45"/>
        <v>With Discount</v>
      </c>
      <c r="U399">
        <v>5</v>
      </c>
      <c r="V399" s="18">
        <f t="shared" si="46"/>
        <v>153.75</v>
      </c>
      <c r="W399">
        <v>1</v>
      </c>
      <c r="X399">
        <v>7</v>
      </c>
      <c r="Y399" s="18">
        <f t="shared" si="47"/>
        <v>215.25</v>
      </c>
      <c r="Z399">
        <v>7</v>
      </c>
      <c r="AA399" s="2">
        <f t="shared" si="48"/>
        <v>16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</v>
      </c>
      <c r="AI399">
        <v>11</v>
      </c>
      <c r="AJ399">
        <v>0</v>
      </c>
    </row>
    <row r="400" spans="1:36" x14ac:dyDescent="0.25">
      <c r="A400">
        <v>3523</v>
      </c>
      <c r="B400">
        <v>1962</v>
      </c>
      <c r="C400" s="2">
        <f t="shared" ca="1" si="42"/>
        <v>63</v>
      </c>
      <c r="D400" t="s">
        <v>442</v>
      </c>
      <c r="E400" t="s">
        <v>34</v>
      </c>
      <c r="F400">
        <v>75072</v>
      </c>
      <c r="G400">
        <v>0</v>
      </c>
      <c r="H400">
        <v>1</v>
      </c>
      <c r="I400" s="21">
        <f t="shared" si="43"/>
        <v>1</v>
      </c>
      <c r="J400" t="s">
        <v>217</v>
      </c>
      <c r="K400">
        <v>83</v>
      </c>
      <c r="L400">
        <v>583</v>
      </c>
      <c r="M400">
        <v>34</v>
      </c>
      <c r="N400">
        <v>309</v>
      </c>
      <c r="O400">
        <v>0</v>
      </c>
      <c r="P400">
        <v>22</v>
      </c>
      <c r="Q400">
        <v>125</v>
      </c>
      <c r="R400" s="2">
        <f t="shared" si="44"/>
        <v>1073</v>
      </c>
      <c r="S400">
        <v>2</v>
      </c>
      <c r="T400" s="2" t="str">
        <f t="shared" si="45"/>
        <v>With Discount</v>
      </c>
      <c r="U400">
        <v>5</v>
      </c>
      <c r="V400" s="18">
        <f t="shared" si="46"/>
        <v>412.69230769230774</v>
      </c>
      <c r="W400">
        <v>4</v>
      </c>
      <c r="X400">
        <v>8</v>
      </c>
      <c r="Y400" s="18">
        <f t="shared" si="47"/>
        <v>660.30769230769238</v>
      </c>
      <c r="Z400">
        <v>3</v>
      </c>
      <c r="AA400" s="2">
        <f t="shared" si="48"/>
        <v>19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11</v>
      </c>
      <c r="AJ400">
        <v>0</v>
      </c>
    </row>
    <row r="401" spans="1:36" x14ac:dyDescent="0.25">
      <c r="A401">
        <v>7106</v>
      </c>
      <c r="B401">
        <v>1943</v>
      </c>
      <c r="C401" s="2">
        <f t="shared" ca="1" si="42"/>
        <v>82</v>
      </c>
      <c r="D401" t="s">
        <v>33</v>
      </c>
      <c r="E401" t="s">
        <v>34</v>
      </c>
      <c r="F401">
        <v>75865</v>
      </c>
      <c r="G401">
        <v>0</v>
      </c>
      <c r="H401">
        <v>0</v>
      </c>
      <c r="I401" s="21">
        <f t="shared" si="43"/>
        <v>0</v>
      </c>
      <c r="J401" t="s">
        <v>132</v>
      </c>
      <c r="K401">
        <v>73</v>
      </c>
      <c r="L401">
        <v>483</v>
      </c>
      <c r="M401">
        <v>0</v>
      </c>
      <c r="N401">
        <v>591</v>
      </c>
      <c r="O401">
        <v>156</v>
      </c>
      <c r="P401">
        <v>0</v>
      </c>
      <c r="Q401">
        <v>12</v>
      </c>
      <c r="R401" s="2">
        <f t="shared" si="44"/>
        <v>1242</v>
      </c>
      <c r="S401">
        <v>1</v>
      </c>
      <c r="T401" s="2" t="str">
        <f t="shared" si="45"/>
        <v>With Discount</v>
      </c>
      <c r="U401">
        <v>3</v>
      </c>
      <c r="V401" s="18">
        <f t="shared" si="46"/>
        <v>286.61538461538464</v>
      </c>
      <c r="W401">
        <v>5</v>
      </c>
      <c r="X401">
        <v>10</v>
      </c>
      <c r="Y401" s="18">
        <f t="shared" si="47"/>
        <v>955.38461538461547</v>
      </c>
      <c r="Z401">
        <v>1</v>
      </c>
      <c r="AA401" s="2">
        <f t="shared" si="48"/>
        <v>19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3</v>
      </c>
      <c r="AI401">
        <v>11</v>
      </c>
      <c r="AJ401">
        <v>0</v>
      </c>
    </row>
    <row r="402" spans="1:36" x14ac:dyDescent="0.25">
      <c r="A402">
        <v>6504</v>
      </c>
      <c r="B402">
        <v>1975</v>
      </c>
      <c r="C402" s="2">
        <f t="shared" ca="1" si="42"/>
        <v>50</v>
      </c>
      <c r="D402" t="s">
        <v>443</v>
      </c>
      <c r="E402" t="s">
        <v>34</v>
      </c>
      <c r="F402">
        <v>19789</v>
      </c>
      <c r="G402">
        <v>1</v>
      </c>
      <c r="H402">
        <v>0</v>
      </c>
      <c r="I402" s="21">
        <f t="shared" si="43"/>
        <v>1</v>
      </c>
      <c r="J402" t="s">
        <v>218</v>
      </c>
      <c r="K402">
        <v>24</v>
      </c>
      <c r="L402">
        <v>2</v>
      </c>
      <c r="M402">
        <v>5</v>
      </c>
      <c r="N402">
        <v>9</v>
      </c>
      <c r="O402">
        <v>28</v>
      </c>
      <c r="P402">
        <v>6</v>
      </c>
      <c r="Q402">
        <v>28</v>
      </c>
      <c r="R402" s="2">
        <f t="shared" si="44"/>
        <v>78</v>
      </c>
      <c r="S402">
        <v>3</v>
      </c>
      <c r="T402" s="2" t="str">
        <f t="shared" si="45"/>
        <v>With Discount</v>
      </c>
      <c r="U402">
        <v>2</v>
      </c>
      <c r="V402" s="18">
        <f t="shared" si="46"/>
        <v>31.200000000000003</v>
      </c>
      <c r="W402">
        <v>1</v>
      </c>
      <c r="X402">
        <v>3</v>
      </c>
      <c r="Y402" s="18">
        <f t="shared" si="47"/>
        <v>46.8</v>
      </c>
      <c r="Z402">
        <v>5</v>
      </c>
      <c r="AA402" s="2">
        <f t="shared" si="48"/>
        <v>9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</v>
      </c>
      <c r="AI402">
        <v>11</v>
      </c>
      <c r="AJ402">
        <v>0</v>
      </c>
    </row>
    <row r="403" spans="1:36" x14ac:dyDescent="0.25">
      <c r="A403">
        <v>5067</v>
      </c>
      <c r="B403">
        <v>1994</v>
      </c>
      <c r="C403" s="2">
        <f t="shared" ca="1" si="42"/>
        <v>31</v>
      </c>
      <c r="D403" t="s">
        <v>442</v>
      </c>
      <c r="E403" t="s">
        <v>34</v>
      </c>
      <c r="F403">
        <v>80134</v>
      </c>
      <c r="G403">
        <v>0</v>
      </c>
      <c r="H403">
        <v>0</v>
      </c>
      <c r="I403" s="21">
        <f t="shared" si="43"/>
        <v>0</v>
      </c>
      <c r="J403" t="s">
        <v>219</v>
      </c>
      <c r="K403">
        <v>11</v>
      </c>
      <c r="L403">
        <v>966</v>
      </c>
      <c r="M403">
        <v>26</v>
      </c>
      <c r="N403">
        <v>282</v>
      </c>
      <c r="O403">
        <v>52</v>
      </c>
      <c r="P403">
        <v>26</v>
      </c>
      <c r="Q403">
        <v>26</v>
      </c>
      <c r="R403" s="2">
        <f t="shared" si="44"/>
        <v>1378</v>
      </c>
      <c r="S403">
        <v>1</v>
      </c>
      <c r="T403" s="2" t="str">
        <f t="shared" si="45"/>
        <v>With Discount</v>
      </c>
      <c r="U403">
        <v>2</v>
      </c>
      <c r="V403" s="18">
        <f t="shared" si="46"/>
        <v>212</v>
      </c>
      <c r="W403">
        <v>7</v>
      </c>
      <c r="X403">
        <v>11</v>
      </c>
      <c r="Y403" s="18">
        <f t="shared" si="47"/>
        <v>1166</v>
      </c>
      <c r="Z403">
        <v>5</v>
      </c>
      <c r="AA403" s="2">
        <f t="shared" si="48"/>
        <v>21</v>
      </c>
      <c r="AB403">
        <v>0</v>
      </c>
      <c r="AC403">
        <v>1</v>
      </c>
      <c r="AD403">
        <v>1</v>
      </c>
      <c r="AE403">
        <v>1</v>
      </c>
      <c r="AF403">
        <v>1</v>
      </c>
      <c r="AG403">
        <v>0</v>
      </c>
      <c r="AH403">
        <v>3</v>
      </c>
      <c r="AI403">
        <v>11</v>
      </c>
      <c r="AJ403">
        <v>0</v>
      </c>
    </row>
    <row r="404" spans="1:36" x14ac:dyDescent="0.25">
      <c r="A404">
        <v>4216</v>
      </c>
      <c r="B404">
        <v>1981</v>
      </c>
      <c r="C404" s="2">
        <f t="shared" ca="1" si="42"/>
        <v>44</v>
      </c>
      <c r="D404" t="s">
        <v>442</v>
      </c>
      <c r="E404" t="s">
        <v>30</v>
      </c>
      <c r="F404">
        <v>91065</v>
      </c>
      <c r="G404">
        <v>0</v>
      </c>
      <c r="H404">
        <v>0</v>
      </c>
      <c r="I404" s="21">
        <f t="shared" si="43"/>
        <v>0</v>
      </c>
      <c r="J404" t="s">
        <v>220</v>
      </c>
      <c r="K404">
        <v>33</v>
      </c>
      <c r="L404">
        <v>822</v>
      </c>
      <c r="M404">
        <v>114</v>
      </c>
      <c r="N404">
        <v>108</v>
      </c>
      <c r="O404">
        <v>179</v>
      </c>
      <c r="P404">
        <v>137</v>
      </c>
      <c r="Q404">
        <v>114</v>
      </c>
      <c r="R404" s="2">
        <f t="shared" si="44"/>
        <v>1474</v>
      </c>
      <c r="S404">
        <v>1</v>
      </c>
      <c r="T404" s="2" t="str">
        <f t="shared" si="45"/>
        <v>With Discount</v>
      </c>
      <c r="U404">
        <v>7</v>
      </c>
      <c r="V404" s="18">
        <f t="shared" si="46"/>
        <v>644.875</v>
      </c>
      <c r="W404">
        <v>9</v>
      </c>
      <c r="X404">
        <v>9</v>
      </c>
      <c r="Y404" s="18">
        <f t="shared" si="47"/>
        <v>829.125</v>
      </c>
      <c r="Z404">
        <v>3</v>
      </c>
      <c r="AA404" s="2">
        <f t="shared" si="48"/>
        <v>26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3</v>
      </c>
      <c r="AI404">
        <v>11</v>
      </c>
      <c r="AJ404">
        <v>1</v>
      </c>
    </row>
    <row r="405" spans="1:36" x14ac:dyDescent="0.25">
      <c r="A405">
        <v>8581</v>
      </c>
      <c r="B405">
        <v>1971</v>
      </c>
      <c r="C405" s="2">
        <f t="shared" ca="1" si="42"/>
        <v>54</v>
      </c>
      <c r="D405" t="s">
        <v>443</v>
      </c>
      <c r="E405" t="s">
        <v>34</v>
      </c>
      <c r="F405">
        <v>49505</v>
      </c>
      <c r="G405">
        <v>1</v>
      </c>
      <c r="H405">
        <v>1</v>
      </c>
      <c r="I405" s="21">
        <f t="shared" si="43"/>
        <v>2</v>
      </c>
      <c r="J405" s="1">
        <v>41397</v>
      </c>
      <c r="K405">
        <v>4</v>
      </c>
      <c r="L405">
        <v>604</v>
      </c>
      <c r="M405">
        <v>0</v>
      </c>
      <c r="N405">
        <v>100</v>
      </c>
      <c r="O405">
        <v>19</v>
      </c>
      <c r="P405">
        <v>0</v>
      </c>
      <c r="Q405">
        <v>28</v>
      </c>
      <c r="R405" s="2">
        <f t="shared" si="44"/>
        <v>751</v>
      </c>
      <c r="S405">
        <v>9</v>
      </c>
      <c r="T405" s="2" t="str">
        <f t="shared" si="45"/>
        <v>With Discount</v>
      </c>
      <c r="U405">
        <v>10</v>
      </c>
      <c r="V405" s="18">
        <f t="shared" si="46"/>
        <v>417.22222222222223</v>
      </c>
      <c r="W405">
        <v>2</v>
      </c>
      <c r="X405">
        <v>8</v>
      </c>
      <c r="Y405" s="18">
        <f t="shared" si="47"/>
        <v>333.77777777777777</v>
      </c>
      <c r="Z405">
        <v>8</v>
      </c>
      <c r="AA405" s="2">
        <f t="shared" si="48"/>
        <v>29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</v>
      </c>
      <c r="AI405">
        <v>11</v>
      </c>
      <c r="AJ405">
        <v>0</v>
      </c>
    </row>
    <row r="406" spans="1:36" x14ac:dyDescent="0.25">
      <c r="A406">
        <v>5929</v>
      </c>
      <c r="B406">
        <v>1973</v>
      </c>
      <c r="C406" s="2">
        <f t="shared" ca="1" si="42"/>
        <v>52</v>
      </c>
      <c r="D406" t="s">
        <v>33</v>
      </c>
      <c r="E406" t="s">
        <v>34</v>
      </c>
      <c r="F406">
        <v>37401</v>
      </c>
      <c r="G406">
        <v>1</v>
      </c>
      <c r="H406">
        <v>0</v>
      </c>
      <c r="I406" s="21">
        <f t="shared" si="43"/>
        <v>1</v>
      </c>
      <c r="J406" s="1">
        <v>41795</v>
      </c>
      <c r="K406">
        <v>14</v>
      </c>
      <c r="L406">
        <v>19</v>
      </c>
      <c r="M406">
        <v>3</v>
      </c>
      <c r="N406">
        <v>19</v>
      </c>
      <c r="O406">
        <v>3</v>
      </c>
      <c r="P406">
        <v>1</v>
      </c>
      <c r="Q406">
        <v>3</v>
      </c>
      <c r="R406" s="2">
        <f t="shared" si="44"/>
        <v>48</v>
      </c>
      <c r="S406">
        <v>2</v>
      </c>
      <c r="T406" s="2" t="str">
        <f t="shared" si="45"/>
        <v>With Discount</v>
      </c>
      <c r="U406">
        <v>2</v>
      </c>
      <c r="V406" s="18">
        <f t="shared" si="46"/>
        <v>19.200000000000003</v>
      </c>
      <c r="W406">
        <v>0</v>
      </c>
      <c r="X406">
        <v>3</v>
      </c>
      <c r="Y406" s="18">
        <f t="shared" si="47"/>
        <v>28.799999999999997</v>
      </c>
      <c r="Z406">
        <v>7</v>
      </c>
      <c r="AA406" s="2">
        <f t="shared" si="48"/>
        <v>7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</v>
      </c>
      <c r="AI406">
        <v>11</v>
      </c>
      <c r="AJ406">
        <v>0</v>
      </c>
    </row>
    <row r="407" spans="1:36" x14ac:dyDescent="0.25">
      <c r="A407">
        <v>3129</v>
      </c>
      <c r="B407">
        <v>1983</v>
      </c>
      <c r="C407" s="2">
        <f t="shared" ca="1" si="42"/>
        <v>42</v>
      </c>
      <c r="D407" t="s">
        <v>442</v>
      </c>
      <c r="E407" t="s">
        <v>34</v>
      </c>
      <c r="F407">
        <v>30096</v>
      </c>
      <c r="G407">
        <v>1</v>
      </c>
      <c r="H407">
        <v>0</v>
      </c>
      <c r="I407" s="21">
        <f t="shared" si="43"/>
        <v>1</v>
      </c>
      <c r="J407" t="s">
        <v>53</v>
      </c>
      <c r="K407">
        <v>30</v>
      </c>
      <c r="L407">
        <v>5</v>
      </c>
      <c r="M407">
        <v>3</v>
      </c>
      <c r="N407">
        <v>11</v>
      </c>
      <c r="O407">
        <v>12</v>
      </c>
      <c r="P407">
        <v>5</v>
      </c>
      <c r="Q407">
        <v>9</v>
      </c>
      <c r="R407" s="2">
        <f t="shared" si="44"/>
        <v>45</v>
      </c>
      <c r="S407">
        <v>1</v>
      </c>
      <c r="T407" s="2" t="str">
        <f t="shared" si="45"/>
        <v>With Discount</v>
      </c>
      <c r="U407">
        <v>2</v>
      </c>
      <c r="V407" s="18">
        <f t="shared" si="46"/>
        <v>18</v>
      </c>
      <c r="W407">
        <v>0</v>
      </c>
      <c r="X407">
        <v>3</v>
      </c>
      <c r="Y407" s="18">
        <f t="shared" si="47"/>
        <v>27</v>
      </c>
      <c r="Z407">
        <v>6</v>
      </c>
      <c r="AA407" s="2">
        <f t="shared" si="48"/>
        <v>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3</v>
      </c>
      <c r="AI407">
        <v>11</v>
      </c>
      <c r="AJ407">
        <v>0</v>
      </c>
    </row>
    <row r="408" spans="1:36" x14ac:dyDescent="0.25">
      <c r="A408">
        <v>6528</v>
      </c>
      <c r="B408">
        <v>1982</v>
      </c>
      <c r="C408" s="2">
        <f t="shared" ca="1" si="42"/>
        <v>43</v>
      </c>
      <c r="D408" t="s">
        <v>443</v>
      </c>
      <c r="E408" t="s">
        <v>34</v>
      </c>
      <c r="F408">
        <v>18492</v>
      </c>
      <c r="G408">
        <v>1</v>
      </c>
      <c r="H408">
        <v>0</v>
      </c>
      <c r="I408" s="21">
        <f t="shared" si="43"/>
        <v>1</v>
      </c>
      <c r="J408" s="1">
        <v>41765</v>
      </c>
      <c r="K408">
        <v>75</v>
      </c>
      <c r="L408">
        <v>2</v>
      </c>
      <c r="M408">
        <v>2</v>
      </c>
      <c r="N408">
        <v>2</v>
      </c>
      <c r="O408">
        <v>2</v>
      </c>
      <c r="P408">
        <v>1</v>
      </c>
      <c r="Q408">
        <v>1</v>
      </c>
      <c r="R408" s="2">
        <f t="shared" si="44"/>
        <v>10</v>
      </c>
      <c r="S408">
        <v>1</v>
      </c>
      <c r="T408" s="2" t="str">
        <f t="shared" si="45"/>
        <v>With Discount</v>
      </c>
      <c r="U408">
        <v>1</v>
      </c>
      <c r="V408" s="18">
        <f t="shared" si="46"/>
        <v>3.333333333333333</v>
      </c>
      <c r="W408">
        <v>0</v>
      </c>
      <c r="X408">
        <v>2</v>
      </c>
      <c r="Y408" s="18">
        <f t="shared" si="47"/>
        <v>6.6666666666666661</v>
      </c>
      <c r="Z408">
        <v>8</v>
      </c>
      <c r="AA408" s="2">
        <f t="shared" si="48"/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3</v>
      </c>
      <c r="AI408">
        <v>11</v>
      </c>
      <c r="AJ408">
        <v>0</v>
      </c>
    </row>
    <row r="409" spans="1:36" x14ac:dyDescent="0.25">
      <c r="A409">
        <v>1361</v>
      </c>
      <c r="B409">
        <v>1974</v>
      </c>
      <c r="C409" s="2">
        <f t="shared" ca="1" si="42"/>
        <v>51</v>
      </c>
      <c r="D409" t="s">
        <v>443</v>
      </c>
      <c r="E409" t="s">
        <v>34</v>
      </c>
      <c r="F409">
        <v>82584</v>
      </c>
      <c r="G409">
        <v>0</v>
      </c>
      <c r="H409">
        <v>0</v>
      </c>
      <c r="I409" s="21">
        <f t="shared" si="43"/>
        <v>0</v>
      </c>
      <c r="J409" s="1">
        <v>41370</v>
      </c>
      <c r="K409">
        <v>26</v>
      </c>
      <c r="L409">
        <v>1076</v>
      </c>
      <c r="M409">
        <v>68</v>
      </c>
      <c r="N409">
        <v>103</v>
      </c>
      <c r="O409">
        <v>29</v>
      </c>
      <c r="P409">
        <v>91</v>
      </c>
      <c r="Q409">
        <v>68</v>
      </c>
      <c r="R409" s="2">
        <f t="shared" si="44"/>
        <v>1435</v>
      </c>
      <c r="S409">
        <v>1</v>
      </c>
      <c r="T409" s="2" t="str">
        <f t="shared" si="45"/>
        <v>With Discount</v>
      </c>
      <c r="U409">
        <v>3</v>
      </c>
      <c r="V409" s="18">
        <f t="shared" si="46"/>
        <v>391.36363636363632</v>
      </c>
      <c r="W409">
        <v>4</v>
      </c>
      <c r="X409">
        <v>8</v>
      </c>
      <c r="Y409" s="18">
        <f t="shared" si="47"/>
        <v>1043.6363636363637</v>
      </c>
      <c r="Z409">
        <v>1</v>
      </c>
      <c r="AA409" s="2">
        <f t="shared" si="48"/>
        <v>16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3</v>
      </c>
      <c r="AI409">
        <v>11</v>
      </c>
      <c r="AJ409">
        <v>1</v>
      </c>
    </row>
    <row r="410" spans="1:36" x14ac:dyDescent="0.25">
      <c r="A410">
        <v>6932</v>
      </c>
      <c r="B410">
        <v>1941</v>
      </c>
      <c r="C410" s="2">
        <f t="shared" ca="1" si="42"/>
        <v>84</v>
      </c>
      <c r="D410" t="s">
        <v>33</v>
      </c>
      <c r="E410" t="s">
        <v>34</v>
      </c>
      <c r="F410">
        <v>93027</v>
      </c>
      <c r="G410">
        <v>0</v>
      </c>
      <c r="H410">
        <v>0</v>
      </c>
      <c r="I410" s="21">
        <f t="shared" si="43"/>
        <v>0</v>
      </c>
      <c r="J410" t="s">
        <v>221</v>
      </c>
      <c r="K410">
        <v>77</v>
      </c>
      <c r="L410">
        <v>1285</v>
      </c>
      <c r="M410">
        <v>42</v>
      </c>
      <c r="N410">
        <v>716</v>
      </c>
      <c r="O410">
        <v>55</v>
      </c>
      <c r="P410">
        <v>0</v>
      </c>
      <c r="Q410">
        <v>21</v>
      </c>
      <c r="R410" s="2">
        <f t="shared" si="44"/>
        <v>2119</v>
      </c>
      <c r="S410">
        <v>0</v>
      </c>
      <c r="T410" s="2" t="str">
        <f t="shared" si="45"/>
        <v>Without Discount</v>
      </c>
      <c r="U410">
        <v>7</v>
      </c>
      <c r="V410" s="18">
        <f t="shared" si="46"/>
        <v>1236.0833333333335</v>
      </c>
      <c r="W410">
        <v>10</v>
      </c>
      <c r="X410">
        <v>5</v>
      </c>
      <c r="Y410" s="18">
        <f t="shared" si="47"/>
        <v>882.91666666666674</v>
      </c>
      <c r="Z410">
        <v>2</v>
      </c>
      <c r="AA410" s="2">
        <f t="shared" si="48"/>
        <v>22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3</v>
      </c>
      <c r="AI410">
        <v>11</v>
      </c>
      <c r="AJ410">
        <v>0</v>
      </c>
    </row>
    <row r="411" spans="1:36" x14ac:dyDescent="0.25">
      <c r="A411">
        <v>7284</v>
      </c>
      <c r="B411">
        <v>1953</v>
      </c>
      <c r="C411" s="2">
        <f t="shared" ca="1" si="42"/>
        <v>72</v>
      </c>
      <c r="D411" t="s">
        <v>442</v>
      </c>
      <c r="E411" t="s">
        <v>34</v>
      </c>
      <c r="F411">
        <v>48686</v>
      </c>
      <c r="G411">
        <v>1</v>
      </c>
      <c r="H411">
        <v>2</v>
      </c>
      <c r="I411" s="21">
        <f t="shared" si="43"/>
        <v>3</v>
      </c>
      <c r="J411" s="1">
        <v>41376</v>
      </c>
      <c r="K411">
        <v>8</v>
      </c>
      <c r="L411">
        <v>10</v>
      </c>
      <c r="M411">
        <v>0</v>
      </c>
      <c r="N411">
        <v>7</v>
      </c>
      <c r="O411">
        <v>2</v>
      </c>
      <c r="P411">
        <v>0</v>
      </c>
      <c r="Q411">
        <v>1</v>
      </c>
      <c r="R411" s="2">
        <f t="shared" si="44"/>
        <v>20</v>
      </c>
      <c r="S411">
        <v>1</v>
      </c>
      <c r="T411" s="2" t="str">
        <f t="shared" si="45"/>
        <v>With Discount</v>
      </c>
      <c r="U411">
        <v>1</v>
      </c>
      <c r="V411" s="18">
        <f t="shared" si="46"/>
        <v>6.6666666666666661</v>
      </c>
      <c r="W411">
        <v>0</v>
      </c>
      <c r="X411">
        <v>2</v>
      </c>
      <c r="Y411" s="18">
        <f t="shared" si="47"/>
        <v>13.333333333333332</v>
      </c>
      <c r="Z411">
        <v>8</v>
      </c>
      <c r="AA411" s="2">
        <f t="shared" si="48"/>
        <v>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3</v>
      </c>
      <c r="AI411">
        <v>11</v>
      </c>
      <c r="AJ411">
        <v>0</v>
      </c>
    </row>
    <row r="412" spans="1:36" x14ac:dyDescent="0.25">
      <c r="A412">
        <v>1340</v>
      </c>
      <c r="B412">
        <v>1986</v>
      </c>
      <c r="C412" s="2">
        <f t="shared" ca="1" si="42"/>
        <v>39</v>
      </c>
      <c r="D412" t="s">
        <v>442</v>
      </c>
      <c r="E412" t="s">
        <v>34</v>
      </c>
      <c r="F412">
        <v>92910</v>
      </c>
      <c r="G412">
        <v>0</v>
      </c>
      <c r="H412">
        <v>0</v>
      </c>
      <c r="I412" s="21">
        <f t="shared" si="43"/>
        <v>0</v>
      </c>
      <c r="J412" t="s">
        <v>110</v>
      </c>
      <c r="K412">
        <v>42</v>
      </c>
      <c r="L412">
        <v>551</v>
      </c>
      <c r="M412">
        <v>137</v>
      </c>
      <c r="N412">
        <v>792</v>
      </c>
      <c r="O412">
        <v>179</v>
      </c>
      <c r="P412">
        <v>103</v>
      </c>
      <c r="Q412">
        <v>33</v>
      </c>
      <c r="R412" s="2">
        <f t="shared" si="44"/>
        <v>1795</v>
      </c>
      <c r="S412">
        <v>1</v>
      </c>
      <c r="T412" s="2" t="str">
        <f t="shared" si="45"/>
        <v>With Discount</v>
      </c>
      <c r="U412">
        <v>6</v>
      </c>
      <c r="V412" s="18">
        <f t="shared" si="46"/>
        <v>566.84210526315792</v>
      </c>
      <c r="W412">
        <v>7</v>
      </c>
      <c r="X412">
        <v>13</v>
      </c>
      <c r="Y412" s="18">
        <f t="shared" si="47"/>
        <v>1228.1578947368421</v>
      </c>
      <c r="Z412">
        <v>1</v>
      </c>
      <c r="AA412" s="2">
        <f t="shared" si="48"/>
        <v>27</v>
      </c>
      <c r="AB412">
        <v>0</v>
      </c>
      <c r="AC412">
        <v>1</v>
      </c>
      <c r="AD412">
        <v>1</v>
      </c>
      <c r="AE412">
        <v>1</v>
      </c>
      <c r="AF412">
        <v>0</v>
      </c>
      <c r="AG412">
        <v>0</v>
      </c>
      <c r="AH412">
        <v>3</v>
      </c>
      <c r="AI412">
        <v>11</v>
      </c>
      <c r="AJ412">
        <v>0</v>
      </c>
    </row>
    <row r="413" spans="1:36" x14ac:dyDescent="0.25">
      <c r="A413">
        <v>8746</v>
      </c>
      <c r="B413">
        <v>1989</v>
      </c>
      <c r="C413" s="2">
        <f t="shared" ca="1" si="42"/>
        <v>36</v>
      </c>
      <c r="D413" t="s">
        <v>442</v>
      </c>
      <c r="E413" t="s">
        <v>34</v>
      </c>
      <c r="F413">
        <v>75433</v>
      </c>
      <c r="G413">
        <v>1</v>
      </c>
      <c r="H413">
        <v>0</v>
      </c>
      <c r="I413" s="21">
        <f t="shared" si="43"/>
        <v>1</v>
      </c>
      <c r="J413" s="1">
        <v>41763</v>
      </c>
      <c r="K413">
        <v>28</v>
      </c>
      <c r="L413">
        <v>800</v>
      </c>
      <c r="M413">
        <v>0</v>
      </c>
      <c r="N413">
        <v>297</v>
      </c>
      <c r="O413">
        <v>0</v>
      </c>
      <c r="P413">
        <v>34</v>
      </c>
      <c r="Q413">
        <v>57</v>
      </c>
      <c r="R413" s="2">
        <f t="shared" si="44"/>
        <v>1188</v>
      </c>
      <c r="S413">
        <v>2</v>
      </c>
      <c r="T413" s="2" t="str">
        <f t="shared" si="45"/>
        <v>With Discount</v>
      </c>
      <c r="U413">
        <v>2</v>
      </c>
      <c r="V413" s="18">
        <f t="shared" si="46"/>
        <v>198</v>
      </c>
      <c r="W413">
        <v>5</v>
      </c>
      <c r="X413">
        <v>10</v>
      </c>
      <c r="Y413" s="18">
        <f t="shared" si="47"/>
        <v>990</v>
      </c>
      <c r="Z413">
        <v>6</v>
      </c>
      <c r="AA413" s="2">
        <f t="shared" si="48"/>
        <v>19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0</v>
      </c>
      <c r="AH413">
        <v>3</v>
      </c>
      <c r="AI413">
        <v>11</v>
      </c>
      <c r="AJ413">
        <v>0</v>
      </c>
    </row>
    <row r="414" spans="1:36" x14ac:dyDescent="0.25">
      <c r="A414">
        <v>5987</v>
      </c>
      <c r="B414">
        <v>1989</v>
      </c>
      <c r="C414" s="2">
        <f t="shared" ca="1" si="42"/>
        <v>36</v>
      </c>
      <c r="D414" t="s">
        <v>443</v>
      </c>
      <c r="E414" t="s">
        <v>34</v>
      </c>
      <c r="F414">
        <v>10404</v>
      </c>
      <c r="G414">
        <v>1</v>
      </c>
      <c r="H414">
        <v>0</v>
      </c>
      <c r="I414" s="21">
        <f t="shared" si="43"/>
        <v>1</v>
      </c>
      <c r="J414" s="1">
        <v>41734</v>
      </c>
      <c r="K414">
        <v>52</v>
      </c>
      <c r="L414">
        <v>2</v>
      </c>
      <c r="M414">
        <v>2</v>
      </c>
      <c r="N414">
        <v>11</v>
      </c>
      <c r="O414">
        <v>10</v>
      </c>
      <c r="P414">
        <v>6</v>
      </c>
      <c r="Q414">
        <v>12</v>
      </c>
      <c r="R414" s="2">
        <f t="shared" si="44"/>
        <v>43</v>
      </c>
      <c r="S414">
        <v>2</v>
      </c>
      <c r="T414" s="2" t="str">
        <f t="shared" si="45"/>
        <v>With Discount</v>
      </c>
      <c r="U414">
        <v>1</v>
      </c>
      <c r="V414" s="18">
        <f t="shared" si="46"/>
        <v>8.6</v>
      </c>
      <c r="W414">
        <v>0</v>
      </c>
      <c r="X414">
        <v>4</v>
      </c>
      <c r="Y414" s="18">
        <f t="shared" si="47"/>
        <v>34.4</v>
      </c>
      <c r="Z414">
        <v>5</v>
      </c>
      <c r="AA414" s="2">
        <f t="shared" si="48"/>
        <v>7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3</v>
      </c>
      <c r="AI414">
        <v>11</v>
      </c>
      <c r="AJ414">
        <v>0</v>
      </c>
    </row>
    <row r="415" spans="1:36" x14ac:dyDescent="0.25">
      <c r="A415">
        <v>3767</v>
      </c>
      <c r="B415">
        <v>1968</v>
      </c>
      <c r="C415" s="2">
        <f t="shared" ca="1" si="42"/>
        <v>57</v>
      </c>
      <c r="D415" t="s">
        <v>442</v>
      </c>
      <c r="E415" t="s">
        <v>34</v>
      </c>
      <c r="F415">
        <v>61314</v>
      </c>
      <c r="G415">
        <v>0</v>
      </c>
      <c r="H415">
        <v>1</v>
      </c>
      <c r="I415" s="21">
        <f t="shared" si="43"/>
        <v>1</v>
      </c>
      <c r="J415" t="s">
        <v>222</v>
      </c>
      <c r="K415">
        <v>1</v>
      </c>
      <c r="L415">
        <v>378</v>
      </c>
      <c r="M415">
        <v>0</v>
      </c>
      <c r="N415">
        <v>189</v>
      </c>
      <c r="O415">
        <v>97</v>
      </c>
      <c r="P415">
        <v>172</v>
      </c>
      <c r="Q415">
        <v>172</v>
      </c>
      <c r="R415" s="2">
        <f t="shared" si="44"/>
        <v>1008</v>
      </c>
      <c r="S415">
        <v>2</v>
      </c>
      <c r="T415" s="2" t="str">
        <f t="shared" si="45"/>
        <v>With Discount</v>
      </c>
      <c r="U415">
        <v>5</v>
      </c>
      <c r="V415" s="18">
        <f t="shared" si="46"/>
        <v>296.47058823529414</v>
      </c>
      <c r="W415">
        <v>5</v>
      </c>
      <c r="X415">
        <v>12</v>
      </c>
      <c r="Y415" s="18">
        <f t="shared" si="47"/>
        <v>711.52941176470597</v>
      </c>
      <c r="Z415">
        <v>3</v>
      </c>
      <c r="AA415" s="2">
        <f t="shared" si="48"/>
        <v>24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3</v>
      </c>
      <c r="AI415">
        <v>11</v>
      </c>
      <c r="AJ415">
        <v>0</v>
      </c>
    </row>
    <row r="416" spans="1:36" x14ac:dyDescent="0.25">
      <c r="A416">
        <v>3725</v>
      </c>
      <c r="B416">
        <v>1961</v>
      </c>
      <c r="C416" s="2">
        <f t="shared" ca="1" si="42"/>
        <v>64</v>
      </c>
      <c r="D416" t="s">
        <v>33</v>
      </c>
      <c r="E416" t="s">
        <v>30</v>
      </c>
      <c r="F416">
        <v>84865</v>
      </c>
      <c r="G416">
        <v>0</v>
      </c>
      <c r="H416">
        <v>0</v>
      </c>
      <c r="I416" s="21">
        <f t="shared" si="43"/>
        <v>0</v>
      </c>
      <c r="J416" s="1">
        <v>41522</v>
      </c>
      <c r="K416">
        <v>1</v>
      </c>
      <c r="L416">
        <v>1248</v>
      </c>
      <c r="M416">
        <v>16</v>
      </c>
      <c r="N416">
        <v>349</v>
      </c>
      <c r="O416">
        <v>43</v>
      </c>
      <c r="P416">
        <v>16</v>
      </c>
      <c r="Q416">
        <v>16</v>
      </c>
      <c r="R416" s="2">
        <f t="shared" si="44"/>
        <v>1688</v>
      </c>
      <c r="S416">
        <v>1</v>
      </c>
      <c r="T416" s="2" t="str">
        <f t="shared" si="45"/>
        <v>With Discount</v>
      </c>
      <c r="U416">
        <v>2</v>
      </c>
      <c r="V416" s="18">
        <f t="shared" si="46"/>
        <v>306.90909090909093</v>
      </c>
      <c r="W416">
        <v>4</v>
      </c>
      <c r="X416">
        <v>9</v>
      </c>
      <c r="Y416" s="18">
        <f t="shared" si="47"/>
        <v>1381.0909090909092</v>
      </c>
      <c r="Z416">
        <v>4</v>
      </c>
      <c r="AA416" s="2">
        <f t="shared" si="48"/>
        <v>16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3</v>
      </c>
      <c r="AI416">
        <v>11</v>
      </c>
      <c r="AJ416">
        <v>1</v>
      </c>
    </row>
    <row r="417" spans="1:36" x14ac:dyDescent="0.25">
      <c r="A417">
        <v>4324</v>
      </c>
      <c r="B417">
        <v>1989</v>
      </c>
      <c r="C417" s="2">
        <f t="shared" ca="1" si="42"/>
        <v>36</v>
      </c>
      <c r="D417" t="s">
        <v>442</v>
      </c>
      <c r="E417" t="s">
        <v>34</v>
      </c>
      <c r="F417">
        <v>42387</v>
      </c>
      <c r="G417">
        <v>1</v>
      </c>
      <c r="H417">
        <v>0</v>
      </c>
      <c r="I417" s="21">
        <f t="shared" si="43"/>
        <v>1</v>
      </c>
      <c r="J417" t="s">
        <v>54</v>
      </c>
      <c r="K417">
        <v>42</v>
      </c>
      <c r="L417">
        <v>235</v>
      </c>
      <c r="M417">
        <v>0</v>
      </c>
      <c r="N417">
        <v>235</v>
      </c>
      <c r="O417">
        <v>19</v>
      </c>
      <c r="P417">
        <v>4</v>
      </c>
      <c r="Q417">
        <v>191</v>
      </c>
      <c r="R417" s="2">
        <f t="shared" si="44"/>
        <v>684</v>
      </c>
      <c r="S417">
        <v>5</v>
      </c>
      <c r="T417" s="2" t="str">
        <f t="shared" si="45"/>
        <v>With Discount</v>
      </c>
      <c r="U417">
        <v>8</v>
      </c>
      <c r="V417" s="18">
        <f t="shared" si="46"/>
        <v>364.8</v>
      </c>
      <c r="W417">
        <v>1</v>
      </c>
      <c r="X417">
        <v>7</v>
      </c>
      <c r="Y417" s="18">
        <f t="shared" si="47"/>
        <v>319.2</v>
      </c>
      <c r="Z417">
        <v>8</v>
      </c>
      <c r="AA417" s="2">
        <f t="shared" si="48"/>
        <v>21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3</v>
      </c>
      <c r="AI417">
        <v>11</v>
      </c>
      <c r="AJ417">
        <v>0</v>
      </c>
    </row>
    <row r="418" spans="1:36" x14ac:dyDescent="0.25">
      <c r="A418">
        <v>238</v>
      </c>
      <c r="B418">
        <v>1967</v>
      </c>
      <c r="C418" s="2">
        <f t="shared" ca="1" si="42"/>
        <v>58</v>
      </c>
      <c r="D418" t="s">
        <v>443</v>
      </c>
      <c r="E418" t="s">
        <v>34</v>
      </c>
      <c r="F418">
        <v>67309</v>
      </c>
      <c r="G418">
        <v>1</v>
      </c>
      <c r="H418">
        <v>1</v>
      </c>
      <c r="I418" s="21">
        <f t="shared" si="43"/>
        <v>2</v>
      </c>
      <c r="J418" t="s">
        <v>217</v>
      </c>
      <c r="K418">
        <v>76</v>
      </c>
      <c r="L418">
        <v>515</v>
      </c>
      <c r="M418">
        <v>47</v>
      </c>
      <c r="N418">
        <v>181</v>
      </c>
      <c r="O418">
        <v>149</v>
      </c>
      <c r="P418">
        <v>95</v>
      </c>
      <c r="Q418">
        <v>95</v>
      </c>
      <c r="R418" s="2">
        <f t="shared" si="44"/>
        <v>1082</v>
      </c>
      <c r="S418">
        <v>15</v>
      </c>
      <c r="T418" s="2" t="str">
        <f t="shared" si="45"/>
        <v>With Discount</v>
      </c>
      <c r="U418">
        <v>9</v>
      </c>
      <c r="V418" s="18">
        <f t="shared" si="46"/>
        <v>541</v>
      </c>
      <c r="W418">
        <v>6</v>
      </c>
      <c r="X418">
        <v>9</v>
      </c>
      <c r="Y418" s="18">
        <f t="shared" si="47"/>
        <v>541</v>
      </c>
      <c r="Z418">
        <v>7</v>
      </c>
      <c r="AA418" s="2">
        <f t="shared" si="48"/>
        <v>39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3</v>
      </c>
      <c r="AI418">
        <v>11</v>
      </c>
      <c r="AJ418">
        <v>0</v>
      </c>
    </row>
    <row r="419" spans="1:36" x14ac:dyDescent="0.25">
      <c r="A419">
        <v>6694</v>
      </c>
      <c r="B419">
        <v>1964</v>
      </c>
      <c r="C419" s="2">
        <f t="shared" ca="1" si="42"/>
        <v>61</v>
      </c>
      <c r="D419" t="s">
        <v>442</v>
      </c>
      <c r="E419" t="s">
        <v>34</v>
      </c>
      <c r="F419">
        <v>75236</v>
      </c>
      <c r="G419">
        <v>0</v>
      </c>
      <c r="H419">
        <v>1</v>
      </c>
      <c r="I419" s="21">
        <f t="shared" si="43"/>
        <v>1</v>
      </c>
      <c r="J419" t="s">
        <v>223</v>
      </c>
      <c r="K419">
        <v>27</v>
      </c>
      <c r="L419">
        <v>438</v>
      </c>
      <c r="M419">
        <v>66</v>
      </c>
      <c r="N419">
        <v>400</v>
      </c>
      <c r="O419">
        <v>12</v>
      </c>
      <c r="P419">
        <v>38</v>
      </c>
      <c r="Q419">
        <v>114</v>
      </c>
      <c r="R419" s="2">
        <f t="shared" si="44"/>
        <v>1068</v>
      </c>
      <c r="S419">
        <v>1</v>
      </c>
      <c r="T419" s="2" t="str">
        <f t="shared" si="45"/>
        <v>With Discount</v>
      </c>
      <c r="U419">
        <v>8</v>
      </c>
      <c r="V419" s="18">
        <f t="shared" si="46"/>
        <v>406.85714285714283</v>
      </c>
      <c r="W419">
        <v>3</v>
      </c>
      <c r="X419">
        <v>13</v>
      </c>
      <c r="Y419" s="18">
        <f t="shared" si="47"/>
        <v>661.14285714285711</v>
      </c>
      <c r="Z419">
        <v>4</v>
      </c>
      <c r="AA419" s="2">
        <f t="shared" si="48"/>
        <v>25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3</v>
      </c>
      <c r="AI419">
        <v>11</v>
      </c>
      <c r="AJ419">
        <v>0</v>
      </c>
    </row>
    <row r="420" spans="1:36" x14ac:dyDescent="0.25">
      <c r="A420">
        <v>498</v>
      </c>
      <c r="B420">
        <v>1970</v>
      </c>
      <c r="C420" s="2">
        <f t="shared" ca="1" si="42"/>
        <v>55</v>
      </c>
      <c r="D420" t="s">
        <v>442</v>
      </c>
      <c r="E420" t="s">
        <v>30</v>
      </c>
      <c r="F420">
        <v>30015</v>
      </c>
      <c r="G420">
        <v>1</v>
      </c>
      <c r="H420">
        <v>0</v>
      </c>
      <c r="I420" s="21">
        <f t="shared" si="43"/>
        <v>1</v>
      </c>
      <c r="J420" s="1">
        <v>41672</v>
      </c>
      <c r="K420">
        <v>28</v>
      </c>
      <c r="L420">
        <v>25</v>
      </c>
      <c r="M420">
        <v>0</v>
      </c>
      <c r="N420">
        <v>22</v>
      </c>
      <c r="O420">
        <v>2</v>
      </c>
      <c r="P420">
        <v>3</v>
      </c>
      <c r="Q420">
        <v>5</v>
      </c>
      <c r="R420" s="2">
        <f t="shared" si="44"/>
        <v>57</v>
      </c>
      <c r="S420">
        <v>2</v>
      </c>
      <c r="T420" s="2" t="str">
        <f t="shared" si="45"/>
        <v>With Discount</v>
      </c>
      <c r="U420">
        <v>1</v>
      </c>
      <c r="V420" s="18">
        <f t="shared" si="46"/>
        <v>11.4</v>
      </c>
      <c r="W420">
        <v>0</v>
      </c>
      <c r="X420">
        <v>4</v>
      </c>
      <c r="Y420" s="18">
        <f t="shared" si="47"/>
        <v>45.6</v>
      </c>
      <c r="Z420">
        <v>5</v>
      </c>
      <c r="AA420" s="2">
        <f t="shared" si="48"/>
        <v>7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3</v>
      </c>
      <c r="AI420">
        <v>11</v>
      </c>
      <c r="AJ420">
        <v>0</v>
      </c>
    </row>
    <row r="421" spans="1:36" x14ac:dyDescent="0.25">
      <c r="A421">
        <v>9347</v>
      </c>
      <c r="B421">
        <v>1956</v>
      </c>
      <c r="C421" s="2">
        <f t="shared" ca="1" si="42"/>
        <v>69</v>
      </c>
      <c r="D421" t="s">
        <v>443</v>
      </c>
      <c r="E421" t="s">
        <v>34</v>
      </c>
      <c r="F421">
        <v>50943</v>
      </c>
      <c r="G421">
        <v>0</v>
      </c>
      <c r="H421">
        <v>1</v>
      </c>
      <c r="I421" s="21">
        <f t="shared" si="43"/>
        <v>1</v>
      </c>
      <c r="J421" t="s">
        <v>224</v>
      </c>
      <c r="K421">
        <v>49</v>
      </c>
      <c r="L421">
        <v>31</v>
      </c>
      <c r="M421">
        <v>0</v>
      </c>
      <c r="N421">
        <v>7</v>
      </c>
      <c r="O421">
        <v>2</v>
      </c>
      <c r="P421">
        <v>0</v>
      </c>
      <c r="Q421">
        <v>6</v>
      </c>
      <c r="R421" s="2">
        <f t="shared" si="44"/>
        <v>46</v>
      </c>
      <c r="S421">
        <v>1</v>
      </c>
      <c r="T421" s="2" t="str">
        <f t="shared" si="45"/>
        <v>With Discount</v>
      </c>
      <c r="U421">
        <v>1</v>
      </c>
      <c r="V421" s="18">
        <f t="shared" si="46"/>
        <v>11.5</v>
      </c>
      <c r="W421">
        <v>0</v>
      </c>
      <c r="X421">
        <v>3</v>
      </c>
      <c r="Y421" s="18">
        <f t="shared" si="47"/>
        <v>34.5</v>
      </c>
      <c r="Z421">
        <v>5</v>
      </c>
      <c r="AA421" s="2">
        <f t="shared" si="48"/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3</v>
      </c>
      <c r="AI421">
        <v>11</v>
      </c>
      <c r="AJ421">
        <v>0</v>
      </c>
    </row>
    <row r="422" spans="1:36" x14ac:dyDescent="0.25">
      <c r="A422">
        <v>9699</v>
      </c>
      <c r="B422">
        <v>1966</v>
      </c>
      <c r="C422" s="2">
        <f t="shared" ca="1" si="42"/>
        <v>59</v>
      </c>
      <c r="D422" t="s">
        <v>442</v>
      </c>
      <c r="E422" t="s">
        <v>37</v>
      </c>
      <c r="F422">
        <v>67272</v>
      </c>
      <c r="G422">
        <v>0</v>
      </c>
      <c r="H422">
        <v>1</v>
      </c>
      <c r="I422" s="21">
        <f t="shared" si="43"/>
        <v>1</v>
      </c>
      <c r="J422" t="s">
        <v>225</v>
      </c>
      <c r="K422">
        <v>12</v>
      </c>
      <c r="L422">
        <v>357</v>
      </c>
      <c r="M422">
        <v>35</v>
      </c>
      <c r="N422">
        <v>271</v>
      </c>
      <c r="O422">
        <v>28</v>
      </c>
      <c r="P422">
        <v>28</v>
      </c>
      <c r="Q422">
        <v>14</v>
      </c>
      <c r="R422" s="2">
        <f t="shared" si="44"/>
        <v>733</v>
      </c>
      <c r="S422">
        <v>3</v>
      </c>
      <c r="T422" s="2" t="str">
        <f t="shared" si="45"/>
        <v>With Discount</v>
      </c>
      <c r="U422">
        <v>6</v>
      </c>
      <c r="V422" s="18">
        <f t="shared" si="46"/>
        <v>244.33333333333331</v>
      </c>
      <c r="W422">
        <v>2</v>
      </c>
      <c r="X422">
        <v>12</v>
      </c>
      <c r="Y422" s="18">
        <f t="shared" si="47"/>
        <v>488.66666666666663</v>
      </c>
      <c r="Z422">
        <v>5</v>
      </c>
      <c r="AA422" s="2">
        <f t="shared" si="48"/>
        <v>23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</v>
      </c>
      <c r="AI422">
        <v>11</v>
      </c>
      <c r="AJ422">
        <v>0</v>
      </c>
    </row>
    <row r="423" spans="1:36" x14ac:dyDescent="0.25">
      <c r="A423">
        <v>10664</v>
      </c>
      <c r="B423">
        <v>1949</v>
      </c>
      <c r="C423" s="2">
        <f t="shared" ca="1" si="42"/>
        <v>76</v>
      </c>
      <c r="D423" t="s">
        <v>443</v>
      </c>
      <c r="E423" t="s">
        <v>57</v>
      </c>
      <c r="F423">
        <v>51529</v>
      </c>
      <c r="G423">
        <v>0</v>
      </c>
      <c r="H423">
        <v>1</v>
      </c>
      <c r="I423" s="21">
        <f t="shared" si="43"/>
        <v>1</v>
      </c>
      <c r="J423" s="1">
        <v>41464</v>
      </c>
      <c r="K423">
        <v>14</v>
      </c>
      <c r="L423">
        <v>400</v>
      </c>
      <c r="M423">
        <v>4</v>
      </c>
      <c r="N423">
        <v>35</v>
      </c>
      <c r="O423">
        <v>6</v>
      </c>
      <c r="P423">
        <v>0</v>
      </c>
      <c r="Q423">
        <v>22</v>
      </c>
      <c r="R423" s="2">
        <f t="shared" si="44"/>
        <v>467</v>
      </c>
      <c r="S423">
        <v>2</v>
      </c>
      <c r="T423" s="2" t="str">
        <f t="shared" si="45"/>
        <v>With Discount</v>
      </c>
      <c r="U423">
        <v>9</v>
      </c>
      <c r="V423" s="18">
        <f t="shared" si="46"/>
        <v>300.21428571428572</v>
      </c>
      <c r="W423">
        <v>1</v>
      </c>
      <c r="X423">
        <v>5</v>
      </c>
      <c r="Y423" s="18">
        <f t="shared" si="47"/>
        <v>166.78571428571428</v>
      </c>
      <c r="Z423">
        <v>8</v>
      </c>
      <c r="AA423" s="2">
        <f t="shared" si="48"/>
        <v>17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</v>
      </c>
      <c r="AI423">
        <v>11</v>
      </c>
      <c r="AJ423">
        <v>0</v>
      </c>
    </row>
    <row r="424" spans="1:36" x14ac:dyDescent="0.25">
      <c r="A424">
        <v>5455</v>
      </c>
      <c r="B424">
        <v>1971</v>
      </c>
      <c r="C424" s="2">
        <f t="shared" ca="1" si="42"/>
        <v>54</v>
      </c>
      <c r="D424" t="s">
        <v>33</v>
      </c>
      <c r="E424" t="s">
        <v>34</v>
      </c>
      <c r="F424">
        <v>32011</v>
      </c>
      <c r="G424">
        <v>1</v>
      </c>
      <c r="H424">
        <v>0</v>
      </c>
      <c r="I424" s="21">
        <f t="shared" si="43"/>
        <v>1</v>
      </c>
      <c r="J424" t="s">
        <v>226</v>
      </c>
      <c r="K424">
        <v>89</v>
      </c>
      <c r="L424">
        <v>99</v>
      </c>
      <c r="M424">
        <v>0</v>
      </c>
      <c r="N424">
        <v>15</v>
      </c>
      <c r="O424">
        <v>2</v>
      </c>
      <c r="P424">
        <v>1</v>
      </c>
      <c r="Q424">
        <v>5</v>
      </c>
      <c r="R424" s="2">
        <f t="shared" si="44"/>
        <v>122</v>
      </c>
      <c r="S424">
        <v>3</v>
      </c>
      <c r="T424" s="2" t="str">
        <f t="shared" si="45"/>
        <v>With Discount</v>
      </c>
      <c r="U424">
        <v>2</v>
      </c>
      <c r="V424" s="18">
        <f t="shared" si="46"/>
        <v>40.666666666666664</v>
      </c>
      <c r="W424">
        <v>1</v>
      </c>
      <c r="X424">
        <v>4</v>
      </c>
      <c r="Y424" s="18">
        <f t="shared" si="47"/>
        <v>81.333333333333329</v>
      </c>
      <c r="Z424">
        <v>7</v>
      </c>
      <c r="AA424" s="2">
        <f t="shared" si="48"/>
        <v>10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3</v>
      </c>
      <c r="AI424">
        <v>11</v>
      </c>
      <c r="AJ424">
        <v>0</v>
      </c>
    </row>
    <row r="425" spans="1:36" x14ac:dyDescent="0.25">
      <c r="A425">
        <v>456</v>
      </c>
      <c r="B425">
        <v>1986</v>
      </c>
      <c r="C425" s="2">
        <f t="shared" ca="1" si="42"/>
        <v>39</v>
      </c>
      <c r="D425" t="s">
        <v>443</v>
      </c>
      <c r="E425" t="s">
        <v>34</v>
      </c>
      <c r="F425">
        <v>7500</v>
      </c>
      <c r="G425">
        <v>1</v>
      </c>
      <c r="H425">
        <v>0</v>
      </c>
      <c r="I425" s="21">
        <f t="shared" si="43"/>
        <v>1</v>
      </c>
      <c r="J425" s="1">
        <v>41457</v>
      </c>
      <c r="K425">
        <v>96</v>
      </c>
      <c r="L425">
        <v>1</v>
      </c>
      <c r="M425">
        <v>11</v>
      </c>
      <c r="N425">
        <v>5</v>
      </c>
      <c r="O425">
        <v>4</v>
      </c>
      <c r="P425">
        <v>6</v>
      </c>
      <c r="Q425">
        <v>9</v>
      </c>
      <c r="R425" s="2">
        <f t="shared" si="44"/>
        <v>36</v>
      </c>
      <c r="S425">
        <v>2</v>
      </c>
      <c r="T425" s="2" t="str">
        <f t="shared" si="45"/>
        <v>With Discount</v>
      </c>
      <c r="U425">
        <v>2</v>
      </c>
      <c r="V425" s="18">
        <f t="shared" si="46"/>
        <v>14.4</v>
      </c>
      <c r="W425">
        <v>0</v>
      </c>
      <c r="X425">
        <v>3</v>
      </c>
      <c r="Y425" s="18">
        <f t="shared" si="47"/>
        <v>21.599999999999998</v>
      </c>
      <c r="Z425">
        <v>8</v>
      </c>
      <c r="AA425" s="2">
        <f t="shared" si="48"/>
        <v>7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3</v>
      </c>
      <c r="AI425">
        <v>11</v>
      </c>
      <c r="AJ425">
        <v>0</v>
      </c>
    </row>
    <row r="426" spans="1:36" x14ac:dyDescent="0.25">
      <c r="A426">
        <v>5012</v>
      </c>
      <c r="B426">
        <v>1989</v>
      </c>
      <c r="C426" s="2">
        <f t="shared" ca="1" si="42"/>
        <v>36</v>
      </c>
      <c r="D426" t="s">
        <v>442</v>
      </c>
      <c r="E426" t="s">
        <v>34</v>
      </c>
      <c r="F426">
        <v>28691</v>
      </c>
      <c r="G426">
        <v>1</v>
      </c>
      <c r="H426">
        <v>0</v>
      </c>
      <c r="I426" s="21">
        <f t="shared" si="43"/>
        <v>1</v>
      </c>
      <c r="J426" s="1">
        <v>41371</v>
      </c>
      <c r="K426">
        <v>56</v>
      </c>
      <c r="L426">
        <v>5</v>
      </c>
      <c r="M426">
        <v>4</v>
      </c>
      <c r="N426">
        <v>13</v>
      </c>
      <c r="O426">
        <v>8</v>
      </c>
      <c r="P426">
        <v>0</v>
      </c>
      <c r="Q426">
        <v>4</v>
      </c>
      <c r="R426" s="2">
        <f t="shared" si="44"/>
        <v>34</v>
      </c>
      <c r="S426">
        <v>1</v>
      </c>
      <c r="T426" s="2" t="str">
        <f t="shared" si="45"/>
        <v>With Discount</v>
      </c>
      <c r="U426">
        <v>1</v>
      </c>
      <c r="V426" s="18">
        <f t="shared" si="46"/>
        <v>8.5</v>
      </c>
      <c r="W426">
        <v>0</v>
      </c>
      <c r="X426">
        <v>3</v>
      </c>
      <c r="Y426" s="18">
        <f t="shared" si="47"/>
        <v>25.5</v>
      </c>
      <c r="Z426">
        <v>8</v>
      </c>
      <c r="AA426" s="2">
        <f t="shared" si="48"/>
        <v>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</v>
      </c>
      <c r="AI426">
        <v>11</v>
      </c>
      <c r="AJ426">
        <v>0</v>
      </c>
    </row>
    <row r="427" spans="1:36" x14ac:dyDescent="0.25">
      <c r="A427">
        <v>7495</v>
      </c>
      <c r="B427">
        <v>1948</v>
      </c>
      <c r="C427" s="2">
        <f t="shared" ca="1" si="42"/>
        <v>77</v>
      </c>
      <c r="D427" t="s">
        <v>33</v>
      </c>
      <c r="E427" t="s">
        <v>34</v>
      </c>
      <c r="F427">
        <v>56223</v>
      </c>
      <c r="G427">
        <v>0</v>
      </c>
      <c r="H427">
        <v>1</v>
      </c>
      <c r="I427" s="21">
        <f t="shared" si="43"/>
        <v>1</v>
      </c>
      <c r="J427" t="s">
        <v>227</v>
      </c>
      <c r="K427">
        <v>72</v>
      </c>
      <c r="L427">
        <v>77</v>
      </c>
      <c r="M427">
        <v>28</v>
      </c>
      <c r="N427">
        <v>31</v>
      </c>
      <c r="O427">
        <v>16</v>
      </c>
      <c r="P427">
        <v>0</v>
      </c>
      <c r="Q427">
        <v>4</v>
      </c>
      <c r="R427" s="2">
        <f t="shared" si="44"/>
        <v>156</v>
      </c>
      <c r="S427">
        <v>2</v>
      </c>
      <c r="T427" s="2" t="str">
        <f t="shared" si="45"/>
        <v>With Discount</v>
      </c>
      <c r="U427">
        <v>2</v>
      </c>
      <c r="V427" s="18">
        <f t="shared" si="46"/>
        <v>44.571428571428569</v>
      </c>
      <c r="W427">
        <v>1</v>
      </c>
      <c r="X427">
        <v>5</v>
      </c>
      <c r="Y427" s="18">
        <f t="shared" si="47"/>
        <v>111.42857142857143</v>
      </c>
      <c r="Z427">
        <v>4</v>
      </c>
      <c r="AA427" s="2">
        <f t="shared" si="48"/>
        <v>10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3</v>
      </c>
      <c r="AI427">
        <v>11</v>
      </c>
      <c r="AJ427">
        <v>0</v>
      </c>
    </row>
    <row r="428" spans="1:36" x14ac:dyDescent="0.25">
      <c r="A428">
        <v>5029</v>
      </c>
      <c r="B428">
        <v>1946</v>
      </c>
      <c r="C428" s="2">
        <f t="shared" ca="1" si="42"/>
        <v>79</v>
      </c>
      <c r="D428" t="s">
        <v>442</v>
      </c>
      <c r="E428" t="s">
        <v>34</v>
      </c>
      <c r="F428">
        <v>18100</v>
      </c>
      <c r="G428">
        <v>0</v>
      </c>
      <c r="H428">
        <v>0</v>
      </c>
      <c r="I428" s="21">
        <f t="shared" si="43"/>
        <v>0</v>
      </c>
      <c r="J428" s="1">
        <v>41433</v>
      </c>
      <c r="K428">
        <v>14</v>
      </c>
      <c r="L428">
        <v>3</v>
      </c>
      <c r="M428">
        <v>1</v>
      </c>
      <c r="N428">
        <v>2</v>
      </c>
      <c r="O428">
        <v>4</v>
      </c>
      <c r="P428">
        <v>3</v>
      </c>
      <c r="Q428">
        <v>1</v>
      </c>
      <c r="R428" s="2">
        <f t="shared" si="44"/>
        <v>14</v>
      </c>
      <c r="S428">
        <v>1</v>
      </c>
      <c r="T428" s="2" t="str">
        <f t="shared" si="45"/>
        <v>With Discount</v>
      </c>
      <c r="U428">
        <v>0</v>
      </c>
      <c r="V428" s="18">
        <f t="shared" si="46"/>
        <v>0</v>
      </c>
      <c r="W428">
        <v>0</v>
      </c>
      <c r="X428">
        <v>3</v>
      </c>
      <c r="Y428" s="18">
        <f t="shared" si="47"/>
        <v>14</v>
      </c>
      <c r="Z428">
        <v>5</v>
      </c>
      <c r="AA428" s="2">
        <f t="shared" si="48"/>
        <v>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3</v>
      </c>
      <c r="AI428">
        <v>11</v>
      </c>
      <c r="AJ428">
        <v>0</v>
      </c>
    </row>
    <row r="429" spans="1:36" x14ac:dyDescent="0.25">
      <c r="A429">
        <v>10642</v>
      </c>
      <c r="B429">
        <v>1989</v>
      </c>
      <c r="C429" s="2">
        <f t="shared" ca="1" si="42"/>
        <v>36</v>
      </c>
      <c r="D429" t="s">
        <v>442</v>
      </c>
      <c r="E429" t="s">
        <v>30</v>
      </c>
      <c r="F429">
        <v>30279</v>
      </c>
      <c r="G429">
        <v>1</v>
      </c>
      <c r="H429">
        <v>0</v>
      </c>
      <c r="I429" s="21">
        <f t="shared" si="43"/>
        <v>1</v>
      </c>
      <c r="J429" t="s">
        <v>206</v>
      </c>
      <c r="K429">
        <v>13</v>
      </c>
      <c r="L429">
        <v>10</v>
      </c>
      <c r="M429">
        <v>4</v>
      </c>
      <c r="N429">
        <v>14</v>
      </c>
      <c r="O429">
        <v>4</v>
      </c>
      <c r="P429">
        <v>4</v>
      </c>
      <c r="Q429">
        <v>1</v>
      </c>
      <c r="R429" s="2">
        <f t="shared" si="44"/>
        <v>37</v>
      </c>
      <c r="S429">
        <v>1</v>
      </c>
      <c r="T429" s="2" t="str">
        <f t="shared" si="45"/>
        <v>With Discount</v>
      </c>
      <c r="U429">
        <v>1</v>
      </c>
      <c r="V429" s="18">
        <f t="shared" si="46"/>
        <v>9.25</v>
      </c>
      <c r="W429">
        <v>0</v>
      </c>
      <c r="X429">
        <v>3</v>
      </c>
      <c r="Y429" s="18">
        <f t="shared" si="47"/>
        <v>27.75</v>
      </c>
      <c r="Z429">
        <v>8</v>
      </c>
      <c r="AA429" s="2">
        <f t="shared" si="48"/>
        <v>5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3</v>
      </c>
      <c r="AI429">
        <v>11</v>
      </c>
      <c r="AJ429">
        <v>0</v>
      </c>
    </row>
    <row r="430" spans="1:36" x14ac:dyDescent="0.25">
      <c r="A430">
        <v>2106</v>
      </c>
      <c r="B430">
        <v>1974</v>
      </c>
      <c r="C430" s="2">
        <f t="shared" ca="1" si="42"/>
        <v>51</v>
      </c>
      <c r="D430" t="s">
        <v>443</v>
      </c>
      <c r="E430" t="s">
        <v>34</v>
      </c>
      <c r="F430">
        <v>20130</v>
      </c>
      <c r="G430">
        <v>0</v>
      </c>
      <c r="H430">
        <v>0</v>
      </c>
      <c r="I430" s="21">
        <f t="shared" si="43"/>
        <v>0</v>
      </c>
      <c r="J430" t="s">
        <v>179</v>
      </c>
      <c r="K430">
        <v>99</v>
      </c>
      <c r="L430">
        <v>0</v>
      </c>
      <c r="M430">
        <v>6</v>
      </c>
      <c r="N430">
        <v>3</v>
      </c>
      <c r="O430">
        <v>7</v>
      </c>
      <c r="P430">
        <v>6</v>
      </c>
      <c r="Q430">
        <v>12</v>
      </c>
      <c r="R430" s="2">
        <f t="shared" si="44"/>
        <v>34</v>
      </c>
      <c r="S430">
        <v>1</v>
      </c>
      <c r="T430" s="2" t="str">
        <f t="shared" si="45"/>
        <v>With Discount</v>
      </c>
      <c r="U430">
        <v>1</v>
      </c>
      <c r="V430" s="18">
        <f t="shared" si="46"/>
        <v>8.5</v>
      </c>
      <c r="W430">
        <v>0</v>
      </c>
      <c r="X430">
        <v>3</v>
      </c>
      <c r="Y430" s="18">
        <f t="shared" si="47"/>
        <v>25.5</v>
      </c>
      <c r="Z430">
        <v>8</v>
      </c>
      <c r="AA430" s="2">
        <f t="shared" si="48"/>
        <v>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3</v>
      </c>
      <c r="AI430">
        <v>11</v>
      </c>
      <c r="AJ430">
        <v>0</v>
      </c>
    </row>
    <row r="431" spans="1:36" x14ac:dyDescent="0.25">
      <c r="A431">
        <v>10364</v>
      </c>
      <c r="B431">
        <v>1959</v>
      </c>
      <c r="C431" s="2">
        <f t="shared" ca="1" si="42"/>
        <v>66</v>
      </c>
      <c r="D431" t="s">
        <v>442</v>
      </c>
      <c r="E431" t="s">
        <v>37</v>
      </c>
      <c r="F431">
        <v>23295</v>
      </c>
      <c r="G431">
        <v>0</v>
      </c>
      <c r="H431">
        <v>0</v>
      </c>
      <c r="I431" s="21">
        <f t="shared" si="43"/>
        <v>0</v>
      </c>
      <c r="J431" t="s">
        <v>117</v>
      </c>
      <c r="K431">
        <v>72</v>
      </c>
      <c r="L431">
        <v>0</v>
      </c>
      <c r="M431">
        <v>0</v>
      </c>
      <c r="N431">
        <v>1</v>
      </c>
      <c r="O431">
        <v>2</v>
      </c>
      <c r="P431">
        <v>12</v>
      </c>
      <c r="Q431">
        <v>5</v>
      </c>
      <c r="R431" s="2">
        <f t="shared" si="44"/>
        <v>20</v>
      </c>
      <c r="S431">
        <v>1</v>
      </c>
      <c r="T431" s="2" t="str">
        <f t="shared" si="45"/>
        <v>With Discount</v>
      </c>
      <c r="U431">
        <v>1</v>
      </c>
      <c r="V431" s="18">
        <f t="shared" si="46"/>
        <v>6.6666666666666661</v>
      </c>
      <c r="W431">
        <v>0</v>
      </c>
      <c r="X431">
        <v>2</v>
      </c>
      <c r="Y431" s="18">
        <f t="shared" si="47"/>
        <v>13.333333333333332</v>
      </c>
      <c r="Z431">
        <v>8</v>
      </c>
      <c r="AA431" s="2">
        <f t="shared" si="48"/>
        <v>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3</v>
      </c>
      <c r="AI431">
        <v>11</v>
      </c>
      <c r="AJ431">
        <v>0</v>
      </c>
    </row>
    <row r="432" spans="1:36" x14ac:dyDescent="0.25">
      <c r="A432">
        <v>5954</v>
      </c>
      <c r="B432">
        <v>1972</v>
      </c>
      <c r="C432" s="2">
        <f t="shared" ca="1" si="42"/>
        <v>53</v>
      </c>
      <c r="D432" t="s">
        <v>443</v>
      </c>
      <c r="E432" t="s">
        <v>37</v>
      </c>
      <c r="F432">
        <v>42618</v>
      </c>
      <c r="G432">
        <v>1</v>
      </c>
      <c r="H432">
        <v>0</v>
      </c>
      <c r="I432" s="21">
        <f t="shared" si="43"/>
        <v>1</v>
      </c>
      <c r="J432" s="1">
        <v>41527</v>
      </c>
      <c r="K432">
        <v>92</v>
      </c>
      <c r="L432">
        <v>76</v>
      </c>
      <c r="M432">
        <v>14</v>
      </c>
      <c r="N432">
        <v>74</v>
      </c>
      <c r="O432">
        <v>13</v>
      </c>
      <c r="P432">
        <v>5</v>
      </c>
      <c r="Q432">
        <v>10</v>
      </c>
      <c r="R432" s="2">
        <f t="shared" si="44"/>
        <v>192</v>
      </c>
      <c r="S432">
        <v>2</v>
      </c>
      <c r="T432" s="2" t="str">
        <f t="shared" si="45"/>
        <v>With Discount</v>
      </c>
      <c r="U432">
        <v>5</v>
      </c>
      <c r="V432" s="18">
        <f t="shared" si="46"/>
        <v>106.66666666666667</v>
      </c>
      <c r="W432">
        <v>0</v>
      </c>
      <c r="X432">
        <v>4</v>
      </c>
      <c r="Y432" s="18">
        <f t="shared" si="47"/>
        <v>85.333333333333329</v>
      </c>
      <c r="Z432">
        <v>8</v>
      </c>
      <c r="AA432" s="2">
        <f t="shared" si="48"/>
        <v>11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</v>
      </c>
      <c r="AI432">
        <v>11</v>
      </c>
      <c r="AJ432">
        <v>0</v>
      </c>
    </row>
    <row r="433" spans="1:36" x14ac:dyDescent="0.25">
      <c r="A433">
        <v>1137</v>
      </c>
      <c r="B433">
        <v>1964</v>
      </c>
      <c r="C433" s="2">
        <f t="shared" ca="1" si="42"/>
        <v>61</v>
      </c>
      <c r="D433" t="s">
        <v>442</v>
      </c>
      <c r="E433" t="s">
        <v>30</v>
      </c>
      <c r="F433">
        <v>81246</v>
      </c>
      <c r="G433">
        <v>0</v>
      </c>
      <c r="H433">
        <v>0</v>
      </c>
      <c r="I433" s="21">
        <f t="shared" si="43"/>
        <v>0</v>
      </c>
      <c r="J433" t="s">
        <v>128</v>
      </c>
      <c r="K433">
        <v>87</v>
      </c>
      <c r="L433">
        <v>398</v>
      </c>
      <c r="M433">
        <v>190</v>
      </c>
      <c r="N433">
        <v>537</v>
      </c>
      <c r="O433">
        <v>61</v>
      </c>
      <c r="P433">
        <v>156</v>
      </c>
      <c r="Q433">
        <v>37</v>
      </c>
      <c r="R433" s="2">
        <f t="shared" si="44"/>
        <v>1379</v>
      </c>
      <c r="S433">
        <v>1</v>
      </c>
      <c r="T433" s="2" t="str">
        <f t="shared" si="45"/>
        <v>With Discount</v>
      </c>
      <c r="U433">
        <v>4</v>
      </c>
      <c r="V433" s="18">
        <f t="shared" si="46"/>
        <v>501.4545454545455</v>
      </c>
      <c r="W433">
        <v>5</v>
      </c>
      <c r="X433">
        <v>7</v>
      </c>
      <c r="Y433" s="18">
        <f t="shared" si="47"/>
        <v>877.5454545454545</v>
      </c>
      <c r="Z433">
        <v>1</v>
      </c>
      <c r="AA433" s="2">
        <f t="shared" si="48"/>
        <v>17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3</v>
      </c>
      <c r="AI433">
        <v>11</v>
      </c>
      <c r="AJ433">
        <v>0</v>
      </c>
    </row>
    <row r="434" spans="1:36" x14ac:dyDescent="0.25">
      <c r="A434">
        <v>2541</v>
      </c>
      <c r="B434">
        <v>1976</v>
      </c>
      <c r="C434" s="2">
        <f t="shared" ca="1" si="42"/>
        <v>49</v>
      </c>
      <c r="D434" t="s">
        <v>442</v>
      </c>
      <c r="E434" t="s">
        <v>34</v>
      </c>
      <c r="F434">
        <v>24027</v>
      </c>
      <c r="G434">
        <v>1</v>
      </c>
      <c r="H434">
        <v>0</v>
      </c>
      <c r="I434" s="21">
        <f t="shared" si="43"/>
        <v>1</v>
      </c>
      <c r="J434" s="1">
        <v>41523</v>
      </c>
      <c r="K434">
        <v>7</v>
      </c>
      <c r="L434">
        <v>14</v>
      </c>
      <c r="M434">
        <v>7</v>
      </c>
      <c r="N434">
        <v>11</v>
      </c>
      <c r="O434">
        <v>11</v>
      </c>
      <c r="P434">
        <v>0</v>
      </c>
      <c r="Q434">
        <v>5</v>
      </c>
      <c r="R434" s="2">
        <f t="shared" si="44"/>
        <v>48</v>
      </c>
      <c r="S434">
        <v>2</v>
      </c>
      <c r="T434" s="2" t="str">
        <f t="shared" si="45"/>
        <v>With Discount</v>
      </c>
      <c r="U434">
        <v>2</v>
      </c>
      <c r="V434" s="18">
        <f t="shared" si="46"/>
        <v>19.200000000000003</v>
      </c>
      <c r="W434">
        <v>0</v>
      </c>
      <c r="X434">
        <v>3</v>
      </c>
      <c r="Y434" s="18">
        <f t="shared" si="47"/>
        <v>28.799999999999997</v>
      </c>
      <c r="Z434">
        <v>8</v>
      </c>
      <c r="AA434" s="2">
        <f t="shared" si="48"/>
        <v>7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11</v>
      </c>
      <c r="AJ434">
        <v>0</v>
      </c>
    </row>
    <row r="435" spans="1:36" x14ac:dyDescent="0.25">
      <c r="A435">
        <v>1142</v>
      </c>
      <c r="B435">
        <v>1953</v>
      </c>
      <c r="C435" s="2">
        <f t="shared" ca="1" si="42"/>
        <v>72</v>
      </c>
      <c r="D435" t="s">
        <v>33</v>
      </c>
      <c r="E435" t="s">
        <v>34</v>
      </c>
      <c r="F435">
        <v>55707</v>
      </c>
      <c r="G435">
        <v>0</v>
      </c>
      <c r="H435">
        <v>1</v>
      </c>
      <c r="I435" s="21">
        <f t="shared" si="43"/>
        <v>1</v>
      </c>
      <c r="J435" t="s">
        <v>228</v>
      </c>
      <c r="K435">
        <v>91</v>
      </c>
      <c r="L435">
        <v>208</v>
      </c>
      <c r="M435">
        <v>7</v>
      </c>
      <c r="N435">
        <v>82</v>
      </c>
      <c r="O435">
        <v>30</v>
      </c>
      <c r="P435">
        <v>66</v>
      </c>
      <c r="Q435">
        <v>35</v>
      </c>
      <c r="R435" s="2">
        <f t="shared" si="44"/>
        <v>428</v>
      </c>
      <c r="S435">
        <v>2</v>
      </c>
      <c r="T435" s="2" t="str">
        <f t="shared" si="45"/>
        <v>With Discount</v>
      </c>
      <c r="U435">
        <v>3</v>
      </c>
      <c r="V435" s="18">
        <f t="shared" si="46"/>
        <v>107</v>
      </c>
      <c r="W435">
        <v>2</v>
      </c>
      <c r="X435">
        <v>9</v>
      </c>
      <c r="Y435" s="18">
        <f t="shared" si="47"/>
        <v>321</v>
      </c>
      <c r="Z435">
        <v>3</v>
      </c>
      <c r="AA435" s="2">
        <f t="shared" si="48"/>
        <v>16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3</v>
      </c>
      <c r="AI435">
        <v>11</v>
      </c>
      <c r="AJ435">
        <v>0</v>
      </c>
    </row>
    <row r="436" spans="1:36" x14ac:dyDescent="0.25">
      <c r="A436">
        <v>2276</v>
      </c>
      <c r="B436">
        <v>1955</v>
      </c>
      <c r="C436" s="2">
        <f t="shared" ca="1" si="42"/>
        <v>70</v>
      </c>
      <c r="D436" t="s">
        <v>442</v>
      </c>
      <c r="E436" t="s">
        <v>30</v>
      </c>
      <c r="F436">
        <v>57959</v>
      </c>
      <c r="G436">
        <v>0</v>
      </c>
      <c r="H436">
        <v>1</v>
      </c>
      <c r="I436" s="21">
        <f t="shared" si="43"/>
        <v>1</v>
      </c>
      <c r="J436" s="1">
        <v>41310</v>
      </c>
      <c r="K436">
        <v>71</v>
      </c>
      <c r="L436">
        <v>430</v>
      </c>
      <c r="M436">
        <v>16</v>
      </c>
      <c r="N436">
        <v>322</v>
      </c>
      <c r="O436">
        <v>43</v>
      </c>
      <c r="P436">
        <v>24</v>
      </c>
      <c r="Q436">
        <v>33</v>
      </c>
      <c r="R436" s="2">
        <f t="shared" si="44"/>
        <v>868</v>
      </c>
      <c r="S436">
        <v>5</v>
      </c>
      <c r="T436" s="2" t="str">
        <f t="shared" si="45"/>
        <v>With Discount</v>
      </c>
      <c r="U436">
        <v>4</v>
      </c>
      <c r="V436" s="18">
        <f t="shared" si="46"/>
        <v>231.46666666666667</v>
      </c>
      <c r="W436">
        <v>7</v>
      </c>
      <c r="X436">
        <v>11</v>
      </c>
      <c r="Y436" s="18">
        <f t="shared" si="47"/>
        <v>636.5333333333333</v>
      </c>
      <c r="Z436">
        <v>3</v>
      </c>
      <c r="AA436" s="2">
        <f t="shared" si="48"/>
        <v>27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</v>
      </c>
      <c r="AI436">
        <v>11</v>
      </c>
      <c r="AJ436">
        <v>0</v>
      </c>
    </row>
    <row r="437" spans="1:36" x14ac:dyDescent="0.25">
      <c r="A437">
        <v>2807</v>
      </c>
      <c r="B437">
        <v>1969</v>
      </c>
      <c r="C437" s="2">
        <f t="shared" ca="1" si="42"/>
        <v>56</v>
      </c>
      <c r="D437" t="s">
        <v>442</v>
      </c>
      <c r="E437" t="s">
        <v>34</v>
      </c>
      <c r="F437">
        <v>56796</v>
      </c>
      <c r="G437">
        <v>0</v>
      </c>
      <c r="H437">
        <v>1</v>
      </c>
      <c r="I437" s="21">
        <f t="shared" si="43"/>
        <v>1</v>
      </c>
      <c r="J437" t="s">
        <v>229</v>
      </c>
      <c r="K437">
        <v>24</v>
      </c>
      <c r="L437">
        <v>656</v>
      </c>
      <c r="M437">
        <v>38</v>
      </c>
      <c r="N437">
        <v>161</v>
      </c>
      <c r="O437">
        <v>62</v>
      </c>
      <c r="P437">
        <v>47</v>
      </c>
      <c r="Q437">
        <v>37</v>
      </c>
      <c r="R437" s="2">
        <f t="shared" si="44"/>
        <v>1001</v>
      </c>
      <c r="S437">
        <v>3</v>
      </c>
      <c r="T437" s="2" t="str">
        <f t="shared" si="45"/>
        <v>With Discount</v>
      </c>
      <c r="U437">
        <v>8</v>
      </c>
      <c r="V437" s="18">
        <f t="shared" si="46"/>
        <v>533.86666666666667</v>
      </c>
      <c r="W437">
        <v>9</v>
      </c>
      <c r="X437">
        <v>7</v>
      </c>
      <c r="Y437" s="18">
        <f t="shared" si="47"/>
        <v>467.13333333333333</v>
      </c>
      <c r="Z437">
        <v>7</v>
      </c>
      <c r="AA437" s="2">
        <f t="shared" si="48"/>
        <v>27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3</v>
      </c>
      <c r="AI437">
        <v>11</v>
      </c>
      <c r="AJ437">
        <v>0</v>
      </c>
    </row>
    <row r="438" spans="1:36" x14ac:dyDescent="0.25">
      <c r="A438">
        <v>6471</v>
      </c>
      <c r="B438">
        <v>1971</v>
      </c>
      <c r="C438" s="2">
        <f t="shared" ca="1" si="42"/>
        <v>54</v>
      </c>
      <c r="D438" t="s">
        <v>443</v>
      </c>
      <c r="E438" t="s">
        <v>30</v>
      </c>
      <c r="F438">
        <v>36230</v>
      </c>
      <c r="G438">
        <v>1</v>
      </c>
      <c r="H438">
        <v>0</v>
      </c>
      <c r="I438" s="21">
        <f t="shared" si="43"/>
        <v>1</v>
      </c>
      <c r="J438" t="s">
        <v>112</v>
      </c>
      <c r="K438">
        <v>17</v>
      </c>
      <c r="L438">
        <v>14</v>
      </c>
      <c r="M438">
        <v>2</v>
      </c>
      <c r="N438">
        <v>30</v>
      </c>
      <c r="O438">
        <v>8</v>
      </c>
      <c r="P438">
        <v>2</v>
      </c>
      <c r="Q438">
        <v>3</v>
      </c>
      <c r="R438" s="2">
        <f t="shared" si="44"/>
        <v>59</v>
      </c>
      <c r="S438">
        <v>1</v>
      </c>
      <c r="T438" s="2" t="str">
        <f t="shared" si="45"/>
        <v>With Discount</v>
      </c>
      <c r="U438">
        <v>2</v>
      </c>
      <c r="V438" s="18">
        <f t="shared" si="46"/>
        <v>19.666666666666664</v>
      </c>
      <c r="W438">
        <v>0</v>
      </c>
      <c r="X438">
        <v>4</v>
      </c>
      <c r="Y438" s="18">
        <f t="shared" si="47"/>
        <v>39.333333333333329</v>
      </c>
      <c r="Z438">
        <v>5</v>
      </c>
      <c r="AA438" s="2">
        <f t="shared" si="48"/>
        <v>7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</v>
      </c>
      <c r="AI438">
        <v>11</v>
      </c>
      <c r="AJ438">
        <v>0</v>
      </c>
    </row>
    <row r="439" spans="1:36" x14ac:dyDescent="0.25">
      <c r="A439">
        <v>6131</v>
      </c>
      <c r="B439">
        <v>1980</v>
      </c>
      <c r="C439" s="2">
        <f t="shared" ca="1" si="42"/>
        <v>45</v>
      </c>
      <c r="D439" t="s">
        <v>443</v>
      </c>
      <c r="E439" t="s">
        <v>34</v>
      </c>
      <c r="F439">
        <v>70829</v>
      </c>
      <c r="G439">
        <v>1</v>
      </c>
      <c r="H439">
        <v>1</v>
      </c>
      <c r="I439" s="21">
        <f t="shared" si="43"/>
        <v>2</v>
      </c>
      <c r="J439" s="1">
        <v>41286</v>
      </c>
      <c r="K439">
        <v>87</v>
      </c>
      <c r="L439">
        <v>141</v>
      </c>
      <c r="M439">
        <v>70</v>
      </c>
      <c r="N439">
        <v>106</v>
      </c>
      <c r="O439">
        <v>72</v>
      </c>
      <c r="P439">
        <v>19</v>
      </c>
      <c r="Q439">
        <v>23</v>
      </c>
      <c r="R439" s="2">
        <f t="shared" si="44"/>
        <v>431</v>
      </c>
      <c r="S439">
        <v>2</v>
      </c>
      <c r="T439" s="2" t="str">
        <f t="shared" si="45"/>
        <v>With Discount</v>
      </c>
      <c r="U439">
        <v>4</v>
      </c>
      <c r="V439" s="18">
        <f t="shared" si="46"/>
        <v>143.66666666666666</v>
      </c>
      <c r="W439">
        <v>2</v>
      </c>
      <c r="X439">
        <v>8</v>
      </c>
      <c r="Y439" s="18">
        <f t="shared" si="47"/>
        <v>287.33333333333331</v>
      </c>
      <c r="Z439">
        <v>3</v>
      </c>
      <c r="AA439" s="2">
        <f t="shared" si="48"/>
        <v>16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3</v>
      </c>
      <c r="AI439">
        <v>11</v>
      </c>
      <c r="AJ439">
        <v>0</v>
      </c>
    </row>
    <row r="440" spans="1:36" x14ac:dyDescent="0.25">
      <c r="A440">
        <v>6233</v>
      </c>
      <c r="B440">
        <v>1976</v>
      </c>
      <c r="C440" s="2">
        <f t="shared" ca="1" si="42"/>
        <v>49</v>
      </c>
      <c r="D440" t="s">
        <v>442</v>
      </c>
      <c r="E440" t="s">
        <v>34</v>
      </c>
      <c r="F440">
        <v>65991</v>
      </c>
      <c r="G440">
        <v>0</v>
      </c>
      <c r="H440">
        <v>1</v>
      </c>
      <c r="I440" s="21">
        <f t="shared" si="43"/>
        <v>1</v>
      </c>
      <c r="J440" s="1">
        <v>41099</v>
      </c>
      <c r="K440">
        <v>21</v>
      </c>
      <c r="L440">
        <v>507</v>
      </c>
      <c r="M440">
        <v>19</v>
      </c>
      <c r="N440">
        <v>364</v>
      </c>
      <c r="O440">
        <v>25</v>
      </c>
      <c r="P440">
        <v>47</v>
      </c>
      <c r="Q440">
        <v>9</v>
      </c>
      <c r="R440" s="2">
        <f t="shared" si="44"/>
        <v>971</v>
      </c>
      <c r="S440">
        <v>3</v>
      </c>
      <c r="T440" s="2" t="str">
        <f t="shared" si="45"/>
        <v>With Discount</v>
      </c>
      <c r="U440">
        <v>9</v>
      </c>
      <c r="V440" s="18">
        <f t="shared" si="46"/>
        <v>459.9473684210526</v>
      </c>
      <c r="W440">
        <v>5</v>
      </c>
      <c r="X440">
        <v>10</v>
      </c>
      <c r="Y440" s="18">
        <f t="shared" si="47"/>
        <v>511.05263157894734</v>
      </c>
      <c r="Z440">
        <v>7</v>
      </c>
      <c r="AA440" s="2">
        <f t="shared" si="48"/>
        <v>27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3</v>
      </c>
      <c r="AI440">
        <v>11</v>
      </c>
      <c r="AJ440">
        <v>0</v>
      </c>
    </row>
    <row r="441" spans="1:36" x14ac:dyDescent="0.25">
      <c r="A441">
        <v>4148</v>
      </c>
      <c r="B441">
        <v>1972</v>
      </c>
      <c r="C441" s="2">
        <f t="shared" ca="1" si="42"/>
        <v>53</v>
      </c>
      <c r="D441" t="s">
        <v>442</v>
      </c>
      <c r="E441" t="s">
        <v>34</v>
      </c>
      <c r="F441">
        <v>38988</v>
      </c>
      <c r="G441">
        <v>1</v>
      </c>
      <c r="H441">
        <v>2</v>
      </c>
      <c r="I441" s="21">
        <f t="shared" si="43"/>
        <v>3</v>
      </c>
      <c r="J441" t="s">
        <v>230</v>
      </c>
      <c r="K441">
        <v>90</v>
      </c>
      <c r="L441">
        <v>164</v>
      </c>
      <c r="M441">
        <v>24</v>
      </c>
      <c r="N441">
        <v>103</v>
      </c>
      <c r="O441">
        <v>12</v>
      </c>
      <c r="P441">
        <v>3</v>
      </c>
      <c r="Q441">
        <v>42</v>
      </c>
      <c r="R441" s="2">
        <f t="shared" si="44"/>
        <v>348</v>
      </c>
      <c r="S441">
        <v>7</v>
      </c>
      <c r="T441" s="2" t="str">
        <f t="shared" si="45"/>
        <v>With Discount</v>
      </c>
      <c r="U441">
        <v>5</v>
      </c>
      <c r="V441" s="18">
        <f t="shared" si="46"/>
        <v>158.18181818181819</v>
      </c>
      <c r="W441">
        <v>1</v>
      </c>
      <c r="X441">
        <v>6</v>
      </c>
      <c r="Y441" s="18">
        <f t="shared" si="47"/>
        <v>189.81818181818181</v>
      </c>
      <c r="Z441">
        <v>8</v>
      </c>
      <c r="AA441" s="2">
        <f t="shared" si="48"/>
        <v>19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3</v>
      </c>
      <c r="AI441">
        <v>11</v>
      </c>
      <c r="AJ441">
        <v>0</v>
      </c>
    </row>
    <row r="442" spans="1:36" x14ac:dyDescent="0.25">
      <c r="A442">
        <v>4947</v>
      </c>
      <c r="B442">
        <v>1966</v>
      </c>
      <c r="C442" s="2">
        <f t="shared" ca="1" si="42"/>
        <v>59</v>
      </c>
      <c r="D442" t="s">
        <v>443</v>
      </c>
      <c r="E442" t="s">
        <v>30</v>
      </c>
      <c r="F442">
        <v>89572</v>
      </c>
      <c r="G442">
        <v>0</v>
      </c>
      <c r="H442">
        <v>0</v>
      </c>
      <c r="I442" s="21">
        <f t="shared" si="43"/>
        <v>0</v>
      </c>
      <c r="J442" t="s">
        <v>211</v>
      </c>
      <c r="K442">
        <v>44</v>
      </c>
      <c r="L442">
        <v>606</v>
      </c>
      <c r="M442">
        <v>24</v>
      </c>
      <c r="N442">
        <v>974</v>
      </c>
      <c r="O442">
        <v>197</v>
      </c>
      <c r="P442">
        <v>194</v>
      </c>
      <c r="Q442">
        <v>64</v>
      </c>
      <c r="R442" s="2">
        <f t="shared" si="44"/>
        <v>2059</v>
      </c>
      <c r="S442">
        <v>1</v>
      </c>
      <c r="T442" s="2" t="str">
        <f t="shared" si="45"/>
        <v>With Discount</v>
      </c>
      <c r="U442">
        <v>7</v>
      </c>
      <c r="V442" s="18">
        <f t="shared" si="46"/>
        <v>900.8125</v>
      </c>
      <c r="W442">
        <v>7</v>
      </c>
      <c r="X442">
        <v>9</v>
      </c>
      <c r="Y442" s="18">
        <f t="shared" si="47"/>
        <v>1158.1875</v>
      </c>
      <c r="Z442">
        <v>4</v>
      </c>
      <c r="AA442" s="2">
        <f t="shared" si="48"/>
        <v>24</v>
      </c>
      <c r="AB442">
        <v>0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3</v>
      </c>
      <c r="AI442">
        <v>11</v>
      </c>
      <c r="AJ442">
        <v>1</v>
      </c>
    </row>
    <row r="443" spans="1:36" x14ac:dyDescent="0.25">
      <c r="A443">
        <v>3225</v>
      </c>
      <c r="B443">
        <v>1984</v>
      </c>
      <c r="C443" s="2">
        <f t="shared" ca="1" si="42"/>
        <v>41</v>
      </c>
      <c r="D443" t="s">
        <v>443</v>
      </c>
      <c r="E443" t="s">
        <v>34</v>
      </c>
      <c r="F443">
        <v>42207</v>
      </c>
      <c r="G443">
        <v>1</v>
      </c>
      <c r="H443">
        <v>0</v>
      </c>
      <c r="I443" s="21">
        <f t="shared" si="43"/>
        <v>1</v>
      </c>
      <c r="J443" s="1">
        <v>41278</v>
      </c>
      <c r="K443">
        <v>71</v>
      </c>
      <c r="L443">
        <v>116</v>
      </c>
      <c r="M443">
        <v>11</v>
      </c>
      <c r="N443">
        <v>72</v>
      </c>
      <c r="O443">
        <v>3</v>
      </c>
      <c r="P443">
        <v>17</v>
      </c>
      <c r="Q443">
        <v>46</v>
      </c>
      <c r="R443" s="2">
        <f t="shared" si="44"/>
        <v>265</v>
      </c>
      <c r="S443">
        <v>4</v>
      </c>
      <c r="T443" s="2" t="str">
        <f t="shared" si="45"/>
        <v>With Discount</v>
      </c>
      <c r="U443">
        <v>4</v>
      </c>
      <c r="V443" s="18">
        <f t="shared" si="46"/>
        <v>117.77777777777777</v>
      </c>
      <c r="W443">
        <v>1</v>
      </c>
      <c r="X443">
        <v>5</v>
      </c>
      <c r="Y443" s="18">
        <f t="shared" si="47"/>
        <v>147.22222222222223</v>
      </c>
      <c r="Z443">
        <v>6</v>
      </c>
      <c r="AA443" s="2">
        <f t="shared" si="48"/>
        <v>14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3</v>
      </c>
      <c r="AI443">
        <v>11</v>
      </c>
      <c r="AJ443">
        <v>1</v>
      </c>
    </row>
    <row r="444" spans="1:36" x14ac:dyDescent="0.25">
      <c r="A444">
        <v>7540</v>
      </c>
      <c r="B444">
        <v>1952</v>
      </c>
      <c r="C444" s="2">
        <f t="shared" ca="1" si="42"/>
        <v>73</v>
      </c>
      <c r="D444" t="s">
        <v>442</v>
      </c>
      <c r="E444" t="s">
        <v>34</v>
      </c>
      <c r="F444">
        <v>50300</v>
      </c>
      <c r="G444">
        <v>0</v>
      </c>
      <c r="H444">
        <v>1</v>
      </c>
      <c r="I444" s="21">
        <f t="shared" si="43"/>
        <v>1</v>
      </c>
      <c r="J444" t="s">
        <v>231</v>
      </c>
      <c r="K444">
        <v>52</v>
      </c>
      <c r="L444">
        <v>143</v>
      </c>
      <c r="M444">
        <v>15</v>
      </c>
      <c r="N444">
        <v>60</v>
      </c>
      <c r="O444">
        <v>24</v>
      </c>
      <c r="P444">
        <v>23</v>
      </c>
      <c r="Q444">
        <v>5</v>
      </c>
      <c r="R444" s="2">
        <f t="shared" si="44"/>
        <v>270</v>
      </c>
      <c r="S444">
        <v>2</v>
      </c>
      <c r="T444" s="2" t="str">
        <f t="shared" si="45"/>
        <v>With Discount</v>
      </c>
      <c r="U444">
        <v>2</v>
      </c>
      <c r="V444" s="18">
        <f t="shared" si="46"/>
        <v>54</v>
      </c>
      <c r="W444">
        <v>1</v>
      </c>
      <c r="X444">
        <v>8</v>
      </c>
      <c r="Y444" s="18">
        <f t="shared" si="47"/>
        <v>216</v>
      </c>
      <c r="Z444">
        <v>2</v>
      </c>
      <c r="AA444" s="2">
        <f t="shared" si="48"/>
        <v>13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3</v>
      </c>
      <c r="AI444">
        <v>11</v>
      </c>
      <c r="AJ444">
        <v>0</v>
      </c>
    </row>
    <row r="445" spans="1:36" x14ac:dyDescent="0.25">
      <c r="A445">
        <v>10648</v>
      </c>
      <c r="B445">
        <v>1982</v>
      </c>
      <c r="C445" s="2">
        <f t="shared" ca="1" si="42"/>
        <v>43</v>
      </c>
      <c r="D445" t="s">
        <v>443</v>
      </c>
      <c r="E445" t="s">
        <v>34</v>
      </c>
      <c r="F445">
        <v>66664</v>
      </c>
      <c r="G445">
        <v>0</v>
      </c>
      <c r="H445">
        <v>0</v>
      </c>
      <c r="I445" s="21">
        <f t="shared" si="43"/>
        <v>0</v>
      </c>
      <c r="J445" t="s">
        <v>232</v>
      </c>
      <c r="K445">
        <v>78</v>
      </c>
      <c r="L445">
        <v>398</v>
      </c>
      <c r="M445">
        <v>96</v>
      </c>
      <c r="N445">
        <v>447</v>
      </c>
      <c r="O445">
        <v>220</v>
      </c>
      <c r="P445">
        <v>96</v>
      </c>
      <c r="Q445">
        <v>32</v>
      </c>
      <c r="R445" s="2">
        <f t="shared" si="44"/>
        <v>1289</v>
      </c>
      <c r="S445">
        <v>1</v>
      </c>
      <c r="T445" s="2" t="str">
        <f t="shared" si="45"/>
        <v>With Discount</v>
      </c>
      <c r="U445">
        <v>5</v>
      </c>
      <c r="V445" s="18">
        <f t="shared" si="46"/>
        <v>585.90909090909088</v>
      </c>
      <c r="W445">
        <v>7</v>
      </c>
      <c r="X445">
        <v>6</v>
      </c>
      <c r="Y445" s="18">
        <f t="shared" si="47"/>
        <v>703.09090909090901</v>
      </c>
      <c r="Z445">
        <v>3</v>
      </c>
      <c r="AA445" s="2">
        <f t="shared" si="48"/>
        <v>19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3</v>
      </c>
      <c r="AI445">
        <v>11</v>
      </c>
      <c r="AJ445">
        <v>0</v>
      </c>
    </row>
    <row r="446" spans="1:36" x14ac:dyDescent="0.25">
      <c r="A446">
        <v>1992</v>
      </c>
      <c r="B446">
        <v>1964</v>
      </c>
      <c r="C446" s="2">
        <f t="shared" ca="1" si="42"/>
        <v>61</v>
      </c>
      <c r="D446" t="s">
        <v>442</v>
      </c>
      <c r="E446" t="s">
        <v>34</v>
      </c>
      <c r="F446">
        <v>60597</v>
      </c>
      <c r="G446">
        <v>0</v>
      </c>
      <c r="H446">
        <v>1</v>
      </c>
      <c r="I446" s="21">
        <f t="shared" si="43"/>
        <v>1</v>
      </c>
      <c r="J446" s="1">
        <v>41640</v>
      </c>
      <c r="K446">
        <v>2</v>
      </c>
      <c r="L446">
        <v>522</v>
      </c>
      <c r="M446">
        <v>0</v>
      </c>
      <c r="N446">
        <v>257</v>
      </c>
      <c r="O446">
        <v>32</v>
      </c>
      <c r="P446">
        <v>16</v>
      </c>
      <c r="Q446">
        <v>66</v>
      </c>
      <c r="R446" s="2">
        <f t="shared" si="44"/>
        <v>893</v>
      </c>
      <c r="S446">
        <v>4</v>
      </c>
      <c r="T446" s="2" t="str">
        <f t="shared" si="45"/>
        <v>With Discount</v>
      </c>
      <c r="U446">
        <v>2</v>
      </c>
      <c r="V446" s="18">
        <f t="shared" si="46"/>
        <v>178.60000000000002</v>
      </c>
      <c r="W446">
        <v>2</v>
      </c>
      <c r="X446">
        <v>8</v>
      </c>
      <c r="Y446" s="18">
        <f t="shared" si="47"/>
        <v>714.40000000000009</v>
      </c>
      <c r="Z446">
        <v>7</v>
      </c>
      <c r="AA446" s="2">
        <f t="shared" si="48"/>
        <v>16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3</v>
      </c>
      <c r="AI446">
        <v>11</v>
      </c>
      <c r="AJ446">
        <v>1</v>
      </c>
    </row>
    <row r="447" spans="1:36" x14ac:dyDescent="0.25">
      <c r="A447">
        <v>7851</v>
      </c>
      <c r="B447">
        <v>1949</v>
      </c>
      <c r="C447" s="2">
        <f t="shared" ca="1" si="42"/>
        <v>76</v>
      </c>
      <c r="D447" t="s">
        <v>442</v>
      </c>
      <c r="E447" t="s">
        <v>57</v>
      </c>
      <c r="F447">
        <v>70165</v>
      </c>
      <c r="G447">
        <v>0</v>
      </c>
      <c r="H447">
        <v>0</v>
      </c>
      <c r="I447" s="21">
        <f t="shared" si="43"/>
        <v>0</v>
      </c>
      <c r="J447" t="s">
        <v>233</v>
      </c>
      <c r="K447">
        <v>60</v>
      </c>
      <c r="L447">
        <v>161</v>
      </c>
      <c r="M447">
        <v>0</v>
      </c>
      <c r="N447">
        <v>253</v>
      </c>
      <c r="O447">
        <v>199</v>
      </c>
      <c r="P447">
        <v>191</v>
      </c>
      <c r="Q447">
        <v>122</v>
      </c>
      <c r="R447" s="2">
        <f t="shared" si="44"/>
        <v>926</v>
      </c>
      <c r="S447">
        <v>1</v>
      </c>
      <c r="T447" s="2" t="str">
        <f t="shared" si="45"/>
        <v>With Discount</v>
      </c>
      <c r="U447">
        <v>3</v>
      </c>
      <c r="V447" s="18">
        <f t="shared" si="46"/>
        <v>198.42857142857142</v>
      </c>
      <c r="W447">
        <v>7</v>
      </c>
      <c r="X447">
        <v>11</v>
      </c>
      <c r="Y447" s="18">
        <f t="shared" si="47"/>
        <v>727.57142857142856</v>
      </c>
      <c r="Z447">
        <v>1</v>
      </c>
      <c r="AA447" s="2">
        <f t="shared" si="48"/>
        <v>22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3</v>
      </c>
      <c r="AI447">
        <v>11</v>
      </c>
      <c r="AJ447">
        <v>0</v>
      </c>
    </row>
    <row r="448" spans="1:36" x14ac:dyDescent="0.25">
      <c r="A448">
        <v>8594</v>
      </c>
      <c r="B448">
        <v>1958</v>
      </c>
      <c r="C448" s="2">
        <f t="shared" ca="1" si="42"/>
        <v>67</v>
      </c>
      <c r="D448" t="s">
        <v>33</v>
      </c>
      <c r="E448" t="s">
        <v>57</v>
      </c>
      <c r="F448">
        <v>50520</v>
      </c>
      <c r="G448">
        <v>0</v>
      </c>
      <c r="H448">
        <v>1</v>
      </c>
      <c r="I448" s="21">
        <f t="shared" si="43"/>
        <v>1</v>
      </c>
      <c r="J448" t="s">
        <v>234</v>
      </c>
      <c r="K448">
        <v>25</v>
      </c>
      <c r="L448">
        <v>112</v>
      </c>
      <c r="M448">
        <v>0</v>
      </c>
      <c r="N448">
        <v>6</v>
      </c>
      <c r="O448">
        <v>2</v>
      </c>
      <c r="P448">
        <v>1</v>
      </c>
      <c r="Q448">
        <v>14</v>
      </c>
      <c r="R448" s="2">
        <f t="shared" si="44"/>
        <v>135</v>
      </c>
      <c r="S448">
        <v>2</v>
      </c>
      <c r="T448" s="2" t="str">
        <f t="shared" si="45"/>
        <v>With Discount</v>
      </c>
      <c r="U448">
        <v>3</v>
      </c>
      <c r="V448" s="18">
        <f t="shared" si="46"/>
        <v>67.5</v>
      </c>
      <c r="W448">
        <v>1</v>
      </c>
      <c r="X448">
        <v>3</v>
      </c>
      <c r="Y448" s="18">
        <f t="shared" si="47"/>
        <v>67.5</v>
      </c>
      <c r="Z448">
        <v>6</v>
      </c>
      <c r="AA448" s="2">
        <f t="shared" si="48"/>
        <v>9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3</v>
      </c>
      <c r="AI448">
        <v>11</v>
      </c>
      <c r="AJ448">
        <v>0</v>
      </c>
    </row>
    <row r="449" spans="1:36" x14ac:dyDescent="0.25">
      <c r="A449">
        <v>7059</v>
      </c>
      <c r="B449">
        <v>1963</v>
      </c>
      <c r="C449" s="2">
        <f t="shared" ca="1" si="42"/>
        <v>62</v>
      </c>
      <c r="D449" t="s">
        <v>442</v>
      </c>
      <c r="E449" t="s">
        <v>34</v>
      </c>
      <c r="F449">
        <v>80124</v>
      </c>
      <c r="G449">
        <v>0</v>
      </c>
      <c r="H449">
        <v>0</v>
      </c>
      <c r="I449" s="21">
        <f t="shared" si="43"/>
        <v>0</v>
      </c>
      <c r="J449" t="s">
        <v>167</v>
      </c>
      <c r="K449">
        <v>47</v>
      </c>
      <c r="L449">
        <v>483</v>
      </c>
      <c r="M449">
        <v>84</v>
      </c>
      <c r="N449">
        <v>398</v>
      </c>
      <c r="O449">
        <v>205</v>
      </c>
      <c r="P449">
        <v>84</v>
      </c>
      <c r="Q449">
        <v>241</v>
      </c>
      <c r="R449" s="2">
        <f t="shared" si="44"/>
        <v>1495</v>
      </c>
      <c r="S449">
        <v>1</v>
      </c>
      <c r="T449" s="2" t="str">
        <f t="shared" si="45"/>
        <v>With Discount</v>
      </c>
      <c r="U449">
        <v>3</v>
      </c>
      <c r="V449" s="18">
        <f t="shared" si="46"/>
        <v>407.72727272727269</v>
      </c>
      <c r="W449">
        <v>7</v>
      </c>
      <c r="X449">
        <v>8</v>
      </c>
      <c r="Y449" s="18">
        <f t="shared" si="47"/>
        <v>1087.2727272727273</v>
      </c>
      <c r="Z449">
        <v>1</v>
      </c>
      <c r="AA449" s="2">
        <f t="shared" si="48"/>
        <v>19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</v>
      </c>
      <c r="AI449">
        <v>11</v>
      </c>
      <c r="AJ449">
        <v>0</v>
      </c>
    </row>
    <row r="450" spans="1:36" x14ac:dyDescent="0.25">
      <c r="A450">
        <v>2815</v>
      </c>
      <c r="B450">
        <v>1975</v>
      </c>
      <c r="C450" s="2">
        <f t="shared" ca="1" si="42"/>
        <v>50</v>
      </c>
      <c r="D450" t="s">
        <v>442</v>
      </c>
      <c r="E450" t="s">
        <v>34</v>
      </c>
      <c r="F450">
        <v>33183</v>
      </c>
      <c r="G450">
        <v>1</v>
      </c>
      <c r="H450">
        <v>0</v>
      </c>
      <c r="I450" s="21">
        <f t="shared" si="43"/>
        <v>1</v>
      </c>
      <c r="J450" t="s">
        <v>94</v>
      </c>
      <c r="K450">
        <v>46</v>
      </c>
      <c r="L450">
        <v>7</v>
      </c>
      <c r="M450">
        <v>5</v>
      </c>
      <c r="N450">
        <v>39</v>
      </c>
      <c r="O450">
        <v>17</v>
      </c>
      <c r="P450">
        <v>15</v>
      </c>
      <c r="Q450">
        <v>37</v>
      </c>
      <c r="R450" s="2">
        <f t="shared" si="44"/>
        <v>120</v>
      </c>
      <c r="S450">
        <v>2</v>
      </c>
      <c r="T450" s="2" t="str">
        <f t="shared" si="45"/>
        <v>With Discount</v>
      </c>
      <c r="U450">
        <v>4</v>
      </c>
      <c r="V450" s="18">
        <f t="shared" si="46"/>
        <v>68.571428571428569</v>
      </c>
      <c r="W450">
        <v>0</v>
      </c>
      <c r="X450">
        <v>3</v>
      </c>
      <c r="Y450" s="18">
        <f t="shared" si="47"/>
        <v>51.428571428571423</v>
      </c>
      <c r="Z450">
        <v>7</v>
      </c>
      <c r="AA450" s="2">
        <f t="shared" si="48"/>
        <v>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</v>
      </c>
      <c r="AI450">
        <v>11</v>
      </c>
      <c r="AJ450">
        <v>0</v>
      </c>
    </row>
    <row r="451" spans="1:36" x14ac:dyDescent="0.25">
      <c r="A451">
        <v>2416</v>
      </c>
      <c r="B451">
        <v>1969</v>
      </c>
      <c r="C451" s="2">
        <f t="shared" ref="C451:C514" ca="1" si="49">YEAR(TODAY()) -B451</f>
        <v>56</v>
      </c>
      <c r="D451" t="s">
        <v>33</v>
      </c>
      <c r="E451" t="s">
        <v>30</v>
      </c>
      <c r="F451">
        <v>66582</v>
      </c>
      <c r="G451">
        <v>0</v>
      </c>
      <c r="H451">
        <v>0</v>
      </c>
      <c r="I451" s="21">
        <f t="shared" ref="I451:I514" si="50">SUM(G451,H451)</f>
        <v>0</v>
      </c>
      <c r="J451" s="1">
        <v>41701</v>
      </c>
      <c r="K451">
        <v>83</v>
      </c>
      <c r="L451">
        <v>789</v>
      </c>
      <c r="M451">
        <v>25</v>
      </c>
      <c r="N451">
        <v>420</v>
      </c>
      <c r="O451">
        <v>16</v>
      </c>
      <c r="P451">
        <v>38</v>
      </c>
      <c r="Q451">
        <v>0</v>
      </c>
      <c r="R451" s="2">
        <f t="shared" ref="R451:R514" si="51">SUM(L451,M451,N451,O451,P451,Q451)</f>
        <v>1288</v>
      </c>
      <c r="S451">
        <v>1</v>
      </c>
      <c r="T451" s="2" t="str">
        <f t="shared" ref="T451:T514" si="52">IF(S451&gt;0, "With Discount", "Without Discount")</f>
        <v>With Discount</v>
      </c>
      <c r="U451">
        <v>2</v>
      </c>
      <c r="V451" s="18">
        <f t="shared" ref="V451:V514" si="53">IF((U451+X451)=0,0, (U451/(U451+X451))*R451)</f>
        <v>234.18181818181819</v>
      </c>
      <c r="W451">
        <v>8</v>
      </c>
      <c r="X451">
        <v>9</v>
      </c>
      <c r="Y451" s="18">
        <f t="shared" ref="Y451:Y514" si="54">IF((X451+U451)=0,0, (X451/(X451+U451))*R451)</f>
        <v>1053.818181818182</v>
      </c>
      <c r="Z451">
        <v>1</v>
      </c>
      <c r="AA451" s="2">
        <f t="shared" ref="AA451:AA514" si="55">SUM(S451,U451,W451,X451)</f>
        <v>20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3</v>
      </c>
      <c r="AI451">
        <v>11</v>
      </c>
      <c r="AJ451">
        <v>0</v>
      </c>
    </row>
    <row r="452" spans="1:36" x14ac:dyDescent="0.25">
      <c r="A452">
        <v>7999</v>
      </c>
      <c r="B452">
        <v>1955</v>
      </c>
      <c r="C452" s="2">
        <f t="shared" ca="1" si="49"/>
        <v>70</v>
      </c>
      <c r="D452" t="s">
        <v>33</v>
      </c>
      <c r="E452" t="s">
        <v>34</v>
      </c>
      <c r="F452">
        <v>75261</v>
      </c>
      <c r="G452">
        <v>0</v>
      </c>
      <c r="H452">
        <v>0</v>
      </c>
      <c r="I452" s="21">
        <f t="shared" si="50"/>
        <v>0</v>
      </c>
      <c r="J452" t="s">
        <v>235</v>
      </c>
      <c r="K452">
        <v>17</v>
      </c>
      <c r="L452">
        <v>1239</v>
      </c>
      <c r="M452">
        <v>17</v>
      </c>
      <c r="N452">
        <v>413</v>
      </c>
      <c r="O452">
        <v>23</v>
      </c>
      <c r="P452">
        <v>34</v>
      </c>
      <c r="Q452">
        <v>17</v>
      </c>
      <c r="R452" s="2">
        <f t="shared" si="51"/>
        <v>1743</v>
      </c>
      <c r="S452">
        <v>1</v>
      </c>
      <c r="T452" s="2" t="str">
        <f t="shared" si="52"/>
        <v>With Discount</v>
      </c>
      <c r="U452">
        <v>5</v>
      </c>
      <c r="V452" s="18">
        <f t="shared" si="53"/>
        <v>871.5</v>
      </c>
      <c r="W452">
        <v>6</v>
      </c>
      <c r="X452">
        <v>5</v>
      </c>
      <c r="Y452" s="18">
        <f t="shared" si="54"/>
        <v>871.5</v>
      </c>
      <c r="Z452">
        <v>2</v>
      </c>
      <c r="AA452" s="2">
        <f t="shared" si="55"/>
        <v>17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3</v>
      </c>
      <c r="AI452">
        <v>11</v>
      </c>
      <c r="AJ452">
        <v>1</v>
      </c>
    </row>
    <row r="453" spans="1:36" x14ac:dyDescent="0.25">
      <c r="A453">
        <v>9213</v>
      </c>
      <c r="B453">
        <v>1970</v>
      </c>
      <c r="C453" s="2">
        <f t="shared" ca="1" si="49"/>
        <v>55</v>
      </c>
      <c r="D453" t="s">
        <v>442</v>
      </c>
      <c r="E453" t="s">
        <v>57</v>
      </c>
      <c r="F453">
        <v>31880</v>
      </c>
      <c r="G453">
        <v>1</v>
      </c>
      <c r="H453">
        <v>0</v>
      </c>
      <c r="I453" s="21">
        <f t="shared" si="50"/>
        <v>1</v>
      </c>
      <c r="J453" t="s">
        <v>175</v>
      </c>
      <c r="K453">
        <v>13</v>
      </c>
      <c r="L453">
        <v>4</v>
      </c>
      <c r="M453">
        <v>1</v>
      </c>
      <c r="N453">
        <v>5</v>
      </c>
      <c r="O453">
        <v>2</v>
      </c>
      <c r="P453">
        <v>0</v>
      </c>
      <c r="Q453">
        <v>3</v>
      </c>
      <c r="R453" s="2">
        <f t="shared" si="51"/>
        <v>15</v>
      </c>
      <c r="S453">
        <v>1</v>
      </c>
      <c r="T453" s="2" t="str">
        <f t="shared" si="52"/>
        <v>With Discount</v>
      </c>
      <c r="U453">
        <v>1</v>
      </c>
      <c r="V453" s="18">
        <f t="shared" si="53"/>
        <v>5</v>
      </c>
      <c r="W453">
        <v>0</v>
      </c>
      <c r="X453">
        <v>2</v>
      </c>
      <c r="Y453" s="18">
        <f t="shared" si="54"/>
        <v>10</v>
      </c>
      <c r="Z453">
        <v>8</v>
      </c>
      <c r="AA453" s="2">
        <f t="shared" si="55"/>
        <v>4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</v>
      </c>
      <c r="AI453">
        <v>11</v>
      </c>
      <c r="AJ453">
        <v>0</v>
      </c>
    </row>
    <row r="454" spans="1:36" x14ac:dyDescent="0.25">
      <c r="A454">
        <v>9697</v>
      </c>
      <c r="B454">
        <v>1951</v>
      </c>
      <c r="C454" s="2">
        <f t="shared" ca="1" si="49"/>
        <v>74</v>
      </c>
      <c r="D454" t="s">
        <v>442</v>
      </c>
      <c r="E454" t="s">
        <v>34</v>
      </c>
      <c r="F454">
        <v>53790</v>
      </c>
      <c r="G454">
        <v>0</v>
      </c>
      <c r="H454">
        <v>2</v>
      </c>
      <c r="I454" s="21">
        <f t="shared" si="50"/>
        <v>2</v>
      </c>
      <c r="J454" s="1">
        <v>41793</v>
      </c>
      <c r="K454">
        <v>86</v>
      </c>
      <c r="L454">
        <v>335</v>
      </c>
      <c r="M454">
        <v>42</v>
      </c>
      <c r="N454">
        <v>127</v>
      </c>
      <c r="O454">
        <v>28</v>
      </c>
      <c r="P454">
        <v>5</v>
      </c>
      <c r="Q454">
        <v>5</v>
      </c>
      <c r="R454" s="2">
        <f t="shared" si="51"/>
        <v>542</v>
      </c>
      <c r="S454">
        <v>3</v>
      </c>
      <c r="T454" s="2" t="str">
        <f t="shared" si="52"/>
        <v>With Discount</v>
      </c>
      <c r="U454">
        <v>7</v>
      </c>
      <c r="V454" s="18">
        <f t="shared" si="53"/>
        <v>252.93333333333334</v>
      </c>
      <c r="W454">
        <v>2</v>
      </c>
      <c r="X454">
        <v>8</v>
      </c>
      <c r="Y454" s="18">
        <f t="shared" si="54"/>
        <v>289.06666666666666</v>
      </c>
      <c r="Z454">
        <v>6</v>
      </c>
      <c r="AA454" s="2">
        <f t="shared" si="55"/>
        <v>20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3</v>
      </c>
      <c r="AI454">
        <v>11</v>
      </c>
      <c r="AJ454">
        <v>0</v>
      </c>
    </row>
    <row r="455" spans="1:36" x14ac:dyDescent="0.25">
      <c r="A455">
        <v>3916</v>
      </c>
      <c r="B455">
        <v>1971</v>
      </c>
      <c r="C455" s="2">
        <f t="shared" ca="1" si="49"/>
        <v>54</v>
      </c>
      <c r="D455" t="s">
        <v>33</v>
      </c>
      <c r="E455" t="s">
        <v>34</v>
      </c>
      <c r="F455">
        <v>49269</v>
      </c>
      <c r="G455">
        <v>1</v>
      </c>
      <c r="H455">
        <v>0</v>
      </c>
      <c r="I455" s="21">
        <f t="shared" si="50"/>
        <v>1</v>
      </c>
      <c r="J455" t="s">
        <v>236</v>
      </c>
      <c r="K455">
        <v>92</v>
      </c>
      <c r="L455">
        <v>639</v>
      </c>
      <c r="M455">
        <v>8</v>
      </c>
      <c r="N455">
        <v>166</v>
      </c>
      <c r="O455">
        <v>11</v>
      </c>
      <c r="P455">
        <v>8</v>
      </c>
      <c r="Q455">
        <v>58</v>
      </c>
      <c r="R455" s="2">
        <f t="shared" si="51"/>
        <v>890</v>
      </c>
      <c r="S455">
        <v>3</v>
      </c>
      <c r="T455" s="2" t="str">
        <f t="shared" si="52"/>
        <v>With Discount</v>
      </c>
      <c r="U455">
        <v>7</v>
      </c>
      <c r="V455" s="18">
        <f t="shared" si="53"/>
        <v>327.89473684210526</v>
      </c>
      <c r="W455">
        <v>3</v>
      </c>
      <c r="X455">
        <v>12</v>
      </c>
      <c r="Y455" s="18">
        <f t="shared" si="54"/>
        <v>562.10526315789468</v>
      </c>
      <c r="Z455">
        <v>7</v>
      </c>
      <c r="AA455" s="2">
        <f t="shared" si="55"/>
        <v>25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3</v>
      </c>
      <c r="AI455">
        <v>11</v>
      </c>
      <c r="AJ455">
        <v>0</v>
      </c>
    </row>
    <row r="456" spans="1:36" x14ac:dyDescent="0.25">
      <c r="A456">
        <v>2021</v>
      </c>
      <c r="B456">
        <v>1975</v>
      </c>
      <c r="C456" s="2">
        <f t="shared" ca="1" si="49"/>
        <v>50</v>
      </c>
      <c r="D456" t="s">
        <v>442</v>
      </c>
      <c r="E456" t="s">
        <v>34</v>
      </c>
      <c r="F456">
        <v>61456</v>
      </c>
      <c r="G456">
        <v>0</v>
      </c>
      <c r="H456">
        <v>1</v>
      </c>
      <c r="I456" s="21">
        <f t="shared" si="50"/>
        <v>1</v>
      </c>
      <c r="J456" t="s">
        <v>237</v>
      </c>
      <c r="K456">
        <v>47</v>
      </c>
      <c r="L456">
        <v>563</v>
      </c>
      <c r="M456">
        <v>76</v>
      </c>
      <c r="N456">
        <v>384</v>
      </c>
      <c r="O456">
        <v>84</v>
      </c>
      <c r="P456">
        <v>192</v>
      </c>
      <c r="Q456">
        <v>89</v>
      </c>
      <c r="R456" s="2">
        <f t="shared" si="51"/>
        <v>1388</v>
      </c>
      <c r="S456">
        <v>4</v>
      </c>
      <c r="T456" s="2" t="str">
        <f t="shared" si="52"/>
        <v>With Discount</v>
      </c>
      <c r="U456">
        <v>6</v>
      </c>
      <c r="V456" s="18">
        <f t="shared" si="53"/>
        <v>438.31578947368416</v>
      </c>
      <c r="W456">
        <v>10</v>
      </c>
      <c r="X456">
        <v>13</v>
      </c>
      <c r="Y456" s="18">
        <f t="shared" si="54"/>
        <v>949.68421052631584</v>
      </c>
      <c r="Z456">
        <v>4</v>
      </c>
      <c r="AA456" s="2">
        <f t="shared" si="55"/>
        <v>33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3</v>
      </c>
      <c r="AI456">
        <v>11</v>
      </c>
      <c r="AJ456">
        <v>0</v>
      </c>
    </row>
    <row r="457" spans="1:36" x14ac:dyDescent="0.25">
      <c r="A457">
        <v>1581</v>
      </c>
      <c r="B457">
        <v>1980</v>
      </c>
      <c r="C457" s="2">
        <f t="shared" ca="1" si="49"/>
        <v>45</v>
      </c>
      <c r="D457" t="s">
        <v>442</v>
      </c>
      <c r="E457" t="s">
        <v>34</v>
      </c>
      <c r="F457">
        <v>37406</v>
      </c>
      <c r="G457">
        <v>1</v>
      </c>
      <c r="H457">
        <v>0</v>
      </c>
      <c r="I457" s="21">
        <f t="shared" si="50"/>
        <v>1</v>
      </c>
      <c r="J457" s="1">
        <v>41557</v>
      </c>
      <c r="K457">
        <v>18</v>
      </c>
      <c r="L457">
        <v>2</v>
      </c>
      <c r="M457">
        <v>0</v>
      </c>
      <c r="N457">
        <v>8</v>
      </c>
      <c r="O457">
        <v>2</v>
      </c>
      <c r="P457">
        <v>2</v>
      </c>
      <c r="Q457">
        <v>3</v>
      </c>
      <c r="R457" s="2">
        <f t="shared" si="51"/>
        <v>17</v>
      </c>
      <c r="S457">
        <v>1</v>
      </c>
      <c r="T457" s="2" t="str">
        <f t="shared" si="52"/>
        <v>With Discount</v>
      </c>
      <c r="U457">
        <v>1</v>
      </c>
      <c r="V457" s="18">
        <f t="shared" si="53"/>
        <v>5.6666666666666661</v>
      </c>
      <c r="W457">
        <v>0</v>
      </c>
      <c r="X457">
        <v>2</v>
      </c>
      <c r="Y457" s="18">
        <f t="shared" si="54"/>
        <v>11.333333333333332</v>
      </c>
      <c r="Z457">
        <v>8</v>
      </c>
      <c r="AA457" s="2">
        <f t="shared" si="55"/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3</v>
      </c>
      <c r="AI457">
        <v>11</v>
      </c>
      <c r="AJ457">
        <v>1</v>
      </c>
    </row>
    <row r="458" spans="1:36" x14ac:dyDescent="0.25">
      <c r="A458">
        <v>564</v>
      </c>
      <c r="B458">
        <v>1981</v>
      </c>
      <c r="C458" s="2">
        <f t="shared" ca="1" si="49"/>
        <v>44</v>
      </c>
      <c r="D458" t="s">
        <v>33</v>
      </c>
      <c r="E458" t="s">
        <v>34</v>
      </c>
      <c r="F458">
        <v>56937</v>
      </c>
      <c r="G458">
        <v>1</v>
      </c>
      <c r="H458">
        <v>0</v>
      </c>
      <c r="I458" s="21">
        <f t="shared" si="50"/>
        <v>1</v>
      </c>
      <c r="J458" s="1">
        <v>41007</v>
      </c>
      <c r="K458">
        <v>81</v>
      </c>
      <c r="L458">
        <v>746</v>
      </c>
      <c r="M458">
        <v>8</v>
      </c>
      <c r="N458">
        <v>125</v>
      </c>
      <c r="O458">
        <v>11</v>
      </c>
      <c r="P458">
        <v>8</v>
      </c>
      <c r="Q458">
        <v>8</v>
      </c>
      <c r="R458" s="2">
        <f t="shared" si="51"/>
        <v>906</v>
      </c>
      <c r="S458">
        <v>7</v>
      </c>
      <c r="T458" s="2" t="str">
        <f t="shared" si="52"/>
        <v>With Discount</v>
      </c>
      <c r="U458">
        <v>8</v>
      </c>
      <c r="V458" s="18">
        <f t="shared" si="53"/>
        <v>426.35294117647061</v>
      </c>
      <c r="W458">
        <v>6</v>
      </c>
      <c r="X458">
        <v>9</v>
      </c>
      <c r="Y458" s="18">
        <f t="shared" si="54"/>
        <v>479.64705882352939</v>
      </c>
      <c r="Z458">
        <v>6</v>
      </c>
      <c r="AA458" s="2">
        <f t="shared" si="55"/>
        <v>30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3</v>
      </c>
      <c r="AI458">
        <v>11</v>
      </c>
      <c r="AJ458">
        <v>1</v>
      </c>
    </row>
    <row r="459" spans="1:36" x14ac:dyDescent="0.25">
      <c r="A459">
        <v>6619</v>
      </c>
      <c r="B459">
        <v>1978</v>
      </c>
      <c r="C459" s="2">
        <f t="shared" ca="1" si="49"/>
        <v>47</v>
      </c>
      <c r="D459" t="s">
        <v>442</v>
      </c>
      <c r="E459" t="s">
        <v>34</v>
      </c>
      <c r="F459">
        <v>38415</v>
      </c>
      <c r="G459">
        <v>1</v>
      </c>
      <c r="H459">
        <v>1</v>
      </c>
      <c r="I459" s="21">
        <f t="shared" si="50"/>
        <v>2</v>
      </c>
      <c r="J459" s="1">
        <v>41306</v>
      </c>
      <c r="K459">
        <v>91</v>
      </c>
      <c r="L459">
        <v>22</v>
      </c>
      <c r="M459">
        <v>1</v>
      </c>
      <c r="N459">
        <v>13</v>
      </c>
      <c r="O459">
        <v>4</v>
      </c>
      <c r="P459">
        <v>0</v>
      </c>
      <c r="Q459">
        <v>4</v>
      </c>
      <c r="R459" s="2">
        <f t="shared" si="51"/>
        <v>44</v>
      </c>
      <c r="S459">
        <v>2</v>
      </c>
      <c r="T459" s="2" t="str">
        <f t="shared" si="52"/>
        <v>With Discount</v>
      </c>
      <c r="U459">
        <v>1</v>
      </c>
      <c r="V459" s="18">
        <f t="shared" si="53"/>
        <v>11</v>
      </c>
      <c r="W459">
        <v>0</v>
      </c>
      <c r="X459">
        <v>3</v>
      </c>
      <c r="Y459" s="18">
        <f t="shared" si="54"/>
        <v>33</v>
      </c>
      <c r="Z459">
        <v>7</v>
      </c>
      <c r="AA459" s="2">
        <f t="shared" si="55"/>
        <v>6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3</v>
      </c>
      <c r="AI459">
        <v>11</v>
      </c>
      <c r="AJ459">
        <v>0</v>
      </c>
    </row>
    <row r="460" spans="1:36" x14ac:dyDescent="0.25">
      <c r="A460">
        <v>9081</v>
      </c>
      <c r="B460">
        <v>1988</v>
      </c>
      <c r="C460" s="2">
        <f t="shared" ca="1" si="49"/>
        <v>37</v>
      </c>
      <c r="D460" t="s">
        <v>442</v>
      </c>
      <c r="E460" t="s">
        <v>30</v>
      </c>
      <c r="F460">
        <v>20518</v>
      </c>
      <c r="G460">
        <v>1</v>
      </c>
      <c r="H460">
        <v>0</v>
      </c>
      <c r="I460" s="21">
        <f t="shared" si="50"/>
        <v>1</v>
      </c>
      <c r="J460" t="s">
        <v>238</v>
      </c>
      <c r="K460">
        <v>58</v>
      </c>
      <c r="L460">
        <v>4</v>
      </c>
      <c r="M460">
        <v>1</v>
      </c>
      <c r="N460">
        <v>6</v>
      </c>
      <c r="O460">
        <v>4</v>
      </c>
      <c r="P460">
        <v>1</v>
      </c>
      <c r="Q460">
        <v>9</v>
      </c>
      <c r="R460" s="2">
        <f t="shared" si="51"/>
        <v>25</v>
      </c>
      <c r="S460">
        <v>1</v>
      </c>
      <c r="T460" s="2" t="str">
        <f t="shared" si="52"/>
        <v>With Discount</v>
      </c>
      <c r="U460">
        <v>1</v>
      </c>
      <c r="V460" s="18">
        <f t="shared" si="53"/>
        <v>8.3333333333333321</v>
      </c>
      <c r="W460">
        <v>1</v>
      </c>
      <c r="X460">
        <v>2</v>
      </c>
      <c r="Y460" s="18">
        <f t="shared" si="54"/>
        <v>16.666666666666664</v>
      </c>
      <c r="Z460">
        <v>5</v>
      </c>
      <c r="AA460" s="2">
        <f t="shared" si="55"/>
        <v>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3</v>
      </c>
      <c r="AI460">
        <v>11</v>
      </c>
      <c r="AJ460">
        <v>0</v>
      </c>
    </row>
    <row r="461" spans="1:36" x14ac:dyDescent="0.25">
      <c r="A461">
        <v>178</v>
      </c>
      <c r="B461">
        <v>1956</v>
      </c>
      <c r="C461" s="2">
        <f t="shared" ca="1" si="49"/>
        <v>69</v>
      </c>
      <c r="D461" t="s">
        <v>442</v>
      </c>
      <c r="E461" t="s">
        <v>34</v>
      </c>
      <c r="F461">
        <v>62503</v>
      </c>
      <c r="G461">
        <v>0</v>
      </c>
      <c r="H461">
        <v>1</v>
      </c>
      <c r="I461" s="21">
        <f t="shared" si="50"/>
        <v>1</v>
      </c>
      <c r="J461" t="s">
        <v>64</v>
      </c>
      <c r="K461">
        <v>40</v>
      </c>
      <c r="L461">
        <v>478</v>
      </c>
      <c r="M461">
        <v>0</v>
      </c>
      <c r="N461">
        <v>193</v>
      </c>
      <c r="O461">
        <v>110</v>
      </c>
      <c r="P461">
        <v>75</v>
      </c>
      <c r="Q461">
        <v>117</v>
      </c>
      <c r="R461" s="2">
        <f t="shared" si="51"/>
        <v>973</v>
      </c>
      <c r="S461">
        <v>4</v>
      </c>
      <c r="T461" s="2" t="str">
        <f t="shared" si="52"/>
        <v>With Discount</v>
      </c>
      <c r="U461">
        <v>8</v>
      </c>
      <c r="V461" s="18">
        <f t="shared" si="53"/>
        <v>409.68421052631578</v>
      </c>
      <c r="W461">
        <v>3</v>
      </c>
      <c r="X461">
        <v>11</v>
      </c>
      <c r="Y461" s="18">
        <f t="shared" si="54"/>
        <v>563.31578947368428</v>
      </c>
      <c r="Z461">
        <v>5</v>
      </c>
      <c r="AA461" s="2">
        <f t="shared" si="55"/>
        <v>26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3</v>
      </c>
      <c r="AI461">
        <v>11</v>
      </c>
      <c r="AJ461">
        <v>0</v>
      </c>
    </row>
    <row r="462" spans="1:36" x14ac:dyDescent="0.25">
      <c r="A462">
        <v>916</v>
      </c>
      <c r="B462">
        <v>1972</v>
      </c>
      <c r="C462" s="2">
        <f t="shared" ca="1" si="49"/>
        <v>53</v>
      </c>
      <c r="D462" t="s">
        <v>33</v>
      </c>
      <c r="E462" t="s">
        <v>30</v>
      </c>
      <c r="F462">
        <v>41644</v>
      </c>
      <c r="G462">
        <v>1</v>
      </c>
      <c r="H462">
        <v>1</v>
      </c>
      <c r="I462" s="21">
        <f t="shared" si="50"/>
        <v>2</v>
      </c>
      <c r="J462" s="1">
        <v>41887</v>
      </c>
      <c r="K462">
        <v>67</v>
      </c>
      <c r="L462">
        <v>20</v>
      </c>
      <c r="M462">
        <v>3</v>
      </c>
      <c r="N462">
        <v>4</v>
      </c>
      <c r="O462">
        <v>2</v>
      </c>
      <c r="P462">
        <v>0</v>
      </c>
      <c r="Q462">
        <v>2</v>
      </c>
      <c r="R462" s="2">
        <f t="shared" si="51"/>
        <v>31</v>
      </c>
      <c r="S462">
        <v>2</v>
      </c>
      <c r="T462" s="2" t="str">
        <f t="shared" si="52"/>
        <v>With Discount</v>
      </c>
      <c r="U462">
        <v>1</v>
      </c>
      <c r="V462" s="18">
        <f t="shared" si="53"/>
        <v>7.75</v>
      </c>
      <c r="W462">
        <v>0</v>
      </c>
      <c r="X462">
        <v>3</v>
      </c>
      <c r="Y462" s="18">
        <f t="shared" si="54"/>
        <v>23.25</v>
      </c>
      <c r="Z462">
        <v>3</v>
      </c>
      <c r="AA462" s="2">
        <f t="shared" si="55"/>
        <v>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3</v>
      </c>
      <c r="AI462">
        <v>11</v>
      </c>
      <c r="AJ462">
        <v>0</v>
      </c>
    </row>
    <row r="463" spans="1:36" x14ac:dyDescent="0.25">
      <c r="A463">
        <v>5512</v>
      </c>
      <c r="B463">
        <v>1977</v>
      </c>
      <c r="C463" s="2">
        <f t="shared" ca="1" si="49"/>
        <v>48</v>
      </c>
      <c r="D463" t="s">
        <v>443</v>
      </c>
      <c r="E463" t="s">
        <v>34</v>
      </c>
      <c r="F463">
        <v>55842</v>
      </c>
      <c r="G463">
        <v>0</v>
      </c>
      <c r="H463">
        <v>1</v>
      </c>
      <c r="I463" s="21">
        <f t="shared" si="50"/>
        <v>1</v>
      </c>
      <c r="J463" t="s">
        <v>120</v>
      </c>
      <c r="K463">
        <v>19</v>
      </c>
      <c r="L463">
        <v>451</v>
      </c>
      <c r="M463">
        <v>0</v>
      </c>
      <c r="N463">
        <v>39</v>
      </c>
      <c r="O463">
        <v>0</v>
      </c>
      <c r="P463">
        <v>4</v>
      </c>
      <c r="Q463">
        <v>24</v>
      </c>
      <c r="R463" s="2">
        <f t="shared" si="51"/>
        <v>518</v>
      </c>
      <c r="S463">
        <v>1</v>
      </c>
      <c r="T463" s="2" t="str">
        <f t="shared" si="52"/>
        <v>With Discount</v>
      </c>
      <c r="U463">
        <v>7</v>
      </c>
      <c r="V463" s="18">
        <f t="shared" si="53"/>
        <v>241.73333333333335</v>
      </c>
      <c r="W463">
        <v>1</v>
      </c>
      <c r="X463">
        <v>8</v>
      </c>
      <c r="Y463" s="18">
        <f t="shared" si="54"/>
        <v>276.26666666666665</v>
      </c>
      <c r="Z463">
        <v>5</v>
      </c>
      <c r="AA463" s="2">
        <f t="shared" si="55"/>
        <v>17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</v>
      </c>
      <c r="AI463">
        <v>11</v>
      </c>
      <c r="AJ463">
        <v>0</v>
      </c>
    </row>
    <row r="464" spans="1:36" x14ac:dyDescent="0.25">
      <c r="A464">
        <v>8970</v>
      </c>
      <c r="B464">
        <v>1972</v>
      </c>
      <c r="C464" s="2">
        <f t="shared" ca="1" si="49"/>
        <v>53</v>
      </c>
      <c r="D464" t="s">
        <v>33</v>
      </c>
      <c r="E464" t="s">
        <v>34</v>
      </c>
      <c r="F464">
        <v>62010</v>
      </c>
      <c r="G464">
        <v>0</v>
      </c>
      <c r="H464">
        <v>1</v>
      </c>
      <c r="I464" s="21">
        <f t="shared" si="50"/>
        <v>1</v>
      </c>
      <c r="J464" t="s">
        <v>239</v>
      </c>
      <c r="K464">
        <v>93</v>
      </c>
      <c r="L464">
        <v>371</v>
      </c>
      <c r="M464">
        <v>22</v>
      </c>
      <c r="N464">
        <v>39</v>
      </c>
      <c r="O464">
        <v>6</v>
      </c>
      <c r="P464">
        <v>0</v>
      </c>
      <c r="Q464">
        <v>92</v>
      </c>
      <c r="R464" s="2">
        <f t="shared" si="51"/>
        <v>530</v>
      </c>
      <c r="S464">
        <v>4</v>
      </c>
      <c r="T464" s="2" t="str">
        <f t="shared" si="52"/>
        <v>With Discount</v>
      </c>
      <c r="U464">
        <v>6</v>
      </c>
      <c r="V464" s="18">
        <f t="shared" si="53"/>
        <v>244.61538461538464</v>
      </c>
      <c r="W464">
        <v>2</v>
      </c>
      <c r="X464">
        <v>7</v>
      </c>
      <c r="Y464" s="18">
        <f t="shared" si="54"/>
        <v>285.38461538461536</v>
      </c>
      <c r="Z464">
        <v>5</v>
      </c>
      <c r="AA464" s="2">
        <f t="shared" si="55"/>
        <v>19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3</v>
      </c>
      <c r="AI464">
        <v>11</v>
      </c>
      <c r="AJ464">
        <v>0</v>
      </c>
    </row>
    <row r="465" spans="1:36" x14ac:dyDescent="0.25">
      <c r="A465">
        <v>10581</v>
      </c>
      <c r="B465">
        <v>1977</v>
      </c>
      <c r="C465" s="2">
        <f t="shared" ca="1" si="49"/>
        <v>48</v>
      </c>
      <c r="D465" t="s">
        <v>442</v>
      </c>
      <c r="E465" t="s">
        <v>34</v>
      </c>
      <c r="F465">
        <v>41124</v>
      </c>
      <c r="G465">
        <v>1</v>
      </c>
      <c r="H465">
        <v>0</v>
      </c>
      <c r="I465" s="21">
        <f t="shared" si="50"/>
        <v>1</v>
      </c>
      <c r="J465" t="s">
        <v>175</v>
      </c>
      <c r="K465">
        <v>41</v>
      </c>
      <c r="L465">
        <v>281</v>
      </c>
      <c r="M465">
        <v>7</v>
      </c>
      <c r="N465">
        <v>84</v>
      </c>
      <c r="O465">
        <v>15</v>
      </c>
      <c r="P465">
        <v>0</v>
      </c>
      <c r="Q465">
        <v>119</v>
      </c>
      <c r="R465" s="2">
        <f t="shared" si="51"/>
        <v>506</v>
      </c>
      <c r="S465">
        <v>7</v>
      </c>
      <c r="T465" s="2" t="str">
        <f t="shared" si="52"/>
        <v>With Discount</v>
      </c>
      <c r="U465">
        <v>7</v>
      </c>
      <c r="V465" s="18">
        <f t="shared" si="53"/>
        <v>322</v>
      </c>
      <c r="W465">
        <v>3</v>
      </c>
      <c r="X465">
        <v>4</v>
      </c>
      <c r="Y465" s="18">
        <f t="shared" si="54"/>
        <v>184</v>
      </c>
      <c r="Z465">
        <v>8</v>
      </c>
      <c r="AA465" s="2">
        <f t="shared" si="55"/>
        <v>21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3</v>
      </c>
      <c r="AI465">
        <v>11</v>
      </c>
      <c r="AJ465">
        <v>0</v>
      </c>
    </row>
    <row r="466" spans="1:36" x14ac:dyDescent="0.25">
      <c r="A466">
        <v>5300</v>
      </c>
      <c r="B466">
        <v>1973</v>
      </c>
      <c r="C466" s="2">
        <f t="shared" ca="1" si="49"/>
        <v>52</v>
      </c>
      <c r="D466" t="s">
        <v>443</v>
      </c>
      <c r="E466" t="s">
        <v>34</v>
      </c>
      <c r="F466">
        <v>38961</v>
      </c>
      <c r="G466">
        <v>1</v>
      </c>
      <c r="H466">
        <v>0</v>
      </c>
      <c r="I466" s="21">
        <f t="shared" si="50"/>
        <v>1</v>
      </c>
      <c r="J466" t="s">
        <v>240</v>
      </c>
      <c r="K466">
        <v>60</v>
      </c>
      <c r="L466">
        <v>19</v>
      </c>
      <c r="M466">
        <v>7</v>
      </c>
      <c r="N466">
        <v>19</v>
      </c>
      <c r="O466">
        <v>0</v>
      </c>
      <c r="P466">
        <v>1</v>
      </c>
      <c r="Q466">
        <v>24</v>
      </c>
      <c r="R466" s="2">
        <f t="shared" si="51"/>
        <v>70</v>
      </c>
      <c r="S466">
        <v>1</v>
      </c>
      <c r="T466" s="2" t="str">
        <f t="shared" si="52"/>
        <v>With Discount</v>
      </c>
      <c r="U466">
        <v>2</v>
      </c>
      <c r="V466" s="18">
        <f t="shared" si="53"/>
        <v>35</v>
      </c>
      <c r="W466">
        <v>1</v>
      </c>
      <c r="X466">
        <v>2</v>
      </c>
      <c r="Y466" s="18">
        <f t="shared" si="54"/>
        <v>35</v>
      </c>
      <c r="Z466">
        <v>7</v>
      </c>
      <c r="AA466" s="2">
        <f t="shared" si="55"/>
        <v>6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</v>
      </c>
      <c r="AI466">
        <v>11</v>
      </c>
      <c r="AJ466">
        <v>0</v>
      </c>
    </row>
    <row r="467" spans="1:36" x14ac:dyDescent="0.25">
      <c r="A467">
        <v>5154</v>
      </c>
      <c r="B467">
        <v>1972</v>
      </c>
      <c r="C467" s="2">
        <f t="shared" ca="1" si="49"/>
        <v>53</v>
      </c>
      <c r="D467" t="s">
        <v>443</v>
      </c>
      <c r="E467" t="s">
        <v>37</v>
      </c>
      <c r="F467">
        <v>37760</v>
      </c>
      <c r="G467">
        <v>1</v>
      </c>
      <c r="H467">
        <v>0</v>
      </c>
      <c r="I467" s="21">
        <f t="shared" si="50"/>
        <v>1</v>
      </c>
      <c r="J467" s="1">
        <v>41586</v>
      </c>
      <c r="K467">
        <v>54</v>
      </c>
      <c r="L467">
        <v>26</v>
      </c>
      <c r="M467">
        <v>3</v>
      </c>
      <c r="N467">
        <v>13</v>
      </c>
      <c r="O467">
        <v>2</v>
      </c>
      <c r="P467">
        <v>10</v>
      </c>
      <c r="Q467">
        <v>0</v>
      </c>
      <c r="R467" s="2">
        <f t="shared" si="51"/>
        <v>54</v>
      </c>
      <c r="S467">
        <v>1</v>
      </c>
      <c r="T467" s="2" t="str">
        <f t="shared" si="52"/>
        <v>With Discount</v>
      </c>
      <c r="U467">
        <v>2</v>
      </c>
      <c r="V467" s="18">
        <f t="shared" si="53"/>
        <v>21.6</v>
      </c>
      <c r="W467">
        <v>0</v>
      </c>
      <c r="X467">
        <v>3</v>
      </c>
      <c r="Y467" s="18">
        <f t="shared" si="54"/>
        <v>32.4</v>
      </c>
      <c r="Z467">
        <v>6</v>
      </c>
      <c r="AA467" s="2">
        <f t="shared" si="55"/>
        <v>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3</v>
      </c>
      <c r="AI467">
        <v>11</v>
      </c>
      <c r="AJ467">
        <v>0</v>
      </c>
    </row>
    <row r="468" spans="1:36" x14ac:dyDescent="0.25">
      <c r="A468">
        <v>8346</v>
      </c>
      <c r="B468">
        <v>1974</v>
      </c>
      <c r="C468" s="2">
        <f t="shared" ca="1" si="49"/>
        <v>51</v>
      </c>
      <c r="D468" t="s">
        <v>442</v>
      </c>
      <c r="E468" t="s">
        <v>30</v>
      </c>
      <c r="F468">
        <v>32233</v>
      </c>
      <c r="G468">
        <v>1</v>
      </c>
      <c r="H468">
        <v>0</v>
      </c>
      <c r="I468" s="21">
        <f t="shared" si="50"/>
        <v>1</v>
      </c>
      <c r="J468" t="s">
        <v>241</v>
      </c>
      <c r="K468">
        <v>26</v>
      </c>
      <c r="L468">
        <v>138</v>
      </c>
      <c r="M468">
        <v>15</v>
      </c>
      <c r="N468">
        <v>35</v>
      </c>
      <c r="O468">
        <v>25</v>
      </c>
      <c r="P468">
        <v>11</v>
      </c>
      <c r="Q468">
        <v>72</v>
      </c>
      <c r="R468" s="2">
        <f t="shared" si="51"/>
        <v>296</v>
      </c>
      <c r="S468">
        <v>2</v>
      </c>
      <c r="T468" s="2" t="str">
        <f t="shared" si="52"/>
        <v>With Discount</v>
      </c>
      <c r="U468">
        <v>6</v>
      </c>
      <c r="V468" s="18">
        <f t="shared" si="53"/>
        <v>222</v>
      </c>
      <c r="W468">
        <v>2</v>
      </c>
      <c r="X468">
        <v>2</v>
      </c>
      <c r="Y468" s="18">
        <f t="shared" si="54"/>
        <v>74</v>
      </c>
      <c r="Z468">
        <v>9</v>
      </c>
      <c r="AA468" s="2">
        <f t="shared" si="55"/>
        <v>12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</v>
      </c>
      <c r="AI468">
        <v>11</v>
      </c>
      <c r="AJ468">
        <v>1</v>
      </c>
    </row>
    <row r="469" spans="1:36" x14ac:dyDescent="0.25">
      <c r="A469">
        <v>1676</v>
      </c>
      <c r="B469">
        <v>1975</v>
      </c>
      <c r="C469" s="2">
        <f t="shared" ca="1" si="49"/>
        <v>50</v>
      </c>
      <c r="D469" t="s">
        <v>442</v>
      </c>
      <c r="E469" t="s">
        <v>34</v>
      </c>
      <c r="F469">
        <v>43057</v>
      </c>
      <c r="G469">
        <v>0</v>
      </c>
      <c r="H469">
        <v>1</v>
      </c>
      <c r="I469" s="21">
        <f t="shared" si="50"/>
        <v>1</v>
      </c>
      <c r="J469" t="s">
        <v>242</v>
      </c>
      <c r="K469">
        <v>30</v>
      </c>
      <c r="L469">
        <v>213</v>
      </c>
      <c r="M469">
        <v>2</v>
      </c>
      <c r="N469">
        <v>44</v>
      </c>
      <c r="O469">
        <v>0</v>
      </c>
      <c r="P469">
        <v>2</v>
      </c>
      <c r="Q469">
        <v>5</v>
      </c>
      <c r="R469" s="2">
        <f t="shared" si="51"/>
        <v>266</v>
      </c>
      <c r="S469">
        <v>4</v>
      </c>
      <c r="T469" s="2" t="str">
        <f t="shared" si="52"/>
        <v>With Discount</v>
      </c>
      <c r="U469">
        <v>4</v>
      </c>
      <c r="V469" s="18">
        <f t="shared" si="53"/>
        <v>118.22222222222221</v>
      </c>
      <c r="W469">
        <v>2</v>
      </c>
      <c r="X469">
        <v>5</v>
      </c>
      <c r="Y469" s="18">
        <f t="shared" si="54"/>
        <v>147.77777777777777</v>
      </c>
      <c r="Z469">
        <v>5</v>
      </c>
      <c r="AA469" s="2">
        <f t="shared" si="55"/>
        <v>15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3</v>
      </c>
      <c r="AI469">
        <v>11</v>
      </c>
      <c r="AJ469">
        <v>0</v>
      </c>
    </row>
    <row r="470" spans="1:36" x14ac:dyDescent="0.25">
      <c r="A470">
        <v>9286</v>
      </c>
      <c r="B470">
        <v>1960</v>
      </c>
      <c r="C470" s="2">
        <f t="shared" ca="1" si="49"/>
        <v>65</v>
      </c>
      <c r="D470" t="s">
        <v>443</v>
      </c>
      <c r="E470" t="s">
        <v>34</v>
      </c>
      <c r="F470">
        <v>83151</v>
      </c>
      <c r="G470">
        <v>0</v>
      </c>
      <c r="H470">
        <v>0</v>
      </c>
      <c r="I470" s="21">
        <f t="shared" si="50"/>
        <v>0</v>
      </c>
      <c r="J470" s="1">
        <v>41192</v>
      </c>
      <c r="K470">
        <v>93</v>
      </c>
      <c r="L470">
        <v>407</v>
      </c>
      <c r="M470">
        <v>28</v>
      </c>
      <c r="N470">
        <v>100</v>
      </c>
      <c r="O470">
        <v>120</v>
      </c>
      <c r="P470">
        <v>74</v>
      </c>
      <c r="Q470">
        <v>18</v>
      </c>
      <c r="R470" s="2">
        <f t="shared" si="51"/>
        <v>747</v>
      </c>
      <c r="S470">
        <v>1</v>
      </c>
      <c r="T470" s="2" t="str">
        <f t="shared" si="52"/>
        <v>With Discount</v>
      </c>
      <c r="U470">
        <v>5</v>
      </c>
      <c r="V470" s="18">
        <f t="shared" si="53"/>
        <v>415</v>
      </c>
      <c r="W470">
        <v>9</v>
      </c>
      <c r="X470">
        <v>4</v>
      </c>
      <c r="Y470" s="18">
        <f t="shared" si="54"/>
        <v>332</v>
      </c>
      <c r="Z470">
        <v>3</v>
      </c>
      <c r="AA470" s="2">
        <f t="shared" si="55"/>
        <v>19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3</v>
      </c>
      <c r="AI470">
        <v>11</v>
      </c>
      <c r="AJ470">
        <v>0</v>
      </c>
    </row>
    <row r="471" spans="1:36" x14ac:dyDescent="0.25">
      <c r="A471">
        <v>2426</v>
      </c>
      <c r="B471">
        <v>1964</v>
      </c>
      <c r="C471" s="2">
        <f t="shared" ca="1" si="49"/>
        <v>61</v>
      </c>
      <c r="D471" t="s">
        <v>33</v>
      </c>
      <c r="E471" t="s">
        <v>37</v>
      </c>
      <c r="F471">
        <v>78825</v>
      </c>
      <c r="G471">
        <v>0</v>
      </c>
      <c r="H471">
        <v>0</v>
      </c>
      <c r="I471" s="21">
        <f t="shared" si="50"/>
        <v>0</v>
      </c>
      <c r="J471" t="s">
        <v>68</v>
      </c>
      <c r="K471">
        <v>35</v>
      </c>
      <c r="L471">
        <v>483</v>
      </c>
      <c r="M471">
        <v>74</v>
      </c>
      <c r="N471">
        <v>114</v>
      </c>
      <c r="O471">
        <v>169</v>
      </c>
      <c r="P471">
        <v>37</v>
      </c>
      <c r="Q471">
        <v>18</v>
      </c>
      <c r="R471" s="2">
        <f t="shared" si="51"/>
        <v>895</v>
      </c>
      <c r="S471">
        <v>1</v>
      </c>
      <c r="T471" s="2" t="str">
        <f t="shared" si="52"/>
        <v>With Discount</v>
      </c>
      <c r="U471">
        <v>5</v>
      </c>
      <c r="V471" s="18">
        <f t="shared" si="53"/>
        <v>248.61111111111111</v>
      </c>
      <c r="W471">
        <v>10</v>
      </c>
      <c r="X471">
        <v>13</v>
      </c>
      <c r="Y471" s="18">
        <f t="shared" si="54"/>
        <v>646.38888888888891</v>
      </c>
      <c r="Z471">
        <v>3</v>
      </c>
      <c r="AA471" s="2">
        <f t="shared" si="55"/>
        <v>29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</v>
      </c>
      <c r="AI471">
        <v>11</v>
      </c>
      <c r="AJ471">
        <v>1</v>
      </c>
    </row>
    <row r="472" spans="1:36" x14ac:dyDescent="0.25">
      <c r="A472">
        <v>5172</v>
      </c>
      <c r="B472">
        <v>1976</v>
      </c>
      <c r="C472" s="2">
        <f t="shared" ca="1" si="49"/>
        <v>49</v>
      </c>
      <c r="D472" t="s">
        <v>443</v>
      </c>
      <c r="E472" t="s">
        <v>34</v>
      </c>
      <c r="F472">
        <v>65104</v>
      </c>
      <c r="G472">
        <v>0</v>
      </c>
      <c r="H472">
        <v>1</v>
      </c>
      <c r="I472" s="21">
        <f t="shared" si="50"/>
        <v>1</v>
      </c>
      <c r="J472" t="s">
        <v>93</v>
      </c>
      <c r="K472">
        <v>4</v>
      </c>
      <c r="L472">
        <v>738</v>
      </c>
      <c r="M472">
        <v>0</v>
      </c>
      <c r="N472">
        <v>232</v>
      </c>
      <c r="O472">
        <v>13</v>
      </c>
      <c r="P472">
        <v>20</v>
      </c>
      <c r="Q472">
        <v>50</v>
      </c>
      <c r="R472" s="2">
        <f t="shared" si="51"/>
        <v>1053</v>
      </c>
      <c r="S472">
        <v>2</v>
      </c>
      <c r="T472" s="2" t="str">
        <f t="shared" si="52"/>
        <v>With Discount</v>
      </c>
      <c r="U472">
        <v>3</v>
      </c>
      <c r="V472" s="18">
        <f t="shared" si="53"/>
        <v>315.89999999999998</v>
      </c>
      <c r="W472">
        <v>5</v>
      </c>
      <c r="X472">
        <v>7</v>
      </c>
      <c r="Y472" s="18">
        <f t="shared" si="54"/>
        <v>737.09999999999991</v>
      </c>
      <c r="Z472">
        <v>7</v>
      </c>
      <c r="AA472" s="2">
        <f t="shared" si="55"/>
        <v>17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</v>
      </c>
      <c r="AI472">
        <v>11</v>
      </c>
      <c r="AJ472">
        <v>0</v>
      </c>
    </row>
    <row r="473" spans="1:36" x14ac:dyDescent="0.25">
      <c r="A473">
        <v>5562</v>
      </c>
      <c r="B473">
        <v>1974</v>
      </c>
      <c r="C473" s="2">
        <f t="shared" ca="1" si="49"/>
        <v>51</v>
      </c>
      <c r="D473" t="s">
        <v>442</v>
      </c>
      <c r="E473" t="s">
        <v>34</v>
      </c>
      <c r="F473">
        <v>60093</v>
      </c>
      <c r="G473">
        <v>0</v>
      </c>
      <c r="H473">
        <v>1</v>
      </c>
      <c r="I473" s="21">
        <f t="shared" si="50"/>
        <v>1</v>
      </c>
      <c r="J473" t="s">
        <v>243</v>
      </c>
      <c r="K473">
        <v>92</v>
      </c>
      <c r="L473">
        <v>502</v>
      </c>
      <c r="M473">
        <v>12</v>
      </c>
      <c r="N473">
        <v>109</v>
      </c>
      <c r="O473">
        <v>16</v>
      </c>
      <c r="P473">
        <v>6</v>
      </c>
      <c r="Q473">
        <v>90</v>
      </c>
      <c r="R473" s="2">
        <f t="shared" si="51"/>
        <v>735</v>
      </c>
      <c r="S473">
        <v>2</v>
      </c>
      <c r="T473" s="2" t="str">
        <f t="shared" si="52"/>
        <v>With Discount</v>
      </c>
      <c r="U473">
        <v>7</v>
      </c>
      <c r="V473" s="18">
        <f t="shared" si="53"/>
        <v>302.64705882352939</v>
      </c>
      <c r="W473">
        <v>2</v>
      </c>
      <c r="X473">
        <v>10</v>
      </c>
      <c r="Y473" s="18">
        <f t="shared" si="54"/>
        <v>432.35294117647061</v>
      </c>
      <c r="Z473">
        <v>6</v>
      </c>
      <c r="AA473" s="2">
        <f t="shared" si="55"/>
        <v>21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</v>
      </c>
      <c r="AI473">
        <v>11</v>
      </c>
      <c r="AJ473">
        <v>0</v>
      </c>
    </row>
    <row r="474" spans="1:36" x14ac:dyDescent="0.25">
      <c r="A474">
        <v>3436</v>
      </c>
      <c r="B474">
        <v>1969</v>
      </c>
      <c r="C474" s="2">
        <f t="shared" ca="1" si="49"/>
        <v>56</v>
      </c>
      <c r="D474" t="s">
        <v>442</v>
      </c>
      <c r="E474" t="s">
        <v>34</v>
      </c>
      <c r="F474">
        <v>14045</v>
      </c>
      <c r="G474">
        <v>1</v>
      </c>
      <c r="H474">
        <v>0</v>
      </c>
      <c r="I474" s="21">
        <f t="shared" si="50"/>
        <v>1</v>
      </c>
      <c r="J474" t="s">
        <v>244</v>
      </c>
      <c r="K474">
        <v>24</v>
      </c>
      <c r="L474">
        <v>11</v>
      </c>
      <c r="M474">
        <v>0</v>
      </c>
      <c r="N474">
        <v>5</v>
      </c>
      <c r="O474">
        <v>2</v>
      </c>
      <c r="P474">
        <v>1</v>
      </c>
      <c r="Q474">
        <v>1</v>
      </c>
      <c r="R474" s="2">
        <f t="shared" si="51"/>
        <v>20</v>
      </c>
      <c r="S474">
        <v>1</v>
      </c>
      <c r="T474" s="2" t="str">
        <f t="shared" si="52"/>
        <v>With Discount</v>
      </c>
      <c r="U474">
        <v>1</v>
      </c>
      <c r="V474" s="18">
        <f t="shared" si="53"/>
        <v>5</v>
      </c>
      <c r="W474">
        <v>0</v>
      </c>
      <c r="X474">
        <v>3</v>
      </c>
      <c r="Y474" s="18">
        <f t="shared" si="54"/>
        <v>15</v>
      </c>
      <c r="Z474">
        <v>7</v>
      </c>
      <c r="AA474" s="2">
        <f t="shared" si="55"/>
        <v>5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3</v>
      </c>
      <c r="AI474">
        <v>11</v>
      </c>
      <c r="AJ474">
        <v>0</v>
      </c>
    </row>
    <row r="475" spans="1:36" x14ac:dyDescent="0.25">
      <c r="A475">
        <v>3921</v>
      </c>
      <c r="B475">
        <v>1952</v>
      </c>
      <c r="C475" s="2">
        <f t="shared" ca="1" si="49"/>
        <v>73</v>
      </c>
      <c r="D475" t="s">
        <v>443</v>
      </c>
      <c r="E475" t="s">
        <v>57</v>
      </c>
      <c r="F475">
        <v>28457</v>
      </c>
      <c r="G475">
        <v>0</v>
      </c>
      <c r="H475">
        <v>0</v>
      </c>
      <c r="I475" s="21">
        <f t="shared" si="50"/>
        <v>0</v>
      </c>
      <c r="J475" t="s">
        <v>107</v>
      </c>
      <c r="K475">
        <v>96</v>
      </c>
      <c r="L475">
        <v>24</v>
      </c>
      <c r="M475">
        <v>1</v>
      </c>
      <c r="N475">
        <v>108</v>
      </c>
      <c r="O475">
        <v>29</v>
      </c>
      <c r="P475">
        <v>29</v>
      </c>
      <c r="Q475">
        <v>14</v>
      </c>
      <c r="R475" s="2">
        <f t="shared" si="51"/>
        <v>205</v>
      </c>
      <c r="S475">
        <v>1</v>
      </c>
      <c r="T475" s="2" t="str">
        <f t="shared" si="52"/>
        <v>With Discount</v>
      </c>
      <c r="U475">
        <v>4</v>
      </c>
      <c r="V475" s="18">
        <f t="shared" si="53"/>
        <v>102.5</v>
      </c>
      <c r="W475">
        <v>1</v>
      </c>
      <c r="X475">
        <v>4</v>
      </c>
      <c r="Y475" s="18">
        <f t="shared" si="54"/>
        <v>102.5</v>
      </c>
      <c r="Z475">
        <v>8</v>
      </c>
      <c r="AA475" s="2">
        <f t="shared" si="55"/>
        <v>10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3</v>
      </c>
      <c r="AI475">
        <v>11</v>
      </c>
      <c r="AJ475">
        <v>0</v>
      </c>
    </row>
    <row r="476" spans="1:36" x14ac:dyDescent="0.25">
      <c r="A476">
        <v>3403</v>
      </c>
      <c r="B476">
        <v>1958</v>
      </c>
      <c r="C476" s="2">
        <f t="shared" ca="1" si="49"/>
        <v>67</v>
      </c>
      <c r="D476" t="s">
        <v>33</v>
      </c>
      <c r="E476" t="s">
        <v>34</v>
      </c>
      <c r="F476">
        <v>78952</v>
      </c>
      <c r="G476">
        <v>0</v>
      </c>
      <c r="H476">
        <v>1</v>
      </c>
      <c r="I476" s="21">
        <f t="shared" si="50"/>
        <v>1</v>
      </c>
      <c r="J476" t="s">
        <v>245</v>
      </c>
      <c r="K476">
        <v>11</v>
      </c>
      <c r="L476">
        <v>1170</v>
      </c>
      <c r="M476">
        <v>19</v>
      </c>
      <c r="N476">
        <v>594</v>
      </c>
      <c r="O476">
        <v>99</v>
      </c>
      <c r="P476">
        <v>76</v>
      </c>
      <c r="Q476">
        <v>134</v>
      </c>
      <c r="R476" s="2">
        <f t="shared" si="51"/>
        <v>2092</v>
      </c>
      <c r="S476">
        <v>2</v>
      </c>
      <c r="T476" s="2" t="str">
        <f t="shared" si="52"/>
        <v>With Discount</v>
      </c>
      <c r="U476">
        <v>2</v>
      </c>
      <c r="V476" s="18">
        <f t="shared" si="53"/>
        <v>298.85714285714283</v>
      </c>
      <c r="W476">
        <v>5</v>
      </c>
      <c r="X476">
        <v>12</v>
      </c>
      <c r="Y476" s="18">
        <f t="shared" si="54"/>
        <v>1793.1428571428571</v>
      </c>
      <c r="Z476">
        <v>6</v>
      </c>
      <c r="AA476" s="2">
        <f t="shared" si="55"/>
        <v>21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</v>
      </c>
      <c r="AI476">
        <v>11</v>
      </c>
      <c r="AJ476">
        <v>0</v>
      </c>
    </row>
    <row r="477" spans="1:36" x14ac:dyDescent="0.25">
      <c r="A477">
        <v>22</v>
      </c>
      <c r="B477">
        <v>1976</v>
      </c>
      <c r="C477" s="2">
        <f t="shared" ca="1" si="49"/>
        <v>49</v>
      </c>
      <c r="D477" t="s">
        <v>442</v>
      </c>
      <c r="E477" t="s">
        <v>37</v>
      </c>
      <c r="F477">
        <v>46310</v>
      </c>
      <c r="G477">
        <v>1</v>
      </c>
      <c r="H477">
        <v>0</v>
      </c>
      <c r="I477" s="21">
        <f t="shared" si="50"/>
        <v>1</v>
      </c>
      <c r="J477" s="1">
        <v>40980</v>
      </c>
      <c r="K477">
        <v>99</v>
      </c>
      <c r="L477">
        <v>185</v>
      </c>
      <c r="M477">
        <v>2</v>
      </c>
      <c r="N477">
        <v>88</v>
      </c>
      <c r="O477">
        <v>15</v>
      </c>
      <c r="P477">
        <v>5</v>
      </c>
      <c r="Q477">
        <v>14</v>
      </c>
      <c r="R477" s="2">
        <f t="shared" si="51"/>
        <v>309</v>
      </c>
      <c r="S477">
        <v>2</v>
      </c>
      <c r="T477" s="2" t="str">
        <f t="shared" si="52"/>
        <v>With Discount</v>
      </c>
      <c r="U477">
        <v>6</v>
      </c>
      <c r="V477" s="18">
        <f t="shared" si="53"/>
        <v>168.54545454545453</v>
      </c>
      <c r="W477">
        <v>1</v>
      </c>
      <c r="X477">
        <v>5</v>
      </c>
      <c r="Y477" s="18">
        <f t="shared" si="54"/>
        <v>140.45454545454544</v>
      </c>
      <c r="Z477">
        <v>8</v>
      </c>
      <c r="AA477" s="2">
        <f t="shared" si="55"/>
        <v>14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3</v>
      </c>
      <c r="AI477">
        <v>11</v>
      </c>
      <c r="AJ477">
        <v>0</v>
      </c>
    </row>
    <row r="478" spans="1:36" x14ac:dyDescent="0.25">
      <c r="A478">
        <v>10965</v>
      </c>
      <c r="B478">
        <v>1955</v>
      </c>
      <c r="C478" s="2">
        <f t="shared" ca="1" si="49"/>
        <v>70</v>
      </c>
      <c r="D478" t="s">
        <v>442</v>
      </c>
      <c r="E478" t="s">
        <v>34</v>
      </c>
      <c r="F478">
        <v>76005</v>
      </c>
      <c r="G478">
        <v>0</v>
      </c>
      <c r="H478">
        <v>0</v>
      </c>
      <c r="I478" s="21">
        <f t="shared" si="50"/>
        <v>0</v>
      </c>
      <c r="J478" t="s">
        <v>220</v>
      </c>
      <c r="K478">
        <v>72</v>
      </c>
      <c r="L478">
        <v>983</v>
      </c>
      <c r="M478">
        <v>20</v>
      </c>
      <c r="N478">
        <v>389</v>
      </c>
      <c r="O478">
        <v>240</v>
      </c>
      <c r="P478">
        <v>50</v>
      </c>
      <c r="Q478">
        <v>40</v>
      </c>
      <c r="R478" s="2">
        <f t="shared" si="51"/>
        <v>1722</v>
      </c>
      <c r="S478">
        <v>1</v>
      </c>
      <c r="T478" s="2" t="str">
        <f t="shared" si="52"/>
        <v>With Discount</v>
      </c>
      <c r="U478">
        <v>3</v>
      </c>
      <c r="V478" s="18">
        <f t="shared" si="53"/>
        <v>322.875</v>
      </c>
      <c r="W478">
        <v>5</v>
      </c>
      <c r="X478">
        <v>13</v>
      </c>
      <c r="Y478" s="18">
        <f t="shared" si="54"/>
        <v>1399.125</v>
      </c>
      <c r="Z478">
        <v>6</v>
      </c>
      <c r="AA478" s="2">
        <f t="shared" si="55"/>
        <v>22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3</v>
      </c>
      <c r="AI478">
        <v>11</v>
      </c>
      <c r="AJ478">
        <v>0</v>
      </c>
    </row>
    <row r="479" spans="1:36" x14ac:dyDescent="0.25">
      <c r="A479">
        <v>9426</v>
      </c>
      <c r="B479">
        <v>1964</v>
      </c>
      <c r="C479" s="2">
        <f t="shared" ca="1" si="49"/>
        <v>61</v>
      </c>
      <c r="D479" t="s">
        <v>443</v>
      </c>
      <c r="E479" t="s">
        <v>30</v>
      </c>
      <c r="F479">
        <v>58308</v>
      </c>
      <c r="G479">
        <v>0</v>
      </c>
      <c r="H479">
        <v>1</v>
      </c>
      <c r="I479" s="21">
        <f t="shared" si="50"/>
        <v>1</v>
      </c>
      <c r="J479" s="1">
        <v>41609</v>
      </c>
      <c r="K479">
        <v>77</v>
      </c>
      <c r="L479">
        <v>691</v>
      </c>
      <c r="M479">
        <v>0</v>
      </c>
      <c r="N479">
        <v>69</v>
      </c>
      <c r="O479">
        <v>10</v>
      </c>
      <c r="P479">
        <v>0</v>
      </c>
      <c r="Q479">
        <v>130</v>
      </c>
      <c r="R479" s="2">
        <f t="shared" si="51"/>
        <v>900</v>
      </c>
      <c r="S479">
        <v>4</v>
      </c>
      <c r="T479" s="2" t="str">
        <f t="shared" si="52"/>
        <v>With Discount</v>
      </c>
      <c r="U479">
        <v>2</v>
      </c>
      <c r="V479" s="18">
        <f t="shared" si="53"/>
        <v>360</v>
      </c>
      <c r="W479">
        <v>6</v>
      </c>
      <c r="X479">
        <v>3</v>
      </c>
      <c r="Y479" s="18">
        <f t="shared" si="54"/>
        <v>540</v>
      </c>
      <c r="Z479">
        <v>8</v>
      </c>
      <c r="AA479" s="2">
        <f t="shared" si="55"/>
        <v>15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</v>
      </c>
      <c r="AI479">
        <v>11</v>
      </c>
      <c r="AJ479">
        <v>0</v>
      </c>
    </row>
    <row r="480" spans="1:36" x14ac:dyDescent="0.25">
      <c r="A480">
        <v>6605</v>
      </c>
      <c r="B480">
        <v>1944</v>
      </c>
      <c r="C480" s="2">
        <f t="shared" ca="1" si="49"/>
        <v>81</v>
      </c>
      <c r="D480" t="s">
        <v>33</v>
      </c>
      <c r="E480" t="s">
        <v>37</v>
      </c>
      <c r="F480">
        <v>55614</v>
      </c>
      <c r="G480">
        <v>0</v>
      </c>
      <c r="H480">
        <v>0</v>
      </c>
      <c r="I480" s="21">
        <f t="shared" si="50"/>
        <v>0</v>
      </c>
      <c r="J480" t="s">
        <v>246</v>
      </c>
      <c r="K480">
        <v>85</v>
      </c>
      <c r="L480">
        <v>504</v>
      </c>
      <c r="M480">
        <v>13</v>
      </c>
      <c r="N480">
        <v>131</v>
      </c>
      <c r="O480">
        <v>8</v>
      </c>
      <c r="P480">
        <v>0</v>
      </c>
      <c r="Q480">
        <v>26</v>
      </c>
      <c r="R480" s="2">
        <f t="shared" si="51"/>
        <v>682</v>
      </c>
      <c r="S480">
        <v>1</v>
      </c>
      <c r="T480" s="2" t="str">
        <f t="shared" si="52"/>
        <v>With Discount</v>
      </c>
      <c r="U480">
        <v>9</v>
      </c>
      <c r="V480" s="18">
        <f t="shared" si="53"/>
        <v>409.2</v>
      </c>
      <c r="W480">
        <v>4</v>
      </c>
      <c r="X480">
        <v>6</v>
      </c>
      <c r="Y480" s="18">
        <f t="shared" si="54"/>
        <v>272.8</v>
      </c>
      <c r="Z480">
        <v>7</v>
      </c>
      <c r="AA480" s="2">
        <f t="shared" si="55"/>
        <v>20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3</v>
      </c>
      <c r="AI480">
        <v>11</v>
      </c>
      <c r="AJ480">
        <v>0</v>
      </c>
    </row>
    <row r="481" spans="1:36" x14ac:dyDescent="0.25">
      <c r="A481">
        <v>3136</v>
      </c>
      <c r="B481">
        <v>1962</v>
      </c>
      <c r="C481" s="2">
        <f t="shared" ca="1" si="49"/>
        <v>63</v>
      </c>
      <c r="D481" t="s">
        <v>443</v>
      </c>
      <c r="E481" t="s">
        <v>37</v>
      </c>
      <c r="F481">
        <v>59432</v>
      </c>
      <c r="G481">
        <v>0</v>
      </c>
      <c r="H481">
        <v>1</v>
      </c>
      <c r="I481" s="21">
        <f t="shared" si="50"/>
        <v>1</v>
      </c>
      <c r="J481" t="s">
        <v>221</v>
      </c>
      <c r="K481">
        <v>88</v>
      </c>
      <c r="L481">
        <v>317</v>
      </c>
      <c r="M481">
        <v>25</v>
      </c>
      <c r="N481">
        <v>265</v>
      </c>
      <c r="O481">
        <v>25</v>
      </c>
      <c r="P481">
        <v>19</v>
      </c>
      <c r="Q481">
        <v>12</v>
      </c>
      <c r="R481" s="2">
        <f t="shared" si="51"/>
        <v>663</v>
      </c>
      <c r="S481">
        <v>3</v>
      </c>
      <c r="T481" s="2" t="str">
        <f t="shared" si="52"/>
        <v>With Discount</v>
      </c>
      <c r="U481">
        <v>5</v>
      </c>
      <c r="V481" s="18">
        <f t="shared" si="53"/>
        <v>207.1875</v>
      </c>
      <c r="W481">
        <v>3</v>
      </c>
      <c r="X481">
        <v>11</v>
      </c>
      <c r="Y481" s="18">
        <f t="shared" si="54"/>
        <v>455.8125</v>
      </c>
      <c r="Z481">
        <v>5</v>
      </c>
      <c r="AA481" s="2">
        <f t="shared" si="55"/>
        <v>22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3</v>
      </c>
      <c r="AI481">
        <v>11</v>
      </c>
      <c r="AJ481">
        <v>0</v>
      </c>
    </row>
    <row r="482" spans="1:36" x14ac:dyDescent="0.25">
      <c r="A482">
        <v>8737</v>
      </c>
      <c r="B482">
        <v>1978</v>
      </c>
      <c r="C482" s="2">
        <f t="shared" ca="1" si="49"/>
        <v>47</v>
      </c>
      <c r="D482" t="s">
        <v>442</v>
      </c>
      <c r="E482" t="s">
        <v>37</v>
      </c>
      <c r="F482">
        <v>55563</v>
      </c>
      <c r="G482">
        <v>0</v>
      </c>
      <c r="H482">
        <v>1</v>
      </c>
      <c r="I482" s="21">
        <f t="shared" si="50"/>
        <v>1</v>
      </c>
      <c r="J482" s="1">
        <v>41763</v>
      </c>
      <c r="K482">
        <v>22</v>
      </c>
      <c r="L482">
        <v>29</v>
      </c>
      <c r="M482">
        <v>1</v>
      </c>
      <c r="N482">
        <v>9</v>
      </c>
      <c r="O482">
        <v>2</v>
      </c>
      <c r="P482">
        <v>0</v>
      </c>
      <c r="Q482">
        <v>2</v>
      </c>
      <c r="R482" s="2">
        <f t="shared" si="51"/>
        <v>43</v>
      </c>
      <c r="S482">
        <v>1</v>
      </c>
      <c r="T482" s="2" t="str">
        <f t="shared" si="52"/>
        <v>With Discount</v>
      </c>
      <c r="U482">
        <v>2</v>
      </c>
      <c r="V482" s="18">
        <f t="shared" si="53"/>
        <v>17.2</v>
      </c>
      <c r="W482">
        <v>0</v>
      </c>
      <c r="X482">
        <v>3</v>
      </c>
      <c r="Y482" s="18">
        <f t="shared" si="54"/>
        <v>25.8</v>
      </c>
      <c r="Z482">
        <v>3</v>
      </c>
      <c r="AA482" s="2">
        <f t="shared" si="55"/>
        <v>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</v>
      </c>
      <c r="AI482">
        <v>11</v>
      </c>
      <c r="AJ482">
        <v>0</v>
      </c>
    </row>
    <row r="483" spans="1:36" x14ac:dyDescent="0.25">
      <c r="A483">
        <v>11088</v>
      </c>
      <c r="B483">
        <v>1971</v>
      </c>
      <c r="C483" s="2">
        <f t="shared" ca="1" si="49"/>
        <v>54</v>
      </c>
      <c r="D483" t="s">
        <v>33</v>
      </c>
      <c r="E483" t="s">
        <v>34</v>
      </c>
      <c r="F483">
        <v>78642</v>
      </c>
      <c r="G483">
        <v>0</v>
      </c>
      <c r="H483">
        <v>1</v>
      </c>
      <c r="I483" s="21">
        <f t="shared" si="50"/>
        <v>1</v>
      </c>
      <c r="J483" t="s">
        <v>96</v>
      </c>
      <c r="K483">
        <v>83</v>
      </c>
      <c r="L483">
        <v>1396</v>
      </c>
      <c r="M483">
        <v>0</v>
      </c>
      <c r="N483">
        <v>322</v>
      </c>
      <c r="O483">
        <v>46</v>
      </c>
      <c r="P483">
        <v>35</v>
      </c>
      <c r="Q483">
        <v>17</v>
      </c>
      <c r="R483" s="2">
        <f t="shared" si="51"/>
        <v>1816</v>
      </c>
      <c r="S483">
        <v>1</v>
      </c>
      <c r="T483" s="2" t="str">
        <f t="shared" si="52"/>
        <v>With Discount</v>
      </c>
      <c r="U483">
        <v>4</v>
      </c>
      <c r="V483" s="18">
        <f t="shared" si="53"/>
        <v>908</v>
      </c>
      <c r="W483">
        <v>9</v>
      </c>
      <c r="X483">
        <v>4</v>
      </c>
      <c r="Y483" s="18">
        <f t="shared" si="54"/>
        <v>908</v>
      </c>
      <c r="Z483">
        <v>6</v>
      </c>
      <c r="AA483" s="2">
        <f t="shared" si="55"/>
        <v>18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</v>
      </c>
      <c r="AI483">
        <v>11</v>
      </c>
      <c r="AJ483">
        <v>0</v>
      </c>
    </row>
    <row r="484" spans="1:36" x14ac:dyDescent="0.25">
      <c r="A484">
        <v>716</v>
      </c>
      <c r="B484">
        <v>1949</v>
      </c>
      <c r="C484" s="2">
        <f t="shared" ca="1" si="49"/>
        <v>76</v>
      </c>
      <c r="D484" t="s">
        <v>33</v>
      </c>
      <c r="E484" t="s">
        <v>34</v>
      </c>
      <c r="F484">
        <v>67911</v>
      </c>
      <c r="G484">
        <v>0</v>
      </c>
      <c r="H484">
        <v>1</v>
      </c>
      <c r="I484" s="21">
        <f t="shared" si="50"/>
        <v>1</v>
      </c>
      <c r="J484" t="s">
        <v>53</v>
      </c>
      <c r="K484">
        <v>63</v>
      </c>
      <c r="L484">
        <v>529</v>
      </c>
      <c r="M484">
        <v>0</v>
      </c>
      <c r="N484">
        <v>356</v>
      </c>
      <c r="O484">
        <v>63</v>
      </c>
      <c r="P484">
        <v>28</v>
      </c>
      <c r="Q484">
        <v>0</v>
      </c>
      <c r="R484" s="2">
        <f t="shared" si="51"/>
        <v>976</v>
      </c>
      <c r="S484">
        <v>3</v>
      </c>
      <c r="T484" s="2" t="str">
        <f t="shared" si="52"/>
        <v>With Discount</v>
      </c>
      <c r="U484">
        <v>6</v>
      </c>
      <c r="V484" s="18">
        <f t="shared" si="53"/>
        <v>344.47058823529414</v>
      </c>
      <c r="W484">
        <v>7</v>
      </c>
      <c r="X484">
        <v>11</v>
      </c>
      <c r="Y484" s="18">
        <f t="shared" si="54"/>
        <v>631.52941176470597</v>
      </c>
      <c r="Z484">
        <v>3</v>
      </c>
      <c r="AA484" s="2">
        <f t="shared" si="55"/>
        <v>27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</v>
      </c>
      <c r="AI484">
        <v>11</v>
      </c>
      <c r="AJ484">
        <v>0</v>
      </c>
    </row>
    <row r="485" spans="1:36" x14ac:dyDescent="0.25">
      <c r="A485">
        <v>466</v>
      </c>
      <c r="B485">
        <v>1944</v>
      </c>
      <c r="C485" s="2">
        <f t="shared" ca="1" si="49"/>
        <v>81</v>
      </c>
      <c r="D485" t="s">
        <v>442</v>
      </c>
      <c r="E485" t="s">
        <v>34</v>
      </c>
      <c r="F485">
        <v>65275</v>
      </c>
      <c r="G485">
        <v>0</v>
      </c>
      <c r="H485">
        <v>0</v>
      </c>
      <c r="I485" s="21">
        <f t="shared" si="50"/>
        <v>0</v>
      </c>
      <c r="J485" s="1">
        <v>41337</v>
      </c>
      <c r="K485">
        <v>9</v>
      </c>
      <c r="L485">
        <v>388</v>
      </c>
      <c r="M485">
        <v>14</v>
      </c>
      <c r="N485">
        <v>218</v>
      </c>
      <c r="O485">
        <v>91</v>
      </c>
      <c r="P485">
        <v>14</v>
      </c>
      <c r="Q485">
        <v>21</v>
      </c>
      <c r="R485" s="2">
        <f t="shared" si="51"/>
        <v>746</v>
      </c>
      <c r="S485">
        <v>1</v>
      </c>
      <c r="T485" s="2" t="str">
        <f t="shared" si="52"/>
        <v>With Discount</v>
      </c>
      <c r="U485">
        <v>4</v>
      </c>
      <c r="V485" s="18">
        <f t="shared" si="53"/>
        <v>175.52941176470588</v>
      </c>
      <c r="W485">
        <v>3</v>
      </c>
      <c r="X485">
        <v>13</v>
      </c>
      <c r="Y485" s="18">
        <f t="shared" si="54"/>
        <v>570.47058823529403</v>
      </c>
      <c r="Z485">
        <v>2</v>
      </c>
      <c r="AA485" s="2">
        <f t="shared" si="55"/>
        <v>21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3</v>
      </c>
      <c r="AI485">
        <v>11</v>
      </c>
      <c r="AJ485">
        <v>0</v>
      </c>
    </row>
    <row r="486" spans="1:36" x14ac:dyDescent="0.25">
      <c r="A486">
        <v>9135</v>
      </c>
      <c r="B486">
        <v>1950</v>
      </c>
      <c r="C486" s="2">
        <f t="shared" ca="1" si="49"/>
        <v>75</v>
      </c>
      <c r="D486" t="s">
        <v>442</v>
      </c>
      <c r="E486" t="s">
        <v>34</v>
      </c>
      <c r="F486">
        <v>27203</v>
      </c>
      <c r="G486">
        <v>1</v>
      </c>
      <c r="H486">
        <v>1</v>
      </c>
      <c r="I486" s="21">
        <f t="shared" si="50"/>
        <v>2</v>
      </c>
      <c r="J486" s="1">
        <v>41068</v>
      </c>
      <c r="K486">
        <v>92</v>
      </c>
      <c r="L486">
        <v>13</v>
      </c>
      <c r="M486">
        <v>2</v>
      </c>
      <c r="N486">
        <v>21</v>
      </c>
      <c r="O486">
        <v>4</v>
      </c>
      <c r="P486">
        <v>0</v>
      </c>
      <c r="Q486">
        <v>24</v>
      </c>
      <c r="R486" s="2">
        <f t="shared" si="51"/>
        <v>64</v>
      </c>
      <c r="S486">
        <v>2</v>
      </c>
      <c r="T486" s="2" t="str">
        <f t="shared" si="52"/>
        <v>With Discount</v>
      </c>
      <c r="U486">
        <v>1</v>
      </c>
      <c r="V486" s="18">
        <f t="shared" si="53"/>
        <v>21.333333333333332</v>
      </c>
      <c r="W486">
        <v>1</v>
      </c>
      <c r="X486">
        <v>2</v>
      </c>
      <c r="Y486" s="18">
        <f t="shared" si="54"/>
        <v>42.666666666666664</v>
      </c>
      <c r="Z486">
        <v>8</v>
      </c>
      <c r="AA486" s="2">
        <f t="shared" si="55"/>
        <v>6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3</v>
      </c>
      <c r="AI486">
        <v>11</v>
      </c>
      <c r="AJ486">
        <v>0</v>
      </c>
    </row>
    <row r="487" spans="1:36" x14ac:dyDescent="0.25">
      <c r="A487">
        <v>10623</v>
      </c>
      <c r="B487">
        <v>1961</v>
      </c>
      <c r="C487" s="2">
        <f t="shared" ca="1" si="49"/>
        <v>64</v>
      </c>
      <c r="D487" t="s">
        <v>443</v>
      </c>
      <c r="E487" t="s">
        <v>34</v>
      </c>
      <c r="F487">
        <v>48330</v>
      </c>
      <c r="G487">
        <v>0</v>
      </c>
      <c r="H487">
        <v>1</v>
      </c>
      <c r="I487" s="21">
        <f t="shared" si="50"/>
        <v>1</v>
      </c>
      <c r="J487" t="s">
        <v>40</v>
      </c>
      <c r="K487">
        <v>2</v>
      </c>
      <c r="L487">
        <v>28</v>
      </c>
      <c r="M487">
        <v>0</v>
      </c>
      <c r="N487">
        <v>4</v>
      </c>
      <c r="O487">
        <v>0</v>
      </c>
      <c r="P487">
        <v>0</v>
      </c>
      <c r="Q487">
        <v>0</v>
      </c>
      <c r="R487" s="2">
        <f t="shared" si="51"/>
        <v>32</v>
      </c>
      <c r="S487">
        <v>1</v>
      </c>
      <c r="T487" s="2" t="str">
        <f t="shared" si="52"/>
        <v>With Discount</v>
      </c>
      <c r="U487">
        <v>1</v>
      </c>
      <c r="V487" s="18">
        <f t="shared" si="53"/>
        <v>8</v>
      </c>
      <c r="W487">
        <v>0</v>
      </c>
      <c r="X487">
        <v>3</v>
      </c>
      <c r="Y487" s="18">
        <f t="shared" si="54"/>
        <v>24</v>
      </c>
      <c r="Z487">
        <v>5</v>
      </c>
      <c r="AA487" s="2">
        <f t="shared" si="55"/>
        <v>5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</v>
      </c>
      <c r="AI487">
        <v>11</v>
      </c>
      <c r="AJ487">
        <v>0</v>
      </c>
    </row>
    <row r="488" spans="1:36" x14ac:dyDescent="0.25">
      <c r="A488">
        <v>8151</v>
      </c>
      <c r="B488">
        <v>1990</v>
      </c>
      <c r="C488" s="2">
        <f t="shared" ca="1" si="49"/>
        <v>35</v>
      </c>
      <c r="D488" t="s">
        <v>41</v>
      </c>
      <c r="E488" t="s">
        <v>34</v>
      </c>
      <c r="F488">
        <v>24279</v>
      </c>
      <c r="G488">
        <v>0</v>
      </c>
      <c r="H488">
        <v>0</v>
      </c>
      <c r="I488" s="21">
        <f t="shared" si="50"/>
        <v>0</v>
      </c>
      <c r="J488" t="s">
        <v>247</v>
      </c>
      <c r="K488">
        <v>6</v>
      </c>
      <c r="L488">
        <v>16</v>
      </c>
      <c r="M488">
        <v>36</v>
      </c>
      <c r="N488">
        <v>21</v>
      </c>
      <c r="O488">
        <v>20</v>
      </c>
      <c r="P488">
        <v>62</v>
      </c>
      <c r="Q488">
        <v>108</v>
      </c>
      <c r="R488" s="2">
        <f t="shared" si="51"/>
        <v>263</v>
      </c>
      <c r="S488">
        <v>1</v>
      </c>
      <c r="T488" s="2" t="str">
        <f t="shared" si="52"/>
        <v>With Discount</v>
      </c>
      <c r="U488">
        <v>4</v>
      </c>
      <c r="V488" s="18">
        <f t="shared" si="53"/>
        <v>150.28571428571428</v>
      </c>
      <c r="W488">
        <v>1</v>
      </c>
      <c r="X488">
        <v>3</v>
      </c>
      <c r="Y488" s="18">
        <f t="shared" si="54"/>
        <v>112.71428571428571</v>
      </c>
      <c r="Z488">
        <v>8</v>
      </c>
      <c r="AA488" s="2">
        <f t="shared" si="55"/>
        <v>9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3</v>
      </c>
      <c r="AI488">
        <v>11</v>
      </c>
      <c r="AJ488">
        <v>0</v>
      </c>
    </row>
    <row r="489" spans="1:36" x14ac:dyDescent="0.25">
      <c r="A489">
        <v>5140</v>
      </c>
      <c r="B489">
        <v>1985</v>
      </c>
      <c r="C489" s="2">
        <f t="shared" ca="1" si="49"/>
        <v>40</v>
      </c>
      <c r="D489" t="s">
        <v>33</v>
      </c>
      <c r="E489" t="s">
        <v>34</v>
      </c>
      <c r="F489">
        <v>64355</v>
      </c>
      <c r="G489">
        <v>1</v>
      </c>
      <c r="H489">
        <v>0</v>
      </c>
      <c r="I489" s="21">
        <f t="shared" si="50"/>
        <v>1</v>
      </c>
      <c r="J489" t="s">
        <v>248</v>
      </c>
      <c r="K489">
        <v>66</v>
      </c>
      <c r="L489">
        <v>1047</v>
      </c>
      <c r="M489">
        <v>0</v>
      </c>
      <c r="N489">
        <v>140</v>
      </c>
      <c r="O489">
        <v>67</v>
      </c>
      <c r="P489">
        <v>38</v>
      </c>
      <c r="Q489">
        <v>153</v>
      </c>
      <c r="R489" s="2">
        <f t="shared" si="51"/>
        <v>1445</v>
      </c>
      <c r="S489">
        <v>2</v>
      </c>
      <c r="T489" s="2" t="str">
        <f t="shared" si="52"/>
        <v>With Discount</v>
      </c>
      <c r="U489">
        <v>4</v>
      </c>
      <c r="V489" s="18">
        <f t="shared" si="53"/>
        <v>361.25</v>
      </c>
      <c r="W489">
        <v>3</v>
      </c>
      <c r="X489">
        <v>12</v>
      </c>
      <c r="Y489" s="18">
        <f t="shared" si="54"/>
        <v>1083.75</v>
      </c>
      <c r="Z489">
        <v>8</v>
      </c>
      <c r="AA489" s="2">
        <f t="shared" si="55"/>
        <v>21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</v>
      </c>
      <c r="AI489">
        <v>11</v>
      </c>
      <c r="AJ489">
        <v>0</v>
      </c>
    </row>
    <row r="490" spans="1:36" x14ac:dyDescent="0.25">
      <c r="A490">
        <v>10160</v>
      </c>
      <c r="B490">
        <v>1956</v>
      </c>
      <c r="C490" s="2">
        <f t="shared" ca="1" si="49"/>
        <v>69</v>
      </c>
      <c r="D490" t="s">
        <v>443</v>
      </c>
      <c r="E490" t="s">
        <v>34</v>
      </c>
      <c r="F490">
        <v>50943</v>
      </c>
      <c r="G490">
        <v>0</v>
      </c>
      <c r="H490">
        <v>1</v>
      </c>
      <c r="I490" s="21">
        <f t="shared" si="50"/>
        <v>1</v>
      </c>
      <c r="J490" t="s">
        <v>224</v>
      </c>
      <c r="K490">
        <v>49</v>
      </c>
      <c r="L490">
        <v>31</v>
      </c>
      <c r="M490">
        <v>0</v>
      </c>
      <c r="N490">
        <v>7</v>
      </c>
      <c r="O490">
        <v>2</v>
      </c>
      <c r="P490">
        <v>0</v>
      </c>
      <c r="Q490">
        <v>6</v>
      </c>
      <c r="R490" s="2">
        <f t="shared" si="51"/>
        <v>46</v>
      </c>
      <c r="S490">
        <v>1</v>
      </c>
      <c r="T490" s="2" t="str">
        <f t="shared" si="52"/>
        <v>With Discount</v>
      </c>
      <c r="U490">
        <v>1</v>
      </c>
      <c r="V490" s="18">
        <f t="shared" si="53"/>
        <v>11.5</v>
      </c>
      <c r="W490">
        <v>0</v>
      </c>
      <c r="X490">
        <v>3</v>
      </c>
      <c r="Y490" s="18">
        <f t="shared" si="54"/>
        <v>34.5</v>
      </c>
      <c r="Z490">
        <v>5</v>
      </c>
      <c r="AA490" s="2">
        <f t="shared" si="55"/>
        <v>5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</v>
      </c>
      <c r="AI490">
        <v>11</v>
      </c>
      <c r="AJ490">
        <v>0</v>
      </c>
    </row>
    <row r="491" spans="1:36" x14ac:dyDescent="0.25">
      <c r="A491">
        <v>4945</v>
      </c>
      <c r="B491">
        <v>1953</v>
      </c>
      <c r="C491" s="2">
        <f t="shared" ca="1" si="49"/>
        <v>72</v>
      </c>
      <c r="D491" t="s">
        <v>442</v>
      </c>
      <c r="E491" t="s">
        <v>57</v>
      </c>
      <c r="F491">
        <v>53653</v>
      </c>
      <c r="G491">
        <v>0</v>
      </c>
      <c r="H491">
        <v>0</v>
      </c>
      <c r="I491" s="21">
        <f t="shared" si="50"/>
        <v>0</v>
      </c>
      <c r="J491" s="1">
        <v>41101</v>
      </c>
      <c r="K491">
        <v>29</v>
      </c>
      <c r="L491">
        <v>815</v>
      </c>
      <c r="M491">
        <v>10</v>
      </c>
      <c r="N491">
        <v>239</v>
      </c>
      <c r="O491">
        <v>28</v>
      </c>
      <c r="P491">
        <v>10</v>
      </c>
      <c r="Q491">
        <v>108</v>
      </c>
      <c r="R491" s="2">
        <f t="shared" si="51"/>
        <v>1210</v>
      </c>
      <c r="S491">
        <v>2</v>
      </c>
      <c r="T491" s="2" t="str">
        <f t="shared" si="52"/>
        <v>With Discount</v>
      </c>
      <c r="U491">
        <v>10</v>
      </c>
      <c r="V491" s="18">
        <f t="shared" si="53"/>
        <v>550</v>
      </c>
      <c r="W491">
        <v>4</v>
      </c>
      <c r="X491">
        <v>12</v>
      </c>
      <c r="Y491" s="18">
        <f t="shared" si="54"/>
        <v>660</v>
      </c>
      <c r="Z491">
        <v>6</v>
      </c>
      <c r="AA491" s="2">
        <f t="shared" si="55"/>
        <v>28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3</v>
      </c>
      <c r="AI491">
        <v>11</v>
      </c>
      <c r="AJ491">
        <v>0</v>
      </c>
    </row>
    <row r="492" spans="1:36" x14ac:dyDescent="0.25">
      <c r="A492">
        <v>10584</v>
      </c>
      <c r="B492">
        <v>1976</v>
      </c>
      <c r="C492" s="2">
        <f t="shared" ca="1" si="49"/>
        <v>49</v>
      </c>
      <c r="D492" t="s">
        <v>442</v>
      </c>
      <c r="E492" t="s">
        <v>34</v>
      </c>
      <c r="F492">
        <v>65665</v>
      </c>
      <c r="G492">
        <v>0</v>
      </c>
      <c r="H492">
        <v>1</v>
      </c>
      <c r="I492" s="21">
        <f t="shared" si="50"/>
        <v>1</v>
      </c>
      <c r="J492" s="1">
        <v>41317</v>
      </c>
      <c r="K492">
        <v>77</v>
      </c>
      <c r="L492">
        <v>225</v>
      </c>
      <c r="M492">
        <v>162</v>
      </c>
      <c r="N492">
        <v>387</v>
      </c>
      <c r="O492">
        <v>106</v>
      </c>
      <c r="P492">
        <v>36</v>
      </c>
      <c r="Q492">
        <v>29</v>
      </c>
      <c r="R492" s="2">
        <f t="shared" si="51"/>
        <v>945</v>
      </c>
      <c r="S492">
        <v>1</v>
      </c>
      <c r="T492" s="2" t="str">
        <f t="shared" si="52"/>
        <v>With Discount</v>
      </c>
      <c r="U492">
        <v>5</v>
      </c>
      <c r="V492" s="18">
        <f t="shared" si="53"/>
        <v>363.46153846153851</v>
      </c>
      <c r="W492">
        <v>10</v>
      </c>
      <c r="X492">
        <v>8</v>
      </c>
      <c r="Y492" s="18">
        <f t="shared" si="54"/>
        <v>581.53846153846155</v>
      </c>
      <c r="Z492">
        <v>3</v>
      </c>
      <c r="AA492" s="2">
        <f t="shared" si="55"/>
        <v>24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3</v>
      </c>
      <c r="AI492">
        <v>11</v>
      </c>
      <c r="AJ492">
        <v>0</v>
      </c>
    </row>
    <row r="493" spans="1:36" x14ac:dyDescent="0.25">
      <c r="A493">
        <v>6071</v>
      </c>
      <c r="B493">
        <v>1989</v>
      </c>
      <c r="C493" s="2">
        <f t="shared" ca="1" si="49"/>
        <v>36</v>
      </c>
      <c r="D493" t="s">
        <v>442</v>
      </c>
      <c r="E493" t="s">
        <v>30</v>
      </c>
      <c r="F493">
        <v>81217</v>
      </c>
      <c r="G493">
        <v>0</v>
      </c>
      <c r="H493">
        <v>0</v>
      </c>
      <c r="I493" s="21">
        <f t="shared" si="50"/>
        <v>0</v>
      </c>
      <c r="J493" t="s">
        <v>249</v>
      </c>
      <c r="K493">
        <v>77</v>
      </c>
      <c r="L493">
        <v>493</v>
      </c>
      <c r="M493">
        <v>70</v>
      </c>
      <c r="N493">
        <v>324</v>
      </c>
      <c r="O493">
        <v>146</v>
      </c>
      <c r="P493">
        <v>40</v>
      </c>
      <c r="Q493">
        <v>84</v>
      </c>
      <c r="R493" s="2">
        <f t="shared" si="51"/>
        <v>1157</v>
      </c>
      <c r="S493">
        <v>1</v>
      </c>
      <c r="T493" s="2" t="str">
        <f t="shared" si="52"/>
        <v>With Discount</v>
      </c>
      <c r="U493">
        <v>3</v>
      </c>
      <c r="V493" s="18">
        <f t="shared" si="53"/>
        <v>247.92857142857142</v>
      </c>
      <c r="W493">
        <v>7</v>
      </c>
      <c r="X493">
        <v>11</v>
      </c>
      <c r="Y493" s="18">
        <f t="shared" si="54"/>
        <v>909.07142857142856</v>
      </c>
      <c r="Z493">
        <v>1</v>
      </c>
      <c r="AA493" s="2">
        <f t="shared" si="55"/>
        <v>22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3</v>
      </c>
      <c r="AI493">
        <v>11</v>
      </c>
      <c r="AJ493">
        <v>0</v>
      </c>
    </row>
    <row r="494" spans="1:36" x14ac:dyDescent="0.25">
      <c r="A494">
        <v>3386</v>
      </c>
      <c r="B494">
        <v>1992</v>
      </c>
      <c r="C494" s="2">
        <f t="shared" ca="1" si="49"/>
        <v>33</v>
      </c>
      <c r="D494" t="s">
        <v>442</v>
      </c>
      <c r="E494" t="s">
        <v>34</v>
      </c>
      <c r="F494">
        <v>34935</v>
      </c>
      <c r="G494">
        <v>0</v>
      </c>
      <c r="H494">
        <v>0</v>
      </c>
      <c r="I494" s="21">
        <f t="shared" si="50"/>
        <v>0</v>
      </c>
      <c r="J494" t="s">
        <v>224</v>
      </c>
      <c r="K494">
        <v>71</v>
      </c>
      <c r="L494">
        <v>34</v>
      </c>
      <c r="M494">
        <v>4</v>
      </c>
      <c r="N494">
        <v>66</v>
      </c>
      <c r="O494">
        <v>3</v>
      </c>
      <c r="P494">
        <v>10</v>
      </c>
      <c r="Q494">
        <v>20</v>
      </c>
      <c r="R494" s="2">
        <f t="shared" si="51"/>
        <v>137</v>
      </c>
      <c r="S494">
        <v>1</v>
      </c>
      <c r="T494" s="2" t="str">
        <f t="shared" si="52"/>
        <v>With Discount</v>
      </c>
      <c r="U494">
        <v>2</v>
      </c>
      <c r="V494" s="18">
        <f t="shared" si="53"/>
        <v>45.666666666666664</v>
      </c>
      <c r="W494">
        <v>1</v>
      </c>
      <c r="X494">
        <v>4</v>
      </c>
      <c r="Y494" s="18">
        <f t="shared" si="54"/>
        <v>91.333333333333329</v>
      </c>
      <c r="Z494">
        <v>7</v>
      </c>
      <c r="AA494" s="2">
        <f t="shared" si="55"/>
        <v>8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3</v>
      </c>
      <c r="AI494">
        <v>11</v>
      </c>
      <c r="AJ494">
        <v>0</v>
      </c>
    </row>
    <row r="495" spans="1:36" x14ac:dyDescent="0.25">
      <c r="A495">
        <v>8939</v>
      </c>
      <c r="B495">
        <v>1959</v>
      </c>
      <c r="C495" s="2">
        <f t="shared" ca="1" si="49"/>
        <v>66</v>
      </c>
      <c r="D495" t="s">
        <v>442</v>
      </c>
      <c r="E495" t="s">
        <v>37</v>
      </c>
      <c r="F495">
        <v>61250</v>
      </c>
      <c r="G495">
        <v>0</v>
      </c>
      <c r="H495">
        <v>1</v>
      </c>
      <c r="I495" s="21">
        <f t="shared" si="50"/>
        <v>1</v>
      </c>
      <c r="J495" t="s">
        <v>119</v>
      </c>
      <c r="K495">
        <v>49</v>
      </c>
      <c r="L495">
        <v>382</v>
      </c>
      <c r="M495">
        <v>138</v>
      </c>
      <c r="N495">
        <v>65</v>
      </c>
      <c r="O495">
        <v>60</v>
      </c>
      <c r="P495">
        <v>26</v>
      </c>
      <c r="Q495">
        <v>59</v>
      </c>
      <c r="R495" s="2">
        <f t="shared" si="51"/>
        <v>730</v>
      </c>
      <c r="S495">
        <v>6</v>
      </c>
      <c r="T495" s="2" t="str">
        <f t="shared" si="52"/>
        <v>With Discount</v>
      </c>
      <c r="U495">
        <v>5</v>
      </c>
      <c r="V495" s="18">
        <f t="shared" si="53"/>
        <v>214.70588235294119</v>
      </c>
      <c r="W495">
        <v>2</v>
      </c>
      <c r="X495">
        <v>12</v>
      </c>
      <c r="Y495" s="18">
        <f t="shared" si="54"/>
        <v>515.2941176470589</v>
      </c>
      <c r="Z495">
        <v>5</v>
      </c>
      <c r="AA495" s="2">
        <f t="shared" si="55"/>
        <v>25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3</v>
      </c>
      <c r="AI495">
        <v>11</v>
      </c>
      <c r="AJ495">
        <v>0</v>
      </c>
    </row>
    <row r="496" spans="1:36" x14ac:dyDescent="0.25">
      <c r="A496">
        <v>9925</v>
      </c>
      <c r="B496">
        <v>1981</v>
      </c>
      <c r="C496" s="2">
        <f t="shared" ca="1" si="49"/>
        <v>44</v>
      </c>
      <c r="D496" t="s">
        <v>33</v>
      </c>
      <c r="E496" t="s">
        <v>34</v>
      </c>
      <c r="F496">
        <v>39665</v>
      </c>
      <c r="G496">
        <v>1</v>
      </c>
      <c r="H496">
        <v>0</v>
      </c>
      <c r="I496" s="21">
        <f t="shared" si="50"/>
        <v>1</v>
      </c>
      <c r="J496" t="s">
        <v>250</v>
      </c>
      <c r="K496">
        <v>97</v>
      </c>
      <c r="L496">
        <v>127</v>
      </c>
      <c r="M496">
        <v>1</v>
      </c>
      <c r="N496">
        <v>56</v>
      </c>
      <c r="O496">
        <v>0</v>
      </c>
      <c r="P496">
        <v>1</v>
      </c>
      <c r="Q496">
        <v>31</v>
      </c>
      <c r="R496" s="2">
        <f t="shared" si="51"/>
        <v>216</v>
      </c>
      <c r="S496">
        <v>3</v>
      </c>
      <c r="T496" s="2" t="str">
        <f t="shared" si="52"/>
        <v>With Discount</v>
      </c>
      <c r="U496">
        <v>4</v>
      </c>
      <c r="V496" s="18">
        <f t="shared" si="53"/>
        <v>123.42857142857142</v>
      </c>
      <c r="W496">
        <v>2</v>
      </c>
      <c r="X496">
        <v>3</v>
      </c>
      <c r="Y496" s="18">
        <f t="shared" si="54"/>
        <v>92.571428571428569</v>
      </c>
      <c r="Z496">
        <v>7</v>
      </c>
      <c r="AA496" s="2">
        <f t="shared" si="55"/>
        <v>12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3</v>
      </c>
      <c r="AI496">
        <v>11</v>
      </c>
      <c r="AJ496">
        <v>0</v>
      </c>
    </row>
    <row r="497" spans="1:36" x14ac:dyDescent="0.25">
      <c r="A497">
        <v>4320</v>
      </c>
      <c r="B497">
        <v>1979</v>
      </c>
      <c r="C497" s="2">
        <f t="shared" ca="1" si="49"/>
        <v>46</v>
      </c>
      <c r="D497" t="s">
        <v>442</v>
      </c>
      <c r="E497" t="s">
        <v>30</v>
      </c>
      <c r="F497">
        <v>60152</v>
      </c>
      <c r="G497">
        <v>0</v>
      </c>
      <c r="H497">
        <v>1</v>
      </c>
      <c r="I497" s="21">
        <f t="shared" si="50"/>
        <v>1</v>
      </c>
      <c r="J497" t="s">
        <v>45</v>
      </c>
      <c r="K497">
        <v>6</v>
      </c>
      <c r="L497">
        <v>325</v>
      </c>
      <c r="M497">
        <v>83</v>
      </c>
      <c r="N497">
        <v>300</v>
      </c>
      <c r="O497">
        <v>86</v>
      </c>
      <c r="P497">
        <v>58</v>
      </c>
      <c r="Q497">
        <v>91</v>
      </c>
      <c r="R497" s="2">
        <f t="shared" si="51"/>
        <v>943</v>
      </c>
      <c r="S497">
        <v>1</v>
      </c>
      <c r="T497" s="2" t="str">
        <f t="shared" si="52"/>
        <v>With Discount</v>
      </c>
      <c r="U497">
        <v>6</v>
      </c>
      <c r="V497" s="18">
        <f t="shared" si="53"/>
        <v>314.33333333333331</v>
      </c>
      <c r="W497">
        <v>4</v>
      </c>
      <c r="X497">
        <v>12</v>
      </c>
      <c r="Y497" s="18">
        <f t="shared" si="54"/>
        <v>628.66666666666663</v>
      </c>
      <c r="Z497">
        <v>3</v>
      </c>
      <c r="AA497" s="2">
        <f t="shared" si="55"/>
        <v>23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</v>
      </c>
      <c r="AI497">
        <v>11</v>
      </c>
      <c r="AJ497">
        <v>0</v>
      </c>
    </row>
    <row r="498" spans="1:36" x14ac:dyDescent="0.25">
      <c r="A498">
        <v>5389</v>
      </c>
      <c r="B498">
        <v>1964</v>
      </c>
      <c r="C498" s="2">
        <f t="shared" ca="1" si="49"/>
        <v>61</v>
      </c>
      <c r="D498" t="s">
        <v>442</v>
      </c>
      <c r="E498" t="s">
        <v>34</v>
      </c>
      <c r="F498">
        <v>48920</v>
      </c>
      <c r="G498">
        <v>0</v>
      </c>
      <c r="H498">
        <v>2</v>
      </c>
      <c r="I498" s="21">
        <f t="shared" si="50"/>
        <v>2</v>
      </c>
      <c r="J498" t="s">
        <v>251</v>
      </c>
      <c r="K498">
        <v>93</v>
      </c>
      <c r="L498">
        <v>238</v>
      </c>
      <c r="M498">
        <v>17</v>
      </c>
      <c r="N498">
        <v>68</v>
      </c>
      <c r="O498">
        <v>8</v>
      </c>
      <c r="P498">
        <v>10</v>
      </c>
      <c r="Q498">
        <v>6</v>
      </c>
      <c r="R498" s="2">
        <f t="shared" si="51"/>
        <v>347</v>
      </c>
      <c r="S498">
        <v>3</v>
      </c>
      <c r="T498" s="2" t="str">
        <f t="shared" si="52"/>
        <v>With Discount</v>
      </c>
      <c r="U498">
        <v>6</v>
      </c>
      <c r="V498" s="18">
        <f t="shared" si="53"/>
        <v>189.27272727272725</v>
      </c>
      <c r="W498">
        <v>2</v>
      </c>
      <c r="X498">
        <v>5</v>
      </c>
      <c r="Y498" s="18">
        <f t="shared" si="54"/>
        <v>157.72727272727272</v>
      </c>
      <c r="Z498">
        <v>7</v>
      </c>
      <c r="AA498" s="2">
        <f t="shared" si="55"/>
        <v>16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3</v>
      </c>
      <c r="AI498">
        <v>11</v>
      </c>
      <c r="AJ498">
        <v>0</v>
      </c>
    </row>
    <row r="499" spans="1:36" x14ac:dyDescent="0.25">
      <c r="A499">
        <v>6036</v>
      </c>
      <c r="B499">
        <v>1959</v>
      </c>
      <c r="C499" s="2">
        <f t="shared" ca="1" si="49"/>
        <v>66</v>
      </c>
      <c r="D499" t="s">
        <v>443</v>
      </c>
      <c r="E499" t="s">
        <v>34</v>
      </c>
      <c r="F499">
        <v>89120</v>
      </c>
      <c r="G499">
        <v>0</v>
      </c>
      <c r="H499">
        <v>0</v>
      </c>
      <c r="I499" s="21">
        <f t="shared" si="50"/>
        <v>0</v>
      </c>
      <c r="J499" t="s">
        <v>179</v>
      </c>
      <c r="K499">
        <v>78</v>
      </c>
      <c r="L499">
        <v>1168</v>
      </c>
      <c r="M499">
        <v>92</v>
      </c>
      <c r="N499">
        <v>408</v>
      </c>
      <c r="O499">
        <v>72</v>
      </c>
      <c r="P499">
        <v>129</v>
      </c>
      <c r="Q499">
        <v>55</v>
      </c>
      <c r="R499" s="2">
        <f t="shared" si="51"/>
        <v>1924</v>
      </c>
      <c r="S499">
        <v>1</v>
      </c>
      <c r="T499" s="2" t="str">
        <f t="shared" si="52"/>
        <v>With Discount</v>
      </c>
      <c r="U499">
        <v>5</v>
      </c>
      <c r="V499" s="18">
        <f t="shared" si="53"/>
        <v>801.66666666666674</v>
      </c>
      <c r="W499">
        <v>6</v>
      </c>
      <c r="X499">
        <v>7</v>
      </c>
      <c r="Y499" s="18">
        <f t="shared" si="54"/>
        <v>1122.3333333333335</v>
      </c>
      <c r="Z499">
        <v>1</v>
      </c>
      <c r="AA499" s="2">
        <f t="shared" si="55"/>
        <v>19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3</v>
      </c>
      <c r="AI499">
        <v>11</v>
      </c>
      <c r="AJ499">
        <v>0</v>
      </c>
    </row>
    <row r="500" spans="1:36" x14ac:dyDescent="0.25">
      <c r="A500">
        <v>182</v>
      </c>
      <c r="B500">
        <v>1946</v>
      </c>
      <c r="C500" s="2">
        <f t="shared" ca="1" si="49"/>
        <v>79</v>
      </c>
      <c r="D500" t="s">
        <v>33</v>
      </c>
      <c r="E500" t="s">
        <v>34</v>
      </c>
      <c r="F500">
        <v>44124</v>
      </c>
      <c r="G500">
        <v>0</v>
      </c>
      <c r="H500">
        <v>1</v>
      </c>
      <c r="I500" s="21">
        <f t="shared" si="50"/>
        <v>1</v>
      </c>
      <c r="J500" s="1">
        <v>41583</v>
      </c>
      <c r="K500">
        <v>62</v>
      </c>
      <c r="L500">
        <v>284</v>
      </c>
      <c r="M500">
        <v>0</v>
      </c>
      <c r="N500">
        <v>55</v>
      </c>
      <c r="O500">
        <v>0</v>
      </c>
      <c r="P500">
        <v>6</v>
      </c>
      <c r="Q500">
        <v>52</v>
      </c>
      <c r="R500" s="2">
        <f t="shared" si="51"/>
        <v>397</v>
      </c>
      <c r="S500">
        <v>4</v>
      </c>
      <c r="T500" s="2" t="str">
        <f t="shared" si="52"/>
        <v>With Discount</v>
      </c>
      <c r="U500">
        <v>6</v>
      </c>
      <c r="V500" s="18">
        <f t="shared" si="53"/>
        <v>216.54545454545453</v>
      </c>
      <c r="W500">
        <v>2</v>
      </c>
      <c r="X500">
        <v>5</v>
      </c>
      <c r="Y500" s="18">
        <f t="shared" si="54"/>
        <v>180.45454545454544</v>
      </c>
      <c r="Z500">
        <v>8</v>
      </c>
      <c r="AA500" s="2">
        <f t="shared" si="55"/>
        <v>17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</v>
      </c>
      <c r="AI500">
        <v>11</v>
      </c>
      <c r="AJ500">
        <v>0</v>
      </c>
    </row>
    <row r="501" spans="1:36" x14ac:dyDescent="0.25">
      <c r="A501">
        <v>203</v>
      </c>
      <c r="B501">
        <v>1975</v>
      </c>
      <c r="C501" s="2">
        <f t="shared" ca="1" si="49"/>
        <v>50</v>
      </c>
      <c r="D501" t="s">
        <v>443</v>
      </c>
      <c r="E501" t="s">
        <v>30</v>
      </c>
      <c r="F501">
        <v>81169</v>
      </c>
      <c r="G501">
        <v>0</v>
      </c>
      <c r="H501">
        <v>0</v>
      </c>
      <c r="I501" s="21">
        <f t="shared" si="50"/>
        <v>0</v>
      </c>
      <c r="J501" t="s">
        <v>252</v>
      </c>
      <c r="K501">
        <v>47</v>
      </c>
      <c r="L501">
        <v>1288</v>
      </c>
      <c r="M501">
        <v>20</v>
      </c>
      <c r="N501">
        <v>613</v>
      </c>
      <c r="O501">
        <v>80</v>
      </c>
      <c r="P501">
        <v>61</v>
      </c>
      <c r="Q501">
        <v>27</v>
      </c>
      <c r="R501" s="2">
        <f t="shared" si="51"/>
        <v>2089</v>
      </c>
      <c r="S501">
        <v>1</v>
      </c>
      <c r="T501" s="2" t="str">
        <f t="shared" si="52"/>
        <v>With Discount</v>
      </c>
      <c r="U501">
        <v>5</v>
      </c>
      <c r="V501" s="18">
        <f t="shared" si="53"/>
        <v>746.07142857142856</v>
      </c>
      <c r="W501">
        <v>7</v>
      </c>
      <c r="X501">
        <v>9</v>
      </c>
      <c r="Y501" s="18">
        <f t="shared" si="54"/>
        <v>1342.9285714285716</v>
      </c>
      <c r="Z501">
        <v>2</v>
      </c>
      <c r="AA501" s="2">
        <f t="shared" si="55"/>
        <v>22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</v>
      </c>
      <c r="AI501">
        <v>11</v>
      </c>
      <c r="AJ501">
        <v>0</v>
      </c>
    </row>
    <row r="502" spans="1:36" x14ac:dyDescent="0.25">
      <c r="A502">
        <v>11025</v>
      </c>
      <c r="B502">
        <v>1961</v>
      </c>
      <c r="C502" s="2">
        <f t="shared" ca="1" si="49"/>
        <v>64</v>
      </c>
      <c r="D502" t="s">
        <v>442</v>
      </c>
      <c r="E502" t="s">
        <v>34</v>
      </c>
      <c r="F502">
        <v>36443</v>
      </c>
      <c r="G502">
        <v>1</v>
      </c>
      <c r="H502">
        <v>1</v>
      </c>
      <c r="I502" s="21">
        <f t="shared" si="50"/>
        <v>2</v>
      </c>
      <c r="J502" s="1">
        <v>41335</v>
      </c>
      <c r="K502">
        <v>9</v>
      </c>
      <c r="L502">
        <v>65</v>
      </c>
      <c r="M502">
        <v>0</v>
      </c>
      <c r="N502">
        <v>46</v>
      </c>
      <c r="O502">
        <v>4</v>
      </c>
      <c r="P502">
        <v>3</v>
      </c>
      <c r="Q502">
        <v>20</v>
      </c>
      <c r="R502" s="2">
        <f t="shared" si="51"/>
        <v>138</v>
      </c>
      <c r="S502">
        <v>4</v>
      </c>
      <c r="T502" s="2" t="str">
        <f t="shared" si="52"/>
        <v>With Discount</v>
      </c>
      <c r="U502">
        <v>3</v>
      </c>
      <c r="V502" s="18">
        <f t="shared" si="53"/>
        <v>69</v>
      </c>
      <c r="W502">
        <v>1</v>
      </c>
      <c r="X502">
        <v>3</v>
      </c>
      <c r="Y502" s="18">
        <f t="shared" si="54"/>
        <v>69</v>
      </c>
      <c r="Z502">
        <v>8</v>
      </c>
      <c r="AA502" s="2">
        <f t="shared" si="55"/>
        <v>11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</v>
      </c>
      <c r="AI502">
        <v>11</v>
      </c>
      <c r="AJ502">
        <v>0</v>
      </c>
    </row>
    <row r="503" spans="1:36" x14ac:dyDescent="0.25">
      <c r="A503">
        <v>10203</v>
      </c>
      <c r="B503">
        <v>1990</v>
      </c>
      <c r="C503" s="2">
        <f t="shared" ca="1" si="49"/>
        <v>35</v>
      </c>
      <c r="D503" t="s">
        <v>442</v>
      </c>
      <c r="E503" t="s">
        <v>30</v>
      </c>
      <c r="F503">
        <v>26095</v>
      </c>
      <c r="G503">
        <v>1</v>
      </c>
      <c r="H503">
        <v>0</v>
      </c>
      <c r="I503" s="21">
        <f t="shared" si="50"/>
        <v>1</v>
      </c>
      <c r="J503" t="s">
        <v>190</v>
      </c>
      <c r="K503">
        <v>77</v>
      </c>
      <c r="L503">
        <v>11</v>
      </c>
      <c r="M503">
        <v>7</v>
      </c>
      <c r="N503">
        <v>9</v>
      </c>
      <c r="O503">
        <v>3</v>
      </c>
      <c r="P503">
        <v>1</v>
      </c>
      <c r="Q503">
        <v>11</v>
      </c>
      <c r="R503" s="2">
        <f t="shared" si="51"/>
        <v>42</v>
      </c>
      <c r="S503">
        <v>1</v>
      </c>
      <c r="T503" s="2" t="str">
        <f t="shared" si="52"/>
        <v>With Discount</v>
      </c>
      <c r="U503">
        <v>1</v>
      </c>
      <c r="V503" s="18">
        <f t="shared" si="53"/>
        <v>10.5</v>
      </c>
      <c r="W503">
        <v>0</v>
      </c>
      <c r="X503">
        <v>3</v>
      </c>
      <c r="Y503" s="18">
        <f t="shared" si="54"/>
        <v>31.5</v>
      </c>
      <c r="Z503">
        <v>7</v>
      </c>
      <c r="AA503" s="2">
        <f t="shared" si="55"/>
        <v>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</v>
      </c>
      <c r="AI503">
        <v>11</v>
      </c>
      <c r="AJ503">
        <v>0</v>
      </c>
    </row>
    <row r="504" spans="1:36" x14ac:dyDescent="0.25">
      <c r="A504">
        <v>4607</v>
      </c>
      <c r="B504">
        <v>1959</v>
      </c>
      <c r="C504" s="2">
        <f t="shared" ca="1" si="49"/>
        <v>66</v>
      </c>
      <c r="D504" t="s">
        <v>442</v>
      </c>
      <c r="E504" t="s">
        <v>34</v>
      </c>
      <c r="F504">
        <v>71367</v>
      </c>
      <c r="G504">
        <v>0</v>
      </c>
      <c r="H504">
        <v>0</v>
      </c>
      <c r="I504" s="21">
        <f t="shared" si="50"/>
        <v>0</v>
      </c>
      <c r="J504" t="s">
        <v>187</v>
      </c>
      <c r="K504">
        <v>24</v>
      </c>
      <c r="L504">
        <v>227</v>
      </c>
      <c r="M504">
        <v>23</v>
      </c>
      <c r="N504">
        <v>389</v>
      </c>
      <c r="O504">
        <v>42</v>
      </c>
      <c r="P504">
        <v>21</v>
      </c>
      <c r="Q504">
        <v>75</v>
      </c>
      <c r="R504" s="2">
        <f t="shared" si="51"/>
        <v>777</v>
      </c>
      <c r="S504">
        <v>1</v>
      </c>
      <c r="T504" s="2" t="str">
        <f t="shared" si="52"/>
        <v>With Discount</v>
      </c>
      <c r="U504">
        <v>4</v>
      </c>
      <c r="V504" s="18">
        <f t="shared" si="53"/>
        <v>282.54545454545456</v>
      </c>
      <c r="W504">
        <v>5</v>
      </c>
      <c r="X504">
        <v>7</v>
      </c>
      <c r="Y504" s="18">
        <f t="shared" si="54"/>
        <v>494.45454545454544</v>
      </c>
      <c r="Z504">
        <v>2</v>
      </c>
      <c r="AA504" s="2">
        <f t="shared" si="55"/>
        <v>17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</v>
      </c>
      <c r="AI504">
        <v>11</v>
      </c>
      <c r="AJ504">
        <v>0</v>
      </c>
    </row>
    <row r="505" spans="1:36" x14ac:dyDescent="0.25">
      <c r="A505">
        <v>3711</v>
      </c>
      <c r="B505">
        <v>1944</v>
      </c>
      <c r="C505" s="2">
        <f t="shared" ca="1" si="49"/>
        <v>81</v>
      </c>
      <c r="D505" t="s">
        <v>443</v>
      </c>
      <c r="E505" t="s">
        <v>34</v>
      </c>
      <c r="F505">
        <v>80184</v>
      </c>
      <c r="G505">
        <v>0</v>
      </c>
      <c r="H505">
        <v>0</v>
      </c>
      <c r="I505" s="21">
        <f t="shared" si="50"/>
        <v>0</v>
      </c>
      <c r="J505" s="1">
        <v>41642</v>
      </c>
      <c r="K505">
        <v>19</v>
      </c>
      <c r="L505">
        <v>1035</v>
      </c>
      <c r="M505">
        <v>134</v>
      </c>
      <c r="N505">
        <v>670</v>
      </c>
      <c r="O505">
        <v>25</v>
      </c>
      <c r="P505">
        <v>38</v>
      </c>
      <c r="Q505">
        <v>0</v>
      </c>
      <c r="R505" s="2">
        <f t="shared" si="51"/>
        <v>1902</v>
      </c>
      <c r="S505">
        <v>1</v>
      </c>
      <c r="T505" s="2" t="str">
        <f t="shared" si="52"/>
        <v>With Discount</v>
      </c>
      <c r="U505">
        <v>6</v>
      </c>
      <c r="V505" s="18">
        <f t="shared" si="53"/>
        <v>713.25</v>
      </c>
      <c r="W505">
        <v>3</v>
      </c>
      <c r="X505">
        <v>10</v>
      </c>
      <c r="Y505" s="18">
        <f t="shared" si="54"/>
        <v>1188.75</v>
      </c>
      <c r="Z505">
        <v>3</v>
      </c>
      <c r="AA505" s="2">
        <f t="shared" si="55"/>
        <v>20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3</v>
      </c>
      <c r="AI505">
        <v>11</v>
      </c>
      <c r="AJ505">
        <v>0</v>
      </c>
    </row>
    <row r="506" spans="1:36" x14ac:dyDescent="0.25">
      <c r="A506">
        <v>3696</v>
      </c>
      <c r="B506">
        <v>1965</v>
      </c>
      <c r="C506" s="2">
        <f t="shared" ca="1" si="49"/>
        <v>60</v>
      </c>
      <c r="D506" t="s">
        <v>442</v>
      </c>
      <c r="E506" t="s">
        <v>37</v>
      </c>
      <c r="F506">
        <v>30630</v>
      </c>
      <c r="G506">
        <v>1</v>
      </c>
      <c r="H506">
        <v>1</v>
      </c>
      <c r="I506" s="21">
        <f t="shared" si="50"/>
        <v>2</v>
      </c>
      <c r="J506" t="s">
        <v>253</v>
      </c>
      <c r="K506">
        <v>67</v>
      </c>
      <c r="L506">
        <v>27</v>
      </c>
      <c r="M506">
        <v>1</v>
      </c>
      <c r="N506">
        <v>12</v>
      </c>
      <c r="O506">
        <v>2</v>
      </c>
      <c r="P506">
        <v>0</v>
      </c>
      <c r="Q506">
        <v>10</v>
      </c>
      <c r="R506" s="2">
        <f t="shared" si="51"/>
        <v>52</v>
      </c>
      <c r="S506">
        <v>2</v>
      </c>
      <c r="T506" s="2" t="str">
        <f t="shared" si="52"/>
        <v>With Discount</v>
      </c>
      <c r="U506">
        <v>2</v>
      </c>
      <c r="V506" s="18">
        <f t="shared" si="53"/>
        <v>20.8</v>
      </c>
      <c r="W506">
        <v>0</v>
      </c>
      <c r="X506">
        <v>3</v>
      </c>
      <c r="Y506" s="18">
        <f t="shared" si="54"/>
        <v>31.2</v>
      </c>
      <c r="Z506">
        <v>7</v>
      </c>
      <c r="AA506" s="2">
        <f t="shared" si="55"/>
        <v>7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11</v>
      </c>
      <c r="AJ506">
        <v>0</v>
      </c>
    </row>
    <row r="507" spans="1:36" x14ac:dyDescent="0.25">
      <c r="A507">
        <v>2532</v>
      </c>
      <c r="B507">
        <v>1987</v>
      </c>
      <c r="C507" s="2">
        <f t="shared" ca="1" si="49"/>
        <v>38</v>
      </c>
      <c r="D507" t="s">
        <v>443</v>
      </c>
      <c r="E507" t="s">
        <v>30</v>
      </c>
      <c r="F507">
        <v>73454</v>
      </c>
      <c r="G507">
        <v>0</v>
      </c>
      <c r="H507">
        <v>0</v>
      </c>
      <c r="I507" s="21">
        <f t="shared" si="50"/>
        <v>0</v>
      </c>
      <c r="J507" s="1">
        <v>41642</v>
      </c>
      <c r="K507">
        <v>95</v>
      </c>
      <c r="L507">
        <v>982</v>
      </c>
      <c r="M507">
        <v>73</v>
      </c>
      <c r="N507">
        <v>351</v>
      </c>
      <c r="O507">
        <v>56</v>
      </c>
      <c r="P507">
        <v>14</v>
      </c>
      <c r="Q507">
        <v>175</v>
      </c>
      <c r="R507" s="2">
        <f t="shared" si="51"/>
        <v>1651</v>
      </c>
      <c r="S507">
        <v>1</v>
      </c>
      <c r="T507" s="2" t="str">
        <f t="shared" si="52"/>
        <v>With Discount</v>
      </c>
      <c r="U507">
        <v>2</v>
      </c>
      <c r="V507" s="18">
        <f t="shared" si="53"/>
        <v>412.75</v>
      </c>
      <c r="W507">
        <v>4</v>
      </c>
      <c r="X507">
        <v>6</v>
      </c>
      <c r="Y507" s="18">
        <f t="shared" si="54"/>
        <v>1238.25</v>
      </c>
      <c r="Z507">
        <v>5</v>
      </c>
      <c r="AA507" s="2">
        <f t="shared" si="55"/>
        <v>13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</v>
      </c>
      <c r="AI507">
        <v>11</v>
      </c>
      <c r="AJ507">
        <v>0</v>
      </c>
    </row>
    <row r="508" spans="1:36" x14ac:dyDescent="0.25">
      <c r="A508">
        <v>9214</v>
      </c>
      <c r="B508">
        <v>1991</v>
      </c>
      <c r="C508" s="2">
        <f t="shared" ca="1" si="49"/>
        <v>34</v>
      </c>
      <c r="D508" t="s">
        <v>442</v>
      </c>
      <c r="E508" t="s">
        <v>34</v>
      </c>
      <c r="F508">
        <v>42691</v>
      </c>
      <c r="G508">
        <v>0</v>
      </c>
      <c r="H508">
        <v>0</v>
      </c>
      <c r="I508" s="21">
        <f t="shared" si="50"/>
        <v>0</v>
      </c>
      <c r="J508" t="s">
        <v>254</v>
      </c>
      <c r="K508">
        <v>48</v>
      </c>
      <c r="L508">
        <v>179</v>
      </c>
      <c r="M508">
        <v>2</v>
      </c>
      <c r="N508">
        <v>64</v>
      </c>
      <c r="O508">
        <v>38</v>
      </c>
      <c r="P508">
        <v>17</v>
      </c>
      <c r="Q508">
        <v>58</v>
      </c>
      <c r="R508" s="2">
        <f t="shared" si="51"/>
        <v>358</v>
      </c>
      <c r="S508">
        <v>1</v>
      </c>
      <c r="T508" s="2" t="str">
        <f t="shared" si="52"/>
        <v>With Discount</v>
      </c>
      <c r="U508">
        <v>5</v>
      </c>
      <c r="V508" s="18">
        <f t="shared" si="53"/>
        <v>162.72727272727272</v>
      </c>
      <c r="W508">
        <v>1</v>
      </c>
      <c r="X508">
        <v>6</v>
      </c>
      <c r="Y508" s="18">
        <f t="shared" si="54"/>
        <v>195.27272727272725</v>
      </c>
      <c r="Z508">
        <v>5</v>
      </c>
      <c r="AA508" s="2">
        <f t="shared" si="55"/>
        <v>13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</v>
      </c>
      <c r="AI508">
        <v>11</v>
      </c>
      <c r="AJ508">
        <v>0</v>
      </c>
    </row>
    <row r="509" spans="1:36" x14ac:dyDescent="0.25">
      <c r="A509">
        <v>4943</v>
      </c>
      <c r="B509">
        <v>1953</v>
      </c>
      <c r="C509" s="2">
        <f t="shared" ca="1" si="49"/>
        <v>72</v>
      </c>
      <c r="D509" t="s">
        <v>442</v>
      </c>
      <c r="E509" t="s">
        <v>34</v>
      </c>
      <c r="F509">
        <v>70503</v>
      </c>
      <c r="G509">
        <v>0</v>
      </c>
      <c r="H509">
        <v>0</v>
      </c>
      <c r="I509" s="21">
        <f t="shared" si="50"/>
        <v>0</v>
      </c>
      <c r="J509" t="s">
        <v>255</v>
      </c>
      <c r="K509">
        <v>73</v>
      </c>
      <c r="L509">
        <v>1379</v>
      </c>
      <c r="M509">
        <v>33</v>
      </c>
      <c r="N509">
        <v>216</v>
      </c>
      <c r="O509">
        <v>0</v>
      </c>
      <c r="P509">
        <v>33</v>
      </c>
      <c r="Q509">
        <v>66</v>
      </c>
      <c r="R509" s="2">
        <f t="shared" si="51"/>
        <v>1727</v>
      </c>
      <c r="S509">
        <v>1</v>
      </c>
      <c r="T509" s="2" t="str">
        <f t="shared" si="52"/>
        <v>With Discount</v>
      </c>
      <c r="U509">
        <v>2</v>
      </c>
      <c r="V509" s="18">
        <f t="shared" si="53"/>
        <v>314</v>
      </c>
      <c r="W509">
        <v>4</v>
      </c>
      <c r="X509">
        <v>9</v>
      </c>
      <c r="Y509" s="18">
        <f t="shared" si="54"/>
        <v>1413</v>
      </c>
      <c r="Z509">
        <v>6</v>
      </c>
      <c r="AA509" s="2">
        <f t="shared" si="55"/>
        <v>16</v>
      </c>
      <c r="AB509">
        <v>0</v>
      </c>
      <c r="AC509">
        <v>1</v>
      </c>
      <c r="AD509">
        <v>1</v>
      </c>
      <c r="AE509">
        <v>0</v>
      </c>
      <c r="AF509">
        <v>0</v>
      </c>
      <c r="AG509">
        <v>0</v>
      </c>
      <c r="AH509">
        <v>3</v>
      </c>
      <c r="AI509">
        <v>11</v>
      </c>
      <c r="AJ509">
        <v>0</v>
      </c>
    </row>
    <row r="510" spans="1:36" x14ac:dyDescent="0.25">
      <c r="A510">
        <v>35</v>
      </c>
      <c r="B510">
        <v>1987</v>
      </c>
      <c r="C510" s="2">
        <f t="shared" ca="1" si="49"/>
        <v>38</v>
      </c>
      <c r="D510" t="s">
        <v>442</v>
      </c>
      <c r="E510" t="s">
        <v>34</v>
      </c>
      <c r="F510">
        <v>25545</v>
      </c>
      <c r="G510">
        <v>1</v>
      </c>
      <c r="H510">
        <v>0</v>
      </c>
      <c r="I510" s="21">
        <f t="shared" si="50"/>
        <v>1</v>
      </c>
      <c r="J510" s="1">
        <v>41130</v>
      </c>
      <c r="K510">
        <v>35</v>
      </c>
      <c r="L510">
        <v>32</v>
      </c>
      <c r="M510">
        <v>1</v>
      </c>
      <c r="N510">
        <v>64</v>
      </c>
      <c r="O510">
        <v>16</v>
      </c>
      <c r="P510">
        <v>12</v>
      </c>
      <c r="Q510">
        <v>85</v>
      </c>
      <c r="R510" s="2">
        <f t="shared" si="51"/>
        <v>210</v>
      </c>
      <c r="S510">
        <v>3</v>
      </c>
      <c r="T510" s="2" t="str">
        <f t="shared" si="52"/>
        <v>With Discount</v>
      </c>
      <c r="U510">
        <v>2</v>
      </c>
      <c r="V510" s="18">
        <f t="shared" si="53"/>
        <v>84</v>
      </c>
      <c r="W510">
        <v>2</v>
      </c>
      <c r="X510">
        <v>3</v>
      </c>
      <c r="Y510" s="18">
        <f t="shared" si="54"/>
        <v>126</v>
      </c>
      <c r="Z510">
        <v>6</v>
      </c>
      <c r="AA510" s="2">
        <f t="shared" si="55"/>
        <v>10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</v>
      </c>
      <c r="AI510">
        <v>11</v>
      </c>
      <c r="AJ510">
        <v>1</v>
      </c>
    </row>
    <row r="511" spans="1:36" x14ac:dyDescent="0.25">
      <c r="A511">
        <v>2258</v>
      </c>
      <c r="B511">
        <v>1986</v>
      </c>
      <c r="C511" s="2">
        <f t="shared" ca="1" si="49"/>
        <v>39</v>
      </c>
      <c r="D511" t="s">
        <v>442</v>
      </c>
      <c r="E511" t="s">
        <v>34</v>
      </c>
      <c r="F511">
        <v>32880</v>
      </c>
      <c r="G511">
        <v>1</v>
      </c>
      <c r="H511">
        <v>0</v>
      </c>
      <c r="I511" s="21">
        <f t="shared" si="50"/>
        <v>1</v>
      </c>
      <c r="J511" s="1">
        <v>41011</v>
      </c>
      <c r="K511">
        <v>76</v>
      </c>
      <c r="L511">
        <v>8</v>
      </c>
      <c r="M511">
        <v>4</v>
      </c>
      <c r="N511">
        <v>15</v>
      </c>
      <c r="O511">
        <v>7</v>
      </c>
      <c r="P511">
        <v>6</v>
      </c>
      <c r="Q511">
        <v>2</v>
      </c>
      <c r="R511" s="2">
        <f t="shared" si="51"/>
        <v>42</v>
      </c>
      <c r="S511">
        <v>1</v>
      </c>
      <c r="T511" s="2" t="str">
        <f t="shared" si="52"/>
        <v>With Discount</v>
      </c>
      <c r="U511">
        <v>1</v>
      </c>
      <c r="V511" s="18">
        <f t="shared" si="53"/>
        <v>10.5</v>
      </c>
      <c r="W511">
        <v>0</v>
      </c>
      <c r="X511">
        <v>3</v>
      </c>
      <c r="Y511" s="18">
        <f t="shared" si="54"/>
        <v>31.5</v>
      </c>
      <c r="Z511">
        <v>8</v>
      </c>
      <c r="AA511" s="2">
        <f t="shared" si="55"/>
        <v>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3</v>
      </c>
      <c r="AI511">
        <v>11</v>
      </c>
      <c r="AJ511">
        <v>0</v>
      </c>
    </row>
    <row r="512" spans="1:36" x14ac:dyDescent="0.25">
      <c r="A512">
        <v>4322</v>
      </c>
      <c r="B512">
        <v>1958</v>
      </c>
      <c r="C512" s="2">
        <f t="shared" ca="1" si="49"/>
        <v>67</v>
      </c>
      <c r="D512" t="s">
        <v>33</v>
      </c>
      <c r="E512" t="s">
        <v>34</v>
      </c>
      <c r="F512">
        <v>77863</v>
      </c>
      <c r="G512">
        <v>0</v>
      </c>
      <c r="H512">
        <v>0</v>
      </c>
      <c r="I512" s="21">
        <f t="shared" si="50"/>
        <v>0</v>
      </c>
      <c r="J512" t="s">
        <v>246</v>
      </c>
      <c r="K512">
        <v>20</v>
      </c>
      <c r="L512">
        <v>881</v>
      </c>
      <c r="M512">
        <v>38</v>
      </c>
      <c r="N512">
        <v>319</v>
      </c>
      <c r="O512">
        <v>16</v>
      </c>
      <c r="P512">
        <v>25</v>
      </c>
      <c r="Q512">
        <v>12</v>
      </c>
      <c r="R512" s="2">
        <f t="shared" si="51"/>
        <v>1291</v>
      </c>
      <c r="S512">
        <v>1</v>
      </c>
      <c r="T512" s="2" t="str">
        <f t="shared" si="52"/>
        <v>With Discount</v>
      </c>
      <c r="U512">
        <v>4</v>
      </c>
      <c r="V512" s="18">
        <f t="shared" si="53"/>
        <v>368.85714285714283</v>
      </c>
      <c r="W512">
        <v>5</v>
      </c>
      <c r="X512">
        <v>10</v>
      </c>
      <c r="Y512" s="18">
        <f t="shared" si="54"/>
        <v>922.14285714285711</v>
      </c>
      <c r="Z512">
        <v>2</v>
      </c>
      <c r="AA512" s="2">
        <f t="shared" si="55"/>
        <v>20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</v>
      </c>
      <c r="AI512">
        <v>11</v>
      </c>
      <c r="AJ512">
        <v>0</v>
      </c>
    </row>
    <row r="513" spans="1:36" x14ac:dyDescent="0.25">
      <c r="A513">
        <v>713</v>
      </c>
      <c r="B513">
        <v>1977</v>
      </c>
      <c r="C513" s="2">
        <f t="shared" ca="1" si="49"/>
        <v>48</v>
      </c>
      <c r="D513" t="s">
        <v>443</v>
      </c>
      <c r="E513" t="s">
        <v>34</v>
      </c>
      <c r="F513">
        <v>50353</v>
      </c>
      <c r="G513">
        <v>0</v>
      </c>
      <c r="H513">
        <v>0</v>
      </c>
      <c r="I513" s="21">
        <f t="shared" si="50"/>
        <v>0</v>
      </c>
      <c r="J513" s="1">
        <v>41857</v>
      </c>
      <c r="K513">
        <v>72</v>
      </c>
      <c r="L513">
        <v>141</v>
      </c>
      <c r="M513">
        <v>15</v>
      </c>
      <c r="N513">
        <v>153</v>
      </c>
      <c r="O513">
        <v>67</v>
      </c>
      <c r="P513">
        <v>31</v>
      </c>
      <c r="Q513">
        <v>35</v>
      </c>
      <c r="R513" s="2">
        <f t="shared" si="51"/>
        <v>442</v>
      </c>
      <c r="S513">
        <v>1</v>
      </c>
      <c r="T513" s="2" t="str">
        <f t="shared" si="52"/>
        <v>With Discount</v>
      </c>
      <c r="U513">
        <v>4</v>
      </c>
      <c r="V513" s="18">
        <f t="shared" si="53"/>
        <v>176.8</v>
      </c>
      <c r="W513">
        <v>4</v>
      </c>
      <c r="X513">
        <v>6</v>
      </c>
      <c r="Y513" s="18">
        <f t="shared" si="54"/>
        <v>265.2</v>
      </c>
      <c r="Z513">
        <v>3</v>
      </c>
      <c r="AA513" s="2">
        <f t="shared" si="55"/>
        <v>15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</v>
      </c>
      <c r="AI513">
        <v>11</v>
      </c>
      <c r="AJ513">
        <v>0</v>
      </c>
    </row>
    <row r="514" spans="1:36" x14ac:dyDescent="0.25">
      <c r="A514">
        <v>4702</v>
      </c>
      <c r="B514">
        <v>1964</v>
      </c>
      <c r="C514" s="2">
        <f t="shared" ca="1" si="49"/>
        <v>61</v>
      </c>
      <c r="D514" t="s">
        <v>442</v>
      </c>
      <c r="E514" t="s">
        <v>30</v>
      </c>
      <c r="F514">
        <v>61839</v>
      </c>
      <c r="G514">
        <v>0</v>
      </c>
      <c r="H514">
        <v>0</v>
      </c>
      <c r="I514" s="21">
        <f t="shared" si="50"/>
        <v>0</v>
      </c>
      <c r="J514" s="1">
        <v>41251</v>
      </c>
      <c r="K514">
        <v>20</v>
      </c>
      <c r="L514">
        <v>1000</v>
      </c>
      <c r="M514">
        <v>155</v>
      </c>
      <c r="N514">
        <v>379</v>
      </c>
      <c r="O514">
        <v>224</v>
      </c>
      <c r="P514">
        <v>17</v>
      </c>
      <c r="Q514">
        <v>120</v>
      </c>
      <c r="R514" s="2">
        <f t="shared" si="51"/>
        <v>1895</v>
      </c>
      <c r="S514">
        <v>1</v>
      </c>
      <c r="T514" s="2" t="str">
        <f t="shared" si="52"/>
        <v>With Discount</v>
      </c>
      <c r="U514">
        <v>4</v>
      </c>
      <c r="V514" s="18">
        <f t="shared" si="53"/>
        <v>947.5</v>
      </c>
      <c r="W514">
        <v>8</v>
      </c>
      <c r="X514">
        <v>4</v>
      </c>
      <c r="Y514" s="18">
        <f t="shared" si="54"/>
        <v>947.5</v>
      </c>
      <c r="Z514">
        <v>8</v>
      </c>
      <c r="AA514" s="2">
        <f t="shared" si="55"/>
        <v>17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3</v>
      </c>
      <c r="AI514">
        <v>11</v>
      </c>
      <c r="AJ514">
        <v>0</v>
      </c>
    </row>
    <row r="515" spans="1:36" x14ac:dyDescent="0.25">
      <c r="A515">
        <v>3281</v>
      </c>
      <c r="B515">
        <v>1960</v>
      </c>
      <c r="C515" s="2">
        <f t="shared" ref="C515:C578" ca="1" si="56">YEAR(TODAY()) -B515</f>
        <v>65</v>
      </c>
      <c r="D515" t="s">
        <v>33</v>
      </c>
      <c r="E515" t="s">
        <v>34</v>
      </c>
      <c r="F515">
        <v>49154</v>
      </c>
      <c r="G515">
        <v>1</v>
      </c>
      <c r="H515">
        <v>1</v>
      </c>
      <c r="I515" s="21">
        <f t="shared" ref="I515:I578" si="57">SUM(G515,H515)</f>
        <v>2</v>
      </c>
      <c r="J515" s="1">
        <v>41344</v>
      </c>
      <c r="K515">
        <v>69</v>
      </c>
      <c r="L515">
        <v>206</v>
      </c>
      <c r="M515">
        <v>10</v>
      </c>
      <c r="N515">
        <v>67</v>
      </c>
      <c r="O515">
        <v>30</v>
      </c>
      <c r="P515">
        <v>27</v>
      </c>
      <c r="Q515">
        <v>71</v>
      </c>
      <c r="R515" s="2">
        <f t="shared" ref="R515:R578" si="58">SUM(L515,M515,N515,O515,P515,Q515)</f>
        <v>411</v>
      </c>
      <c r="S515">
        <v>6</v>
      </c>
      <c r="T515" s="2" t="str">
        <f t="shared" ref="T515:T578" si="59">IF(S515&gt;0, "With Discount", "Without Discount")</f>
        <v>With Discount</v>
      </c>
      <c r="U515">
        <v>4</v>
      </c>
      <c r="V515" s="18">
        <f t="shared" ref="V515:V578" si="60">IF((U515+X515)=0,0, (U515/(U515+X515))*R515)</f>
        <v>137</v>
      </c>
      <c r="W515">
        <v>1</v>
      </c>
      <c r="X515">
        <v>8</v>
      </c>
      <c r="Y515" s="18">
        <f t="shared" ref="Y515:Y578" si="61">IF((X515+U515)=0,0, (X515/(X515+U515))*R515)</f>
        <v>274</v>
      </c>
      <c r="Z515">
        <v>6</v>
      </c>
      <c r="AA515" s="2">
        <f t="shared" ref="AA515:AA578" si="62">SUM(S515,U515,W515,X515)</f>
        <v>19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</v>
      </c>
      <c r="AI515">
        <v>11</v>
      </c>
      <c r="AJ515">
        <v>0</v>
      </c>
    </row>
    <row r="516" spans="1:36" x14ac:dyDescent="0.25">
      <c r="A516">
        <v>702</v>
      </c>
      <c r="B516">
        <v>1975</v>
      </c>
      <c r="C516" s="2">
        <f t="shared" ca="1" si="56"/>
        <v>50</v>
      </c>
      <c r="D516" t="s">
        <v>443</v>
      </c>
      <c r="E516" t="s">
        <v>57</v>
      </c>
      <c r="F516">
        <v>47682</v>
      </c>
      <c r="G516">
        <v>0</v>
      </c>
      <c r="H516">
        <v>1</v>
      </c>
      <c r="I516" s="21">
        <f t="shared" si="57"/>
        <v>1</v>
      </c>
      <c r="J516" t="s">
        <v>256</v>
      </c>
      <c r="K516">
        <v>80</v>
      </c>
      <c r="L516">
        <v>162</v>
      </c>
      <c r="M516">
        <v>61</v>
      </c>
      <c r="N516">
        <v>83</v>
      </c>
      <c r="O516">
        <v>97</v>
      </c>
      <c r="P516">
        <v>57</v>
      </c>
      <c r="Q516">
        <v>61</v>
      </c>
      <c r="R516" s="2">
        <f t="shared" si="58"/>
        <v>521</v>
      </c>
      <c r="S516">
        <v>4</v>
      </c>
      <c r="T516" s="2" t="str">
        <f t="shared" si="59"/>
        <v>With Discount</v>
      </c>
      <c r="U516">
        <v>4</v>
      </c>
      <c r="V516" s="18">
        <f t="shared" si="60"/>
        <v>173.66666666666666</v>
      </c>
      <c r="W516">
        <v>3</v>
      </c>
      <c r="X516">
        <v>8</v>
      </c>
      <c r="Y516" s="18">
        <f t="shared" si="61"/>
        <v>347.33333333333331</v>
      </c>
      <c r="Z516">
        <v>5</v>
      </c>
      <c r="AA516" s="2">
        <f t="shared" si="62"/>
        <v>19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</v>
      </c>
      <c r="AI516">
        <v>11</v>
      </c>
      <c r="AJ516">
        <v>0</v>
      </c>
    </row>
    <row r="517" spans="1:36" x14ac:dyDescent="0.25">
      <c r="A517">
        <v>2004</v>
      </c>
      <c r="B517">
        <v>1969</v>
      </c>
      <c r="C517" s="2">
        <f t="shared" ca="1" si="56"/>
        <v>56</v>
      </c>
      <c r="D517" t="s">
        <v>442</v>
      </c>
      <c r="E517" t="s">
        <v>30</v>
      </c>
      <c r="F517">
        <v>72679</v>
      </c>
      <c r="G517">
        <v>0</v>
      </c>
      <c r="H517">
        <v>1</v>
      </c>
      <c r="I517" s="21">
        <f t="shared" si="57"/>
        <v>1</v>
      </c>
      <c r="J517" t="s">
        <v>257</v>
      </c>
      <c r="K517">
        <v>65</v>
      </c>
      <c r="L517">
        <v>619</v>
      </c>
      <c r="M517">
        <v>54</v>
      </c>
      <c r="N517">
        <v>260</v>
      </c>
      <c r="O517">
        <v>127</v>
      </c>
      <c r="P517">
        <v>54</v>
      </c>
      <c r="Q517">
        <v>54</v>
      </c>
      <c r="R517" s="2">
        <f t="shared" si="58"/>
        <v>1168</v>
      </c>
      <c r="S517">
        <v>1</v>
      </c>
      <c r="T517" s="2" t="str">
        <f t="shared" si="59"/>
        <v>With Discount</v>
      </c>
      <c r="U517">
        <v>4</v>
      </c>
      <c r="V517" s="18">
        <f t="shared" si="60"/>
        <v>519.11111111111109</v>
      </c>
      <c r="W517">
        <v>7</v>
      </c>
      <c r="X517">
        <v>5</v>
      </c>
      <c r="Y517" s="18">
        <f t="shared" si="61"/>
        <v>648.88888888888891</v>
      </c>
      <c r="Z517">
        <v>1</v>
      </c>
      <c r="AA517" s="2">
        <f t="shared" si="62"/>
        <v>17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</v>
      </c>
      <c r="AI517">
        <v>11</v>
      </c>
      <c r="AJ517">
        <v>0</v>
      </c>
    </row>
    <row r="518" spans="1:36" x14ac:dyDescent="0.25">
      <c r="A518">
        <v>4769</v>
      </c>
      <c r="B518">
        <v>1977</v>
      </c>
      <c r="C518" s="2">
        <f t="shared" ca="1" si="56"/>
        <v>48</v>
      </c>
      <c r="D518" t="s">
        <v>443</v>
      </c>
      <c r="E518" t="s">
        <v>34</v>
      </c>
      <c r="F518">
        <v>57954</v>
      </c>
      <c r="G518">
        <v>1</v>
      </c>
      <c r="H518">
        <v>1</v>
      </c>
      <c r="I518" s="21">
        <f t="shared" si="57"/>
        <v>2</v>
      </c>
      <c r="J518" t="s">
        <v>258</v>
      </c>
      <c r="K518">
        <v>52</v>
      </c>
      <c r="L518">
        <v>456</v>
      </c>
      <c r="M518">
        <v>4</v>
      </c>
      <c r="N518">
        <v>24</v>
      </c>
      <c r="O518">
        <v>0</v>
      </c>
      <c r="P518">
        <v>0</v>
      </c>
      <c r="Q518">
        <v>9</v>
      </c>
      <c r="R518" s="2">
        <f t="shared" si="58"/>
        <v>493</v>
      </c>
      <c r="S518">
        <v>7</v>
      </c>
      <c r="T518" s="2" t="str">
        <f t="shared" si="59"/>
        <v>With Discount</v>
      </c>
      <c r="U518">
        <v>8</v>
      </c>
      <c r="V518" s="18">
        <f t="shared" si="60"/>
        <v>281.71428571428572</v>
      </c>
      <c r="W518">
        <v>2</v>
      </c>
      <c r="X518">
        <v>6</v>
      </c>
      <c r="Y518" s="18">
        <f t="shared" si="61"/>
        <v>211.28571428571428</v>
      </c>
      <c r="Z518">
        <v>7</v>
      </c>
      <c r="AA518" s="2">
        <f t="shared" si="62"/>
        <v>23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3</v>
      </c>
      <c r="AI518">
        <v>11</v>
      </c>
      <c r="AJ518">
        <v>0</v>
      </c>
    </row>
    <row r="519" spans="1:36" x14ac:dyDescent="0.25">
      <c r="A519">
        <v>4437</v>
      </c>
      <c r="B519">
        <v>1962</v>
      </c>
      <c r="C519" s="2">
        <f t="shared" ca="1" si="56"/>
        <v>63</v>
      </c>
      <c r="D519" t="s">
        <v>442</v>
      </c>
      <c r="E519" t="s">
        <v>34</v>
      </c>
      <c r="F519">
        <v>65316</v>
      </c>
      <c r="G519">
        <v>1</v>
      </c>
      <c r="H519">
        <v>1</v>
      </c>
      <c r="I519" s="21">
        <f t="shared" si="57"/>
        <v>2</v>
      </c>
      <c r="J519" t="s">
        <v>259</v>
      </c>
      <c r="K519">
        <v>65</v>
      </c>
      <c r="L519">
        <v>112</v>
      </c>
      <c r="M519">
        <v>6</v>
      </c>
      <c r="N519">
        <v>92</v>
      </c>
      <c r="O519">
        <v>3</v>
      </c>
      <c r="P519">
        <v>9</v>
      </c>
      <c r="Q519">
        <v>38</v>
      </c>
      <c r="R519" s="2">
        <f t="shared" si="58"/>
        <v>260</v>
      </c>
      <c r="S519">
        <v>2</v>
      </c>
      <c r="T519" s="2" t="str">
        <f t="shared" si="59"/>
        <v>With Discount</v>
      </c>
      <c r="U519">
        <v>3</v>
      </c>
      <c r="V519" s="18">
        <f t="shared" si="60"/>
        <v>97.5</v>
      </c>
      <c r="W519">
        <v>2</v>
      </c>
      <c r="X519">
        <v>5</v>
      </c>
      <c r="Y519" s="18">
        <f t="shared" si="61"/>
        <v>162.5</v>
      </c>
      <c r="Z519">
        <v>4</v>
      </c>
      <c r="AA519" s="2">
        <f t="shared" si="62"/>
        <v>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</v>
      </c>
      <c r="AI519">
        <v>11</v>
      </c>
      <c r="AJ519">
        <v>0</v>
      </c>
    </row>
    <row r="520" spans="1:36" x14ac:dyDescent="0.25">
      <c r="A520">
        <v>8724</v>
      </c>
      <c r="B520">
        <v>1982</v>
      </c>
      <c r="C520" s="2">
        <f t="shared" ca="1" si="56"/>
        <v>43</v>
      </c>
      <c r="D520" t="s">
        <v>442</v>
      </c>
      <c r="E520" t="s">
        <v>30</v>
      </c>
      <c r="F520">
        <v>28567</v>
      </c>
      <c r="G520">
        <v>1</v>
      </c>
      <c r="H520">
        <v>0</v>
      </c>
      <c r="I520" s="21">
        <f t="shared" si="57"/>
        <v>1</v>
      </c>
      <c r="J520" t="s">
        <v>63</v>
      </c>
      <c r="K520">
        <v>57</v>
      </c>
      <c r="L520">
        <v>11</v>
      </c>
      <c r="M520">
        <v>3</v>
      </c>
      <c r="N520">
        <v>22</v>
      </c>
      <c r="O520">
        <v>2</v>
      </c>
      <c r="P520">
        <v>2</v>
      </c>
      <c r="Q520">
        <v>6</v>
      </c>
      <c r="R520" s="2">
        <f t="shared" si="58"/>
        <v>46</v>
      </c>
      <c r="S520">
        <v>2</v>
      </c>
      <c r="T520" s="2" t="str">
        <f t="shared" si="59"/>
        <v>With Discount</v>
      </c>
      <c r="U520">
        <v>2</v>
      </c>
      <c r="V520" s="18">
        <f t="shared" si="60"/>
        <v>18.400000000000002</v>
      </c>
      <c r="W520">
        <v>0</v>
      </c>
      <c r="X520">
        <v>3</v>
      </c>
      <c r="Y520" s="18">
        <f t="shared" si="61"/>
        <v>27.599999999999998</v>
      </c>
      <c r="Z520">
        <v>6</v>
      </c>
      <c r="AA520" s="2">
        <f t="shared" si="62"/>
        <v>7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3</v>
      </c>
      <c r="AI520">
        <v>11</v>
      </c>
      <c r="AJ520">
        <v>0</v>
      </c>
    </row>
    <row r="521" spans="1:36" x14ac:dyDescent="0.25">
      <c r="A521">
        <v>10741</v>
      </c>
      <c r="B521">
        <v>1951</v>
      </c>
      <c r="C521" s="2">
        <f t="shared" ca="1" si="56"/>
        <v>74</v>
      </c>
      <c r="D521" t="s">
        <v>443</v>
      </c>
      <c r="E521" t="s">
        <v>34</v>
      </c>
      <c r="F521">
        <v>47352</v>
      </c>
      <c r="G521">
        <v>0</v>
      </c>
      <c r="H521">
        <v>1</v>
      </c>
      <c r="I521" s="21">
        <f t="shared" si="57"/>
        <v>1</v>
      </c>
      <c r="J521" s="1">
        <v>41582</v>
      </c>
      <c r="K521">
        <v>70</v>
      </c>
      <c r="L521">
        <v>172</v>
      </c>
      <c r="M521">
        <v>12</v>
      </c>
      <c r="N521">
        <v>112</v>
      </c>
      <c r="O521">
        <v>8</v>
      </c>
      <c r="P521">
        <v>0</v>
      </c>
      <c r="Q521">
        <v>15</v>
      </c>
      <c r="R521" s="2">
        <f t="shared" si="58"/>
        <v>319</v>
      </c>
      <c r="S521">
        <v>4</v>
      </c>
      <c r="T521" s="2" t="str">
        <f t="shared" si="59"/>
        <v>With Discount</v>
      </c>
      <c r="U521">
        <v>6</v>
      </c>
      <c r="V521" s="18">
        <f t="shared" si="60"/>
        <v>174</v>
      </c>
      <c r="W521">
        <v>1</v>
      </c>
      <c r="X521">
        <v>5</v>
      </c>
      <c r="Y521" s="18">
        <f t="shared" si="61"/>
        <v>145</v>
      </c>
      <c r="Z521">
        <v>7</v>
      </c>
      <c r="AA521" s="2">
        <f t="shared" si="62"/>
        <v>16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</v>
      </c>
      <c r="AI521">
        <v>11</v>
      </c>
      <c r="AJ521">
        <v>0</v>
      </c>
    </row>
    <row r="522" spans="1:36" x14ac:dyDescent="0.25">
      <c r="A522">
        <v>1991</v>
      </c>
      <c r="B522">
        <v>1967</v>
      </c>
      <c r="C522" s="2">
        <f t="shared" ca="1" si="56"/>
        <v>58</v>
      </c>
      <c r="D522" t="s">
        <v>442</v>
      </c>
      <c r="E522" t="s">
        <v>34</v>
      </c>
      <c r="F522">
        <v>44931</v>
      </c>
      <c r="G522">
        <v>0</v>
      </c>
      <c r="H522">
        <v>1</v>
      </c>
      <c r="I522" s="21">
        <f t="shared" si="57"/>
        <v>1</v>
      </c>
      <c r="J522" t="s">
        <v>183</v>
      </c>
      <c r="K522">
        <v>0</v>
      </c>
      <c r="L522">
        <v>78</v>
      </c>
      <c r="M522">
        <v>0</v>
      </c>
      <c r="N522">
        <v>11</v>
      </c>
      <c r="O522">
        <v>0</v>
      </c>
      <c r="P522">
        <v>0</v>
      </c>
      <c r="Q522">
        <v>7</v>
      </c>
      <c r="R522" s="2">
        <f t="shared" si="58"/>
        <v>96</v>
      </c>
      <c r="S522">
        <v>1</v>
      </c>
      <c r="T522" s="2" t="str">
        <f t="shared" si="59"/>
        <v>With Discount</v>
      </c>
      <c r="U522">
        <v>2</v>
      </c>
      <c r="V522" s="18">
        <f t="shared" si="60"/>
        <v>38.400000000000006</v>
      </c>
      <c r="W522">
        <v>1</v>
      </c>
      <c r="X522">
        <v>3</v>
      </c>
      <c r="Y522" s="18">
        <f t="shared" si="61"/>
        <v>57.599999999999994</v>
      </c>
      <c r="Z522">
        <v>5</v>
      </c>
      <c r="AA522" s="2">
        <f t="shared" si="62"/>
        <v>7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3</v>
      </c>
      <c r="AI522">
        <v>11</v>
      </c>
      <c r="AJ522">
        <v>0</v>
      </c>
    </row>
    <row r="523" spans="1:36" x14ac:dyDescent="0.25">
      <c r="A523">
        <v>6931</v>
      </c>
      <c r="B523">
        <v>1967</v>
      </c>
      <c r="C523" s="2">
        <f t="shared" ca="1" si="56"/>
        <v>58</v>
      </c>
      <c r="D523" t="s">
        <v>442</v>
      </c>
      <c r="E523" t="s">
        <v>37</v>
      </c>
      <c r="F523">
        <v>76982</v>
      </c>
      <c r="G523">
        <v>0</v>
      </c>
      <c r="H523">
        <v>0</v>
      </c>
      <c r="I523" s="21">
        <f t="shared" si="57"/>
        <v>0</v>
      </c>
      <c r="J523" t="s">
        <v>260</v>
      </c>
      <c r="K523">
        <v>19</v>
      </c>
      <c r="L523">
        <v>464</v>
      </c>
      <c r="M523">
        <v>151</v>
      </c>
      <c r="N523">
        <v>292</v>
      </c>
      <c r="O523">
        <v>65</v>
      </c>
      <c r="P523">
        <v>60</v>
      </c>
      <c r="Q523">
        <v>30</v>
      </c>
      <c r="R523" s="2">
        <f t="shared" si="58"/>
        <v>1062</v>
      </c>
      <c r="S523">
        <v>1</v>
      </c>
      <c r="T523" s="2" t="str">
        <f t="shared" si="59"/>
        <v>With Discount</v>
      </c>
      <c r="U523">
        <v>8</v>
      </c>
      <c r="V523" s="18">
        <f t="shared" si="60"/>
        <v>708</v>
      </c>
      <c r="W523">
        <v>3</v>
      </c>
      <c r="X523">
        <v>4</v>
      </c>
      <c r="Y523" s="18">
        <f t="shared" si="61"/>
        <v>354</v>
      </c>
      <c r="Z523">
        <v>4</v>
      </c>
      <c r="AA523" s="2">
        <f t="shared" si="62"/>
        <v>16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3</v>
      </c>
      <c r="AI523">
        <v>11</v>
      </c>
      <c r="AJ523">
        <v>1</v>
      </c>
    </row>
    <row r="524" spans="1:36" x14ac:dyDescent="0.25">
      <c r="A524">
        <v>11096</v>
      </c>
      <c r="B524">
        <v>1952</v>
      </c>
      <c r="C524" s="2">
        <f t="shared" ca="1" si="56"/>
        <v>73</v>
      </c>
      <c r="D524" t="s">
        <v>443</v>
      </c>
      <c r="E524" t="s">
        <v>34</v>
      </c>
      <c r="F524">
        <v>57247</v>
      </c>
      <c r="G524">
        <v>0</v>
      </c>
      <c r="H524">
        <v>1</v>
      </c>
      <c r="I524" s="21">
        <f t="shared" si="57"/>
        <v>1</v>
      </c>
      <c r="J524" s="1">
        <v>41494</v>
      </c>
      <c r="K524">
        <v>50</v>
      </c>
      <c r="L524">
        <v>99</v>
      </c>
      <c r="M524">
        <v>4</v>
      </c>
      <c r="N524">
        <v>32</v>
      </c>
      <c r="O524">
        <v>37</v>
      </c>
      <c r="P524">
        <v>54</v>
      </c>
      <c r="Q524">
        <v>6</v>
      </c>
      <c r="R524" s="2">
        <f t="shared" si="58"/>
        <v>232</v>
      </c>
      <c r="S524">
        <v>2</v>
      </c>
      <c r="T524" s="2" t="str">
        <f t="shared" si="59"/>
        <v>With Discount</v>
      </c>
      <c r="U524">
        <v>2</v>
      </c>
      <c r="V524" s="18">
        <f t="shared" si="60"/>
        <v>51.55555555555555</v>
      </c>
      <c r="W524">
        <v>1</v>
      </c>
      <c r="X524">
        <v>7</v>
      </c>
      <c r="Y524" s="18">
        <f t="shared" si="61"/>
        <v>180.44444444444446</v>
      </c>
      <c r="Z524">
        <v>2</v>
      </c>
      <c r="AA524" s="2">
        <f t="shared" si="62"/>
        <v>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</v>
      </c>
      <c r="AI524">
        <v>11</v>
      </c>
      <c r="AJ524">
        <v>0</v>
      </c>
    </row>
    <row r="525" spans="1:36" x14ac:dyDescent="0.25">
      <c r="A525">
        <v>304</v>
      </c>
      <c r="B525">
        <v>1981</v>
      </c>
      <c r="C525" s="2">
        <f t="shared" ca="1" si="56"/>
        <v>44</v>
      </c>
      <c r="D525" t="s">
        <v>443</v>
      </c>
      <c r="E525" t="s">
        <v>30</v>
      </c>
      <c r="F525">
        <v>22944</v>
      </c>
      <c r="G525">
        <v>1</v>
      </c>
      <c r="H525">
        <v>0</v>
      </c>
      <c r="I525" s="21">
        <f t="shared" si="57"/>
        <v>1</v>
      </c>
      <c r="J525" t="s">
        <v>261</v>
      </c>
      <c r="K525">
        <v>67</v>
      </c>
      <c r="L525">
        <v>19</v>
      </c>
      <c r="M525">
        <v>3</v>
      </c>
      <c r="N525">
        <v>19</v>
      </c>
      <c r="O525">
        <v>4</v>
      </c>
      <c r="P525">
        <v>5</v>
      </c>
      <c r="Q525">
        <v>26</v>
      </c>
      <c r="R525" s="2">
        <f t="shared" si="58"/>
        <v>76</v>
      </c>
      <c r="S525">
        <v>3</v>
      </c>
      <c r="T525" s="2" t="str">
        <f t="shared" si="59"/>
        <v>With Discount</v>
      </c>
      <c r="U525">
        <v>3</v>
      </c>
      <c r="V525" s="18">
        <f t="shared" si="60"/>
        <v>38</v>
      </c>
      <c r="W525">
        <v>0</v>
      </c>
      <c r="X525">
        <v>3</v>
      </c>
      <c r="Y525" s="18">
        <f t="shared" si="61"/>
        <v>38</v>
      </c>
      <c r="Z525">
        <v>7</v>
      </c>
      <c r="AA525" s="2">
        <f t="shared" si="62"/>
        <v>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</v>
      </c>
      <c r="AI525">
        <v>11</v>
      </c>
      <c r="AJ525">
        <v>0</v>
      </c>
    </row>
    <row r="526" spans="1:36" x14ac:dyDescent="0.25">
      <c r="A526">
        <v>3665</v>
      </c>
      <c r="B526">
        <v>1977</v>
      </c>
      <c r="C526" s="2">
        <f t="shared" ca="1" si="56"/>
        <v>48</v>
      </c>
      <c r="D526" t="s">
        <v>443</v>
      </c>
      <c r="E526" t="s">
        <v>34</v>
      </c>
      <c r="F526">
        <v>25315</v>
      </c>
      <c r="G526">
        <v>1</v>
      </c>
      <c r="H526">
        <v>0</v>
      </c>
      <c r="I526" s="21">
        <f t="shared" si="57"/>
        <v>1</v>
      </c>
      <c r="J526" s="1">
        <v>41466</v>
      </c>
      <c r="K526">
        <v>46</v>
      </c>
      <c r="L526">
        <v>1</v>
      </c>
      <c r="M526">
        <v>9</v>
      </c>
      <c r="N526">
        <v>8</v>
      </c>
      <c r="O526">
        <v>11</v>
      </c>
      <c r="P526">
        <v>3</v>
      </c>
      <c r="Q526">
        <v>22</v>
      </c>
      <c r="R526" s="2">
        <f t="shared" si="58"/>
        <v>54</v>
      </c>
      <c r="S526">
        <v>3</v>
      </c>
      <c r="T526" s="2" t="str">
        <f t="shared" si="59"/>
        <v>With Discount</v>
      </c>
      <c r="U526">
        <v>3</v>
      </c>
      <c r="V526" s="18">
        <f t="shared" si="60"/>
        <v>27</v>
      </c>
      <c r="W526">
        <v>0</v>
      </c>
      <c r="X526">
        <v>3</v>
      </c>
      <c r="Y526" s="18">
        <f t="shared" si="61"/>
        <v>27</v>
      </c>
      <c r="Z526">
        <v>8</v>
      </c>
      <c r="AA526" s="2">
        <f t="shared" si="62"/>
        <v>9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3</v>
      </c>
      <c r="AI526">
        <v>11</v>
      </c>
      <c r="AJ526">
        <v>0</v>
      </c>
    </row>
    <row r="527" spans="1:36" x14ac:dyDescent="0.25">
      <c r="A527">
        <v>10591</v>
      </c>
      <c r="B527">
        <v>1969</v>
      </c>
      <c r="C527" s="2">
        <f t="shared" ca="1" si="56"/>
        <v>56</v>
      </c>
      <c r="D527" t="s">
        <v>442</v>
      </c>
      <c r="E527" t="s">
        <v>57</v>
      </c>
      <c r="F527">
        <v>43638</v>
      </c>
      <c r="G527">
        <v>0</v>
      </c>
      <c r="H527">
        <v>1</v>
      </c>
      <c r="I527" s="21">
        <f t="shared" si="57"/>
        <v>1</v>
      </c>
      <c r="J527" s="1">
        <v>41068</v>
      </c>
      <c r="K527">
        <v>37</v>
      </c>
      <c r="L527">
        <v>63</v>
      </c>
      <c r="M527">
        <v>10</v>
      </c>
      <c r="N527">
        <v>83</v>
      </c>
      <c r="O527">
        <v>7</v>
      </c>
      <c r="P527">
        <v>19</v>
      </c>
      <c r="Q527">
        <v>19</v>
      </c>
      <c r="R527" s="2">
        <f t="shared" si="58"/>
        <v>201</v>
      </c>
      <c r="S527">
        <v>2</v>
      </c>
      <c r="T527" s="2" t="str">
        <f t="shared" si="59"/>
        <v>With Discount</v>
      </c>
      <c r="U527">
        <v>4</v>
      </c>
      <c r="V527" s="18">
        <f t="shared" si="60"/>
        <v>100.5</v>
      </c>
      <c r="W527">
        <v>1</v>
      </c>
      <c r="X527">
        <v>4</v>
      </c>
      <c r="Y527" s="18">
        <f t="shared" si="61"/>
        <v>100.5</v>
      </c>
      <c r="Z527">
        <v>7</v>
      </c>
      <c r="AA527" s="2">
        <f t="shared" si="62"/>
        <v>11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3</v>
      </c>
      <c r="AI527">
        <v>11</v>
      </c>
      <c r="AJ527">
        <v>0</v>
      </c>
    </row>
    <row r="528" spans="1:36" x14ac:dyDescent="0.25">
      <c r="A528">
        <v>5036</v>
      </c>
      <c r="B528">
        <v>1984</v>
      </c>
      <c r="C528" s="2">
        <f t="shared" ca="1" si="56"/>
        <v>41</v>
      </c>
      <c r="D528" t="s">
        <v>33</v>
      </c>
      <c r="E528" t="s">
        <v>30</v>
      </c>
      <c r="F528">
        <v>42710</v>
      </c>
      <c r="G528">
        <v>1</v>
      </c>
      <c r="H528">
        <v>0</v>
      </c>
      <c r="I528" s="21">
        <f t="shared" si="57"/>
        <v>1</v>
      </c>
      <c r="J528" t="s">
        <v>262</v>
      </c>
      <c r="K528">
        <v>38</v>
      </c>
      <c r="L528">
        <v>252</v>
      </c>
      <c r="M528">
        <v>3</v>
      </c>
      <c r="N528">
        <v>42</v>
      </c>
      <c r="O528">
        <v>4</v>
      </c>
      <c r="P528">
        <v>3</v>
      </c>
      <c r="Q528">
        <v>102</v>
      </c>
      <c r="R528" s="2">
        <f t="shared" si="58"/>
        <v>406</v>
      </c>
      <c r="S528">
        <v>2</v>
      </c>
      <c r="T528" s="2" t="str">
        <f t="shared" si="59"/>
        <v>With Discount</v>
      </c>
      <c r="U528">
        <v>4</v>
      </c>
      <c r="V528" s="18">
        <f t="shared" si="60"/>
        <v>232</v>
      </c>
      <c r="W528">
        <v>5</v>
      </c>
      <c r="X528">
        <v>3</v>
      </c>
      <c r="Y528" s="18">
        <f t="shared" si="61"/>
        <v>174</v>
      </c>
      <c r="Z528">
        <v>6</v>
      </c>
      <c r="AA528" s="2">
        <f t="shared" si="62"/>
        <v>14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3</v>
      </c>
      <c r="AI528">
        <v>11</v>
      </c>
      <c r="AJ528">
        <v>0</v>
      </c>
    </row>
    <row r="529" spans="1:36" x14ac:dyDescent="0.25">
      <c r="A529">
        <v>5547</v>
      </c>
      <c r="B529">
        <v>1982</v>
      </c>
      <c r="C529" s="2">
        <f t="shared" ca="1" si="56"/>
        <v>43</v>
      </c>
      <c r="D529" t="s">
        <v>33</v>
      </c>
      <c r="E529" t="s">
        <v>34</v>
      </c>
      <c r="F529">
        <v>84169</v>
      </c>
      <c r="G529">
        <v>0</v>
      </c>
      <c r="H529">
        <v>0</v>
      </c>
      <c r="I529" s="21">
        <f t="shared" si="57"/>
        <v>0</v>
      </c>
      <c r="J529" s="1">
        <v>41463</v>
      </c>
      <c r="K529">
        <v>9</v>
      </c>
      <c r="L529">
        <v>1478</v>
      </c>
      <c r="M529">
        <v>19</v>
      </c>
      <c r="N529">
        <v>403</v>
      </c>
      <c r="O529">
        <v>0</v>
      </c>
      <c r="P529">
        <v>19</v>
      </c>
      <c r="Q529">
        <v>0</v>
      </c>
      <c r="R529" s="2">
        <f t="shared" si="58"/>
        <v>1919</v>
      </c>
      <c r="S529">
        <v>1</v>
      </c>
      <c r="T529" s="2" t="str">
        <f t="shared" si="59"/>
        <v>With Discount</v>
      </c>
      <c r="U529">
        <v>7</v>
      </c>
      <c r="V529" s="18">
        <f t="shared" si="60"/>
        <v>1033.3076923076922</v>
      </c>
      <c r="W529">
        <v>6</v>
      </c>
      <c r="X529">
        <v>6</v>
      </c>
      <c r="Y529" s="18">
        <f t="shared" si="61"/>
        <v>885.69230769230774</v>
      </c>
      <c r="Z529">
        <v>3</v>
      </c>
      <c r="AA529" s="2">
        <f t="shared" si="62"/>
        <v>20</v>
      </c>
      <c r="AB529">
        <v>0</v>
      </c>
      <c r="AC529">
        <v>1</v>
      </c>
      <c r="AD529">
        <v>1</v>
      </c>
      <c r="AE529">
        <v>0</v>
      </c>
      <c r="AF529">
        <v>0</v>
      </c>
      <c r="AG529">
        <v>0</v>
      </c>
      <c r="AH529">
        <v>3</v>
      </c>
      <c r="AI529">
        <v>11</v>
      </c>
      <c r="AJ529">
        <v>1</v>
      </c>
    </row>
    <row r="530" spans="1:36" x14ac:dyDescent="0.25">
      <c r="A530">
        <v>7822</v>
      </c>
      <c r="B530">
        <v>1976</v>
      </c>
      <c r="C530" s="2">
        <f t="shared" ca="1" si="56"/>
        <v>49</v>
      </c>
      <c r="D530" t="s">
        <v>442</v>
      </c>
      <c r="E530" t="s">
        <v>34</v>
      </c>
      <c r="F530">
        <v>54058</v>
      </c>
      <c r="G530">
        <v>0</v>
      </c>
      <c r="H530">
        <v>1</v>
      </c>
      <c r="I530" s="21">
        <f t="shared" si="57"/>
        <v>1</v>
      </c>
      <c r="J530" s="1">
        <v>41370</v>
      </c>
      <c r="K530">
        <v>56</v>
      </c>
      <c r="L530">
        <v>198</v>
      </c>
      <c r="M530">
        <v>18</v>
      </c>
      <c r="N530">
        <v>252</v>
      </c>
      <c r="O530">
        <v>32</v>
      </c>
      <c r="P530">
        <v>108</v>
      </c>
      <c r="Q530">
        <v>54</v>
      </c>
      <c r="R530" s="2">
        <f t="shared" si="58"/>
        <v>662</v>
      </c>
      <c r="S530">
        <v>2</v>
      </c>
      <c r="T530" s="2" t="str">
        <f t="shared" si="59"/>
        <v>With Discount</v>
      </c>
      <c r="U530">
        <v>4</v>
      </c>
      <c r="V530" s="18">
        <f t="shared" si="60"/>
        <v>220.66666666666666</v>
      </c>
      <c r="W530">
        <v>6</v>
      </c>
      <c r="X530">
        <v>8</v>
      </c>
      <c r="Y530" s="18">
        <f t="shared" si="61"/>
        <v>441.33333333333331</v>
      </c>
      <c r="Z530">
        <v>3</v>
      </c>
      <c r="AA530" s="2">
        <f t="shared" si="62"/>
        <v>20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3</v>
      </c>
      <c r="AI530">
        <v>11</v>
      </c>
      <c r="AJ530">
        <v>0</v>
      </c>
    </row>
    <row r="531" spans="1:36" x14ac:dyDescent="0.25">
      <c r="A531">
        <v>8541</v>
      </c>
      <c r="B531">
        <v>1990</v>
      </c>
      <c r="C531" s="2">
        <f t="shared" ca="1" si="56"/>
        <v>35</v>
      </c>
      <c r="D531" t="s">
        <v>443</v>
      </c>
      <c r="E531" t="s">
        <v>34</v>
      </c>
      <c r="F531">
        <v>24683</v>
      </c>
      <c r="G531">
        <v>1</v>
      </c>
      <c r="H531">
        <v>0</v>
      </c>
      <c r="I531" s="21">
        <f t="shared" si="57"/>
        <v>1</v>
      </c>
      <c r="J531" s="1">
        <v>41854</v>
      </c>
      <c r="K531">
        <v>98</v>
      </c>
      <c r="L531">
        <v>8</v>
      </c>
      <c r="M531">
        <v>4</v>
      </c>
      <c r="N531">
        <v>10</v>
      </c>
      <c r="O531">
        <v>6</v>
      </c>
      <c r="P531">
        <v>7</v>
      </c>
      <c r="Q531">
        <v>6</v>
      </c>
      <c r="R531" s="2">
        <f t="shared" si="58"/>
        <v>41</v>
      </c>
      <c r="S531">
        <v>2</v>
      </c>
      <c r="T531" s="2" t="str">
        <f t="shared" si="59"/>
        <v>With Discount</v>
      </c>
      <c r="U531">
        <v>2</v>
      </c>
      <c r="V531" s="18">
        <f t="shared" si="60"/>
        <v>13.666666666666666</v>
      </c>
      <c r="W531">
        <v>0</v>
      </c>
      <c r="X531">
        <v>4</v>
      </c>
      <c r="Y531" s="18">
        <f t="shared" si="61"/>
        <v>27.333333333333332</v>
      </c>
      <c r="Z531">
        <v>5</v>
      </c>
      <c r="AA531" s="2">
        <f t="shared" si="62"/>
        <v>8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</v>
      </c>
      <c r="AI531">
        <v>11</v>
      </c>
      <c r="AJ531">
        <v>0</v>
      </c>
    </row>
    <row r="532" spans="1:36" x14ac:dyDescent="0.25">
      <c r="A532">
        <v>10955</v>
      </c>
      <c r="B532">
        <v>1964</v>
      </c>
      <c r="C532" s="2">
        <f t="shared" ca="1" si="56"/>
        <v>61</v>
      </c>
      <c r="D532" t="s">
        <v>442</v>
      </c>
      <c r="E532" t="s">
        <v>57</v>
      </c>
      <c r="F532">
        <v>85620</v>
      </c>
      <c r="G532">
        <v>0</v>
      </c>
      <c r="H532">
        <v>0</v>
      </c>
      <c r="I532" s="21">
        <f t="shared" si="57"/>
        <v>0</v>
      </c>
      <c r="J532" s="1">
        <v>41821</v>
      </c>
      <c r="K532">
        <v>68</v>
      </c>
      <c r="L532">
        <v>416</v>
      </c>
      <c r="M532">
        <v>46</v>
      </c>
      <c r="N532">
        <v>925</v>
      </c>
      <c r="O532">
        <v>60</v>
      </c>
      <c r="P532">
        <v>107</v>
      </c>
      <c r="Q532">
        <v>46</v>
      </c>
      <c r="R532" s="2">
        <f t="shared" si="58"/>
        <v>1600</v>
      </c>
      <c r="S532">
        <v>1</v>
      </c>
      <c r="T532" s="2" t="str">
        <f t="shared" si="59"/>
        <v>With Discount</v>
      </c>
      <c r="U532">
        <v>3</v>
      </c>
      <c r="V532" s="18">
        <f t="shared" si="60"/>
        <v>685.71428571428567</v>
      </c>
      <c r="W532">
        <v>6</v>
      </c>
      <c r="X532">
        <v>4</v>
      </c>
      <c r="Y532" s="18">
        <f t="shared" si="61"/>
        <v>914.28571428571422</v>
      </c>
      <c r="Z532">
        <v>1</v>
      </c>
      <c r="AA532" s="2">
        <f t="shared" si="62"/>
        <v>14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3</v>
      </c>
      <c r="AI532">
        <v>11</v>
      </c>
      <c r="AJ532">
        <v>1</v>
      </c>
    </row>
    <row r="533" spans="1:36" x14ac:dyDescent="0.25">
      <c r="A533">
        <v>4368</v>
      </c>
      <c r="B533">
        <v>1980</v>
      </c>
      <c r="C533" s="2">
        <f t="shared" ca="1" si="56"/>
        <v>45</v>
      </c>
      <c r="D533" t="s">
        <v>442</v>
      </c>
      <c r="E533" t="s">
        <v>34</v>
      </c>
      <c r="F533">
        <v>47850</v>
      </c>
      <c r="G533">
        <v>1</v>
      </c>
      <c r="H533">
        <v>0</v>
      </c>
      <c r="I533" s="21">
        <f t="shared" si="57"/>
        <v>1</v>
      </c>
      <c r="J533" s="1">
        <v>41345</v>
      </c>
      <c r="K533">
        <v>72</v>
      </c>
      <c r="L533">
        <v>42</v>
      </c>
      <c r="M533">
        <v>7</v>
      </c>
      <c r="N533">
        <v>43</v>
      </c>
      <c r="O533">
        <v>20</v>
      </c>
      <c r="P533">
        <v>12</v>
      </c>
      <c r="Q533">
        <v>10</v>
      </c>
      <c r="R533" s="2">
        <f t="shared" si="58"/>
        <v>134</v>
      </c>
      <c r="S533">
        <v>1</v>
      </c>
      <c r="T533" s="2" t="str">
        <f t="shared" si="59"/>
        <v>With Discount</v>
      </c>
      <c r="U533">
        <v>3</v>
      </c>
      <c r="V533" s="18">
        <f t="shared" si="60"/>
        <v>57.428571428571423</v>
      </c>
      <c r="W533">
        <v>0</v>
      </c>
      <c r="X533">
        <v>4</v>
      </c>
      <c r="Y533" s="18">
        <f t="shared" si="61"/>
        <v>76.571428571428569</v>
      </c>
      <c r="Z533">
        <v>6</v>
      </c>
      <c r="AA533" s="2">
        <f t="shared" si="62"/>
        <v>8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3</v>
      </c>
      <c r="AI533">
        <v>11</v>
      </c>
      <c r="AJ533">
        <v>0</v>
      </c>
    </row>
    <row r="534" spans="1:36" x14ac:dyDescent="0.25">
      <c r="A534">
        <v>9671</v>
      </c>
      <c r="B534">
        <v>1968</v>
      </c>
      <c r="C534" s="2">
        <f t="shared" ca="1" si="56"/>
        <v>57</v>
      </c>
      <c r="D534" t="s">
        <v>442</v>
      </c>
      <c r="E534" t="s">
        <v>34</v>
      </c>
      <c r="F534">
        <v>19514</v>
      </c>
      <c r="G534">
        <v>1</v>
      </c>
      <c r="H534">
        <v>1</v>
      </c>
      <c r="I534" s="21">
        <f t="shared" si="57"/>
        <v>2</v>
      </c>
      <c r="J534" t="s">
        <v>244</v>
      </c>
      <c r="K534">
        <v>47</v>
      </c>
      <c r="L534">
        <v>14</v>
      </c>
      <c r="M534">
        <v>3</v>
      </c>
      <c r="N534">
        <v>21</v>
      </c>
      <c r="O534">
        <v>2</v>
      </c>
      <c r="P534">
        <v>1</v>
      </c>
      <c r="Q534">
        <v>28</v>
      </c>
      <c r="R534" s="2">
        <f t="shared" si="58"/>
        <v>69</v>
      </c>
      <c r="S534">
        <v>4</v>
      </c>
      <c r="T534" s="2" t="str">
        <f t="shared" si="59"/>
        <v>With Discount</v>
      </c>
      <c r="U534">
        <v>3</v>
      </c>
      <c r="V534" s="18">
        <f t="shared" si="60"/>
        <v>41.4</v>
      </c>
      <c r="W534">
        <v>1</v>
      </c>
      <c r="X534">
        <v>2</v>
      </c>
      <c r="Y534" s="18">
        <f t="shared" si="61"/>
        <v>27.6</v>
      </c>
      <c r="Z534">
        <v>8</v>
      </c>
      <c r="AA534" s="2">
        <f t="shared" si="62"/>
        <v>10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3</v>
      </c>
      <c r="AI534">
        <v>11</v>
      </c>
      <c r="AJ534">
        <v>1</v>
      </c>
    </row>
    <row r="535" spans="1:36" x14ac:dyDescent="0.25">
      <c r="A535">
        <v>2256</v>
      </c>
      <c r="B535">
        <v>1973</v>
      </c>
      <c r="C535" s="2">
        <f t="shared" ca="1" si="56"/>
        <v>52</v>
      </c>
      <c r="D535" t="s">
        <v>443</v>
      </c>
      <c r="E535" t="s">
        <v>34</v>
      </c>
      <c r="F535">
        <v>27159</v>
      </c>
      <c r="G535">
        <v>1</v>
      </c>
      <c r="H535">
        <v>1</v>
      </c>
      <c r="I535" s="21">
        <f t="shared" si="57"/>
        <v>2</v>
      </c>
      <c r="J535" t="s">
        <v>263</v>
      </c>
      <c r="K535">
        <v>33</v>
      </c>
      <c r="L535">
        <v>17</v>
      </c>
      <c r="M535">
        <v>0</v>
      </c>
      <c r="N535">
        <v>3</v>
      </c>
      <c r="O535">
        <v>0</v>
      </c>
      <c r="P535">
        <v>0</v>
      </c>
      <c r="Q535">
        <v>1</v>
      </c>
      <c r="R535" s="2">
        <f t="shared" si="58"/>
        <v>21</v>
      </c>
      <c r="S535">
        <v>2</v>
      </c>
      <c r="T535" s="2" t="str">
        <f t="shared" si="59"/>
        <v>With Discount</v>
      </c>
      <c r="U535">
        <v>1</v>
      </c>
      <c r="V535" s="18">
        <f t="shared" si="60"/>
        <v>5.25</v>
      </c>
      <c r="W535">
        <v>0</v>
      </c>
      <c r="X535">
        <v>3</v>
      </c>
      <c r="Y535" s="18">
        <f t="shared" si="61"/>
        <v>15.75</v>
      </c>
      <c r="Z535">
        <v>6</v>
      </c>
      <c r="AA535" s="2">
        <f t="shared" si="62"/>
        <v>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</v>
      </c>
      <c r="AI535">
        <v>11</v>
      </c>
      <c r="AJ535">
        <v>0</v>
      </c>
    </row>
    <row r="536" spans="1:36" x14ac:dyDescent="0.25">
      <c r="A536">
        <v>4279</v>
      </c>
      <c r="B536">
        <v>1963</v>
      </c>
      <c r="C536" s="2">
        <f t="shared" ca="1" si="56"/>
        <v>62</v>
      </c>
      <c r="D536" t="s">
        <v>443</v>
      </c>
      <c r="E536" t="s">
        <v>30</v>
      </c>
      <c r="F536">
        <v>39548</v>
      </c>
      <c r="G536">
        <v>1</v>
      </c>
      <c r="H536">
        <v>1</v>
      </c>
      <c r="I536" s="21">
        <f t="shared" si="57"/>
        <v>2</v>
      </c>
      <c r="J536" t="s">
        <v>132</v>
      </c>
      <c r="K536">
        <v>87</v>
      </c>
      <c r="L536">
        <v>15</v>
      </c>
      <c r="M536">
        <v>4</v>
      </c>
      <c r="N536">
        <v>10</v>
      </c>
      <c r="O536">
        <v>3</v>
      </c>
      <c r="P536">
        <v>4</v>
      </c>
      <c r="Q536">
        <v>18</v>
      </c>
      <c r="R536" s="2">
        <f t="shared" si="58"/>
        <v>54</v>
      </c>
      <c r="S536">
        <v>2</v>
      </c>
      <c r="T536" s="2" t="str">
        <f t="shared" si="59"/>
        <v>With Discount</v>
      </c>
      <c r="U536">
        <v>1</v>
      </c>
      <c r="V536" s="18">
        <f t="shared" si="60"/>
        <v>13.5</v>
      </c>
      <c r="W536">
        <v>1</v>
      </c>
      <c r="X536">
        <v>3</v>
      </c>
      <c r="Y536" s="18">
        <f t="shared" si="61"/>
        <v>40.5</v>
      </c>
      <c r="Z536">
        <v>3</v>
      </c>
      <c r="AA536" s="2">
        <f t="shared" si="62"/>
        <v>7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3</v>
      </c>
      <c r="AI536">
        <v>11</v>
      </c>
      <c r="AJ536">
        <v>0</v>
      </c>
    </row>
    <row r="537" spans="1:36" x14ac:dyDescent="0.25">
      <c r="A537">
        <v>5371</v>
      </c>
      <c r="B537">
        <v>1989</v>
      </c>
      <c r="C537" s="2">
        <f t="shared" ca="1" si="56"/>
        <v>36</v>
      </c>
      <c r="D537" t="s">
        <v>442</v>
      </c>
      <c r="E537" t="s">
        <v>30</v>
      </c>
      <c r="F537">
        <v>21474</v>
      </c>
      <c r="G537">
        <v>1</v>
      </c>
      <c r="H537">
        <v>0</v>
      </c>
      <c r="I537" s="21">
        <f t="shared" si="57"/>
        <v>1</v>
      </c>
      <c r="J537" s="1">
        <v>41855</v>
      </c>
      <c r="K537">
        <v>0</v>
      </c>
      <c r="L537">
        <v>6</v>
      </c>
      <c r="M537">
        <v>16</v>
      </c>
      <c r="N537">
        <v>24</v>
      </c>
      <c r="O537">
        <v>11</v>
      </c>
      <c r="P537">
        <v>0</v>
      </c>
      <c r="Q537">
        <v>34</v>
      </c>
      <c r="R537" s="2">
        <f t="shared" si="58"/>
        <v>91</v>
      </c>
      <c r="S537">
        <v>2</v>
      </c>
      <c r="T537" s="2" t="str">
        <f t="shared" si="59"/>
        <v>With Discount</v>
      </c>
      <c r="U537">
        <v>3</v>
      </c>
      <c r="V537" s="18">
        <f t="shared" si="60"/>
        <v>54.6</v>
      </c>
      <c r="W537">
        <v>1</v>
      </c>
      <c r="X537">
        <v>2</v>
      </c>
      <c r="Y537" s="18">
        <f t="shared" si="61"/>
        <v>36.4</v>
      </c>
      <c r="Z537">
        <v>7</v>
      </c>
      <c r="AA537" s="2">
        <f t="shared" si="62"/>
        <v>8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3</v>
      </c>
      <c r="AI537">
        <v>11</v>
      </c>
      <c r="AJ537">
        <v>1</v>
      </c>
    </row>
    <row r="538" spans="1:36" x14ac:dyDescent="0.25">
      <c r="A538">
        <v>9240</v>
      </c>
      <c r="B538">
        <v>1971</v>
      </c>
      <c r="C538" s="2">
        <f t="shared" ca="1" si="56"/>
        <v>54</v>
      </c>
      <c r="D538" t="s">
        <v>33</v>
      </c>
      <c r="E538" t="s">
        <v>30</v>
      </c>
      <c r="F538">
        <v>60504</v>
      </c>
      <c r="G538">
        <v>0</v>
      </c>
      <c r="H538">
        <v>1</v>
      </c>
      <c r="I538" s="21">
        <f t="shared" si="57"/>
        <v>1</v>
      </c>
      <c r="J538" s="1">
        <v>41822</v>
      </c>
      <c r="K538">
        <v>73</v>
      </c>
      <c r="L538">
        <v>458</v>
      </c>
      <c r="M538">
        <v>0</v>
      </c>
      <c r="N538">
        <v>24</v>
      </c>
      <c r="O538">
        <v>6</v>
      </c>
      <c r="P538">
        <v>4</v>
      </c>
      <c r="Q538">
        <v>34</v>
      </c>
      <c r="R538" s="2">
        <f t="shared" si="58"/>
        <v>526</v>
      </c>
      <c r="S538">
        <v>2</v>
      </c>
      <c r="T538" s="2" t="str">
        <f t="shared" si="59"/>
        <v>With Discount</v>
      </c>
      <c r="U538">
        <v>6</v>
      </c>
      <c r="V538" s="18">
        <f t="shared" si="60"/>
        <v>225.42857142857142</v>
      </c>
      <c r="W538">
        <v>2</v>
      </c>
      <c r="X538">
        <v>8</v>
      </c>
      <c r="Y538" s="18">
        <f t="shared" si="61"/>
        <v>300.57142857142856</v>
      </c>
      <c r="Z538">
        <v>6</v>
      </c>
      <c r="AA538" s="2">
        <f t="shared" si="62"/>
        <v>18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3</v>
      </c>
      <c r="AI538">
        <v>11</v>
      </c>
      <c r="AJ538">
        <v>0</v>
      </c>
    </row>
    <row r="539" spans="1:36" x14ac:dyDescent="0.25">
      <c r="A539">
        <v>9460</v>
      </c>
      <c r="B539">
        <v>1963</v>
      </c>
      <c r="C539" s="2">
        <f t="shared" ca="1" si="56"/>
        <v>62</v>
      </c>
      <c r="D539" t="s">
        <v>442</v>
      </c>
      <c r="E539" t="s">
        <v>34</v>
      </c>
      <c r="F539">
        <v>22419</v>
      </c>
      <c r="G539">
        <v>0</v>
      </c>
      <c r="H539">
        <v>0</v>
      </c>
      <c r="I539" s="21">
        <f t="shared" si="57"/>
        <v>0</v>
      </c>
      <c r="J539" t="s">
        <v>210</v>
      </c>
      <c r="K539">
        <v>74</v>
      </c>
      <c r="L539">
        <v>30</v>
      </c>
      <c r="M539">
        <v>3</v>
      </c>
      <c r="N539">
        <v>47</v>
      </c>
      <c r="O539">
        <v>19</v>
      </c>
      <c r="P539">
        <v>21</v>
      </c>
      <c r="Q539">
        <v>42</v>
      </c>
      <c r="R539" s="2">
        <f t="shared" si="58"/>
        <v>162</v>
      </c>
      <c r="S539">
        <v>1</v>
      </c>
      <c r="T539" s="2" t="str">
        <f t="shared" si="59"/>
        <v>With Discount</v>
      </c>
      <c r="U539">
        <v>3</v>
      </c>
      <c r="V539" s="18">
        <f t="shared" si="60"/>
        <v>97.2</v>
      </c>
      <c r="W539">
        <v>2</v>
      </c>
      <c r="X539">
        <v>2</v>
      </c>
      <c r="Y539" s="18">
        <f t="shared" si="61"/>
        <v>64.8</v>
      </c>
      <c r="Z539">
        <v>8</v>
      </c>
      <c r="AA539" s="2">
        <f t="shared" si="62"/>
        <v>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3</v>
      </c>
      <c r="AI539">
        <v>11</v>
      </c>
      <c r="AJ539">
        <v>0</v>
      </c>
    </row>
    <row r="540" spans="1:36" x14ac:dyDescent="0.25">
      <c r="A540">
        <v>9504</v>
      </c>
      <c r="B540">
        <v>1949</v>
      </c>
      <c r="C540" s="2">
        <f t="shared" ca="1" si="56"/>
        <v>76</v>
      </c>
      <c r="D540" t="s">
        <v>443</v>
      </c>
      <c r="E540" t="s">
        <v>34</v>
      </c>
      <c r="F540">
        <v>81698</v>
      </c>
      <c r="G540">
        <v>0</v>
      </c>
      <c r="H540">
        <v>0</v>
      </c>
      <c r="I540" s="21">
        <f t="shared" si="57"/>
        <v>0</v>
      </c>
      <c r="J540" s="1">
        <v>41436</v>
      </c>
      <c r="K540">
        <v>4</v>
      </c>
      <c r="L540">
        <v>179</v>
      </c>
      <c r="M540">
        <v>28</v>
      </c>
      <c r="N540">
        <v>520</v>
      </c>
      <c r="O540">
        <v>111</v>
      </c>
      <c r="P540">
        <v>123</v>
      </c>
      <c r="Q540">
        <v>47</v>
      </c>
      <c r="R540" s="2">
        <f t="shared" si="58"/>
        <v>1008</v>
      </c>
      <c r="S540">
        <v>1</v>
      </c>
      <c r="T540" s="2" t="str">
        <f t="shared" si="59"/>
        <v>With Discount</v>
      </c>
      <c r="U540">
        <v>3</v>
      </c>
      <c r="V540" s="18">
        <f t="shared" si="60"/>
        <v>189</v>
      </c>
      <c r="W540">
        <v>8</v>
      </c>
      <c r="X540">
        <v>13</v>
      </c>
      <c r="Y540" s="18">
        <f t="shared" si="61"/>
        <v>819</v>
      </c>
      <c r="Z540">
        <v>1</v>
      </c>
      <c r="AA540" s="2">
        <f t="shared" si="62"/>
        <v>25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</v>
      </c>
      <c r="AI540">
        <v>11</v>
      </c>
      <c r="AJ540">
        <v>1</v>
      </c>
    </row>
    <row r="541" spans="1:36" x14ac:dyDescent="0.25">
      <c r="A541">
        <v>8692</v>
      </c>
      <c r="B541">
        <v>1952</v>
      </c>
      <c r="C541" s="2">
        <f t="shared" ca="1" si="56"/>
        <v>73</v>
      </c>
      <c r="D541" t="s">
        <v>442</v>
      </c>
      <c r="E541" t="s">
        <v>34</v>
      </c>
      <c r="F541">
        <v>43462</v>
      </c>
      <c r="G541">
        <v>1</v>
      </c>
      <c r="H541">
        <v>1</v>
      </c>
      <c r="I541" s="21">
        <f t="shared" si="57"/>
        <v>2</v>
      </c>
      <c r="J541" s="1">
        <v>41252</v>
      </c>
      <c r="K541">
        <v>50</v>
      </c>
      <c r="L541">
        <v>90</v>
      </c>
      <c r="M541">
        <v>17</v>
      </c>
      <c r="N541">
        <v>97</v>
      </c>
      <c r="O541">
        <v>15</v>
      </c>
      <c r="P541">
        <v>6</v>
      </c>
      <c r="Q541">
        <v>15</v>
      </c>
      <c r="R541" s="2">
        <f t="shared" si="58"/>
        <v>240</v>
      </c>
      <c r="S541">
        <v>6</v>
      </c>
      <c r="T541" s="2" t="str">
        <f t="shared" si="59"/>
        <v>With Discount</v>
      </c>
      <c r="U541">
        <v>4</v>
      </c>
      <c r="V541" s="18">
        <f t="shared" si="60"/>
        <v>106.66666666666666</v>
      </c>
      <c r="W541">
        <v>1</v>
      </c>
      <c r="X541">
        <v>5</v>
      </c>
      <c r="Y541" s="18">
        <f t="shared" si="61"/>
        <v>133.33333333333334</v>
      </c>
      <c r="Z541">
        <v>8</v>
      </c>
      <c r="AA541" s="2">
        <f t="shared" si="62"/>
        <v>16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3</v>
      </c>
      <c r="AI541">
        <v>11</v>
      </c>
      <c r="AJ541">
        <v>0</v>
      </c>
    </row>
    <row r="542" spans="1:36" x14ac:dyDescent="0.25">
      <c r="A542">
        <v>448</v>
      </c>
      <c r="B542">
        <v>1978</v>
      </c>
      <c r="C542" s="2">
        <f t="shared" ca="1" si="56"/>
        <v>47</v>
      </c>
      <c r="D542" t="s">
        <v>33</v>
      </c>
      <c r="E542" t="s">
        <v>30</v>
      </c>
      <c r="F542">
        <v>54880</v>
      </c>
      <c r="G542">
        <v>1</v>
      </c>
      <c r="H542">
        <v>0</v>
      </c>
      <c r="I542" s="21">
        <f t="shared" si="57"/>
        <v>1</v>
      </c>
      <c r="J542" s="1">
        <v>41277</v>
      </c>
      <c r="K542">
        <v>57</v>
      </c>
      <c r="L542">
        <v>308</v>
      </c>
      <c r="M542">
        <v>85</v>
      </c>
      <c r="N542">
        <v>137</v>
      </c>
      <c r="O542">
        <v>102</v>
      </c>
      <c r="P542">
        <v>45</v>
      </c>
      <c r="Q542">
        <v>118</v>
      </c>
      <c r="R542" s="2">
        <f t="shared" si="58"/>
        <v>795</v>
      </c>
      <c r="S542">
        <v>2</v>
      </c>
      <c r="T542" s="2" t="str">
        <f t="shared" si="59"/>
        <v>With Discount</v>
      </c>
      <c r="U542">
        <v>6</v>
      </c>
      <c r="V542" s="18">
        <f t="shared" si="60"/>
        <v>280.58823529411768</v>
      </c>
      <c r="W542">
        <v>2</v>
      </c>
      <c r="X542">
        <v>11</v>
      </c>
      <c r="Y542" s="18">
        <f t="shared" si="61"/>
        <v>514.41176470588243</v>
      </c>
      <c r="Z542">
        <v>5</v>
      </c>
      <c r="AA542" s="2">
        <f t="shared" si="62"/>
        <v>21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3</v>
      </c>
      <c r="AI542">
        <v>11</v>
      </c>
      <c r="AJ542">
        <v>0</v>
      </c>
    </row>
    <row r="543" spans="1:36" x14ac:dyDescent="0.25">
      <c r="A543">
        <v>8314</v>
      </c>
      <c r="B543">
        <v>1982</v>
      </c>
      <c r="C543" s="2">
        <f t="shared" ca="1" si="56"/>
        <v>43</v>
      </c>
      <c r="D543" t="s">
        <v>442</v>
      </c>
      <c r="E543" t="s">
        <v>34</v>
      </c>
      <c r="F543">
        <v>79908</v>
      </c>
      <c r="G543">
        <v>0</v>
      </c>
      <c r="H543">
        <v>0</v>
      </c>
      <c r="I543" s="21">
        <f t="shared" si="57"/>
        <v>0</v>
      </c>
      <c r="J543" s="1">
        <v>41398</v>
      </c>
      <c r="K543">
        <v>30</v>
      </c>
      <c r="L543">
        <v>557</v>
      </c>
      <c r="M543">
        <v>129</v>
      </c>
      <c r="N543">
        <v>761</v>
      </c>
      <c r="O543">
        <v>29</v>
      </c>
      <c r="P543">
        <v>185</v>
      </c>
      <c r="Q543">
        <v>111</v>
      </c>
      <c r="R543" s="2">
        <f t="shared" si="58"/>
        <v>1772</v>
      </c>
      <c r="S543">
        <v>1</v>
      </c>
      <c r="T543" s="2" t="str">
        <f t="shared" si="59"/>
        <v>With Discount</v>
      </c>
      <c r="U543">
        <v>5</v>
      </c>
      <c r="V543" s="18">
        <f t="shared" si="60"/>
        <v>738.33333333333337</v>
      </c>
      <c r="W543">
        <v>6</v>
      </c>
      <c r="X543">
        <v>7</v>
      </c>
      <c r="Y543" s="18">
        <f t="shared" si="61"/>
        <v>1033.6666666666667</v>
      </c>
      <c r="Z543">
        <v>2</v>
      </c>
      <c r="AA543" s="2">
        <f t="shared" si="62"/>
        <v>19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3</v>
      </c>
      <c r="AI543">
        <v>11</v>
      </c>
      <c r="AJ543">
        <v>0</v>
      </c>
    </row>
    <row r="544" spans="1:36" x14ac:dyDescent="0.25">
      <c r="A544">
        <v>8420</v>
      </c>
      <c r="B544">
        <v>1970</v>
      </c>
      <c r="C544" s="2">
        <f t="shared" ca="1" si="56"/>
        <v>55</v>
      </c>
      <c r="D544" t="s">
        <v>443</v>
      </c>
      <c r="E544" t="s">
        <v>34</v>
      </c>
      <c r="F544">
        <v>15315</v>
      </c>
      <c r="G544">
        <v>0</v>
      </c>
      <c r="H544">
        <v>0</v>
      </c>
      <c r="I544" s="21">
        <f t="shared" si="57"/>
        <v>0</v>
      </c>
      <c r="J544" s="1">
        <v>41341</v>
      </c>
      <c r="K544">
        <v>27</v>
      </c>
      <c r="L544">
        <v>7</v>
      </c>
      <c r="M544">
        <v>4</v>
      </c>
      <c r="N544">
        <v>13</v>
      </c>
      <c r="O544">
        <v>15</v>
      </c>
      <c r="P544">
        <v>8</v>
      </c>
      <c r="Q544">
        <v>17</v>
      </c>
      <c r="R544" s="2">
        <f t="shared" si="58"/>
        <v>64</v>
      </c>
      <c r="S544">
        <v>2</v>
      </c>
      <c r="T544" s="2" t="str">
        <f t="shared" si="59"/>
        <v>With Discount</v>
      </c>
      <c r="U544">
        <v>2</v>
      </c>
      <c r="V544" s="18">
        <f t="shared" si="60"/>
        <v>21.333333333333332</v>
      </c>
      <c r="W544">
        <v>0</v>
      </c>
      <c r="X544">
        <v>4</v>
      </c>
      <c r="Y544" s="18">
        <f t="shared" si="61"/>
        <v>42.666666666666664</v>
      </c>
      <c r="Z544">
        <v>5</v>
      </c>
      <c r="AA544" s="2">
        <f t="shared" si="62"/>
        <v>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3</v>
      </c>
      <c r="AI544">
        <v>11</v>
      </c>
      <c r="AJ544">
        <v>0</v>
      </c>
    </row>
    <row r="545" spans="1:36" x14ac:dyDescent="0.25">
      <c r="A545">
        <v>3174</v>
      </c>
      <c r="B545">
        <v>1959</v>
      </c>
      <c r="C545" s="2">
        <f t="shared" ca="1" si="56"/>
        <v>66</v>
      </c>
      <c r="D545" t="s">
        <v>442</v>
      </c>
      <c r="E545" t="s">
        <v>34</v>
      </c>
      <c r="F545">
        <v>87771</v>
      </c>
      <c r="G545">
        <v>0</v>
      </c>
      <c r="H545">
        <v>1</v>
      </c>
      <c r="I545" s="21">
        <f t="shared" si="57"/>
        <v>1</v>
      </c>
      <c r="J545" t="s">
        <v>163</v>
      </c>
      <c r="K545">
        <v>61</v>
      </c>
      <c r="L545">
        <v>1492</v>
      </c>
      <c r="M545">
        <v>38</v>
      </c>
      <c r="N545">
        <v>287</v>
      </c>
      <c r="O545">
        <v>50</v>
      </c>
      <c r="P545">
        <v>57</v>
      </c>
      <c r="Q545">
        <v>33</v>
      </c>
      <c r="R545" s="2">
        <f t="shared" si="58"/>
        <v>1957</v>
      </c>
      <c r="S545">
        <v>1</v>
      </c>
      <c r="T545" s="2" t="str">
        <f t="shared" si="59"/>
        <v>With Discount</v>
      </c>
      <c r="U545">
        <v>5</v>
      </c>
      <c r="V545" s="18">
        <f t="shared" si="60"/>
        <v>1087.2222222222222</v>
      </c>
      <c r="W545">
        <v>10</v>
      </c>
      <c r="X545">
        <v>4</v>
      </c>
      <c r="Y545" s="18">
        <f t="shared" si="61"/>
        <v>869.77777777777771</v>
      </c>
      <c r="Z545">
        <v>6</v>
      </c>
      <c r="AA545" s="2">
        <f t="shared" si="62"/>
        <v>20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0</v>
      </c>
      <c r="AH545">
        <v>3</v>
      </c>
      <c r="AI545">
        <v>11</v>
      </c>
      <c r="AJ545">
        <v>1</v>
      </c>
    </row>
    <row r="546" spans="1:36" x14ac:dyDescent="0.25">
      <c r="A546">
        <v>7685</v>
      </c>
      <c r="B546">
        <v>1978</v>
      </c>
      <c r="C546" s="2">
        <f t="shared" ca="1" si="56"/>
        <v>47</v>
      </c>
      <c r="D546" t="s">
        <v>442</v>
      </c>
      <c r="E546" t="s">
        <v>34</v>
      </c>
      <c r="F546">
        <v>33039</v>
      </c>
      <c r="G546">
        <v>1</v>
      </c>
      <c r="H546">
        <v>0</v>
      </c>
      <c r="I546" s="21">
        <f t="shared" si="57"/>
        <v>1</v>
      </c>
      <c r="J546" s="1">
        <v>41526</v>
      </c>
      <c r="K546">
        <v>4</v>
      </c>
      <c r="L546">
        <v>30</v>
      </c>
      <c r="M546">
        <v>8</v>
      </c>
      <c r="N546">
        <v>12</v>
      </c>
      <c r="O546">
        <v>8</v>
      </c>
      <c r="P546">
        <v>8</v>
      </c>
      <c r="Q546">
        <v>12</v>
      </c>
      <c r="R546" s="2">
        <f t="shared" si="58"/>
        <v>78</v>
      </c>
      <c r="S546">
        <v>1</v>
      </c>
      <c r="T546" s="2" t="str">
        <f t="shared" si="59"/>
        <v>With Discount</v>
      </c>
      <c r="U546">
        <v>2</v>
      </c>
      <c r="V546" s="18">
        <f t="shared" si="60"/>
        <v>26</v>
      </c>
      <c r="W546">
        <v>0</v>
      </c>
      <c r="X546">
        <v>4</v>
      </c>
      <c r="Y546" s="18">
        <f t="shared" si="61"/>
        <v>52</v>
      </c>
      <c r="Z546">
        <v>5</v>
      </c>
      <c r="AA546" s="2">
        <f t="shared" si="62"/>
        <v>7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3</v>
      </c>
      <c r="AI546">
        <v>11</v>
      </c>
      <c r="AJ546">
        <v>0</v>
      </c>
    </row>
    <row r="547" spans="1:36" x14ac:dyDescent="0.25">
      <c r="A547">
        <v>3179</v>
      </c>
      <c r="B547">
        <v>1980</v>
      </c>
      <c r="C547" s="2">
        <f t="shared" ca="1" si="56"/>
        <v>45</v>
      </c>
      <c r="D547" t="s">
        <v>442</v>
      </c>
      <c r="E547" t="s">
        <v>30</v>
      </c>
      <c r="F547">
        <v>81741</v>
      </c>
      <c r="G547">
        <v>0</v>
      </c>
      <c r="H547">
        <v>0</v>
      </c>
      <c r="I547" s="21">
        <f t="shared" si="57"/>
        <v>0</v>
      </c>
      <c r="J547" t="s">
        <v>264</v>
      </c>
      <c r="K547">
        <v>75</v>
      </c>
      <c r="L547">
        <v>249</v>
      </c>
      <c r="M547">
        <v>153</v>
      </c>
      <c r="N547">
        <v>940</v>
      </c>
      <c r="O547">
        <v>58</v>
      </c>
      <c r="P547">
        <v>134</v>
      </c>
      <c r="Q547">
        <v>38</v>
      </c>
      <c r="R547" s="2">
        <f t="shared" si="58"/>
        <v>1572</v>
      </c>
      <c r="S547">
        <v>0</v>
      </c>
      <c r="T547" s="2" t="str">
        <f t="shared" si="59"/>
        <v>Without Discount</v>
      </c>
      <c r="U547">
        <v>6</v>
      </c>
      <c r="V547" s="18">
        <f t="shared" si="60"/>
        <v>725.53846153846155</v>
      </c>
      <c r="W547">
        <v>6</v>
      </c>
      <c r="X547">
        <v>7</v>
      </c>
      <c r="Y547" s="18">
        <f t="shared" si="61"/>
        <v>846.46153846153845</v>
      </c>
      <c r="Z547">
        <v>2</v>
      </c>
      <c r="AA547" s="2">
        <f t="shared" si="62"/>
        <v>19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</v>
      </c>
      <c r="AI547">
        <v>11</v>
      </c>
      <c r="AJ547">
        <v>0</v>
      </c>
    </row>
    <row r="548" spans="1:36" x14ac:dyDescent="0.25">
      <c r="A548">
        <v>9780</v>
      </c>
      <c r="B548">
        <v>1971</v>
      </c>
      <c r="C548" s="2">
        <f t="shared" ca="1" si="56"/>
        <v>54</v>
      </c>
      <c r="D548" t="s">
        <v>443</v>
      </c>
      <c r="E548" t="s">
        <v>34</v>
      </c>
      <c r="F548">
        <v>71499</v>
      </c>
      <c r="G548">
        <v>0</v>
      </c>
      <c r="H548">
        <v>1</v>
      </c>
      <c r="I548" s="21">
        <f t="shared" si="57"/>
        <v>1</v>
      </c>
      <c r="J548" t="s">
        <v>265</v>
      </c>
      <c r="K548">
        <v>12</v>
      </c>
      <c r="L548">
        <v>465</v>
      </c>
      <c r="M548">
        <v>25</v>
      </c>
      <c r="N548">
        <v>132</v>
      </c>
      <c r="O548">
        <v>136</v>
      </c>
      <c r="P548">
        <v>0</v>
      </c>
      <c r="Q548">
        <v>37</v>
      </c>
      <c r="R548" s="2">
        <f t="shared" si="58"/>
        <v>795</v>
      </c>
      <c r="S548">
        <v>2</v>
      </c>
      <c r="T548" s="2" t="str">
        <f t="shared" si="59"/>
        <v>With Discount</v>
      </c>
      <c r="U548">
        <v>8</v>
      </c>
      <c r="V548" s="18">
        <f t="shared" si="60"/>
        <v>302.85714285714283</v>
      </c>
      <c r="W548">
        <v>3</v>
      </c>
      <c r="X548">
        <v>13</v>
      </c>
      <c r="Y548" s="18">
        <f t="shared" si="61"/>
        <v>492.14285714285717</v>
      </c>
      <c r="Z548">
        <v>4</v>
      </c>
      <c r="AA548" s="2">
        <f t="shared" si="62"/>
        <v>26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3</v>
      </c>
      <c r="AI548">
        <v>11</v>
      </c>
      <c r="AJ548">
        <v>0</v>
      </c>
    </row>
    <row r="549" spans="1:36" x14ac:dyDescent="0.25">
      <c r="A549">
        <v>10681</v>
      </c>
      <c r="B549">
        <v>1970</v>
      </c>
      <c r="C549" s="2">
        <f t="shared" ca="1" si="56"/>
        <v>55</v>
      </c>
      <c r="D549" t="s">
        <v>443</v>
      </c>
      <c r="E549" t="s">
        <v>34</v>
      </c>
      <c r="F549">
        <v>62466</v>
      </c>
      <c r="G549">
        <v>0</v>
      </c>
      <c r="H549">
        <v>1</v>
      </c>
      <c r="I549" s="21">
        <f t="shared" si="57"/>
        <v>1</v>
      </c>
      <c r="J549" t="s">
        <v>176</v>
      </c>
      <c r="K549">
        <v>13</v>
      </c>
      <c r="L549">
        <v>129</v>
      </c>
      <c r="M549">
        <v>129</v>
      </c>
      <c r="N549">
        <v>259</v>
      </c>
      <c r="O549">
        <v>168</v>
      </c>
      <c r="P549">
        <v>121</v>
      </c>
      <c r="Q549">
        <v>83</v>
      </c>
      <c r="R549" s="2">
        <f t="shared" si="58"/>
        <v>889</v>
      </c>
      <c r="S549">
        <v>5</v>
      </c>
      <c r="T549" s="2" t="str">
        <f t="shared" si="59"/>
        <v>With Discount</v>
      </c>
      <c r="U549">
        <v>6</v>
      </c>
      <c r="V549" s="18">
        <f t="shared" si="60"/>
        <v>296.33333333333331</v>
      </c>
      <c r="W549">
        <v>3</v>
      </c>
      <c r="X549">
        <v>12</v>
      </c>
      <c r="Y549" s="18">
        <f t="shared" si="61"/>
        <v>592.66666666666663</v>
      </c>
      <c r="Z549">
        <v>4</v>
      </c>
      <c r="AA549" s="2">
        <f t="shared" si="62"/>
        <v>26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</v>
      </c>
      <c r="AI549">
        <v>11</v>
      </c>
      <c r="AJ549">
        <v>0</v>
      </c>
    </row>
    <row r="550" spans="1:36" x14ac:dyDescent="0.25">
      <c r="A550">
        <v>10232</v>
      </c>
      <c r="B550">
        <v>1963</v>
      </c>
      <c r="C550" s="2">
        <f t="shared" ca="1" si="56"/>
        <v>62</v>
      </c>
      <c r="D550" t="s">
        <v>33</v>
      </c>
      <c r="E550" t="s">
        <v>37</v>
      </c>
      <c r="F550">
        <v>48799</v>
      </c>
      <c r="G550">
        <v>0</v>
      </c>
      <c r="H550">
        <v>1</v>
      </c>
      <c r="I550" s="21">
        <f t="shared" si="57"/>
        <v>1</v>
      </c>
      <c r="J550" s="1">
        <v>41405</v>
      </c>
      <c r="K550">
        <v>9</v>
      </c>
      <c r="L550">
        <v>174</v>
      </c>
      <c r="M550">
        <v>18</v>
      </c>
      <c r="N550">
        <v>81</v>
      </c>
      <c r="O550">
        <v>28</v>
      </c>
      <c r="P550">
        <v>6</v>
      </c>
      <c r="Q550">
        <v>24</v>
      </c>
      <c r="R550" s="2">
        <f t="shared" si="58"/>
        <v>331</v>
      </c>
      <c r="S550">
        <v>3</v>
      </c>
      <c r="T550" s="2" t="str">
        <f t="shared" si="59"/>
        <v>With Discount</v>
      </c>
      <c r="U550">
        <v>3</v>
      </c>
      <c r="V550" s="18">
        <f t="shared" si="60"/>
        <v>99.3</v>
      </c>
      <c r="W550">
        <v>2</v>
      </c>
      <c r="X550">
        <v>7</v>
      </c>
      <c r="Y550" s="18">
        <f t="shared" si="61"/>
        <v>231.7</v>
      </c>
      <c r="Z550">
        <v>3</v>
      </c>
      <c r="AA550" s="2">
        <f t="shared" si="62"/>
        <v>15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3</v>
      </c>
      <c r="AI550">
        <v>11</v>
      </c>
      <c r="AJ550">
        <v>0</v>
      </c>
    </row>
    <row r="551" spans="1:36" x14ac:dyDescent="0.25">
      <c r="A551">
        <v>4184</v>
      </c>
      <c r="B551">
        <v>1950</v>
      </c>
      <c r="C551" s="2">
        <f t="shared" ca="1" si="56"/>
        <v>75</v>
      </c>
      <c r="D551" t="s">
        <v>33</v>
      </c>
      <c r="E551" t="s">
        <v>34</v>
      </c>
      <c r="F551">
        <v>52157</v>
      </c>
      <c r="G551">
        <v>0</v>
      </c>
      <c r="H551">
        <v>1</v>
      </c>
      <c r="I551" s="21">
        <f t="shared" si="57"/>
        <v>1</v>
      </c>
      <c r="J551" s="1">
        <v>41826</v>
      </c>
      <c r="K551">
        <v>48</v>
      </c>
      <c r="L551">
        <v>189</v>
      </c>
      <c r="M551">
        <v>2</v>
      </c>
      <c r="N551">
        <v>29</v>
      </c>
      <c r="O551">
        <v>3</v>
      </c>
      <c r="P551">
        <v>2</v>
      </c>
      <c r="Q551">
        <v>40</v>
      </c>
      <c r="R551" s="2">
        <f t="shared" si="58"/>
        <v>265</v>
      </c>
      <c r="S551">
        <v>2</v>
      </c>
      <c r="T551" s="2" t="str">
        <f t="shared" si="59"/>
        <v>With Discount</v>
      </c>
      <c r="U551">
        <v>3</v>
      </c>
      <c r="V551" s="18">
        <f t="shared" si="60"/>
        <v>99.375</v>
      </c>
      <c r="W551">
        <v>2</v>
      </c>
      <c r="X551">
        <v>5</v>
      </c>
      <c r="Y551" s="18">
        <f t="shared" si="61"/>
        <v>165.625</v>
      </c>
      <c r="Z551">
        <v>4</v>
      </c>
      <c r="AA551" s="2">
        <f t="shared" si="62"/>
        <v>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3</v>
      </c>
      <c r="AI551">
        <v>11</v>
      </c>
      <c r="AJ551">
        <v>0</v>
      </c>
    </row>
    <row r="552" spans="1:36" x14ac:dyDescent="0.25">
      <c r="A552">
        <v>9120</v>
      </c>
      <c r="B552">
        <v>1962</v>
      </c>
      <c r="C552" s="2">
        <f t="shared" ca="1" si="56"/>
        <v>63</v>
      </c>
      <c r="D552" t="s">
        <v>442</v>
      </c>
      <c r="E552" t="s">
        <v>30</v>
      </c>
      <c r="F552">
        <v>66565</v>
      </c>
      <c r="G552">
        <v>0</v>
      </c>
      <c r="H552">
        <v>1</v>
      </c>
      <c r="I552" s="21">
        <f t="shared" si="57"/>
        <v>1</v>
      </c>
      <c r="J552" s="1">
        <v>41041</v>
      </c>
      <c r="K552">
        <v>80</v>
      </c>
      <c r="L552">
        <v>747</v>
      </c>
      <c r="M552">
        <v>10</v>
      </c>
      <c r="N552">
        <v>161</v>
      </c>
      <c r="O552">
        <v>65</v>
      </c>
      <c r="P552">
        <v>40</v>
      </c>
      <c r="Q552">
        <v>42</v>
      </c>
      <c r="R552" s="2">
        <f t="shared" si="58"/>
        <v>1065</v>
      </c>
      <c r="S552">
        <v>4</v>
      </c>
      <c r="T552" s="2" t="str">
        <f t="shared" si="59"/>
        <v>With Discount</v>
      </c>
      <c r="U552">
        <v>4</v>
      </c>
      <c r="V552" s="18">
        <f t="shared" si="60"/>
        <v>327.69230769230774</v>
      </c>
      <c r="W552">
        <v>2</v>
      </c>
      <c r="X552">
        <v>9</v>
      </c>
      <c r="Y552" s="18">
        <f t="shared" si="61"/>
        <v>737.30769230769226</v>
      </c>
      <c r="Z552">
        <v>8</v>
      </c>
      <c r="AA552" s="2">
        <f t="shared" si="62"/>
        <v>19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</v>
      </c>
      <c r="AI552">
        <v>11</v>
      </c>
      <c r="AJ552">
        <v>0</v>
      </c>
    </row>
    <row r="553" spans="1:36" x14ac:dyDescent="0.25">
      <c r="A553">
        <v>891</v>
      </c>
      <c r="B553">
        <v>1951</v>
      </c>
      <c r="C553" s="2">
        <f t="shared" ca="1" si="56"/>
        <v>74</v>
      </c>
      <c r="D553" t="s">
        <v>443</v>
      </c>
      <c r="E553" t="s">
        <v>34</v>
      </c>
      <c r="F553">
        <v>29298</v>
      </c>
      <c r="G553">
        <v>1</v>
      </c>
      <c r="H553">
        <v>1</v>
      </c>
      <c r="I553" s="21">
        <f t="shared" si="57"/>
        <v>2</v>
      </c>
      <c r="J553" s="1">
        <v>41464</v>
      </c>
      <c r="K553">
        <v>60</v>
      </c>
      <c r="L553">
        <v>6</v>
      </c>
      <c r="M553">
        <v>0</v>
      </c>
      <c r="N553">
        <v>2</v>
      </c>
      <c r="O553">
        <v>2</v>
      </c>
      <c r="P553">
        <v>0</v>
      </c>
      <c r="Q553">
        <v>1</v>
      </c>
      <c r="R553" s="2">
        <f t="shared" si="58"/>
        <v>11</v>
      </c>
      <c r="S553">
        <v>1</v>
      </c>
      <c r="T553" s="2" t="str">
        <f t="shared" si="59"/>
        <v>With Discount</v>
      </c>
      <c r="U553">
        <v>1</v>
      </c>
      <c r="V553" s="18">
        <f t="shared" si="60"/>
        <v>3.6666666666666665</v>
      </c>
      <c r="W553">
        <v>0</v>
      </c>
      <c r="X553">
        <v>2</v>
      </c>
      <c r="Y553" s="18">
        <f t="shared" si="61"/>
        <v>7.333333333333333</v>
      </c>
      <c r="Z553">
        <v>5</v>
      </c>
      <c r="AA553" s="2">
        <f t="shared" si="62"/>
        <v>4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3</v>
      </c>
      <c r="AI553">
        <v>11</v>
      </c>
      <c r="AJ553">
        <v>0</v>
      </c>
    </row>
    <row r="554" spans="1:36" x14ac:dyDescent="0.25">
      <c r="A554">
        <v>10381</v>
      </c>
      <c r="B554">
        <v>1979</v>
      </c>
      <c r="C554" s="2">
        <f t="shared" ca="1" si="56"/>
        <v>46</v>
      </c>
      <c r="D554" t="s">
        <v>442</v>
      </c>
      <c r="E554" t="s">
        <v>30</v>
      </c>
      <c r="F554">
        <v>47691</v>
      </c>
      <c r="G554">
        <v>0</v>
      </c>
      <c r="H554">
        <v>1</v>
      </c>
      <c r="I554" s="21">
        <f t="shared" si="57"/>
        <v>1</v>
      </c>
      <c r="J554" s="1">
        <v>41401</v>
      </c>
      <c r="K554">
        <v>43</v>
      </c>
      <c r="L554">
        <v>14</v>
      </c>
      <c r="M554">
        <v>0</v>
      </c>
      <c r="N554">
        <v>3</v>
      </c>
      <c r="O554">
        <v>0</v>
      </c>
      <c r="P554">
        <v>0</v>
      </c>
      <c r="Q554">
        <v>4</v>
      </c>
      <c r="R554" s="2">
        <f t="shared" si="58"/>
        <v>21</v>
      </c>
      <c r="S554">
        <v>1</v>
      </c>
      <c r="T554" s="2" t="str">
        <f t="shared" si="59"/>
        <v>With Discount</v>
      </c>
      <c r="U554">
        <v>1</v>
      </c>
      <c r="V554" s="18">
        <f t="shared" si="60"/>
        <v>7</v>
      </c>
      <c r="W554">
        <v>0</v>
      </c>
      <c r="X554">
        <v>2</v>
      </c>
      <c r="Y554" s="18">
        <f t="shared" si="61"/>
        <v>14</v>
      </c>
      <c r="Z554">
        <v>6</v>
      </c>
      <c r="AA554" s="2">
        <f t="shared" si="62"/>
        <v>4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3</v>
      </c>
      <c r="AI554">
        <v>11</v>
      </c>
      <c r="AJ554">
        <v>0</v>
      </c>
    </row>
    <row r="555" spans="1:36" x14ac:dyDescent="0.25">
      <c r="A555">
        <v>3525</v>
      </c>
      <c r="B555">
        <v>1970</v>
      </c>
      <c r="C555" s="2">
        <f t="shared" ca="1" si="56"/>
        <v>55</v>
      </c>
      <c r="D555" t="s">
        <v>442</v>
      </c>
      <c r="E555" t="s">
        <v>34</v>
      </c>
      <c r="F555">
        <v>38200</v>
      </c>
      <c r="G555">
        <v>1</v>
      </c>
      <c r="H555">
        <v>1</v>
      </c>
      <c r="I555" s="21">
        <f t="shared" si="57"/>
        <v>2</v>
      </c>
      <c r="J555" s="1">
        <v>41102</v>
      </c>
      <c r="K555">
        <v>19</v>
      </c>
      <c r="L555">
        <v>12</v>
      </c>
      <c r="M555">
        <v>0</v>
      </c>
      <c r="N555">
        <v>4</v>
      </c>
      <c r="O555">
        <v>0</v>
      </c>
      <c r="P555">
        <v>0</v>
      </c>
      <c r="Q555">
        <v>1</v>
      </c>
      <c r="R555" s="2">
        <f t="shared" si="58"/>
        <v>17</v>
      </c>
      <c r="S555">
        <v>1</v>
      </c>
      <c r="T555" s="2" t="str">
        <f t="shared" si="59"/>
        <v>With Discount</v>
      </c>
      <c r="U555">
        <v>1</v>
      </c>
      <c r="V555" s="18">
        <f t="shared" si="60"/>
        <v>5.6666666666666661</v>
      </c>
      <c r="W555">
        <v>0</v>
      </c>
      <c r="X555">
        <v>2</v>
      </c>
      <c r="Y555" s="18">
        <f t="shared" si="61"/>
        <v>11.333333333333332</v>
      </c>
      <c r="Z555">
        <v>7</v>
      </c>
      <c r="AA555" s="2">
        <f t="shared" si="62"/>
        <v>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</v>
      </c>
      <c r="AI555">
        <v>11</v>
      </c>
      <c r="AJ555">
        <v>0</v>
      </c>
    </row>
    <row r="556" spans="1:36" x14ac:dyDescent="0.25">
      <c r="A556">
        <v>6818</v>
      </c>
      <c r="B556">
        <v>1974</v>
      </c>
      <c r="C556" s="2">
        <f t="shared" ca="1" si="56"/>
        <v>51</v>
      </c>
      <c r="D556" t="s">
        <v>442</v>
      </c>
      <c r="E556" t="s">
        <v>34</v>
      </c>
      <c r="F556">
        <v>44989</v>
      </c>
      <c r="G556">
        <v>0</v>
      </c>
      <c r="H556">
        <v>1</v>
      </c>
      <c r="I556" s="21">
        <f t="shared" si="57"/>
        <v>1</v>
      </c>
      <c r="J556" s="1">
        <v>41252</v>
      </c>
      <c r="K556">
        <v>26</v>
      </c>
      <c r="L556">
        <v>98</v>
      </c>
      <c r="M556">
        <v>0</v>
      </c>
      <c r="N556">
        <v>106</v>
      </c>
      <c r="O556">
        <v>49</v>
      </c>
      <c r="P556">
        <v>10</v>
      </c>
      <c r="Q556">
        <v>106</v>
      </c>
      <c r="R556" s="2">
        <f t="shared" si="58"/>
        <v>369</v>
      </c>
      <c r="S556">
        <v>5</v>
      </c>
      <c r="T556" s="2" t="str">
        <f t="shared" si="59"/>
        <v>With Discount</v>
      </c>
      <c r="U556">
        <v>5</v>
      </c>
      <c r="V556" s="18">
        <f t="shared" si="60"/>
        <v>184.5</v>
      </c>
      <c r="W556">
        <v>1</v>
      </c>
      <c r="X556">
        <v>5</v>
      </c>
      <c r="Y556" s="18">
        <f t="shared" si="61"/>
        <v>184.5</v>
      </c>
      <c r="Z556">
        <v>6</v>
      </c>
      <c r="AA556" s="2">
        <f t="shared" si="62"/>
        <v>16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</v>
      </c>
      <c r="AI556">
        <v>11</v>
      </c>
      <c r="AJ556">
        <v>0</v>
      </c>
    </row>
    <row r="557" spans="1:36" x14ac:dyDescent="0.25">
      <c r="A557">
        <v>3526</v>
      </c>
      <c r="B557">
        <v>1968</v>
      </c>
      <c r="C557" s="2">
        <f t="shared" ca="1" si="56"/>
        <v>57</v>
      </c>
      <c r="D557" t="s">
        <v>33</v>
      </c>
      <c r="E557" t="s">
        <v>34</v>
      </c>
      <c r="F557">
        <v>38443</v>
      </c>
      <c r="G557">
        <v>1</v>
      </c>
      <c r="H557">
        <v>1</v>
      </c>
      <c r="I557" s="21">
        <f t="shared" si="57"/>
        <v>2</v>
      </c>
      <c r="J557" t="s">
        <v>253</v>
      </c>
      <c r="K557">
        <v>58</v>
      </c>
      <c r="L557">
        <v>32</v>
      </c>
      <c r="M557">
        <v>0</v>
      </c>
      <c r="N557">
        <v>5</v>
      </c>
      <c r="O557">
        <v>0</v>
      </c>
      <c r="P557">
        <v>0</v>
      </c>
      <c r="Q557">
        <v>1</v>
      </c>
      <c r="R557" s="2">
        <f t="shared" si="58"/>
        <v>38</v>
      </c>
      <c r="S557">
        <v>2</v>
      </c>
      <c r="T557" s="2" t="str">
        <f t="shared" si="59"/>
        <v>With Discount</v>
      </c>
      <c r="U557">
        <v>1</v>
      </c>
      <c r="V557" s="18">
        <f t="shared" si="60"/>
        <v>9.5</v>
      </c>
      <c r="W557">
        <v>0</v>
      </c>
      <c r="X557">
        <v>3</v>
      </c>
      <c r="Y557" s="18">
        <f t="shared" si="61"/>
        <v>28.5</v>
      </c>
      <c r="Z557">
        <v>7</v>
      </c>
      <c r="AA557" s="2">
        <f t="shared" si="62"/>
        <v>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3</v>
      </c>
      <c r="AI557">
        <v>11</v>
      </c>
      <c r="AJ557">
        <v>0</v>
      </c>
    </row>
    <row r="558" spans="1:36" x14ac:dyDescent="0.25">
      <c r="A558">
        <v>8181</v>
      </c>
      <c r="B558">
        <v>1978</v>
      </c>
      <c r="C558" s="2">
        <f t="shared" ca="1" si="56"/>
        <v>47</v>
      </c>
      <c r="D558" t="s">
        <v>443</v>
      </c>
      <c r="E558" t="s">
        <v>30</v>
      </c>
      <c r="F558">
        <v>38593</v>
      </c>
      <c r="G558">
        <v>1</v>
      </c>
      <c r="H558">
        <v>0</v>
      </c>
      <c r="I558" s="21">
        <f t="shared" si="57"/>
        <v>1</v>
      </c>
      <c r="J558" t="s">
        <v>266</v>
      </c>
      <c r="K558">
        <v>42</v>
      </c>
      <c r="L558">
        <v>51</v>
      </c>
      <c r="M558">
        <v>12</v>
      </c>
      <c r="N558">
        <v>49</v>
      </c>
      <c r="O558">
        <v>17</v>
      </c>
      <c r="P558">
        <v>24</v>
      </c>
      <c r="Q558">
        <v>24</v>
      </c>
      <c r="R558" s="2">
        <f t="shared" si="58"/>
        <v>177</v>
      </c>
      <c r="S558">
        <v>3</v>
      </c>
      <c r="T558" s="2" t="str">
        <f t="shared" si="59"/>
        <v>With Discount</v>
      </c>
      <c r="U558">
        <v>4</v>
      </c>
      <c r="V558" s="18">
        <f t="shared" si="60"/>
        <v>101.14285714285714</v>
      </c>
      <c r="W558">
        <v>1</v>
      </c>
      <c r="X558">
        <v>3</v>
      </c>
      <c r="Y558" s="18">
        <f t="shared" si="61"/>
        <v>75.857142857142847</v>
      </c>
      <c r="Z558">
        <v>8</v>
      </c>
      <c r="AA558" s="2">
        <f t="shared" si="62"/>
        <v>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3</v>
      </c>
      <c r="AI558">
        <v>11</v>
      </c>
      <c r="AJ558">
        <v>0</v>
      </c>
    </row>
    <row r="559" spans="1:36" x14ac:dyDescent="0.25">
      <c r="A559">
        <v>1029</v>
      </c>
      <c r="B559">
        <v>1970</v>
      </c>
      <c r="C559" s="2">
        <f t="shared" ca="1" si="56"/>
        <v>55</v>
      </c>
      <c r="D559" t="s">
        <v>33</v>
      </c>
      <c r="E559" t="s">
        <v>34</v>
      </c>
      <c r="F559">
        <v>64413</v>
      </c>
      <c r="G559">
        <v>0</v>
      </c>
      <c r="H559">
        <v>1</v>
      </c>
      <c r="I559" s="21">
        <f t="shared" si="57"/>
        <v>1</v>
      </c>
      <c r="J559" s="1">
        <v>41282</v>
      </c>
      <c r="K559">
        <v>27</v>
      </c>
      <c r="L559">
        <v>200</v>
      </c>
      <c r="M559">
        <v>5</v>
      </c>
      <c r="N559">
        <v>44</v>
      </c>
      <c r="O559">
        <v>0</v>
      </c>
      <c r="P559">
        <v>10</v>
      </c>
      <c r="Q559">
        <v>20</v>
      </c>
      <c r="R559" s="2">
        <f t="shared" si="58"/>
        <v>279</v>
      </c>
      <c r="S559">
        <v>1</v>
      </c>
      <c r="T559" s="2" t="str">
        <f t="shared" si="59"/>
        <v>With Discount</v>
      </c>
      <c r="U559">
        <v>5</v>
      </c>
      <c r="V559" s="18">
        <f t="shared" si="60"/>
        <v>139.5</v>
      </c>
      <c r="W559">
        <v>1</v>
      </c>
      <c r="X559">
        <v>5</v>
      </c>
      <c r="Y559" s="18">
        <f t="shared" si="61"/>
        <v>139.5</v>
      </c>
      <c r="Z559">
        <v>5</v>
      </c>
      <c r="AA559" s="2">
        <f t="shared" si="62"/>
        <v>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</v>
      </c>
      <c r="AI559">
        <v>11</v>
      </c>
      <c r="AJ559">
        <v>0</v>
      </c>
    </row>
    <row r="560" spans="1:36" x14ac:dyDescent="0.25">
      <c r="A560">
        <v>7369</v>
      </c>
      <c r="B560">
        <v>1981</v>
      </c>
      <c r="C560" s="2">
        <f t="shared" ca="1" si="56"/>
        <v>44</v>
      </c>
      <c r="D560" t="s">
        <v>443</v>
      </c>
      <c r="E560" t="s">
        <v>34</v>
      </c>
      <c r="F560">
        <v>36959</v>
      </c>
      <c r="G560">
        <v>1</v>
      </c>
      <c r="H560">
        <v>0</v>
      </c>
      <c r="I560" s="21">
        <f t="shared" si="57"/>
        <v>1</v>
      </c>
      <c r="J560" s="1">
        <v>41315</v>
      </c>
      <c r="K560">
        <v>56</v>
      </c>
      <c r="L560">
        <v>25</v>
      </c>
      <c r="M560">
        <v>6</v>
      </c>
      <c r="N560">
        <v>25</v>
      </c>
      <c r="O560">
        <v>6</v>
      </c>
      <c r="P560">
        <v>0</v>
      </c>
      <c r="Q560">
        <v>0</v>
      </c>
      <c r="R560" s="2">
        <f t="shared" si="58"/>
        <v>62</v>
      </c>
      <c r="S560">
        <v>2</v>
      </c>
      <c r="T560" s="2" t="str">
        <f t="shared" si="59"/>
        <v>With Discount</v>
      </c>
      <c r="U560">
        <v>2</v>
      </c>
      <c r="V560" s="18">
        <f t="shared" si="60"/>
        <v>24.8</v>
      </c>
      <c r="W560">
        <v>0</v>
      </c>
      <c r="X560">
        <v>3</v>
      </c>
      <c r="Y560" s="18">
        <f t="shared" si="61"/>
        <v>37.199999999999996</v>
      </c>
      <c r="Z560">
        <v>8</v>
      </c>
      <c r="AA560" s="2">
        <f t="shared" si="62"/>
        <v>7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</v>
      </c>
      <c r="AI560">
        <v>11</v>
      </c>
      <c r="AJ560">
        <v>0</v>
      </c>
    </row>
    <row r="561" spans="1:36" x14ac:dyDescent="0.25">
      <c r="A561">
        <v>2574</v>
      </c>
      <c r="B561">
        <v>1977</v>
      </c>
      <c r="C561" s="2">
        <f t="shared" ca="1" si="56"/>
        <v>48</v>
      </c>
      <c r="D561" t="s">
        <v>33</v>
      </c>
      <c r="E561" t="s">
        <v>34</v>
      </c>
      <c r="F561">
        <v>61996</v>
      </c>
      <c r="G561">
        <v>0</v>
      </c>
      <c r="H561">
        <v>1</v>
      </c>
      <c r="I561" s="21">
        <f t="shared" si="57"/>
        <v>1</v>
      </c>
      <c r="J561" t="s">
        <v>267</v>
      </c>
      <c r="K561">
        <v>27</v>
      </c>
      <c r="L561">
        <v>1050</v>
      </c>
      <c r="M561">
        <v>12</v>
      </c>
      <c r="N561">
        <v>144</v>
      </c>
      <c r="O561">
        <v>0</v>
      </c>
      <c r="P561">
        <v>0</v>
      </c>
      <c r="Q561">
        <v>24</v>
      </c>
      <c r="R561" s="2">
        <f t="shared" si="58"/>
        <v>1230</v>
      </c>
      <c r="S561">
        <v>3</v>
      </c>
      <c r="T561" s="2" t="str">
        <f t="shared" si="59"/>
        <v>With Discount</v>
      </c>
      <c r="U561">
        <v>6</v>
      </c>
      <c r="V561" s="18">
        <f t="shared" si="60"/>
        <v>527.14285714285711</v>
      </c>
      <c r="W561">
        <v>4</v>
      </c>
      <c r="X561">
        <v>8</v>
      </c>
      <c r="Y561" s="18">
        <f t="shared" si="61"/>
        <v>702.85714285714278</v>
      </c>
      <c r="Z561">
        <v>5</v>
      </c>
      <c r="AA561" s="2">
        <f t="shared" si="62"/>
        <v>21</v>
      </c>
      <c r="AB561">
        <v>0</v>
      </c>
      <c r="AC561">
        <v>1</v>
      </c>
      <c r="AD561">
        <v>0</v>
      </c>
      <c r="AE561">
        <v>1</v>
      </c>
      <c r="AF561">
        <v>1</v>
      </c>
      <c r="AG561">
        <v>0</v>
      </c>
      <c r="AH561">
        <v>3</v>
      </c>
      <c r="AI561">
        <v>11</v>
      </c>
      <c r="AJ561">
        <v>1</v>
      </c>
    </row>
    <row r="562" spans="1:36" x14ac:dyDescent="0.25">
      <c r="A562">
        <v>8159</v>
      </c>
      <c r="B562">
        <v>1968</v>
      </c>
      <c r="C562" s="2">
        <f t="shared" ca="1" si="56"/>
        <v>57</v>
      </c>
      <c r="D562" t="s">
        <v>442</v>
      </c>
      <c r="E562" t="s">
        <v>34</v>
      </c>
      <c r="F562">
        <v>51287</v>
      </c>
      <c r="G562">
        <v>1</v>
      </c>
      <c r="H562">
        <v>1</v>
      </c>
      <c r="I562" s="21">
        <f t="shared" si="57"/>
        <v>2</v>
      </c>
      <c r="J562" s="1">
        <v>41643</v>
      </c>
      <c r="K562">
        <v>10</v>
      </c>
      <c r="L562">
        <v>117</v>
      </c>
      <c r="M562">
        <v>0</v>
      </c>
      <c r="N562">
        <v>22</v>
      </c>
      <c r="O562">
        <v>13</v>
      </c>
      <c r="P562">
        <v>0</v>
      </c>
      <c r="Q562">
        <v>30</v>
      </c>
      <c r="R562" s="2">
        <f t="shared" si="58"/>
        <v>182</v>
      </c>
      <c r="S562">
        <v>3</v>
      </c>
      <c r="T562" s="2" t="str">
        <f t="shared" si="59"/>
        <v>With Discount</v>
      </c>
      <c r="U562">
        <v>4</v>
      </c>
      <c r="V562" s="18">
        <f t="shared" si="60"/>
        <v>104</v>
      </c>
      <c r="W562">
        <v>1</v>
      </c>
      <c r="X562">
        <v>3</v>
      </c>
      <c r="Y562" s="18">
        <f t="shared" si="61"/>
        <v>78</v>
      </c>
      <c r="Z562">
        <v>7</v>
      </c>
      <c r="AA562" s="2">
        <f t="shared" si="62"/>
        <v>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</v>
      </c>
      <c r="AI562">
        <v>11</v>
      </c>
      <c r="AJ562">
        <v>0</v>
      </c>
    </row>
    <row r="563" spans="1:36" x14ac:dyDescent="0.25">
      <c r="A563">
        <v>1160</v>
      </c>
      <c r="B563">
        <v>1970</v>
      </c>
      <c r="C563" s="2">
        <f t="shared" ca="1" si="56"/>
        <v>55</v>
      </c>
      <c r="D563" t="s">
        <v>442</v>
      </c>
      <c r="E563" t="s">
        <v>34</v>
      </c>
      <c r="F563">
        <v>13260</v>
      </c>
      <c r="G563">
        <v>1</v>
      </c>
      <c r="H563">
        <v>1</v>
      </c>
      <c r="I563" s="21">
        <f t="shared" si="57"/>
        <v>2</v>
      </c>
      <c r="J563" t="s">
        <v>187</v>
      </c>
      <c r="K563">
        <v>48</v>
      </c>
      <c r="L563">
        <v>9</v>
      </c>
      <c r="M563">
        <v>4</v>
      </c>
      <c r="N563">
        <v>17</v>
      </c>
      <c r="O563">
        <v>10</v>
      </c>
      <c r="P563">
        <v>2</v>
      </c>
      <c r="Q563">
        <v>7</v>
      </c>
      <c r="R563" s="2">
        <f t="shared" si="58"/>
        <v>49</v>
      </c>
      <c r="S563">
        <v>4</v>
      </c>
      <c r="T563" s="2" t="str">
        <f t="shared" si="59"/>
        <v>With Discount</v>
      </c>
      <c r="U563">
        <v>3</v>
      </c>
      <c r="V563" s="18">
        <f t="shared" si="60"/>
        <v>24.5</v>
      </c>
      <c r="W563">
        <v>0</v>
      </c>
      <c r="X563">
        <v>3</v>
      </c>
      <c r="Y563" s="18">
        <f t="shared" si="61"/>
        <v>24.5</v>
      </c>
      <c r="Z563">
        <v>8</v>
      </c>
      <c r="AA563" s="2">
        <f t="shared" si="62"/>
        <v>10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</v>
      </c>
      <c r="AI563">
        <v>11</v>
      </c>
      <c r="AJ563">
        <v>0</v>
      </c>
    </row>
    <row r="564" spans="1:36" x14ac:dyDescent="0.25">
      <c r="A564">
        <v>10242</v>
      </c>
      <c r="B564">
        <v>1966</v>
      </c>
      <c r="C564" s="2">
        <f t="shared" ca="1" si="56"/>
        <v>59</v>
      </c>
      <c r="D564" t="s">
        <v>33</v>
      </c>
      <c r="E564" t="s">
        <v>34</v>
      </c>
      <c r="F564">
        <v>47472</v>
      </c>
      <c r="G564">
        <v>1</v>
      </c>
      <c r="H564">
        <v>1</v>
      </c>
      <c r="I564" s="21">
        <f t="shared" si="57"/>
        <v>2</v>
      </c>
      <c r="J564" t="s">
        <v>157</v>
      </c>
      <c r="K564">
        <v>39</v>
      </c>
      <c r="L564">
        <v>56</v>
      </c>
      <c r="M564">
        <v>0</v>
      </c>
      <c r="N564">
        <v>11</v>
      </c>
      <c r="O564">
        <v>0</v>
      </c>
      <c r="P564">
        <v>0</v>
      </c>
      <c r="Q564">
        <v>8</v>
      </c>
      <c r="R564" s="2">
        <f t="shared" si="58"/>
        <v>75</v>
      </c>
      <c r="S564">
        <v>2</v>
      </c>
      <c r="T564" s="2" t="str">
        <f t="shared" si="59"/>
        <v>With Discount</v>
      </c>
      <c r="U564">
        <v>2</v>
      </c>
      <c r="V564" s="18">
        <f t="shared" si="60"/>
        <v>25</v>
      </c>
      <c r="W564">
        <v>0</v>
      </c>
      <c r="X564">
        <v>4</v>
      </c>
      <c r="Y564" s="18">
        <f t="shared" si="61"/>
        <v>50</v>
      </c>
      <c r="Z564">
        <v>5</v>
      </c>
      <c r="AA564" s="2">
        <f t="shared" si="62"/>
        <v>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</v>
      </c>
      <c r="AI564">
        <v>11</v>
      </c>
      <c r="AJ564">
        <v>0</v>
      </c>
    </row>
    <row r="565" spans="1:36" x14ac:dyDescent="0.25">
      <c r="A565">
        <v>5253</v>
      </c>
      <c r="B565">
        <v>1956</v>
      </c>
      <c r="C565" s="2">
        <f t="shared" ca="1" si="56"/>
        <v>69</v>
      </c>
      <c r="D565" t="s">
        <v>443</v>
      </c>
      <c r="E565" t="s">
        <v>34</v>
      </c>
      <c r="F565">
        <v>54603</v>
      </c>
      <c r="G565">
        <v>1</v>
      </c>
      <c r="H565">
        <v>1</v>
      </c>
      <c r="I565" s="21">
        <f t="shared" si="57"/>
        <v>2</v>
      </c>
      <c r="J565" s="1">
        <v>41524</v>
      </c>
      <c r="K565">
        <v>85</v>
      </c>
      <c r="L565">
        <v>145</v>
      </c>
      <c r="M565">
        <v>13</v>
      </c>
      <c r="N565">
        <v>46</v>
      </c>
      <c r="O565">
        <v>17</v>
      </c>
      <c r="P565">
        <v>2</v>
      </c>
      <c r="Q565">
        <v>4</v>
      </c>
      <c r="R565" s="2">
        <f t="shared" si="58"/>
        <v>227</v>
      </c>
      <c r="S565">
        <v>6</v>
      </c>
      <c r="T565" s="2" t="str">
        <f t="shared" si="59"/>
        <v>With Discount</v>
      </c>
      <c r="U565">
        <v>4</v>
      </c>
      <c r="V565" s="18">
        <f t="shared" si="60"/>
        <v>113.5</v>
      </c>
      <c r="W565">
        <v>2</v>
      </c>
      <c r="X565">
        <v>4</v>
      </c>
      <c r="Y565" s="18">
        <f t="shared" si="61"/>
        <v>113.5</v>
      </c>
      <c r="Z565">
        <v>7</v>
      </c>
      <c r="AA565" s="2">
        <f t="shared" si="62"/>
        <v>16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3</v>
      </c>
      <c r="AI565">
        <v>11</v>
      </c>
      <c r="AJ565">
        <v>0</v>
      </c>
    </row>
    <row r="566" spans="1:36" x14ac:dyDescent="0.25">
      <c r="A566">
        <v>5966</v>
      </c>
      <c r="B566">
        <v>1974</v>
      </c>
      <c r="C566" s="2">
        <f t="shared" ca="1" si="56"/>
        <v>51</v>
      </c>
      <c r="D566" t="s">
        <v>33</v>
      </c>
      <c r="E566" t="s">
        <v>34</v>
      </c>
      <c r="F566">
        <v>45207</v>
      </c>
      <c r="G566">
        <v>1</v>
      </c>
      <c r="H566">
        <v>1</v>
      </c>
      <c r="I566" s="21">
        <f t="shared" si="57"/>
        <v>2</v>
      </c>
      <c r="J566" s="1">
        <v>41193</v>
      </c>
      <c r="K566">
        <v>64</v>
      </c>
      <c r="L566">
        <v>203</v>
      </c>
      <c r="M566">
        <v>0</v>
      </c>
      <c r="N566">
        <v>10</v>
      </c>
      <c r="O566">
        <v>0</v>
      </c>
      <c r="P566">
        <v>0</v>
      </c>
      <c r="Q566">
        <v>2</v>
      </c>
      <c r="R566" s="2">
        <f t="shared" si="58"/>
        <v>215</v>
      </c>
      <c r="S566">
        <v>5</v>
      </c>
      <c r="T566" s="2" t="str">
        <f t="shared" si="59"/>
        <v>With Discount</v>
      </c>
      <c r="U566">
        <v>3</v>
      </c>
      <c r="V566" s="18">
        <f t="shared" si="60"/>
        <v>71.666666666666657</v>
      </c>
      <c r="W566">
        <v>1</v>
      </c>
      <c r="X566">
        <v>6</v>
      </c>
      <c r="Y566" s="18">
        <f t="shared" si="61"/>
        <v>143.33333333333331</v>
      </c>
      <c r="Z566">
        <v>6</v>
      </c>
      <c r="AA566" s="2">
        <f t="shared" si="62"/>
        <v>15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3</v>
      </c>
      <c r="AI566">
        <v>11</v>
      </c>
      <c r="AJ566">
        <v>0</v>
      </c>
    </row>
    <row r="567" spans="1:36" x14ac:dyDescent="0.25">
      <c r="A567">
        <v>5314</v>
      </c>
      <c r="B567">
        <v>1951</v>
      </c>
      <c r="C567" s="2">
        <f t="shared" ca="1" si="56"/>
        <v>74</v>
      </c>
      <c r="D567" t="s">
        <v>442</v>
      </c>
      <c r="E567" t="s">
        <v>34</v>
      </c>
      <c r="F567">
        <v>40689</v>
      </c>
      <c r="G567">
        <v>0</v>
      </c>
      <c r="H567">
        <v>1</v>
      </c>
      <c r="I567" s="21">
        <f t="shared" si="57"/>
        <v>1</v>
      </c>
      <c r="J567" t="s">
        <v>48</v>
      </c>
      <c r="K567">
        <v>69</v>
      </c>
      <c r="L567">
        <v>270</v>
      </c>
      <c r="M567">
        <v>3</v>
      </c>
      <c r="N567">
        <v>27</v>
      </c>
      <c r="O567">
        <v>39</v>
      </c>
      <c r="P567">
        <v>6</v>
      </c>
      <c r="Q567">
        <v>99</v>
      </c>
      <c r="R567" s="2">
        <f t="shared" si="58"/>
        <v>444</v>
      </c>
      <c r="S567">
        <v>7</v>
      </c>
      <c r="T567" s="2" t="str">
        <f t="shared" si="59"/>
        <v>With Discount</v>
      </c>
      <c r="U567">
        <v>7</v>
      </c>
      <c r="V567" s="18">
        <f t="shared" si="60"/>
        <v>259</v>
      </c>
      <c r="W567">
        <v>1</v>
      </c>
      <c r="X567">
        <v>5</v>
      </c>
      <c r="Y567" s="18">
        <f t="shared" si="61"/>
        <v>185</v>
      </c>
      <c r="Z567">
        <v>8</v>
      </c>
      <c r="AA567" s="2">
        <f t="shared" si="62"/>
        <v>20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</v>
      </c>
      <c r="AI567">
        <v>11</v>
      </c>
      <c r="AJ567">
        <v>0</v>
      </c>
    </row>
    <row r="568" spans="1:36" x14ac:dyDescent="0.25">
      <c r="A568">
        <v>5081</v>
      </c>
      <c r="B568">
        <v>1967</v>
      </c>
      <c r="C568" s="2">
        <f t="shared" ca="1" si="56"/>
        <v>58</v>
      </c>
      <c r="D568" t="s">
        <v>443</v>
      </c>
      <c r="E568" t="s">
        <v>34</v>
      </c>
      <c r="F568">
        <v>47821</v>
      </c>
      <c r="G568">
        <v>1</v>
      </c>
      <c r="H568">
        <v>1</v>
      </c>
      <c r="I568" s="21">
        <f t="shared" si="57"/>
        <v>2</v>
      </c>
      <c r="J568" t="s">
        <v>251</v>
      </c>
      <c r="K568">
        <v>54</v>
      </c>
      <c r="L568">
        <v>9</v>
      </c>
      <c r="M568">
        <v>0</v>
      </c>
      <c r="N568">
        <v>16</v>
      </c>
      <c r="O568">
        <v>6</v>
      </c>
      <c r="P568">
        <v>6</v>
      </c>
      <c r="Q568">
        <v>10</v>
      </c>
      <c r="R568" s="2">
        <f t="shared" si="58"/>
        <v>47</v>
      </c>
      <c r="S568">
        <v>1</v>
      </c>
      <c r="T568" s="2" t="str">
        <f t="shared" si="59"/>
        <v>With Discount</v>
      </c>
      <c r="U568">
        <v>1</v>
      </c>
      <c r="V568" s="18">
        <f t="shared" si="60"/>
        <v>11.75</v>
      </c>
      <c r="W568">
        <v>0</v>
      </c>
      <c r="X568">
        <v>3</v>
      </c>
      <c r="Y568" s="18">
        <f t="shared" si="61"/>
        <v>35.25</v>
      </c>
      <c r="Z568">
        <v>8</v>
      </c>
      <c r="AA568" s="2">
        <f t="shared" si="62"/>
        <v>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</v>
      </c>
      <c r="AI568">
        <v>11</v>
      </c>
      <c r="AJ568">
        <v>0</v>
      </c>
    </row>
    <row r="569" spans="1:36" x14ac:dyDescent="0.25">
      <c r="A569">
        <v>5123</v>
      </c>
      <c r="B569">
        <v>1951</v>
      </c>
      <c r="C569" s="2">
        <f t="shared" ca="1" si="56"/>
        <v>74</v>
      </c>
      <c r="D569" t="s">
        <v>443</v>
      </c>
      <c r="E569" t="s">
        <v>34</v>
      </c>
      <c r="F569">
        <v>27450</v>
      </c>
      <c r="G569">
        <v>0</v>
      </c>
      <c r="H569">
        <v>0</v>
      </c>
      <c r="I569" s="21">
        <f t="shared" si="57"/>
        <v>0</v>
      </c>
      <c r="J569" t="s">
        <v>268</v>
      </c>
      <c r="K569">
        <v>57</v>
      </c>
      <c r="L569">
        <v>37</v>
      </c>
      <c r="M569">
        <v>12</v>
      </c>
      <c r="N569">
        <v>23</v>
      </c>
      <c r="O569">
        <v>8</v>
      </c>
      <c r="P569">
        <v>11</v>
      </c>
      <c r="Q569">
        <v>52</v>
      </c>
      <c r="R569" s="2">
        <f t="shared" si="58"/>
        <v>143</v>
      </c>
      <c r="S569">
        <v>1</v>
      </c>
      <c r="T569" s="2" t="str">
        <f t="shared" si="59"/>
        <v>With Discount</v>
      </c>
      <c r="U569">
        <v>2</v>
      </c>
      <c r="V569" s="18">
        <f t="shared" si="60"/>
        <v>57.2</v>
      </c>
      <c r="W569">
        <v>1</v>
      </c>
      <c r="X569">
        <v>3</v>
      </c>
      <c r="Y569" s="18">
        <f t="shared" si="61"/>
        <v>85.8</v>
      </c>
      <c r="Z569">
        <v>7</v>
      </c>
      <c r="AA569" s="2">
        <f t="shared" si="62"/>
        <v>7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</v>
      </c>
      <c r="AI569">
        <v>11</v>
      </c>
      <c r="AJ569">
        <v>0</v>
      </c>
    </row>
    <row r="570" spans="1:36" x14ac:dyDescent="0.25">
      <c r="A570">
        <v>5756</v>
      </c>
      <c r="B570">
        <v>1983</v>
      </c>
      <c r="C570" s="2">
        <f t="shared" ca="1" si="56"/>
        <v>42</v>
      </c>
      <c r="D570" t="s">
        <v>442</v>
      </c>
      <c r="E570" t="s">
        <v>34</v>
      </c>
      <c r="F570">
        <v>39453</v>
      </c>
      <c r="G570">
        <v>1</v>
      </c>
      <c r="H570">
        <v>0</v>
      </c>
      <c r="I570" s="21">
        <f t="shared" si="57"/>
        <v>1</v>
      </c>
      <c r="J570" s="1">
        <v>41702</v>
      </c>
      <c r="K570">
        <v>64</v>
      </c>
      <c r="L570">
        <v>46</v>
      </c>
      <c r="M570">
        <v>0</v>
      </c>
      <c r="N570">
        <v>7</v>
      </c>
      <c r="O570">
        <v>0</v>
      </c>
      <c r="P570">
        <v>0</v>
      </c>
      <c r="Q570">
        <v>2</v>
      </c>
      <c r="R570" s="2">
        <f t="shared" si="58"/>
        <v>55</v>
      </c>
      <c r="S570">
        <v>2</v>
      </c>
      <c r="T570" s="2" t="str">
        <f t="shared" si="59"/>
        <v>With Discount</v>
      </c>
      <c r="U570">
        <v>2</v>
      </c>
      <c r="V570" s="18">
        <f t="shared" si="60"/>
        <v>22</v>
      </c>
      <c r="W570">
        <v>0</v>
      </c>
      <c r="X570">
        <v>3</v>
      </c>
      <c r="Y570" s="18">
        <f t="shared" si="61"/>
        <v>33</v>
      </c>
      <c r="Z570">
        <v>6</v>
      </c>
      <c r="AA570" s="2">
        <f t="shared" si="62"/>
        <v>7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</v>
      </c>
      <c r="AI570">
        <v>11</v>
      </c>
      <c r="AJ570">
        <v>0</v>
      </c>
    </row>
    <row r="571" spans="1:36" x14ac:dyDescent="0.25">
      <c r="A571">
        <v>8036</v>
      </c>
      <c r="B571">
        <v>1971</v>
      </c>
      <c r="C571" s="2">
        <f t="shared" ca="1" si="56"/>
        <v>54</v>
      </c>
      <c r="D571" t="s">
        <v>443</v>
      </c>
      <c r="E571" t="s">
        <v>34</v>
      </c>
      <c r="F571">
        <v>26850</v>
      </c>
      <c r="G571">
        <v>1</v>
      </c>
      <c r="H571">
        <v>1</v>
      </c>
      <c r="I571" s="21">
        <f t="shared" si="57"/>
        <v>2</v>
      </c>
      <c r="J571" t="s">
        <v>269</v>
      </c>
      <c r="K571">
        <v>10</v>
      </c>
      <c r="L571">
        <v>31</v>
      </c>
      <c r="M571">
        <v>1</v>
      </c>
      <c r="N571">
        <v>13</v>
      </c>
      <c r="O571">
        <v>7</v>
      </c>
      <c r="P571">
        <v>2</v>
      </c>
      <c r="Q571">
        <v>9</v>
      </c>
      <c r="R571" s="2">
        <f t="shared" si="58"/>
        <v>63</v>
      </c>
      <c r="S571">
        <v>4</v>
      </c>
      <c r="T571" s="2" t="str">
        <f t="shared" si="59"/>
        <v>With Discount</v>
      </c>
      <c r="U571">
        <v>2</v>
      </c>
      <c r="V571" s="18">
        <f t="shared" si="60"/>
        <v>21</v>
      </c>
      <c r="W571">
        <v>1</v>
      </c>
      <c r="X571">
        <v>4</v>
      </c>
      <c r="Y571" s="18">
        <f t="shared" si="61"/>
        <v>42</v>
      </c>
      <c r="Z571">
        <v>4</v>
      </c>
      <c r="AA571" s="2">
        <f t="shared" si="62"/>
        <v>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</v>
      </c>
      <c r="AI571">
        <v>11</v>
      </c>
      <c r="AJ571">
        <v>0</v>
      </c>
    </row>
    <row r="572" spans="1:36" x14ac:dyDescent="0.25">
      <c r="A572">
        <v>9058</v>
      </c>
      <c r="B572">
        <v>1955</v>
      </c>
      <c r="C572" s="2">
        <f t="shared" ca="1" si="56"/>
        <v>70</v>
      </c>
      <c r="D572" t="s">
        <v>442</v>
      </c>
      <c r="E572" t="s">
        <v>57</v>
      </c>
      <c r="F572">
        <v>79800</v>
      </c>
      <c r="G572">
        <v>0</v>
      </c>
      <c r="H572">
        <v>0</v>
      </c>
      <c r="I572" s="21">
        <f t="shared" si="57"/>
        <v>0</v>
      </c>
      <c r="J572" t="s">
        <v>270</v>
      </c>
      <c r="K572">
        <v>65</v>
      </c>
      <c r="L572">
        <v>1060</v>
      </c>
      <c r="M572">
        <v>21</v>
      </c>
      <c r="N572">
        <v>530</v>
      </c>
      <c r="O572">
        <v>32</v>
      </c>
      <c r="P572">
        <v>0</v>
      </c>
      <c r="Q572">
        <v>224</v>
      </c>
      <c r="R572" s="2">
        <f t="shared" si="58"/>
        <v>1867</v>
      </c>
      <c r="S572">
        <v>1</v>
      </c>
      <c r="T572" s="2" t="str">
        <f t="shared" si="59"/>
        <v>With Discount</v>
      </c>
      <c r="U572">
        <v>5</v>
      </c>
      <c r="V572" s="18">
        <f t="shared" si="60"/>
        <v>933.5</v>
      </c>
      <c r="W572">
        <v>11</v>
      </c>
      <c r="X572">
        <v>5</v>
      </c>
      <c r="Y572" s="18">
        <f t="shared" si="61"/>
        <v>933.5</v>
      </c>
      <c r="Z572">
        <v>3</v>
      </c>
      <c r="AA572" s="2">
        <f t="shared" si="62"/>
        <v>22</v>
      </c>
      <c r="AB572">
        <v>1</v>
      </c>
      <c r="AC572">
        <v>0</v>
      </c>
      <c r="AD572">
        <v>1</v>
      </c>
      <c r="AE572">
        <v>1</v>
      </c>
      <c r="AF572">
        <v>0</v>
      </c>
      <c r="AG572">
        <v>0</v>
      </c>
      <c r="AH572">
        <v>3</v>
      </c>
      <c r="AI572">
        <v>11</v>
      </c>
      <c r="AJ572">
        <v>1</v>
      </c>
    </row>
    <row r="573" spans="1:36" x14ac:dyDescent="0.25">
      <c r="A573">
        <v>5057</v>
      </c>
      <c r="B573">
        <v>1961</v>
      </c>
      <c r="C573" s="2">
        <f t="shared" ca="1" si="56"/>
        <v>64</v>
      </c>
      <c r="D573" t="s">
        <v>443</v>
      </c>
      <c r="E573" t="s">
        <v>34</v>
      </c>
      <c r="F573">
        <v>61794</v>
      </c>
      <c r="G573">
        <v>0</v>
      </c>
      <c r="H573">
        <v>1</v>
      </c>
      <c r="I573" s="21">
        <f t="shared" si="57"/>
        <v>1</v>
      </c>
      <c r="J573" t="s">
        <v>271</v>
      </c>
      <c r="K573">
        <v>74</v>
      </c>
      <c r="L573">
        <v>264</v>
      </c>
      <c r="M573">
        <v>47</v>
      </c>
      <c r="N573">
        <v>188</v>
      </c>
      <c r="O573">
        <v>54</v>
      </c>
      <c r="P573">
        <v>47</v>
      </c>
      <c r="Q573">
        <v>11</v>
      </c>
      <c r="R573" s="2">
        <f t="shared" si="58"/>
        <v>611</v>
      </c>
      <c r="S573">
        <v>2</v>
      </c>
      <c r="T573" s="2" t="str">
        <f t="shared" si="59"/>
        <v>With Discount</v>
      </c>
      <c r="U573">
        <v>4</v>
      </c>
      <c r="V573" s="18">
        <f t="shared" si="60"/>
        <v>174.57142857142856</v>
      </c>
      <c r="W573">
        <v>4</v>
      </c>
      <c r="X573">
        <v>10</v>
      </c>
      <c r="Y573" s="18">
        <f t="shared" si="61"/>
        <v>436.42857142857144</v>
      </c>
      <c r="Z573">
        <v>2</v>
      </c>
      <c r="AA573" s="2">
        <f t="shared" si="62"/>
        <v>20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</v>
      </c>
      <c r="AI573">
        <v>11</v>
      </c>
      <c r="AJ573">
        <v>0</v>
      </c>
    </row>
    <row r="574" spans="1:36" x14ac:dyDescent="0.25">
      <c r="A574">
        <v>254</v>
      </c>
      <c r="B574">
        <v>1955</v>
      </c>
      <c r="C574" s="2">
        <f t="shared" ca="1" si="56"/>
        <v>70</v>
      </c>
      <c r="D574" t="s">
        <v>442</v>
      </c>
      <c r="E574" t="s">
        <v>34</v>
      </c>
      <c r="F574">
        <v>53863</v>
      </c>
      <c r="G574">
        <v>0</v>
      </c>
      <c r="H574">
        <v>1</v>
      </c>
      <c r="I574" s="21">
        <f t="shared" si="57"/>
        <v>1</v>
      </c>
      <c r="J574" t="s">
        <v>151</v>
      </c>
      <c r="K574">
        <v>4</v>
      </c>
      <c r="L574">
        <v>399</v>
      </c>
      <c r="M574">
        <v>4</v>
      </c>
      <c r="N574">
        <v>30</v>
      </c>
      <c r="O574">
        <v>6</v>
      </c>
      <c r="P574">
        <v>4</v>
      </c>
      <c r="Q574">
        <v>30</v>
      </c>
      <c r="R574" s="2">
        <f t="shared" si="58"/>
        <v>473</v>
      </c>
      <c r="S574">
        <v>3</v>
      </c>
      <c r="T574" s="2" t="str">
        <f t="shared" si="59"/>
        <v>With Discount</v>
      </c>
      <c r="U574">
        <v>7</v>
      </c>
      <c r="V574" s="18">
        <f t="shared" si="60"/>
        <v>236.5</v>
      </c>
      <c r="W574">
        <v>1</v>
      </c>
      <c r="X574">
        <v>7</v>
      </c>
      <c r="Y574" s="18">
        <f t="shared" si="61"/>
        <v>236.5</v>
      </c>
      <c r="Z574">
        <v>7</v>
      </c>
      <c r="AA574" s="2">
        <f t="shared" si="62"/>
        <v>18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3</v>
      </c>
      <c r="AI574">
        <v>11</v>
      </c>
      <c r="AJ574">
        <v>0</v>
      </c>
    </row>
    <row r="575" spans="1:36" x14ac:dyDescent="0.25">
      <c r="A575">
        <v>4179</v>
      </c>
      <c r="B575">
        <v>1959</v>
      </c>
      <c r="C575" s="2">
        <f t="shared" ca="1" si="56"/>
        <v>66</v>
      </c>
      <c r="D575" t="s">
        <v>442</v>
      </c>
      <c r="E575" t="s">
        <v>34</v>
      </c>
      <c r="F575">
        <v>24221</v>
      </c>
      <c r="G575">
        <v>0</v>
      </c>
      <c r="H575">
        <v>0</v>
      </c>
      <c r="I575" s="21">
        <f t="shared" si="57"/>
        <v>0</v>
      </c>
      <c r="J575" t="s">
        <v>113</v>
      </c>
      <c r="K575">
        <v>94</v>
      </c>
      <c r="L575">
        <v>8</v>
      </c>
      <c r="M575">
        <v>9</v>
      </c>
      <c r="N575">
        <v>9</v>
      </c>
      <c r="O575">
        <v>2</v>
      </c>
      <c r="P575">
        <v>5</v>
      </c>
      <c r="Q575">
        <v>22</v>
      </c>
      <c r="R575" s="2">
        <f t="shared" si="58"/>
        <v>55</v>
      </c>
      <c r="S575">
        <v>1</v>
      </c>
      <c r="T575" s="2" t="str">
        <f t="shared" si="59"/>
        <v>With Discount</v>
      </c>
      <c r="U575">
        <v>1</v>
      </c>
      <c r="V575" s="18">
        <f t="shared" si="60"/>
        <v>13.75</v>
      </c>
      <c r="W575">
        <v>1</v>
      </c>
      <c r="X575">
        <v>3</v>
      </c>
      <c r="Y575" s="18">
        <f t="shared" si="61"/>
        <v>41.25</v>
      </c>
      <c r="Z575">
        <v>4</v>
      </c>
      <c r="AA575" s="2">
        <f t="shared" si="62"/>
        <v>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</v>
      </c>
      <c r="AI575">
        <v>11</v>
      </c>
      <c r="AJ575">
        <v>0</v>
      </c>
    </row>
    <row r="576" spans="1:36" x14ac:dyDescent="0.25">
      <c r="A576">
        <v>3710</v>
      </c>
      <c r="B576">
        <v>1984</v>
      </c>
      <c r="C576" s="2">
        <f t="shared" ca="1" si="56"/>
        <v>41</v>
      </c>
      <c r="D576" t="s">
        <v>33</v>
      </c>
      <c r="E576" t="s">
        <v>30</v>
      </c>
      <c r="F576">
        <v>39684</v>
      </c>
      <c r="G576">
        <v>1</v>
      </c>
      <c r="H576">
        <v>0</v>
      </c>
      <c r="I576" s="21">
        <f t="shared" si="57"/>
        <v>1</v>
      </c>
      <c r="J576" s="1">
        <v>41253</v>
      </c>
      <c r="K576">
        <v>41</v>
      </c>
      <c r="L576">
        <v>19</v>
      </c>
      <c r="M576">
        <v>0</v>
      </c>
      <c r="N576">
        <v>35</v>
      </c>
      <c r="O576">
        <v>6</v>
      </c>
      <c r="P576">
        <v>4</v>
      </c>
      <c r="Q576">
        <v>17</v>
      </c>
      <c r="R576" s="2">
        <f t="shared" si="58"/>
        <v>81</v>
      </c>
      <c r="S576">
        <v>2</v>
      </c>
      <c r="T576" s="2" t="str">
        <f t="shared" si="59"/>
        <v>With Discount</v>
      </c>
      <c r="U576">
        <v>2</v>
      </c>
      <c r="V576" s="18">
        <f t="shared" si="60"/>
        <v>40.5</v>
      </c>
      <c r="W576">
        <v>1</v>
      </c>
      <c r="X576">
        <v>2</v>
      </c>
      <c r="Y576" s="18">
        <f t="shared" si="61"/>
        <v>40.5</v>
      </c>
      <c r="Z576">
        <v>7</v>
      </c>
      <c r="AA576" s="2">
        <f t="shared" si="62"/>
        <v>7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3</v>
      </c>
      <c r="AI576">
        <v>11</v>
      </c>
      <c r="AJ576">
        <v>1</v>
      </c>
    </row>
    <row r="577" spans="1:36" x14ac:dyDescent="0.25">
      <c r="A577">
        <v>7627</v>
      </c>
      <c r="B577">
        <v>1975</v>
      </c>
      <c r="C577" s="2">
        <f t="shared" ca="1" si="56"/>
        <v>50</v>
      </c>
      <c r="D577" t="s">
        <v>443</v>
      </c>
      <c r="E577" t="s">
        <v>34</v>
      </c>
      <c r="F577">
        <v>92163</v>
      </c>
      <c r="G577">
        <v>0</v>
      </c>
      <c r="H577">
        <v>0</v>
      </c>
      <c r="I577" s="21">
        <f t="shared" si="57"/>
        <v>0</v>
      </c>
      <c r="J577" s="1">
        <v>41255</v>
      </c>
      <c r="K577">
        <v>25</v>
      </c>
      <c r="L577">
        <v>817</v>
      </c>
      <c r="M577">
        <v>183</v>
      </c>
      <c r="N577">
        <v>797</v>
      </c>
      <c r="O577">
        <v>106</v>
      </c>
      <c r="P577">
        <v>163</v>
      </c>
      <c r="Q577">
        <v>20</v>
      </c>
      <c r="R577" s="2">
        <f t="shared" si="58"/>
        <v>2086</v>
      </c>
      <c r="S577">
        <v>0</v>
      </c>
      <c r="T577" s="2" t="str">
        <f t="shared" si="59"/>
        <v>Without Discount</v>
      </c>
      <c r="U577">
        <v>5</v>
      </c>
      <c r="V577" s="18">
        <f t="shared" si="60"/>
        <v>1043</v>
      </c>
      <c r="W577">
        <v>11</v>
      </c>
      <c r="X577">
        <v>5</v>
      </c>
      <c r="Y577" s="18">
        <f t="shared" si="61"/>
        <v>1043</v>
      </c>
      <c r="Z577">
        <v>2</v>
      </c>
      <c r="AA577" s="2">
        <f t="shared" si="62"/>
        <v>21</v>
      </c>
      <c r="AB577">
        <v>0</v>
      </c>
      <c r="AC577">
        <v>0</v>
      </c>
      <c r="AD577">
        <v>1</v>
      </c>
      <c r="AE577">
        <v>1</v>
      </c>
      <c r="AF577">
        <v>0</v>
      </c>
      <c r="AG577">
        <v>0</v>
      </c>
      <c r="AH577">
        <v>3</v>
      </c>
      <c r="AI577">
        <v>11</v>
      </c>
      <c r="AJ577">
        <v>1</v>
      </c>
    </row>
    <row r="578" spans="1:36" x14ac:dyDescent="0.25">
      <c r="A578">
        <v>4501</v>
      </c>
      <c r="B578">
        <v>1965</v>
      </c>
      <c r="C578" s="2">
        <f t="shared" ca="1" si="56"/>
        <v>60</v>
      </c>
      <c r="D578" t="s">
        <v>443</v>
      </c>
      <c r="E578" t="s">
        <v>30</v>
      </c>
      <c r="F578">
        <v>69882</v>
      </c>
      <c r="G578">
        <v>0</v>
      </c>
      <c r="H578">
        <v>0</v>
      </c>
      <c r="I578" s="21">
        <f t="shared" si="57"/>
        <v>0</v>
      </c>
      <c r="J578" s="1">
        <v>41558</v>
      </c>
      <c r="K578">
        <v>94</v>
      </c>
      <c r="L578">
        <v>292</v>
      </c>
      <c r="M578">
        <v>127</v>
      </c>
      <c r="N578">
        <v>635</v>
      </c>
      <c r="O578">
        <v>132</v>
      </c>
      <c r="P578">
        <v>127</v>
      </c>
      <c r="Q578">
        <v>165</v>
      </c>
      <c r="R578" s="2">
        <f t="shared" si="58"/>
        <v>1478</v>
      </c>
      <c r="S578">
        <v>1</v>
      </c>
      <c r="T578" s="2" t="str">
        <f t="shared" si="59"/>
        <v>With Discount</v>
      </c>
      <c r="U578">
        <v>3</v>
      </c>
      <c r="V578" s="18">
        <f t="shared" si="60"/>
        <v>369.5</v>
      </c>
      <c r="W578">
        <v>7</v>
      </c>
      <c r="X578">
        <v>9</v>
      </c>
      <c r="Y578" s="18">
        <f t="shared" si="61"/>
        <v>1108.5</v>
      </c>
      <c r="Z578">
        <v>1</v>
      </c>
      <c r="AA578" s="2">
        <f t="shared" si="62"/>
        <v>20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</v>
      </c>
      <c r="AI578">
        <v>11</v>
      </c>
      <c r="AJ578">
        <v>0</v>
      </c>
    </row>
    <row r="579" spans="1:36" x14ac:dyDescent="0.25">
      <c r="A579">
        <v>6424</v>
      </c>
      <c r="B579">
        <v>1977</v>
      </c>
      <c r="C579" s="2">
        <f t="shared" ref="C579:C642" ca="1" si="63">YEAR(TODAY()) -B579</f>
        <v>48</v>
      </c>
      <c r="D579" t="s">
        <v>442</v>
      </c>
      <c r="E579" t="s">
        <v>34</v>
      </c>
      <c r="F579">
        <v>33178</v>
      </c>
      <c r="G579">
        <v>1</v>
      </c>
      <c r="H579">
        <v>0</v>
      </c>
      <c r="I579" s="21">
        <f t="shared" ref="I579:I642" si="64">SUM(G579,H579)</f>
        <v>1</v>
      </c>
      <c r="J579" t="s">
        <v>118</v>
      </c>
      <c r="K579">
        <v>9</v>
      </c>
      <c r="L579">
        <v>12</v>
      </c>
      <c r="M579">
        <v>6</v>
      </c>
      <c r="N579">
        <v>2</v>
      </c>
      <c r="O579">
        <v>11</v>
      </c>
      <c r="P579">
        <v>2</v>
      </c>
      <c r="Q579">
        <v>16</v>
      </c>
      <c r="R579" s="2">
        <f t="shared" ref="R579:R642" si="65">SUM(L579,M579,N579,O579,P579,Q579)</f>
        <v>49</v>
      </c>
      <c r="S579">
        <v>1</v>
      </c>
      <c r="T579" s="2" t="str">
        <f t="shared" ref="T579:T642" si="66">IF(S579&gt;0, "With Discount", "Without Discount")</f>
        <v>With Discount</v>
      </c>
      <c r="U579">
        <v>1</v>
      </c>
      <c r="V579" s="18">
        <f t="shared" ref="V579:V642" si="67">IF((U579+X579)=0,0, (U579/(U579+X579))*R579)</f>
        <v>12.25</v>
      </c>
      <c r="W579">
        <v>0</v>
      </c>
      <c r="X579">
        <v>3</v>
      </c>
      <c r="Y579" s="18">
        <f t="shared" ref="Y579:Y642" si="68">IF((X579+U579)=0,0, (X579/(X579+U579))*R579)</f>
        <v>36.75</v>
      </c>
      <c r="Z579">
        <v>4</v>
      </c>
      <c r="AA579" s="2">
        <f t="shared" ref="AA579:AA642" si="69">SUM(S579,U579,W579,X579)</f>
        <v>5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</v>
      </c>
      <c r="AI579">
        <v>11</v>
      </c>
      <c r="AJ579">
        <v>0</v>
      </c>
    </row>
    <row r="580" spans="1:36" x14ac:dyDescent="0.25">
      <c r="A580">
        <v>3075</v>
      </c>
      <c r="B580">
        <v>1972</v>
      </c>
      <c r="C580" s="2">
        <f t="shared" ca="1" si="63"/>
        <v>53</v>
      </c>
      <c r="D580" t="s">
        <v>33</v>
      </c>
      <c r="E580" t="s">
        <v>34</v>
      </c>
      <c r="F580">
        <v>59973</v>
      </c>
      <c r="G580">
        <v>0</v>
      </c>
      <c r="H580">
        <v>0</v>
      </c>
      <c r="I580" s="21">
        <f t="shared" si="64"/>
        <v>0</v>
      </c>
      <c r="J580" s="1">
        <v>41587</v>
      </c>
      <c r="K580">
        <v>47</v>
      </c>
      <c r="L580">
        <v>130</v>
      </c>
      <c r="M580">
        <v>30</v>
      </c>
      <c r="N580">
        <v>168</v>
      </c>
      <c r="O580">
        <v>20</v>
      </c>
      <c r="P580">
        <v>34</v>
      </c>
      <c r="Q580">
        <v>0</v>
      </c>
      <c r="R580" s="2">
        <f t="shared" si="65"/>
        <v>382</v>
      </c>
      <c r="S580">
        <v>1</v>
      </c>
      <c r="T580" s="2" t="str">
        <f t="shared" si="66"/>
        <v>With Discount</v>
      </c>
      <c r="U580">
        <v>3</v>
      </c>
      <c r="V580" s="18">
        <f t="shared" si="67"/>
        <v>114.6</v>
      </c>
      <c r="W580">
        <v>4</v>
      </c>
      <c r="X580">
        <v>7</v>
      </c>
      <c r="Y580" s="18">
        <f t="shared" si="68"/>
        <v>267.39999999999998</v>
      </c>
      <c r="Z580">
        <v>1</v>
      </c>
      <c r="AA580" s="2">
        <f t="shared" si="69"/>
        <v>15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</v>
      </c>
      <c r="AI580">
        <v>11</v>
      </c>
      <c r="AJ580">
        <v>0</v>
      </c>
    </row>
    <row r="581" spans="1:36" x14ac:dyDescent="0.25">
      <c r="A581">
        <v>4992</v>
      </c>
      <c r="B581">
        <v>1975</v>
      </c>
      <c r="C581" s="2">
        <f t="shared" ca="1" si="63"/>
        <v>50</v>
      </c>
      <c r="D581" t="s">
        <v>443</v>
      </c>
      <c r="E581" t="s">
        <v>34</v>
      </c>
      <c r="F581">
        <v>17459</v>
      </c>
      <c r="G581">
        <v>1</v>
      </c>
      <c r="H581">
        <v>0</v>
      </c>
      <c r="I581" s="21">
        <f t="shared" si="64"/>
        <v>1</v>
      </c>
      <c r="J581" t="s">
        <v>130</v>
      </c>
      <c r="K581">
        <v>12</v>
      </c>
      <c r="L581">
        <v>6</v>
      </c>
      <c r="M581">
        <v>4</v>
      </c>
      <c r="N581">
        <v>16</v>
      </c>
      <c r="O581">
        <v>3</v>
      </c>
      <c r="P581">
        <v>10</v>
      </c>
      <c r="Q581">
        <v>30</v>
      </c>
      <c r="R581" s="2">
        <f t="shared" si="65"/>
        <v>69</v>
      </c>
      <c r="S581">
        <v>3</v>
      </c>
      <c r="T581" s="2" t="str">
        <f t="shared" si="66"/>
        <v>With Discount</v>
      </c>
      <c r="U581">
        <v>3</v>
      </c>
      <c r="V581" s="18">
        <f t="shared" si="67"/>
        <v>41.4</v>
      </c>
      <c r="W581">
        <v>1</v>
      </c>
      <c r="X581">
        <v>2</v>
      </c>
      <c r="Y581" s="18">
        <f t="shared" si="68"/>
        <v>27.6</v>
      </c>
      <c r="Z581">
        <v>7</v>
      </c>
      <c r="AA581" s="2">
        <f t="shared" si="69"/>
        <v>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</v>
      </c>
      <c r="AI581">
        <v>11</v>
      </c>
      <c r="AJ581">
        <v>1</v>
      </c>
    </row>
    <row r="582" spans="1:36" x14ac:dyDescent="0.25">
      <c r="A582">
        <v>5252</v>
      </c>
      <c r="B582">
        <v>1969</v>
      </c>
      <c r="C582" s="2">
        <f t="shared" ca="1" si="63"/>
        <v>56</v>
      </c>
      <c r="D582" t="s">
        <v>442</v>
      </c>
      <c r="E582" t="s">
        <v>37</v>
      </c>
      <c r="F582">
        <v>23910</v>
      </c>
      <c r="G582">
        <v>1</v>
      </c>
      <c r="H582">
        <v>0</v>
      </c>
      <c r="I582" s="21">
        <f t="shared" si="64"/>
        <v>1</v>
      </c>
      <c r="J582" t="s">
        <v>272</v>
      </c>
      <c r="K582">
        <v>80</v>
      </c>
      <c r="L582">
        <v>16</v>
      </c>
      <c r="M582">
        <v>12</v>
      </c>
      <c r="N582">
        <v>18</v>
      </c>
      <c r="O582">
        <v>7</v>
      </c>
      <c r="P582">
        <v>1</v>
      </c>
      <c r="Q582">
        <v>13</v>
      </c>
      <c r="R582" s="2">
        <f t="shared" si="65"/>
        <v>67</v>
      </c>
      <c r="S582">
        <v>1</v>
      </c>
      <c r="T582" s="2" t="str">
        <f t="shared" si="66"/>
        <v>With Discount</v>
      </c>
      <c r="U582">
        <v>2</v>
      </c>
      <c r="V582" s="18">
        <f t="shared" si="67"/>
        <v>26.8</v>
      </c>
      <c r="W582">
        <v>0</v>
      </c>
      <c r="X582">
        <v>3</v>
      </c>
      <c r="Y582" s="18">
        <f t="shared" si="68"/>
        <v>40.199999999999996</v>
      </c>
      <c r="Z582">
        <v>7</v>
      </c>
      <c r="AA582" s="2">
        <f t="shared" si="69"/>
        <v>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</v>
      </c>
      <c r="AI582">
        <v>11</v>
      </c>
      <c r="AJ582">
        <v>0</v>
      </c>
    </row>
    <row r="583" spans="1:36" x14ac:dyDescent="0.25">
      <c r="A583">
        <v>7444</v>
      </c>
      <c r="B583">
        <v>1969</v>
      </c>
      <c r="C583" s="2">
        <f t="shared" ca="1" si="63"/>
        <v>56</v>
      </c>
      <c r="D583" t="s">
        <v>443</v>
      </c>
      <c r="E583" t="s">
        <v>34</v>
      </c>
      <c r="F583">
        <v>42169</v>
      </c>
      <c r="G583">
        <v>1</v>
      </c>
      <c r="H583">
        <v>1</v>
      </c>
      <c r="I583" s="21">
        <f t="shared" si="64"/>
        <v>2</v>
      </c>
      <c r="J583" t="s">
        <v>273</v>
      </c>
      <c r="K583">
        <v>20</v>
      </c>
      <c r="L583">
        <v>19</v>
      </c>
      <c r="M583">
        <v>0</v>
      </c>
      <c r="N583">
        <v>9</v>
      </c>
      <c r="O583">
        <v>0</v>
      </c>
      <c r="P583">
        <v>0</v>
      </c>
      <c r="Q583">
        <v>2</v>
      </c>
      <c r="R583" s="2">
        <f t="shared" si="65"/>
        <v>30</v>
      </c>
      <c r="S583">
        <v>2</v>
      </c>
      <c r="T583" s="2" t="str">
        <f t="shared" si="66"/>
        <v>With Discount</v>
      </c>
      <c r="U583">
        <v>1</v>
      </c>
      <c r="V583" s="18">
        <f t="shared" si="67"/>
        <v>7.5</v>
      </c>
      <c r="W583">
        <v>0</v>
      </c>
      <c r="X583">
        <v>3</v>
      </c>
      <c r="Y583" s="18">
        <f t="shared" si="68"/>
        <v>22.5</v>
      </c>
      <c r="Z583">
        <v>8</v>
      </c>
      <c r="AA583" s="2">
        <f t="shared" si="69"/>
        <v>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</v>
      </c>
      <c r="AI583">
        <v>11</v>
      </c>
      <c r="AJ583">
        <v>0</v>
      </c>
    </row>
    <row r="584" spans="1:36" x14ac:dyDescent="0.25">
      <c r="A584">
        <v>6919</v>
      </c>
      <c r="B584">
        <v>1978</v>
      </c>
      <c r="C584" s="2">
        <f t="shared" ca="1" si="63"/>
        <v>47</v>
      </c>
      <c r="D584" t="s">
        <v>443</v>
      </c>
      <c r="E584" t="s">
        <v>34</v>
      </c>
      <c r="F584">
        <v>26224</v>
      </c>
      <c r="G584">
        <v>1</v>
      </c>
      <c r="H584">
        <v>0</v>
      </c>
      <c r="I584" s="21">
        <f t="shared" si="64"/>
        <v>1</v>
      </c>
      <c r="J584" s="1">
        <v>41370</v>
      </c>
      <c r="K584">
        <v>39</v>
      </c>
      <c r="L584">
        <v>4</v>
      </c>
      <c r="M584">
        <v>7</v>
      </c>
      <c r="N584">
        <v>15</v>
      </c>
      <c r="O584">
        <v>13</v>
      </c>
      <c r="P584">
        <v>9</v>
      </c>
      <c r="Q584">
        <v>15</v>
      </c>
      <c r="R584" s="2">
        <f t="shared" si="65"/>
        <v>63</v>
      </c>
      <c r="S584">
        <v>3</v>
      </c>
      <c r="T584" s="2" t="str">
        <f t="shared" si="66"/>
        <v>With Discount</v>
      </c>
      <c r="U584">
        <v>2</v>
      </c>
      <c r="V584" s="18">
        <f t="shared" si="67"/>
        <v>25.200000000000003</v>
      </c>
      <c r="W584">
        <v>1</v>
      </c>
      <c r="X584">
        <v>3</v>
      </c>
      <c r="Y584" s="18">
        <f t="shared" si="68"/>
        <v>37.799999999999997</v>
      </c>
      <c r="Z584">
        <v>6</v>
      </c>
      <c r="AA584" s="2">
        <f t="shared" si="69"/>
        <v>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</v>
      </c>
      <c r="AI584">
        <v>11</v>
      </c>
      <c r="AJ584">
        <v>0</v>
      </c>
    </row>
    <row r="585" spans="1:36" x14ac:dyDescent="0.25">
      <c r="A585">
        <v>3537</v>
      </c>
      <c r="B585">
        <v>1981</v>
      </c>
      <c r="C585" s="2">
        <f t="shared" ca="1" si="63"/>
        <v>44</v>
      </c>
      <c r="D585" t="s">
        <v>442</v>
      </c>
      <c r="E585" t="s">
        <v>34</v>
      </c>
      <c r="F585">
        <v>31089</v>
      </c>
      <c r="G585">
        <v>1</v>
      </c>
      <c r="H585">
        <v>0</v>
      </c>
      <c r="I585" s="21">
        <f t="shared" si="64"/>
        <v>1</v>
      </c>
      <c r="J585" t="s">
        <v>155</v>
      </c>
      <c r="K585">
        <v>57</v>
      </c>
      <c r="L585">
        <v>31</v>
      </c>
      <c r="M585">
        <v>3</v>
      </c>
      <c r="N585">
        <v>31</v>
      </c>
      <c r="O585">
        <v>2</v>
      </c>
      <c r="P585">
        <v>8</v>
      </c>
      <c r="Q585">
        <v>4</v>
      </c>
      <c r="R585" s="2">
        <f t="shared" si="65"/>
        <v>79</v>
      </c>
      <c r="S585">
        <v>3</v>
      </c>
      <c r="T585" s="2" t="str">
        <f t="shared" si="66"/>
        <v>With Discount</v>
      </c>
      <c r="U585">
        <v>3</v>
      </c>
      <c r="V585" s="18">
        <f t="shared" si="67"/>
        <v>33.857142857142854</v>
      </c>
      <c r="W585">
        <v>0</v>
      </c>
      <c r="X585">
        <v>4</v>
      </c>
      <c r="Y585" s="18">
        <f t="shared" si="68"/>
        <v>45.142857142857139</v>
      </c>
      <c r="Z585">
        <v>8</v>
      </c>
      <c r="AA585" s="2">
        <f t="shared" si="69"/>
        <v>10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</v>
      </c>
      <c r="AI585">
        <v>11</v>
      </c>
      <c r="AJ585">
        <v>0</v>
      </c>
    </row>
    <row r="586" spans="1:36" x14ac:dyDescent="0.25">
      <c r="A586">
        <v>10277</v>
      </c>
      <c r="B586">
        <v>1961</v>
      </c>
      <c r="C586" s="2">
        <f t="shared" ca="1" si="63"/>
        <v>64</v>
      </c>
      <c r="D586" t="s">
        <v>442</v>
      </c>
      <c r="E586" t="s">
        <v>30</v>
      </c>
      <c r="F586">
        <v>30081</v>
      </c>
      <c r="G586">
        <v>0</v>
      </c>
      <c r="H586">
        <v>1</v>
      </c>
      <c r="I586" s="21">
        <f t="shared" si="64"/>
        <v>1</v>
      </c>
      <c r="J586" t="s">
        <v>274</v>
      </c>
      <c r="K586">
        <v>27</v>
      </c>
      <c r="L586">
        <v>36</v>
      </c>
      <c r="M586">
        <v>0</v>
      </c>
      <c r="N586">
        <v>2</v>
      </c>
      <c r="O586">
        <v>0</v>
      </c>
      <c r="P586">
        <v>0</v>
      </c>
      <c r="Q586">
        <v>4</v>
      </c>
      <c r="R586" s="2">
        <f t="shared" si="65"/>
        <v>42</v>
      </c>
      <c r="S586">
        <v>1</v>
      </c>
      <c r="T586" s="2" t="str">
        <f t="shared" si="66"/>
        <v>With Discount</v>
      </c>
      <c r="U586">
        <v>1</v>
      </c>
      <c r="V586" s="18">
        <f t="shared" si="67"/>
        <v>10.5</v>
      </c>
      <c r="W586">
        <v>0</v>
      </c>
      <c r="X586">
        <v>3</v>
      </c>
      <c r="Y586" s="18">
        <f t="shared" si="68"/>
        <v>31.5</v>
      </c>
      <c r="Z586">
        <v>7</v>
      </c>
      <c r="AA586" s="2">
        <f t="shared" si="69"/>
        <v>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</v>
      </c>
      <c r="AI586">
        <v>11</v>
      </c>
      <c r="AJ586">
        <v>0</v>
      </c>
    </row>
    <row r="587" spans="1:36" x14ac:dyDescent="0.25">
      <c r="A587">
        <v>2453</v>
      </c>
      <c r="B587">
        <v>1960</v>
      </c>
      <c r="C587" s="2">
        <f t="shared" ca="1" si="63"/>
        <v>65</v>
      </c>
      <c r="D587" t="s">
        <v>442</v>
      </c>
      <c r="E587" t="s">
        <v>34</v>
      </c>
      <c r="F587">
        <v>62807</v>
      </c>
      <c r="G587">
        <v>0</v>
      </c>
      <c r="H587">
        <v>1</v>
      </c>
      <c r="I587" s="21">
        <f t="shared" si="64"/>
        <v>1</v>
      </c>
      <c r="J587" t="s">
        <v>44</v>
      </c>
      <c r="K587">
        <v>83</v>
      </c>
      <c r="L587">
        <v>526</v>
      </c>
      <c r="M587">
        <v>28</v>
      </c>
      <c r="N587">
        <v>135</v>
      </c>
      <c r="O587">
        <v>10</v>
      </c>
      <c r="P587">
        <v>21</v>
      </c>
      <c r="Q587">
        <v>99</v>
      </c>
      <c r="R587" s="2">
        <f t="shared" si="65"/>
        <v>819</v>
      </c>
      <c r="S587">
        <v>3</v>
      </c>
      <c r="T587" s="2" t="str">
        <f t="shared" si="66"/>
        <v>With Discount</v>
      </c>
      <c r="U587">
        <v>5</v>
      </c>
      <c r="V587" s="18">
        <f t="shared" si="67"/>
        <v>240.88235294117649</v>
      </c>
      <c r="W587">
        <v>3</v>
      </c>
      <c r="X587">
        <v>12</v>
      </c>
      <c r="Y587" s="18">
        <f t="shared" si="68"/>
        <v>578.11764705882354</v>
      </c>
      <c r="Z587">
        <v>5</v>
      </c>
      <c r="AA587" s="2">
        <f t="shared" si="69"/>
        <v>23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</v>
      </c>
      <c r="AI587">
        <v>11</v>
      </c>
      <c r="AJ587">
        <v>0</v>
      </c>
    </row>
    <row r="588" spans="1:36" x14ac:dyDescent="0.25">
      <c r="A588">
        <v>7972</v>
      </c>
      <c r="B588">
        <v>1955</v>
      </c>
      <c r="C588" s="2">
        <f t="shared" ca="1" si="63"/>
        <v>70</v>
      </c>
      <c r="D588" t="s">
        <v>442</v>
      </c>
      <c r="E588" t="s">
        <v>30</v>
      </c>
      <c r="F588">
        <v>72906</v>
      </c>
      <c r="G588">
        <v>0</v>
      </c>
      <c r="H588">
        <v>0</v>
      </c>
      <c r="I588" s="21">
        <f t="shared" si="64"/>
        <v>0</v>
      </c>
      <c r="J588" t="s">
        <v>275</v>
      </c>
      <c r="K588">
        <v>79</v>
      </c>
      <c r="L588">
        <v>400</v>
      </c>
      <c r="M588">
        <v>32</v>
      </c>
      <c r="N588">
        <v>519</v>
      </c>
      <c r="O588">
        <v>71</v>
      </c>
      <c r="P588">
        <v>75</v>
      </c>
      <c r="Q588">
        <v>54</v>
      </c>
      <c r="R588" s="2">
        <f t="shared" si="65"/>
        <v>1151</v>
      </c>
      <c r="S588">
        <v>1</v>
      </c>
      <c r="T588" s="2" t="str">
        <f t="shared" si="66"/>
        <v>With Discount</v>
      </c>
      <c r="U588">
        <v>3</v>
      </c>
      <c r="V588" s="18">
        <f t="shared" si="67"/>
        <v>287.75</v>
      </c>
      <c r="W588">
        <v>4</v>
      </c>
      <c r="X588">
        <v>9</v>
      </c>
      <c r="Y588" s="18">
        <f t="shared" si="68"/>
        <v>863.25</v>
      </c>
      <c r="Z588">
        <v>1</v>
      </c>
      <c r="AA588" s="2">
        <f t="shared" si="69"/>
        <v>17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</v>
      </c>
      <c r="AI588">
        <v>11</v>
      </c>
      <c r="AJ588">
        <v>0</v>
      </c>
    </row>
    <row r="589" spans="1:36" x14ac:dyDescent="0.25">
      <c r="A589">
        <v>895</v>
      </c>
      <c r="B589">
        <v>1948</v>
      </c>
      <c r="C589" s="2">
        <f t="shared" ca="1" si="63"/>
        <v>77</v>
      </c>
      <c r="D589" t="s">
        <v>33</v>
      </c>
      <c r="E589" t="s">
        <v>34</v>
      </c>
      <c r="F589">
        <v>61467</v>
      </c>
      <c r="G589">
        <v>0</v>
      </c>
      <c r="H589">
        <v>2</v>
      </c>
      <c r="I589" s="21">
        <f t="shared" si="64"/>
        <v>2</v>
      </c>
      <c r="J589" s="1">
        <v>41164</v>
      </c>
      <c r="K589">
        <v>69</v>
      </c>
      <c r="L589">
        <v>410</v>
      </c>
      <c r="M589">
        <v>16</v>
      </c>
      <c r="N589">
        <v>114</v>
      </c>
      <c r="O589">
        <v>0</v>
      </c>
      <c r="P589">
        <v>5</v>
      </c>
      <c r="Q589">
        <v>49</v>
      </c>
      <c r="R589" s="2">
        <f t="shared" si="65"/>
        <v>594</v>
      </c>
      <c r="S589">
        <v>3</v>
      </c>
      <c r="T589" s="2" t="str">
        <f t="shared" si="66"/>
        <v>With Discount</v>
      </c>
      <c r="U589">
        <v>5</v>
      </c>
      <c r="V589" s="18">
        <f t="shared" si="67"/>
        <v>198</v>
      </c>
      <c r="W589">
        <v>2</v>
      </c>
      <c r="X589">
        <v>10</v>
      </c>
      <c r="Y589" s="18">
        <f t="shared" si="68"/>
        <v>396</v>
      </c>
      <c r="Z589">
        <v>5</v>
      </c>
      <c r="AA589" s="2">
        <f t="shared" si="69"/>
        <v>20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</v>
      </c>
      <c r="AI589">
        <v>11</v>
      </c>
      <c r="AJ589">
        <v>0</v>
      </c>
    </row>
    <row r="590" spans="1:36" x14ac:dyDescent="0.25">
      <c r="A590">
        <v>1177</v>
      </c>
      <c r="B590">
        <v>1966</v>
      </c>
      <c r="C590" s="2">
        <f t="shared" ca="1" si="63"/>
        <v>59</v>
      </c>
      <c r="D590" t="s">
        <v>443</v>
      </c>
      <c r="E590" t="s">
        <v>34</v>
      </c>
      <c r="F590">
        <v>49618</v>
      </c>
      <c r="G590">
        <v>1</v>
      </c>
      <c r="H590">
        <v>1</v>
      </c>
      <c r="I590" s="21">
        <f t="shared" si="64"/>
        <v>2</v>
      </c>
      <c r="J590" t="s">
        <v>276</v>
      </c>
      <c r="K590">
        <v>77</v>
      </c>
      <c r="L590">
        <v>80</v>
      </c>
      <c r="M590">
        <v>3</v>
      </c>
      <c r="N590">
        <v>26</v>
      </c>
      <c r="O590">
        <v>4</v>
      </c>
      <c r="P590">
        <v>2</v>
      </c>
      <c r="Q590">
        <v>14</v>
      </c>
      <c r="R590" s="2">
        <f t="shared" si="65"/>
        <v>129</v>
      </c>
      <c r="S590">
        <v>4</v>
      </c>
      <c r="T590" s="2" t="str">
        <f t="shared" si="66"/>
        <v>With Discount</v>
      </c>
      <c r="U590">
        <v>3</v>
      </c>
      <c r="V590" s="18">
        <f t="shared" si="67"/>
        <v>64.5</v>
      </c>
      <c r="W590">
        <v>1</v>
      </c>
      <c r="X590">
        <v>3</v>
      </c>
      <c r="Y590" s="18">
        <f t="shared" si="68"/>
        <v>64.5</v>
      </c>
      <c r="Z590">
        <v>7</v>
      </c>
      <c r="AA590" s="2">
        <f t="shared" si="69"/>
        <v>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</v>
      </c>
      <c r="AI590">
        <v>11</v>
      </c>
      <c r="AJ590">
        <v>0</v>
      </c>
    </row>
    <row r="591" spans="1:36" x14ac:dyDescent="0.25">
      <c r="A591">
        <v>7141</v>
      </c>
      <c r="B591">
        <v>1986</v>
      </c>
      <c r="C591" s="2">
        <f t="shared" ca="1" si="63"/>
        <v>39</v>
      </c>
      <c r="D591" t="s">
        <v>443</v>
      </c>
      <c r="E591" t="s">
        <v>30</v>
      </c>
      <c r="F591">
        <v>21888</v>
      </c>
      <c r="G591">
        <v>1</v>
      </c>
      <c r="H591">
        <v>0</v>
      </c>
      <c r="I591" s="21">
        <f t="shared" si="64"/>
        <v>1</v>
      </c>
      <c r="J591" t="s">
        <v>247</v>
      </c>
      <c r="K591">
        <v>15</v>
      </c>
      <c r="L591">
        <v>88</v>
      </c>
      <c r="M591">
        <v>10</v>
      </c>
      <c r="N591">
        <v>46</v>
      </c>
      <c r="O591">
        <v>2</v>
      </c>
      <c r="P591">
        <v>3</v>
      </c>
      <c r="Q591">
        <v>64</v>
      </c>
      <c r="R591" s="2">
        <f t="shared" si="65"/>
        <v>213</v>
      </c>
      <c r="S591">
        <v>4</v>
      </c>
      <c r="T591" s="2" t="str">
        <f t="shared" si="66"/>
        <v>With Discount</v>
      </c>
      <c r="U591">
        <v>5</v>
      </c>
      <c r="V591" s="18">
        <f t="shared" si="67"/>
        <v>152.14285714285714</v>
      </c>
      <c r="W591">
        <v>1</v>
      </c>
      <c r="X591">
        <v>2</v>
      </c>
      <c r="Y591" s="18">
        <f t="shared" si="68"/>
        <v>60.857142857142854</v>
      </c>
      <c r="Z591">
        <v>10</v>
      </c>
      <c r="AA591" s="2">
        <f t="shared" si="69"/>
        <v>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3</v>
      </c>
      <c r="AI591">
        <v>11</v>
      </c>
      <c r="AJ591">
        <v>1</v>
      </c>
    </row>
    <row r="592" spans="1:36" x14ac:dyDescent="0.25">
      <c r="A592">
        <v>7232</v>
      </c>
      <c r="B592">
        <v>1973</v>
      </c>
      <c r="C592" s="2">
        <f t="shared" ca="1" si="63"/>
        <v>52</v>
      </c>
      <c r="D592" t="s">
        <v>442</v>
      </c>
      <c r="E592" t="s">
        <v>57</v>
      </c>
      <c r="F592">
        <v>42429</v>
      </c>
      <c r="G592">
        <v>0</v>
      </c>
      <c r="H592">
        <v>1</v>
      </c>
      <c r="I592" s="21">
        <f t="shared" si="64"/>
        <v>1</v>
      </c>
      <c r="J592" s="1">
        <v>41945</v>
      </c>
      <c r="K592">
        <v>99</v>
      </c>
      <c r="L592">
        <v>55</v>
      </c>
      <c r="M592">
        <v>0</v>
      </c>
      <c r="N592">
        <v>6</v>
      </c>
      <c r="O592">
        <v>2</v>
      </c>
      <c r="P592">
        <v>0</v>
      </c>
      <c r="Q592">
        <v>4</v>
      </c>
      <c r="R592" s="2">
        <f t="shared" si="65"/>
        <v>67</v>
      </c>
      <c r="S592">
        <v>2</v>
      </c>
      <c r="T592" s="2" t="str">
        <f t="shared" si="66"/>
        <v>With Discount</v>
      </c>
      <c r="U592">
        <v>1</v>
      </c>
      <c r="V592" s="18">
        <f t="shared" si="67"/>
        <v>16.75</v>
      </c>
      <c r="W592">
        <v>1</v>
      </c>
      <c r="X592">
        <v>3</v>
      </c>
      <c r="Y592" s="18">
        <f t="shared" si="68"/>
        <v>50.25</v>
      </c>
      <c r="Z592">
        <v>5</v>
      </c>
      <c r="AA592" s="2">
        <f t="shared" si="69"/>
        <v>7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</v>
      </c>
      <c r="AI592">
        <v>11</v>
      </c>
      <c r="AJ592">
        <v>0</v>
      </c>
    </row>
    <row r="593" spans="1:36" x14ac:dyDescent="0.25">
      <c r="A593">
        <v>8477</v>
      </c>
      <c r="B593">
        <v>1956</v>
      </c>
      <c r="C593" s="2">
        <f t="shared" ca="1" si="63"/>
        <v>69</v>
      </c>
      <c r="D593" t="s">
        <v>442</v>
      </c>
      <c r="E593" t="s">
        <v>37</v>
      </c>
      <c r="F593">
        <v>26150</v>
      </c>
      <c r="G593">
        <v>2</v>
      </c>
      <c r="H593">
        <v>1</v>
      </c>
      <c r="I593" s="21">
        <f t="shared" si="64"/>
        <v>3</v>
      </c>
      <c r="J593" s="1">
        <v>41581</v>
      </c>
      <c r="K593">
        <v>61</v>
      </c>
      <c r="L593">
        <v>5</v>
      </c>
      <c r="M593">
        <v>1</v>
      </c>
      <c r="N593">
        <v>13</v>
      </c>
      <c r="O593">
        <v>3</v>
      </c>
      <c r="P593">
        <v>5</v>
      </c>
      <c r="Q593">
        <v>1</v>
      </c>
      <c r="R593" s="2">
        <f t="shared" si="65"/>
        <v>28</v>
      </c>
      <c r="S593">
        <v>1</v>
      </c>
      <c r="T593" s="2" t="str">
        <f t="shared" si="66"/>
        <v>With Discount</v>
      </c>
      <c r="U593">
        <v>1</v>
      </c>
      <c r="V593" s="18">
        <f t="shared" si="67"/>
        <v>7</v>
      </c>
      <c r="W593">
        <v>0</v>
      </c>
      <c r="X593">
        <v>3</v>
      </c>
      <c r="Y593" s="18">
        <f t="shared" si="68"/>
        <v>21</v>
      </c>
      <c r="Z593">
        <v>7</v>
      </c>
      <c r="AA593" s="2">
        <f t="shared" si="69"/>
        <v>5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</v>
      </c>
      <c r="AI593">
        <v>11</v>
      </c>
      <c r="AJ593">
        <v>0</v>
      </c>
    </row>
    <row r="594" spans="1:36" x14ac:dyDescent="0.25">
      <c r="A594">
        <v>2457</v>
      </c>
      <c r="B594">
        <v>1975</v>
      </c>
      <c r="C594" s="2">
        <f t="shared" ca="1" si="63"/>
        <v>50</v>
      </c>
      <c r="D594" t="s">
        <v>41</v>
      </c>
      <c r="E594" t="s">
        <v>34</v>
      </c>
      <c r="F594">
        <v>30801</v>
      </c>
      <c r="G594">
        <v>0</v>
      </c>
      <c r="H594">
        <v>1</v>
      </c>
      <c r="I594" s="21">
        <f t="shared" si="64"/>
        <v>1</v>
      </c>
      <c r="J594" t="s">
        <v>272</v>
      </c>
      <c r="K594">
        <v>23</v>
      </c>
      <c r="L594">
        <v>8</v>
      </c>
      <c r="M594">
        <v>4</v>
      </c>
      <c r="N594">
        <v>5</v>
      </c>
      <c r="O594">
        <v>15</v>
      </c>
      <c r="P594">
        <v>2</v>
      </c>
      <c r="Q594">
        <v>11</v>
      </c>
      <c r="R594" s="2">
        <f t="shared" si="65"/>
        <v>45</v>
      </c>
      <c r="S594">
        <v>2</v>
      </c>
      <c r="T594" s="2" t="str">
        <f t="shared" si="66"/>
        <v>With Discount</v>
      </c>
      <c r="U594">
        <v>1</v>
      </c>
      <c r="V594" s="18">
        <f t="shared" si="67"/>
        <v>11.25</v>
      </c>
      <c r="W594">
        <v>0</v>
      </c>
      <c r="X594">
        <v>3</v>
      </c>
      <c r="Y594" s="18">
        <f t="shared" si="68"/>
        <v>33.75</v>
      </c>
      <c r="Z594">
        <v>7</v>
      </c>
      <c r="AA594" s="2">
        <f t="shared" si="69"/>
        <v>6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</v>
      </c>
      <c r="AI594">
        <v>11</v>
      </c>
      <c r="AJ594">
        <v>0</v>
      </c>
    </row>
    <row r="595" spans="1:36" x14ac:dyDescent="0.25">
      <c r="A595">
        <v>988</v>
      </c>
      <c r="B595">
        <v>1965</v>
      </c>
      <c r="C595" s="2">
        <f t="shared" ca="1" si="63"/>
        <v>60</v>
      </c>
      <c r="D595" t="s">
        <v>442</v>
      </c>
      <c r="E595" t="s">
        <v>34</v>
      </c>
      <c r="F595">
        <v>81168</v>
      </c>
      <c r="G595">
        <v>0</v>
      </c>
      <c r="H595">
        <v>0</v>
      </c>
      <c r="I595" s="21">
        <f t="shared" si="64"/>
        <v>0</v>
      </c>
      <c r="J595" s="1">
        <v>41825</v>
      </c>
      <c r="K595">
        <v>84</v>
      </c>
      <c r="L595">
        <v>410</v>
      </c>
      <c r="M595">
        <v>0</v>
      </c>
      <c r="N595">
        <v>592</v>
      </c>
      <c r="O595">
        <v>147</v>
      </c>
      <c r="P595">
        <v>22</v>
      </c>
      <c r="Q595">
        <v>22</v>
      </c>
      <c r="R595" s="2">
        <f t="shared" si="65"/>
        <v>1193</v>
      </c>
      <c r="S595">
        <v>1</v>
      </c>
      <c r="T595" s="2" t="str">
        <f t="shared" si="66"/>
        <v>With Discount</v>
      </c>
      <c r="U595">
        <v>6</v>
      </c>
      <c r="V595" s="18">
        <f t="shared" si="67"/>
        <v>550.61538461538464</v>
      </c>
      <c r="W595">
        <v>4</v>
      </c>
      <c r="X595">
        <v>7</v>
      </c>
      <c r="Y595" s="18">
        <f t="shared" si="68"/>
        <v>642.38461538461536</v>
      </c>
      <c r="Z595">
        <v>3</v>
      </c>
      <c r="AA595" s="2">
        <f t="shared" si="69"/>
        <v>18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3</v>
      </c>
      <c r="AI595">
        <v>11</v>
      </c>
      <c r="AJ595">
        <v>0</v>
      </c>
    </row>
    <row r="596" spans="1:36" x14ac:dyDescent="0.25">
      <c r="A596">
        <v>7930</v>
      </c>
      <c r="B596">
        <v>1969</v>
      </c>
      <c r="C596" s="2">
        <f t="shared" ca="1" si="63"/>
        <v>56</v>
      </c>
      <c r="D596" t="s">
        <v>443</v>
      </c>
      <c r="E596" t="s">
        <v>30</v>
      </c>
      <c r="F596">
        <v>26877</v>
      </c>
      <c r="G596">
        <v>0</v>
      </c>
      <c r="H596">
        <v>0</v>
      </c>
      <c r="I596" s="21">
        <f t="shared" si="64"/>
        <v>0</v>
      </c>
      <c r="J596" t="s">
        <v>277</v>
      </c>
      <c r="K596">
        <v>74</v>
      </c>
      <c r="L596">
        <v>101</v>
      </c>
      <c r="M596">
        <v>13</v>
      </c>
      <c r="N596">
        <v>76</v>
      </c>
      <c r="O596">
        <v>20</v>
      </c>
      <c r="P596">
        <v>18</v>
      </c>
      <c r="Q596">
        <v>40</v>
      </c>
      <c r="R596" s="2">
        <f t="shared" si="65"/>
        <v>268</v>
      </c>
      <c r="S596">
        <v>2</v>
      </c>
      <c r="T596" s="2" t="str">
        <f t="shared" si="66"/>
        <v>With Discount</v>
      </c>
      <c r="U596">
        <v>3</v>
      </c>
      <c r="V596" s="18">
        <f t="shared" si="67"/>
        <v>89.333333333333329</v>
      </c>
      <c r="W596">
        <v>1</v>
      </c>
      <c r="X596">
        <v>6</v>
      </c>
      <c r="Y596" s="18">
        <f t="shared" si="68"/>
        <v>178.66666666666666</v>
      </c>
      <c r="Z596">
        <v>6</v>
      </c>
      <c r="AA596" s="2">
        <f t="shared" si="69"/>
        <v>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</v>
      </c>
      <c r="AI596">
        <v>11</v>
      </c>
      <c r="AJ596">
        <v>0</v>
      </c>
    </row>
    <row r="597" spans="1:36" x14ac:dyDescent="0.25">
      <c r="A597">
        <v>4587</v>
      </c>
      <c r="B597">
        <v>1944</v>
      </c>
      <c r="C597" s="2">
        <f t="shared" ca="1" si="63"/>
        <v>81</v>
      </c>
      <c r="D597" t="s">
        <v>443</v>
      </c>
      <c r="E597" t="s">
        <v>57</v>
      </c>
      <c r="F597">
        <v>45006</v>
      </c>
      <c r="G597">
        <v>0</v>
      </c>
      <c r="H597">
        <v>0</v>
      </c>
      <c r="I597" s="21">
        <f t="shared" si="64"/>
        <v>0</v>
      </c>
      <c r="J597" t="s">
        <v>278</v>
      </c>
      <c r="K597">
        <v>90</v>
      </c>
      <c r="L597">
        <v>162</v>
      </c>
      <c r="M597">
        <v>25</v>
      </c>
      <c r="N597">
        <v>53</v>
      </c>
      <c r="O597">
        <v>16</v>
      </c>
      <c r="P597">
        <v>0</v>
      </c>
      <c r="Q597">
        <v>10</v>
      </c>
      <c r="R597" s="2">
        <f t="shared" si="65"/>
        <v>266</v>
      </c>
      <c r="S597">
        <v>1</v>
      </c>
      <c r="T597" s="2" t="str">
        <f t="shared" si="66"/>
        <v>With Discount</v>
      </c>
      <c r="U597">
        <v>3</v>
      </c>
      <c r="V597" s="18">
        <f t="shared" si="67"/>
        <v>79.8</v>
      </c>
      <c r="W597">
        <v>1</v>
      </c>
      <c r="X597">
        <v>7</v>
      </c>
      <c r="Y597" s="18">
        <f t="shared" si="68"/>
        <v>186.2</v>
      </c>
      <c r="Z597">
        <v>3</v>
      </c>
      <c r="AA597" s="2">
        <f t="shared" si="69"/>
        <v>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</v>
      </c>
      <c r="AI597">
        <v>11</v>
      </c>
      <c r="AJ597">
        <v>0</v>
      </c>
    </row>
    <row r="598" spans="1:36" x14ac:dyDescent="0.25">
      <c r="A598">
        <v>6682</v>
      </c>
      <c r="B598">
        <v>1973</v>
      </c>
      <c r="C598" s="2">
        <f t="shared" ca="1" si="63"/>
        <v>52</v>
      </c>
      <c r="D598" t="s">
        <v>41</v>
      </c>
      <c r="E598" t="s">
        <v>34</v>
      </c>
      <c r="F598">
        <v>18978</v>
      </c>
      <c r="G598">
        <v>1</v>
      </c>
      <c r="H598">
        <v>0</v>
      </c>
      <c r="I598" s="21">
        <f t="shared" si="64"/>
        <v>1</v>
      </c>
      <c r="J598" s="1">
        <v>41225</v>
      </c>
      <c r="K598">
        <v>41</v>
      </c>
      <c r="L598">
        <v>2</v>
      </c>
      <c r="M598">
        <v>8</v>
      </c>
      <c r="N598">
        <v>1</v>
      </c>
      <c r="O598">
        <v>4</v>
      </c>
      <c r="P598">
        <v>7</v>
      </c>
      <c r="Q598">
        <v>15</v>
      </c>
      <c r="R598" s="2">
        <f t="shared" si="65"/>
        <v>37</v>
      </c>
      <c r="S598">
        <v>1</v>
      </c>
      <c r="T598" s="2" t="str">
        <f t="shared" si="66"/>
        <v>With Discount</v>
      </c>
      <c r="U598">
        <v>1</v>
      </c>
      <c r="V598" s="18">
        <f t="shared" si="67"/>
        <v>9.25</v>
      </c>
      <c r="W598">
        <v>0</v>
      </c>
      <c r="X598">
        <v>3</v>
      </c>
      <c r="Y598" s="18">
        <f t="shared" si="68"/>
        <v>27.75</v>
      </c>
      <c r="Z598">
        <v>8</v>
      </c>
      <c r="AA598" s="2">
        <f t="shared" si="69"/>
        <v>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</v>
      </c>
      <c r="AI598">
        <v>11</v>
      </c>
      <c r="AJ598">
        <v>0</v>
      </c>
    </row>
    <row r="599" spans="1:36" x14ac:dyDescent="0.25">
      <c r="A599">
        <v>6222</v>
      </c>
      <c r="B599">
        <v>1967</v>
      </c>
      <c r="C599" s="2">
        <f t="shared" ca="1" si="63"/>
        <v>58</v>
      </c>
      <c r="D599" t="s">
        <v>442</v>
      </c>
      <c r="E599" t="s">
        <v>34</v>
      </c>
      <c r="F599">
        <v>22574</v>
      </c>
      <c r="G599">
        <v>2</v>
      </c>
      <c r="H599">
        <v>1</v>
      </c>
      <c r="I599" s="21">
        <f t="shared" si="64"/>
        <v>3</v>
      </c>
      <c r="J599" t="s">
        <v>152</v>
      </c>
      <c r="K599">
        <v>28</v>
      </c>
      <c r="L599">
        <v>25</v>
      </c>
      <c r="M599">
        <v>0</v>
      </c>
      <c r="N599">
        <v>8</v>
      </c>
      <c r="O599">
        <v>2</v>
      </c>
      <c r="P599">
        <v>0</v>
      </c>
      <c r="Q599">
        <v>2</v>
      </c>
      <c r="R599" s="2">
        <f t="shared" si="65"/>
        <v>37</v>
      </c>
      <c r="S599">
        <v>2</v>
      </c>
      <c r="T599" s="2" t="str">
        <f t="shared" si="66"/>
        <v>With Discount</v>
      </c>
      <c r="U599">
        <v>2</v>
      </c>
      <c r="V599" s="18">
        <f t="shared" si="67"/>
        <v>14.8</v>
      </c>
      <c r="W599">
        <v>0</v>
      </c>
      <c r="X599">
        <v>3</v>
      </c>
      <c r="Y599" s="18">
        <f t="shared" si="68"/>
        <v>22.2</v>
      </c>
      <c r="Z599">
        <v>7</v>
      </c>
      <c r="AA599" s="2">
        <f t="shared" si="69"/>
        <v>7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</v>
      </c>
      <c r="AI599">
        <v>11</v>
      </c>
      <c r="AJ599">
        <v>0</v>
      </c>
    </row>
    <row r="600" spans="1:36" x14ac:dyDescent="0.25">
      <c r="A600">
        <v>10299</v>
      </c>
      <c r="B600">
        <v>1969</v>
      </c>
      <c r="C600" s="2">
        <f t="shared" ca="1" si="63"/>
        <v>56</v>
      </c>
      <c r="D600" t="s">
        <v>33</v>
      </c>
      <c r="E600" t="s">
        <v>30</v>
      </c>
      <c r="F600">
        <v>48240</v>
      </c>
      <c r="G600">
        <v>0</v>
      </c>
      <c r="H600">
        <v>0</v>
      </c>
      <c r="I600" s="21">
        <f t="shared" si="64"/>
        <v>0</v>
      </c>
      <c r="J600" s="1">
        <v>41163</v>
      </c>
      <c r="K600">
        <v>73</v>
      </c>
      <c r="L600">
        <v>389</v>
      </c>
      <c r="M600">
        <v>91</v>
      </c>
      <c r="N600">
        <v>248</v>
      </c>
      <c r="O600">
        <v>64</v>
      </c>
      <c r="P600">
        <v>49</v>
      </c>
      <c r="Q600">
        <v>41</v>
      </c>
      <c r="R600" s="2">
        <f t="shared" si="65"/>
        <v>882</v>
      </c>
      <c r="S600">
        <v>3</v>
      </c>
      <c r="T600" s="2" t="str">
        <f t="shared" si="66"/>
        <v>With Discount</v>
      </c>
      <c r="U600">
        <v>6</v>
      </c>
      <c r="V600" s="18">
        <f t="shared" si="67"/>
        <v>278.52631578947364</v>
      </c>
      <c r="W600">
        <v>3</v>
      </c>
      <c r="X600">
        <v>13</v>
      </c>
      <c r="Y600" s="18">
        <f t="shared" si="68"/>
        <v>603.47368421052636</v>
      </c>
      <c r="Z600">
        <v>5</v>
      </c>
      <c r="AA600" s="2">
        <f t="shared" si="69"/>
        <v>25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</v>
      </c>
      <c r="AI600">
        <v>11</v>
      </c>
      <c r="AJ600">
        <v>1</v>
      </c>
    </row>
    <row r="601" spans="1:36" x14ac:dyDescent="0.25">
      <c r="A601">
        <v>3083</v>
      </c>
      <c r="B601">
        <v>1974</v>
      </c>
      <c r="C601" s="2">
        <f t="shared" ca="1" si="63"/>
        <v>51</v>
      </c>
      <c r="D601" t="s">
        <v>442</v>
      </c>
      <c r="E601" t="s">
        <v>34</v>
      </c>
      <c r="F601">
        <v>45837</v>
      </c>
      <c r="G601">
        <v>1</v>
      </c>
      <c r="H601">
        <v>1</v>
      </c>
      <c r="I601" s="21">
        <f t="shared" si="64"/>
        <v>2</v>
      </c>
      <c r="J601" t="s">
        <v>279</v>
      </c>
      <c r="K601">
        <v>88</v>
      </c>
      <c r="L601">
        <v>215</v>
      </c>
      <c r="M601">
        <v>13</v>
      </c>
      <c r="N601">
        <v>87</v>
      </c>
      <c r="O601">
        <v>17</v>
      </c>
      <c r="P601">
        <v>17</v>
      </c>
      <c r="Q601">
        <v>24</v>
      </c>
      <c r="R601" s="2">
        <f t="shared" si="65"/>
        <v>373</v>
      </c>
      <c r="S601">
        <v>5</v>
      </c>
      <c r="T601" s="2" t="str">
        <f t="shared" si="66"/>
        <v>With Discount</v>
      </c>
      <c r="U601">
        <v>6</v>
      </c>
      <c r="V601" s="18">
        <f t="shared" si="67"/>
        <v>203.45454545454544</v>
      </c>
      <c r="W601">
        <v>2</v>
      </c>
      <c r="X601">
        <v>5</v>
      </c>
      <c r="Y601" s="18">
        <f t="shared" si="68"/>
        <v>169.54545454545453</v>
      </c>
      <c r="Z601">
        <v>7</v>
      </c>
      <c r="AA601" s="2">
        <f t="shared" si="69"/>
        <v>18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</v>
      </c>
      <c r="AI601">
        <v>11</v>
      </c>
      <c r="AJ601">
        <v>0</v>
      </c>
    </row>
    <row r="602" spans="1:36" x14ac:dyDescent="0.25">
      <c r="A602">
        <v>8953</v>
      </c>
      <c r="B602">
        <v>1965</v>
      </c>
      <c r="C602" s="2">
        <f t="shared" ca="1" si="63"/>
        <v>60</v>
      </c>
      <c r="D602" t="s">
        <v>443</v>
      </c>
      <c r="E602" t="s">
        <v>30</v>
      </c>
      <c r="F602">
        <v>35791</v>
      </c>
      <c r="G602">
        <v>2</v>
      </c>
      <c r="H602">
        <v>1</v>
      </c>
      <c r="I602" s="21">
        <f t="shared" si="64"/>
        <v>3</v>
      </c>
      <c r="J602" s="1">
        <v>41430</v>
      </c>
      <c r="K602">
        <v>94</v>
      </c>
      <c r="L602">
        <v>27</v>
      </c>
      <c r="M602">
        <v>0</v>
      </c>
      <c r="N602">
        <v>5</v>
      </c>
      <c r="O602">
        <v>0</v>
      </c>
      <c r="P602">
        <v>0</v>
      </c>
      <c r="Q602">
        <v>3</v>
      </c>
      <c r="R602" s="2">
        <f t="shared" si="65"/>
        <v>35</v>
      </c>
      <c r="S602">
        <v>2</v>
      </c>
      <c r="T602" s="2" t="str">
        <f t="shared" si="66"/>
        <v>With Discount</v>
      </c>
      <c r="U602">
        <v>1</v>
      </c>
      <c r="V602" s="18">
        <f t="shared" si="67"/>
        <v>8.75</v>
      </c>
      <c r="W602">
        <v>0</v>
      </c>
      <c r="X602">
        <v>3</v>
      </c>
      <c r="Y602" s="18">
        <f t="shared" si="68"/>
        <v>26.25</v>
      </c>
      <c r="Z602">
        <v>8</v>
      </c>
      <c r="AA602" s="2">
        <f t="shared" si="69"/>
        <v>6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</v>
      </c>
      <c r="AI602">
        <v>11</v>
      </c>
      <c r="AJ602">
        <v>0</v>
      </c>
    </row>
    <row r="603" spans="1:36" x14ac:dyDescent="0.25">
      <c r="A603">
        <v>1503</v>
      </c>
      <c r="B603">
        <v>1976</v>
      </c>
      <c r="C603" s="2">
        <f t="shared" ca="1" si="63"/>
        <v>49</v>
      </c>
      <c r="D603" t="s">
        <v>33</v>
      </c>
      <c r="E603" t="s">
        <v>34</v>
      </c>
      <c r="F603">
        <v>162397</v>
      </c>
      <c r="G603">
        <v>1</v>
      </c>
      <c r="H603">
        <v>1</v>
      </c>
      <c r="I603" s="21">
        <f t="shared" si="64"/>
        <v>2</v>
      </c>
      <c r="J603" s="1">
        <v>41339</v>
      </c>
      <c r="K603">
        <v>31</v>
      </c>
      <c r="L603">
        <v>85</v>
      </c>
      <c r="M603">
        <v>1</v>
      </c>
      <c r="N603">
        <v>16</v>
      </c>
      <c r="O603">
        <v>2</v>
      </c>
      <c r="P603">
        <v>1</v>
      </c>
      <c r="Q603">
        <v>2</v>
      </c>
      <c r="R603" s="2">
        <f t="shared" si="65"/>
        <v>107</v>
      </c>
      <c r="S603">
        <v>0</v>
      </c>
      <c r="T603" s="2" t="str">
        <f t="shared" si="66"/>
        <v>Without Discount</v>
      </c>
      <c r="U603">
        <v>0</v>
      </c>
      <c r="V603" s="18">
        <f t="shared" si="67"/>
        <v>0</v>
      </c>
      <c r="W603">
        <v>0</v>
      </c>
      <c r="X603">
        <v>1</v>
      </c>
      <c r="Y603" s="18">
        <f t="shared" si="68"/>
        <v>107</v>
      </c>
      <c r="Z603">
        <v>1</v>
      </c>
      <c r="AA603" s="2">
        <f t="shared" si="69"/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</v>
      </c>
      <c r="AI603">
        <v>11</v>
      </c>
      <c r="AJ603">
        <v>0</v>
      </c>
    </row>
    <row r="604" spans="1:36" x14ac:dyDescent="0.25">
      <c r="A604">
        <v>8650</v>
      </c>
      <c r="B604">
        <v>1978</v>
      </c>
      <c r="C604" s="2">
        <f t="shared" ca="1" si="63"/>
        <v>47</v>
      </c>
      <c r="D604" t="s">
        <v>442</v>
      </c>
      <c r="E604" t="s">
        <v>57</v>
      </c>
      <c r="F604">
        <v>54162</v>
      </c>
      <c r="G604">
        <v>1</v>
      </c>
      <c r="H604">
        <v>1</v>
      </c>
      <c r="I604" s="21">
        <f t="shared" si="64"/>
        <v>2</v>
      </c>
      <c r="J604" t="s">
        <v>48</v>
      </c>
      <c r="K604">
        <v>31</v>
      </c>
      <c r="L604">
        <v>5</v>
      </c>
      <c r="M604">
        <v>6</v>
      </c>
      <c r="N604">
        <v>10</v>
      </c>
      <c r="O604">
        <v>6</v>
      </c>
      <c r="P604">
        <v>5</v>
      </c>
      <c r="Q604">
        <v>10</v>
      </c>
      <c r="R604" s="2">
        <f t="shared" si="65"/>
        <v>42</v>
      </c>
      <c r="S604">
        <v>1</v>
      </c>
      <c r="T604" s="2" t="str">
        <f t="shared" si="66"/>
        <v>With Discount</v>
      </c>
      <c r="U604">
        <v>1</v>
      </c>
      <c r="V604" s="18">
        <f t="shared" si="67"/>
        <v>10.5</v>
      </c>
      <c r="W604">
        <v>0</v>
      </c>
      <c r="X604">
        <v>3</v>
      </c>
      <c r="Y604" s="18">
        <f t="shared" si="68"/>
        <v>31.5</v>
      </c>
      <c r="Z604">
        <v>4</v>
      </c>
      <c r="AA604" s="2">
        <f t="shared" si="69"/>
        <v>5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</v>
      </c>
      <c r="AI604">
        <v>11</v>
      </c>
      <c r="AJ604">
        <v>0</v>
      </c>
    </row>
    <row r="605" spans="1:36" x14ac:dyDescent="0.25">
      <c r="A605">
        <v>10862</v>
      </c>
      <c r="B605">
        <v>1960</v>
      </c>
      <c r="C605" s="2">
        <f t="shared" ca="1" si="63"/>
        <v>65</v>
      </c>
      <c r="D605" t="s">
        <v>443</v>
      </c>
      <c r="E605" t="s">
        <v>34</v>
      </c>
      <c r="F605">
        <v>30522</v>
      </c>
      <c r="G605">
        <v>0</v>
      </c>
      <c r="H605">
        <v>1</v>
      </c>
      <c r="I605" s="21">
        <f t="shared" si="64"/>
        <v>1</v>
      </c>
      <c r="J605" t="s">
        <v>155</v>
      </c>
      <c r="K605">
        <v>6</v>
      </c>
      <c r="L605">
        <v>179</v>
      </c>
      <c r="M605">
        <v>8</v>
      </c>
      <c r="N605">
        <v>83</v>
      </c>
      <c r="O605">
        <v>19</v>
      </c>
      <c r="P605">
        <v>11</v>
      </c>
      <c r="Q605">
        <v>26</v>
      </c>
      <c r="R605" s="2">
        <f t="shared" si="65"/>
        <v>326</v>
      </c>
      <c r="S605">
        <v>5</v>
      </c>
      <c r="T605" s="2" t="str">
        <f t="shared" si="66"/>
        <v>With Discount</v>
      </c>
      <c r="U605">
        <v>1</v>
      </c>
      <c r="V605" s="18">
        <f t="shared" si="67"/>
        <v>32.6</v>
      </c>
      <c r="W605">
        <v>2</v>
      </c>
      <c r="X605">
        <v>9</v>
      </c>
      <c r="Y605" s="18">
        <f t="shared" si="68"/>
        <v>293.40000000000003</v>
      </c>
      <c r="Z605">
        <v>2</v>
      </c>
      <c r="AA605" s="2">
        <f t="shared" si="69"/>
        <v>17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</v>
      </c>
      <c r="AI605">
        <v>11</v>
      </c>
      <c r="AJ605">
        <v>0</v>
      </c>
    </row>
    <row r="606" spans="1:36" x14ac:dyDescent="0.25">
      <c r="A606">
        <v>2782</v>
      </c>
      <c r="B606">
        <v>1961</v>
      </c>
      <c r="C606" s="2">
        <f t="shared" ca="1" si="63"/>
        <v>64</v>
      </c>
      <c r="D606" t="s">
        <v>33</v>
      </c>
      <c r="E606" t="s">
        <v>34</v>
      </c>
      <c r="F606">
        <v>54456</v>
      </c>
      <c r="G606">
        <v>0</v>
      </c>
      <c r="H606">
        <v>1</v>
      </c>
      <c r="I606" s="21">
        <f t="shared" si="64"/>
        <v>1</v>
      </c>
      <c r="J606" s="1">
        <v>41585</v>
      </c>
      <c r="K606">
        <v>23</v>
      </c>
      <c r="L606">
        <v>352</v>
      </c>
      <c r="M606">
        <v>0</v>
      </c>
      <c r="N606">
        <v>27</v>
      </c>
      <c r="O606">
        <v>10</v>
      </c>
      <c r="P606">
        <v>0</v>
      </c>
      <c r="Q606">
        <v>15</v>
      </c>
      <c r="R606" s="2">
        <f t="shared" si="65"/>
        <v>404</v>
      </c>
      <c r="S606">
        <v>3</v>
      </c>
      <c r="T606" s="2" t="str">
        <f t="shared" si="66"/>
        <v>With Discount</v>
      </c>
      <c r="U606">
        <v>6</v>
      </c>
      <c r="V606" s="18">
        <f t="shared" si="67"/>
        <v>186.46153846153848</v>
      </c>
      <c r="W606">
        <v>1</v>
      </c>
      <c r="X606">
        <v>7</v>
      </c>
      <c r="Y606" s="18">
        <f t="shared" si="68"/>
        <v>217.53846153846152</v>
      </c>
      <c r="Z606">
        <v>6</v>
      </c>
      <c r="AA606" s="2">
        <f t="shared" si="69"/>
        <v>17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</v>
      </c>
      <c r="AI606">
        <v>11</v>
      </c>
      <c r="AJ606">
        <v>0</v>
      </c>
    </row>
    <row r="607" spans="1:36" x14ac:dyDescent="0.25">
      <c r="A607">
        <v>6941</v>
      </c>
      <c r="B607">
        <v>1971</v>
      </c>
      <c r="C607" s="2">
        <f t="shared" ca="1" si="63"/>
        <v>54</v>
      </c>
      <c r="D607" t="s">
        <v>442</v>
      </c>
      <c r="E607" t="s">
        <v>30</v>
      </c>
      <c r="F607">
        <v>31632</v>
      </c>
      <c r="G607">
        <v>0</v>
      </c>
      <c r="H607">
        <v>0</v>
      </c>
      <c r="I607" s="21">
        <f t="shared" si="64"/>
        <v>0</v>
      </c>
      <c r="J607" t="s">
        <v>280</v>
      </c>
      <c r="K607">
        <v>92</v>
      </c>
      <c r="L607">
        <v>17</v>
      </c>
      <c r="M607">
        <v>8</v>
      </c>
      <c r="N607">
        <v>12</v>
      </c>
      <c r="O607">
        <v>11</v>
      </c>
      <c r="P607">
        <v>15</v>
      </c>
      <c r="Q607">
        <v>32</v>
      </c>
      <c r="R607" s="2">
        <f t="shared" si="65"/>
        <v>95</v>
      </c>
      <c r="S607">
        <v>1</v>
      </c>
      <c r="T607" s="2" t="str">
        <f t="shared" si="66"/>
        <v>With Discount</v>
      </c>
      <c r="U607">
        <v>2</v>
      </c>
      <c r="V607" s="18">
        <f t="shared" si="67"/>
        <v>47.5</v>
      </c>
      <c r="W607">
        <v>1</v>
      </c>
      <c r="X607">
        <v>2</v>
      </c>
      <c r="Y607" s="18">
        <f t="shared" si="68"/>
        <v>47.5</v>
      </c>
      <c r="Z607">
        <v>7</v>
      </c>
      <c r="AA607" s="2">
        <f t="shared" si="69"/>
        <v>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</v>
      </c>
      <c r="AI607">
        <v>11</v>
      </c>
      <c r="AJ607">
        <v>0</v>
      </c>
    </row>
    <row r="608" spans="1:36" x14ac:dyDescent="0.25">
      <c r="A608">
        <v>10972</v>
      </c>
      <c r="B608">
        <v>1949</v>
      </c>
      <c r="C608" s="2">
        <f t="shared" ca="1" si="63"/>
        <v>76</v>
      </c>
      <c r="D608" t="s">
        <v>442</v>
      </c>
      <c r="E608" t="s">
        <v>57</v>
      </c>
      <c r="F608">
        <v>72298</v>
      </c>
      <c r="G608">
        <v>0</v>
      </c>
      <c r="H608">
        <v>0</v>
      </c>
      <c r="I608" s="21">
        <f t="shared" si="64"/>
        <v>0</v>
      </c>
      <c r="J608" s="1">
        <v>41915</v>
      </c>
      <c r="K608">
        <v>52</v>
      </c>
      <c r="L608">
        <v>625</v>
      </c>
      <c r="M608">
        <v>35</v>
      </c>
      <c r="N608">
        <v>169</v>
      </c>
      <c r="O608">
        <v>58</v>
      </c>
      <c r="P608">
        <v>17</v>
      </c>
      <c r="Q608">
        <v>35</v>
      </c>
      <c r="R608" s="2">
        <f t="shared" si="65"/>
        <v>939</v>
      </c>
      <c r="S608">
        <v>1</v>
      </c>
      <c r="T608" s="2" t="str">
        <f t="shared" si="66"/>
        <v>With Discount</v>
      </c>
      <c r="U608">
        <v>4</v>
      </c>
      <c r="V608" s="18">
        <f t="shared" si="67"/>
        <v>375.6</v>
      </c>
      <c r="W608">
        <v>3</v>
      </c>
      <c r="X608">
        <v>6</v>
      </c>
      <c r="Y608" s="18">
        <f t="shared" si="68"/>
        <v>563.4</v>
      </c>
      <c r="Z608">
        <v>1</v>
      </c>
      <c r="AA608" s="2">
        <f t="shared" si="69"/>
        <v>14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3</v>
      </c>
      <c r="AI608">
        <v>11</v>
      </c>
      <c r="AJ608">
        <v>0</v>
      </c>
    </row>
    <row r="609" spans="1:36" x14ac:dyDescent="0.25">
      <c r="A609">
        <v>10708</v>
      </c>
      <c r="B609">
        <v>1978</v>
      </c>
      <c r="C609" s="2">
        <f t="shared" ca="1" si="63"/>
        <v>47</v>
      </c>
      <c r="D609" t="s">
        <v>443</v>
      </c>
      <c r="E609" t="s">
        <v>30</v>
      </c>
      <c r="F609">
        <v>36975</v>
      </c>
      <c r="G609">
        <v>1</v>
      </c>
      <c r="H609">
        <v>0</v>
      </c>
      <c r="I609" s="21">
        <f t="shared" si="64"/>
        <v>1</v>
      </c>
      <c r="J609" t="s">
        <v>281</v>
      </c>
      <c r="K609">
        <v>50</v>
      </c>
      <c r="L609">
        <v>10</v>
      </c>
      <c r="M609">
        <v>6</v>
      </c>
      <c r="N609">
        <v>11</v>
      </c>
      <c r="O609">
        <v>0</v>
      </c>
      <c r="P609">
        <v>4</v>
      </c>
      <c r="Q609">
        <v>2</v>
      </c>
      <c r="R609" s="2">
        <f t="shared" si="65"/>
        <v>33</v>
      </c>
      <c r="S609">
        <v>1</v>
      </c>
      <c r="T609" s="2" t="str">
        <f t="shared" si="66"/>
        <v>With Discount</v>
      </c>
      <c r="U609">
        <v>1</v>
      </c>
      <c r="V609" s="18">
        <f t="shared" si="67"/>
        <v>8.25</v>
      </c>
      <c r="W609">
        <v>0</v>
      </c>
      <c r="X609">
        <v>3</v>
      </c>
      <c r="Y609" s="18">
        <f t="shared" si="68"/>
        <v>24.75</v>
      </c>
      <c r="Z609">
        <v>7</v>
      </c>
      <c r="AA609" s="2">
        <f t="shared" si="69"/>
        <v>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</v>
      </c>
      <c r="AI609">
        <v>11</v>
      </c>
      <c r="AJ609">
        <v>0</v>
      </c>
    </row>
    <row r="610" spans="1:36" x14ac:dyDescent="0.25">
      <c r="A610">
        <v>6583</v>
      </c>
      <c r="B610">
        <v>1955</v>
      </c>
      <c r="C610" s="2">
        <f t="shared" ca="1" si="63"/>
        <v>70</v>
      </c>
      <c r="D610" t="s">
        <v>443</v>
      </c>
      <c r="E610" t="s">
        <v>34</v>
      </c>
      <c r="F610">
        <v>72635</v>
      </c>
      <c r="G610">
        <v>0</v>
      </c>
      <c r="H610">
        <v>0</v>
      </c>
      <c r="I610" s="21">
        <f t="shared" si="64"/>
        <v>0</v>
      </c>
      <c r="J610" s="1">
        <v>41339</v>
      </c>
      <c r="K610">
        <v>54</v>
      </c>
      <c r="L610">
        <v>390</v>
      </c>
      <c r="M610">
        <v>22</v>
      </c>
      <c r="N610">
        <v>323</v>
      </c>
      <c r="O610">
        <v>104</v>
      </c>
      <c r="P610">
        <v>35</v>
      </c>
      <c r="Q610">
        <v>107</v>
      </c>
      <c r="R610" s="2">
        <f t="shared" si="65"/>
        <v>981</v>
      </c>
      <c r="S610">
        <v>1</v>
      </c>
      <c r="T610" s="2" t="str">
        <f t="shared" si="66"/>
        <v>With Discount</v>
      </c>
      <c r="U610">
        <v>6</v>
      </c>
      <c r="V610" s="18">
        <f t="shared" si="67"/>
        <v>490.5</v>
      </c>
      <c r="W610">
        <v>8</v>
      </c>
      <c r="X610">
        <v>6</v>
      </c>
      <c r="Y610" s="18">
        <f t="shared" si="68"/>
        <v>490.5</v>
      </c>
      <c r="Z610">
        <v>3</v>
      </c>
      <c r="AA610" s="2">
        <f t="shared" si="69"/>
        <v>21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3</v>
      </c>
      <c r="AI610">
        <v>11</v>
      </c>
      <c r="AJ610">
        <v>0</v>
      </c>
    </row>
    <row r="611" spans="1:36" x14ac:dyDescent="0.25">
      <c r="A611">
        <v>3641</v>
      </c>
      <c r="B611">
        <v>1976</v>
      </c>
      <c r="C611" s="2">
        <f t="shared" ca="1" si="63"/>
        <v>49</v>
      </c>
      <c r="D611" t="s">
        <v>442</v>
      </c>
      <c r="E611" t="s">
        <v>34</v>
      </c>
      <c r="F611">
        <v>13624</v>
      </c>
      <c r="G611">
        <v>1</v>
      </c>
      <c r="H611">
        <v>0</v>
      </c>
      <c r="I611" s="21">
        <f t="shared" si="64"/>
        <v>1</v>
      </c>
      <c r="J611" t="s">
        <v>282</v>
      </c>
      <c r="K611">
        <v>93</v>
      </c>
      <c r="L611">
        <v>10</v>
      </c>
      <c r="M611">
        <v>2</v>
      </c>
      <c r="N611">
        <v>15</v>
      </c>
      <c r="O611">
        <v>2</v>
      </c>
      <c r="P611">
        <v>1</v>
      </c>
      <c r="Q611">
        <v>6</v>
      </c>
      <c r="R611" s="2">
        <f t="shared" si="65"/>
        <v>36</v>
      </c>
      <c r="S611">
        <v>2</v>
      </c>
      <c r="T611" s="2" t="str">
        <f t="shared" si="66"/>
        <v>With Discount</v>
      </c>
      <c r="U611">
        <v>2</v>
      </c>
      <c r="V611" s="18">
        <f t="shared" si="67"/>
        <v>14.4</v>
      </c>
      <c r="W611">
        <v>0</v>
      </c>
      <c r="X611">
        <v>3</v>
      </c>
      <c r="Y611" s="18">
        <f t="shared" si="68"/>
        <v>21.599999999999998</v>
      </c>
      <c r="Z611">
        <v>6</v>
      </c>
      <c r="AA611" s="2">
        <f t="shared" si="69"/>
        <v>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</v>
      </c>
      <c r="AI611">
        <v>11</v>
      </c>
      <c r="AJ611">
        <v>0</v>
      </c>
    </row>
    <row r="612" spans="1:36" x14ac:dyDescent="0.25">
      <c r="A612">
        <v>10156</v>
      </c>
      <c r="B612">
        <v>1975</v>
      </c>
      <c r="C612" s="2">
        <f t="shared" ca="1" si="63"/>
        <v>50</v>
      </c>
      <c r="D612" t="s">
        <v>442</v>
      </c>
      <c r="E612" t="s">
        <v>30</v>
      </c>
      <c r="F612">
        <v>84196</v>
      </c>
      <c r="G612">
        <v>0</v>
      </c>
      <c r="H612">
        <v>1</v>
      </c>
      <c r="I612" s="21">
        <f t="shared" si="64"/>
        <v>1</v>
      </c>
      <c r="J612" s="1">
        <v>41339</v>
      </c>
      <c r="K612">
        <v>56</v>
      </c>
      <c r="L612">
        <v>215</v>
      </c>
      <c r="M612">
        <v>63</v>
      </c>
      <c r="N612">
        <v>507</v>
      </c>
      <c r="O612">
        <v>231</v>
      </c>
      <c r="P612">
        <v>31</v>
      </c>
      <c r="Q612">
        <v>190</v>
      </c>
      <c r="R612" s="2">
        <f t="shared" si="65"/>
        <v>1237</v>
      </c>
      <c r="S612">
        <v>1</v>
      </c>
      <c r="T612" s="2" t="str">
        <f t="shared" si="66"/>
        <v>With Discount</v>
      </c>
      <c r="U612">
        <v>8</v>
      </c>
      <c r="V612" s="18">
        <f t="shared" si="67"/>
        <v>659.73333333333335</v>
      </c>
      <c r="W612">
        <v>4</v>
      </c>
      <c r="X612">
        <v>7</v>
      </c>
      <c r="Y612" s="18">
        <f t="shared" si="68"/>
        <v>577.26666666666665</v>
      </c>
      <c r="Z612">
        <v>3</v>
      </c>
      <c r="AA612" s="2">
        <f t="shared" si="69"/>
        <v>20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</v>
      </c>
      <c r="AI612">
        <v>11</v>
      </c>
      <c r="AJ612">
        <v>0</v>
      </c>
    </row>
    <row r="613" spans="1:36" x14ac:dyDescent="0.25">
      <c r="A613">
        <v>4299</v>
      </c>
      <c r="B613">
        <v>1960</v>
      </c>
      <c r="C613" s="2">
        <f t="shared" ca="1" si="63"/>
        <v>65</v>
      </c>
      <c r="D613" t="s">
        <v>442</v>
      </c>
      <c r="E613" t="s">
        <v>34</v>
      </c>
      <c r="F613">
        <v>70971</v>
      </c>
      <c r="G613">
        <v>0</v>
      </c>
      <c r="H613">
        <v>1</v>
      </c>
      <c r="I613" s="21">
        <f t="shared" si="64"/>
        <v>1</v>
      </c>
      <c r="J613" t="s">
        <v>283</v>
      </c>
      <c r="K613">
        <v>28</v>
      </c>
      <c r="L613">
        <v>1001</v>
      </c>
      <c r="M613">
        <v>17</v>
      </c>
      <c r="N613">
        <v>572</v>
      </c>
      <c r="O613">
        <v>93</v>
      </c>
      <c r="P613">
        <v>125</v>
      </c>
      <c r="Q613">
        <v>17</v>
      </c>
      <c r="R613" s="2">
        <f t="shared" si="65"/>
        <v>1825</v>
      </c>
      <c r="S613">
        <v>7</v>
      </c>
      <c r="T613" s="2" t="str">
        <f t="shared" si="66"/>
        <v>With Discount</v>
      </c>
      <c r="U613">
        <v>11</v>
      </c>
      <c r="V613" s="18">
        <f t="shared" si="67"/>
        <v>1254.6875</v>
      </c>
      <c r="W613">
        <v>11</v>
      </c>
      <c r="X613">
        <v>5</v>
      </c>
      <c r="Y613" s="18">
        <f t="shared" si="68"/>
        <v>570.3125</v>
      </c>
      <c r="Z613">
        <v>7</v>
      </c>
      <c r="AA613" s="2">
        <f t="shared" si="69"/>
        <v>34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3</v>
      </c>
      <c r="AI613">
        <v>11</v>
      </c>
      <c r="AJ613">
        <v>1</v>
      </c>
    </row>
    <row r="614" spans="1:36" x14ac:dyDescent="0.25">
      <c r="A614">
        <v>3469</v>
      </c>
      <c r="B614">
        <v>1977</v>
      </c>
      <c r="C614" s="2">
        <f t="shared" ca="1" si="63"/>
        <v>48</v>
      </c>
      <c r="D614" t="s">
        <v>33</v>
      </c>
      <c r="E614" t="s">
        <v>37</v>
      </c>
      <c r="F614">
        <v>34487</v>
      </c>
      <c r="G614">
        <v>1</v>
      </c>
      <c r="H614">
        <v>1</v>
      </c>
      <c r="I614" s="21">
        <f t="shared" si="64"/>
        <v>2</v>
      </c>
      <c r="J614" s="1">
        <v>41069</v>
      </c>
      <c r="K614">
        <v>94</v>
      </c>
      <c r="L614">
        <v>19</v>
      </c>
      <c r="M614">
        <v>18</v>
      </c>
      <c r="N614">
        <v>33</v>
      </c>
      <c r="O614">
        <v>24</v>
      </c>
      <c r="P614">
        <v>1</v>
      </c>
      <c r="Q614">
        <v>8</v>
      </c>
      <c r="R614" s="2">
        <f t="shared" si="65"/>
        <v>103</v>
      </c>
      <c r="S614">
        <v>3</v>
      </c>
      <c r="T614" s="2" t="str">
        <f t="shared" si="66"/>
        <v>With Discount</v>
      </c>
      <c r="U614">
        <v>3</v>
      </c>
      <c r="V614" s="18">
        <f t="shared" si="67"/>
        <v>51.5</v>
      </c>
      <c r="W614">
        <v>0</v>
      </c>
      <c r="X614">
        <v>3</v>
      </c>
      <c r="Y614" s="18">
        <f t="shared" si="68"/>
        <v>51.5</v>
      </c>
      <c r="Z614">
        <v>9</v>
      </c>
      <c r="AA614" s="2">
        <f t="shared" si="69"/>
        <v>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3</v>
      </c>
      <c r="AI614">
        <v>11</v>
      </c>
      <c r="AJ614">
        <v>0</v>
      </c>
    </row>
    <row r="615" spans="1:36" x14ac:dyDescent="0.25">
      <c r="A615">
        <v>5063</v>
      </c>
      <c r="B615">
        <v>1977</v>
      </c>
      <c r="C615" s="2">
        <f t="shared" ca="1" si="63"/>
        <v>48</v>
      </c>
      <c r="D615" t="s">
        <v>442</v>
      </c>
      <c r="E615" t="s">
        <v>30</v>
      </c>
      <c r="F615">
        <v>28769</v>
      </c>
      <c r="G615">
        <v>1</v>
      </c>
      <c r="H615">
        <v>0</v>
      </c>
      <c r="I615" s="21">
        <f t="shared" si="64"/>
        <v>1</v>
      </c>
      <c r="J615" t="s">
        <v>284</v>
      </c>
      <c r="K615">
        <v>76</v>
      </c>
      <c r="L615">
        <v>41</v>
      </c>
      <c r="M615">
        <v>5</v>
      </c>
      <c r="N615">
        <v>129</v>
      </c>
      <c r="O615">
        <v>10</v>
      </c>
      <c r="P615">
        <v>3</v>
      </c>
      <c r="Q615">
        <v>3</v>
      </c>
      <c r="R615" s="2">
        <f t="shared" si="65"/>
        <v>191</v>
      </c>
      <c r="S615">
        <v>3</v>
      </c>
      <c r="T615" s="2" t="str">
        <f t="shared" si="66"/>
        <v>With Discount</v>
      </c>
      <c r="U615">
        <v>4</v>
      </c>
      <c r="V615" s="18">
        <f t="shared" si="67"/>
        <v>95.5</v>
      </c>
      <c r="W615">
        <v>1</v>
      </c>
      <c r="X615">
        <v>4</v>
      </c>
      <c r="Y615" s="18">
        <f t="shared" si="68"/>
        <v>95.5</v>
      </c>
      <c r="Z615">
        <v>9</v>
      </c>
      <c r="AA615" s="2">
        <f t="shared" si="69"/>
        <v>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</v>
      </c>
      <c r="AI615">
        <v>11</v>
      </c>
      <c r="AJ615">
        <v>0</v>
      </c>
    </row>
    <row r="616" spans="1:36" x14ac:dyDescent="0.25">
      <c r="A616">
        <v>10727</v>
      </c>
      <c r="B616">
        <v>1970</v>
      </c>
      <c r="C616" s="2">
        <f t="shared" ca="1" si="63"/>
        <v>55</v>
      </c>
      <c r="D616" t="s">
        <v>33</v>
      </c>
      <c r="E616" t="s">
        <v>34</v>
      </c>
      <c r="F616">
        <v>69084</v>
      </c>
      <c r="G616">
        <v>1</v>
      </c>
      <c r="H616">
        <v>0</v>
      </c>
      <c r="I616" s="21">
        <f t="shared" si="64"/>
        <v>1</v>
      </c>
      <c r="J616" t="s">
        <v>285</v>
      </c>
      <c r="K616">
        <v>43</v>
      </c>
      <c r="L616">
        <v>1181</v>
      </c>
      <c r="M616">
        <v>107</v>
      </c>
      <c r="N616">
        <v>199</v>
      </c>
      <c r="O616">
        <v>39</v>
      </c>
      <c r="P616">
        <v>30</v>
      </c>
      <c r="Q616">
        <v>30</v>
      </c>
      <c r="R616" s="2">
        <f t="shared" si="65"/>
        <v>1586</v>
      </c>
      <c r="S616">
        <v>2</v>
      </c>
      <c r="T616" s="2" t="str">
        <f t="shared" si="66"/>
        <v>With Discount</v>
      </c>
      <c r="U616">
        <v>7</v>
      </c>
      <c r="V616" s="18">
        <f t="shared" si="67"/>
        <v>555.09999999999991</v>
      </c>
      <c r="W616">
        <v>3</v>
      </c>
      <c r="X616">
        <v>13</v>
      </c>
      <c r="Y616" s="18">
        <f t="shared" si="68"/>
        <v>1030.9000000000001</v>
      </c>
      <c r="Z616">
        <v>8</v>
      </c>
      <c r="AA616" s="2">
        <f t="shared" si="69"/>
        <v>25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</v>
      </c>
      <c r="AI616">
        <v>11</v>
      </c>
      <c r="AJ616">
        <v>0</v>
      </c>
    </row>
    <row r="617" spans="1:36" x14ac:dyDescent="0.25">
      <c r="A617">
        <v>9624</v>
      </c>
      <c r="B617">
        <v>1958</v>
      </c>
      <c r="C617" s="2">
        <f t="shared" ca="1" si="63"/>
        <v>67</v>
      </c>
      <c r="D617" t="s">
        <v>33</v>
      </c>
      <c r="E617" t="s">
        <v>34</v>
      </c>
      <c r="F617">
        <v>65488</v>
      </c>
      <c r="G617">
        <v>0</v>
      </c>
      <c r="H617">
        <v>0</v>
      </c>
      <c r="I617" s="21">
        <f t="shared" si="64"/>
        <v>0</v>
      </c>
      <c r="J617" t="s">
        <v>286</v>
      </c>
      <c r="K617">
        <v>46</v>
      </c>
      <c r="L617">
        <v>603</v>
      </c>
      <c r="M617">
        <v>45</v>
      </c>
      <c r="N617">
        <v>207</v>
      </c>
      <c r="O617">
        <v>36</v>
      </c>
      <c r="P617">
        <v>18</v>
      </c>
      <c r="Q617">
        <v>54</v>
      </c>
      <c r="R617" s="2">
        <f t="shared" si="65"/>
        <v>963</v>
      </c>
      <c r="S617">
        <v>1</v>
      </c>
      <c r="T617" s="2" t="str">
        <f t="shared" si="66"/>
        <v>With Discount</v>
      </c>
      <c r="U617">
        <v>3</v>
      </c>
      <c r="V617" s="18">
        <f t="shared" si="67"/>
        <v>321</v>
      </c>
      <c r="W617">
        <v>4</v>
      </c>
      <c r="X617">
        <v>6</v>
      </c>
      <c r="Y617" s="18">
        <f t="shared" si="68"/>
        <v>642</v>
      </c>
      <c r="Z617">
        <v>1</v>
      </c>
      <c r="AA617" s="2">
        <f t="shared" si="69"/>
        <v>14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</v>
      </c>
      <c r="AI617">
        <v>11</v>
      </c>
      <c r="AJ617">
        <v>0</v>
      </c>
    </row>
    <row r="618" spans="1:36" x14ac:dyDescent="0.25">
      <c r="A618">
        <v>5156</v>
      </c>
      <c r="B618">
        <v>1970</v>
      </c>
      <c r="C618" s="2">
        <f t="shared" ca="1" si="63"/>
        <v>55</v>
      </c>
      <c r="D618" t="s">
        <v>443</v>
      </c>
      <c r="E618" t="s">
        <v>34</v>
      </c>
      <c r="F618">
        <v>62466</v>
      </c>
      <c r="G618">
        <v>0</v>
      </c>
      <c r="H618">
        <v>1</v>
      </c>
      <c r="I618" s="21">
        <f t="shared" si="64"/>
        <v>1</v>
      </c>
      <c r="J618" t="s">
        <v>176</v>
      </c>
      <c r="K618">
        <v>13</v>
      </c>
      <c r="L618">
        <v>129</v>
      </c>
      <c r="M618">
        <v>129</v>
      </c>
      <c r="N618">
        <v>259</v>
      </c>
      <c r="O618">
        <v>168</v>
      </c>
      <c r="P618">
        <v>121</v>
      </c>
      <c r="Q618">
        <v>83</v>
      </c>
      <c r="R618" s="2">
        <f t="shared" si="65"/>
        <v>889</v>
      </c>
      <c r="S618">
        <v>5</v>
      </c>
      <c r="T618" s="2" t="str">
        <f t="shared" si="66"/>
        <v>With Discount</v>
      </c>
      <c r="U618">
        <v>6</v>
      </c>
      <c r="V618" s="18">
        <f t="shared" si="67"/>
        <v>296.33333333333331</v>
      </c>
      <c r="W618">
        <v>3</v>
      </c>
      <c r="X618">
        <v>12</v>
      </c>
      <c r="Y618" s="18">
        <f t="shared" si="68"/>
        <v>592.66666666666663</v>
      </c>
      <c r="Z618">
        <v>4</v>
      </c>
      <c r="AA618" s="2">
        <f t="shared" si="69"/>
        <v>26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3</v>
      </c>
      <c r="AI618">
        <v>11</v>
      </c>
      <c r="AJ618">
        <v>0</v>
      </c>
    </row>
    <row r="619" spans="1:36" x14ac:dyDescent="0.25">
      <c r="A619">
        <v>4376</v>
      </c>
      <c r="B619">
        <v>1960</v>
      </c>
      <c r="C619" s="2">
        <f t="shared" ca="1" si="63"/>
        <v>65</v>
      </c>
      <c r="D619" t="s">
        <v>443</v>
      </c>
      <c r="E619" t="s">
        <v>30</v>
      </c>
      <c r="F619">
        <v>32218</v>
      </c>
      <c r="G619">
        <v>0</v>
      </c>
      <c r="H619">
        <v>0</v>
      </c>
      <c r="I619" s="21">
        <f t="shared" si="64"/>
        <v>0</v>
      </c>
      <c r="J619" t="s">
        <v>260</v>
      </c>
      <c r="K619">
        <v>27</v>
      </c>
      <c r="L619">
        <v>10</v>
      </c>
      <c r="M619">
        <v>24</v>
      </c>
      <c r="N619">
        <v>15</v>
      </c>
      <c r="O619">
        <v>13</v>
      </c>
      <c r="P619">
        <v>1</v>
      </c>
      <c r="Q619">
        <v>30</v>
      </c>
      <c r="R619" s="2">
        <f t="shared" si="65"/>
        <v>93</v>
      </c>
      <c r="S619">
        <v>1</v>
      </c>
      <c r="T619" s="2" t="str">
        <f t="shared" si="66"/>
        <v>With Discount</v>
      </c>
      <c r="U619">
        <v>2</v>
      </c>
      <c r="V619" s="18">
        <f t="shared" si="67"/>
        <v>37.200000000000003</v>
      </c>
      <c r="W619">
        <v>1</v>
      </c>
      <c r="X619">
        <v>3</v>
      </c>
      <c r="Y619" s="18">
        <f t="shared" si="68"/>
        <v>55.8</v>
      </c>
      <c r="Z619">
        <v>7</v>
      </c>
      <c r="AA619" s="2">
        <f t="shared" si="69"/>
        <v>7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</v>
      </c>
      <c r="AI619">
        <v>11</v>
      </c>
      <c r="AJ619">
        <v>1</v>
      </c>
    </row>
    <row r="620" spans="1:36" x14ac:dyDescent="0.25">
      <c r="A620">
        <v>8923</v>
      </c>
      <c r="B620">
        <v>1973</v>
      </c>
      <c r="C620" s="2">
        <f t="shared" ca="1" si="63"/>
        <v>52</v>
      </c>
      <c r="D620" t="s">
        <v>442</v>
      </c>
      <c r="E620" t="s">
        <v>30</v>
      </c>
      <c r="F620">
        <v>83917</v>
      </c>
      <c r="G620">
        <v>0</v>
      </c>
      <c r="H620">
        <v>0</v>
      </c>
      <c r="I620" s="21">
        <f t="shared" si="64"/>
        <v>0</v>
      </c>
      <c r="J620" t="s">
        <v>210</v>
      </c>
      <c r="K620">
        <v>12</v>
      </c>
      <c r="L620">
        <v>514</v>
      </c>
      <c r="M620">
        <v>22</v>
      </c>
      <c r="N620">
        <v>732</v>
      </c>
      <c r="O620">
        <v>42</v>
      </c>
      <c r="P620">
        <v>198</v>
      </c>
      <c r="Q620">
        <v>79</v>
      </c>
      <c r="R620" s="2">
        <f t="shared" si="65"/>
        <v>1587</v>
      </c>
      <c r="S620">
        <v>1</v>
      </c>
      <c r="T620" s="2" t="str">
        <f t="shared" si="66"/>
        <v>With Discount</v>
      </c>
      <c r="U620">
        <v>6</v>
      </c>
      <c r="V620" s="18">
        <f t="shared" si="67"/>
        <v>732.46153846153845</v>
      </c>
      <c r="W620">
        <v>7</v>
      </c>
      <c r="X620">
        <v>7</v>
      </c>
      <c r="Y620" s="18">
        <f t="shared" si="68"/>
        <v>854.53846153846155</v>
      </c>
      <c r="Z620">
        <v>3</v>
      </c>
      <c r="AA620" s="2">
        <f t="shared" si="69"/>
        <v>21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</v>
      </c>
      <c r="AI620">
        <v>11</v>
      </c>
      <c r="AJ620">
        <v>1</v>
      </c>
    </row>
    <row r="621" spans="1:36" x14ac:dyDescent="0.25">
      <c r="A621">
        <v>8461</v>
      </c>
      <c r="B621">
        <v>1962</v>
      </c>
      <c r="C621" s="2">
        <f t="shared" ca="1" si="63"/>
        <v>63</v>
      </c>
      <c r="D621" t="s">
        <v>442</v>
      </c>
      <c r="E621" t="s">
        <v>37</v>
      </c>
      <c r="F621">
        <v>46102</v>
      </c>
      <c r="G621">
        <v>2</v>
      </c>
      <c r="H621">
        <v>1</v>
      </c>
      <c r="I621" s="21">
        <f t="shared" si="64"/>
        <v>3</v>
      </c>
      <c r="J621" s="1">
        <v>41915</v>
      </c>
      <c r="K621">
        <v>3</v>
      </c>
      <c r="L621">
        <v>14</v>
      </c>
      <c r="M621">
        <v>0</v>
      </c>
      <c r="N621">
        <v>1</v>
      </c>
      <c r="O621">
        <v>0</v>
      </c>
      <c r="P621">
        <v>0</v>
      </c>
      <c r="Q621">
        <v>1</v>
      </c>
      <c r="R621" s="2">
        <f t="shared" si="65"/>
        <v>16</v>
      </c>
      <c r="S621">
        <v>1</v>
      </c>
      <c r="T621" s="2" t="str">
        <f t="shared" si="66"/>
        <v>With Discount</v>
      </c>
      <c r="U621">
        <v>1</v>
      </c>
      <c r="V621" s="18">
        <f t="shared" si="67"/>
        <v>5.333333333333333</v>
      </c>
      <c r="W621">
        <v>0</v>
      </c>
      <c r="X621">
        <v>2</v>
      </c>
      <c r="Y621" s="18">
        <f t="shared" si="68"/>
        <v>10.666666666666666</v>
      </c>
      <c r="Z621">
        <v>7</v>
      </c>
      <c r="AA621" s="2">
        <f t="shared" si="69"/>
        <v>4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11</v>
      </c>
      <c r="AJ621">
        <v>0</v>
      </c>
    </row>
    <row r="622" spans="1:36" x14ac:dyDescent="0.25">
      <c r="A622">
        <v>6945</v>
      </c>
      <c r="B622">
        <v>1952</v>
      </c>
      <c r="C622" s="2">
        <f t="shared" ca="1" si="63"/>
        <v>73</v>
      </c>
      <c r="D622" t="s">
        <v>442</v>
      </c>
      <c r="E622" t="s">
        <v>30</v>
      </c>
      <c r="F622">
        <v>84574</v>
      </c>
      <c r="G622">
        <v>0</v>
      </c>
      <c r="H622">
        <v>0</v>
      </c>
      <c r="I622" s="21">
        <f t="shared" si="64"/>
        <v>0</v>
      </c>
      <c r="J622" s="1">
        <v>41370</v>
      </c>
      <c r="K622">
        <v>72</v>
      </c>
      <c r="L622">
        <v>387</v>
      </c>
      <c r="M622">
        <v>20</v>
      </c>
      <c r="N622">
        <v>713</v>
      </c>
      <c r="O622">
        <v>38</v>
      </c>
      <c r="P622">
        <v>54</v>
      </c>
      <c r="Q622">
        <v>163</v>
      </c>
      <c r="R622" s="2">
        <f t="shared" si="65"/>
        <v>1375</v>
      </c>
      <c r="S622">
        <v>1</v>
      </c>
      <c r="T622" s="2" t="str">
        <f t="shared" si="66"/>
        <v>With Discount</v>
      </c>
      <c r="U622">
        <v>9</v>
      </c>
      <c r="V622" s="18">
        <f t="shared" si="67"/>
        <v>618.75</v>
      </c>
      <c r="W622">
        <v>11</v>
      </c>
      <c r="X622">
        <v>11</v>
      </c>
      <c r="Y622" s="18">
        <f t="shared" si="68"/>
        <v>756.25000000000011</v>
      </c>
      <c r="Z622">
        <v>5</v>
      </c>
      <c r="AA622" s="2">
        <f t="shared" si="69"/>
        <v>32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</v>
      </c>
      <c r="AI622">
        <v>11</v>
      </c>
      <c r="AJ622">
        <v>0</v>
      </c>
    </row>
    <row r="623" spans="1:36" x14ac:dyDescent="0.25">
      <c r="A623">
        <v>944</v>
      </c>
      <c r="B623">
        <v>1962</v>
      </c>
      <c r="C623" s="2">
        <f t="shared" ca="1" si="63"/>
        <v>63</v>
      </c>
      <c r="D623" t="s">
        <v>442</v>
      </c>
      <c r="E623" t="s">
        <v>34</v>
      </c>
      <c r="F623">
        <v>56181</v>
      </c>
      <c r="G623">
        <v>0</v>
      </c>
      <c r="H623">
        <v>1</v>
      </c>
      <c r="I623" s="21">
        <f t="shared" si="64"/>
        <v>1</v>
      </c>
      <c r="J623" s="1">
        <v>41487</v>
      </c>
      <c r="K623">
        <v>6</v>
      </c>
      <c r="L623">
        <v>121</v>
      </c>
      <c r="M623">
        <v>103</v>
      </c>
      <c r="N623">
        <v>69</v>
      </c>
      <c r="O623">
        <v>8</v>
      </c>
      <c r="P623">
        <v>44</v>
      </c>
      <c r="Q623">
        <v>48</v>
      </c>
      <c r="R623" s="2">
        <f t="shared" si="65"/>
        <v>393</v>
      </c>
      <c r="S623">
        <v>1</v>
      </c>
      <c r="T623" s="2" t="str">
        <f t="shared" si="66"/>
        <v>With Discount</v>
      </c>
      <c r="U623">
        <v>4</v>
      </c>
      <c r="V623" s="18">
        <f t="shared" si="67"/>
        <v>142.90909090909091</v>
      </c>
      <c r="W623">
        <v>2</v>
      </c>
      <c r="X623">
        <v>7</v>
      </c>
      <c r="Y623" s="18">
        <f t="shared" si="68"/>
        <v>250.09090909090909</v>
      </c>
      <c r="Z623">
        <v>4</v>
      </c>
      <c r="AA623" s="2">
        <f t="shared" si="69"/>
        <v>14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</v>
      </c>
      <c r="AI623">
        <v>11</v>
      </c>
      <c r="AJ623">
        <v>0</v>
      </c>
    </row>
    <row r="624" spans="1:36" x14ac:dyDescent="0.25">
      <c r="A624">
        <v>1907</v>
      </c>
      <c r="B624">
        <v>1950</v>
      </c>
      <c r="C624" s="2">
        <f t="shared" ca="1" si="63"/>
        <v>75</v>
      </c>
      <c r="D624" t="s">
        <v>443</v>
      </c>
      <c r="E624" t="s">
        <v>37</v>
      </c>
      <c r="F624">
        <v>63120</v>
      </c>
      <c r="G624">
        <v>0</v>
      </c>
      <c r="H624">
        <v>1</v>
      </c>
      <c r="I624" s="21">
        <f t="shared" si="64"/>
        <v>1</v>
      </c>
      <c r="J624" t="s">
        <v>197</v>
      </c>
      <c r="K624">
        <v>53</v>
      </c>
      <c r="L624">
        <v>965</v>
      </c>
      <c r="M624">
        <v>69</v>
      </c>
      <c r="N624">
        <v>279</v>
      </c>
      <c r="O624">
        <v>54</v>
      </c>
      <c r="P624">
        <v>41</v>
      </c>
      <c r="Q624">
        <v>69</v>
      </c>
      <c r="R624" s="2">
        <f t="shared" si="65"/>
        <v>1477</v>
      </c>
      <c r="S624">
        <v>5</v>
      </c>
      <c r="T624" s="2" t="str">
        <f t="shared" si="66"/>
        <v>With Discount</v>
      </c>
      <c r="U624">
        <v>8</v>
      </c>
      <c r="V624" s="18">
        <f t="shared" si="67"/>
        <v>695.05882352941171</v>
      </c>
      <c r="W624">
        <v>4</v>
      </c>
      <c r="X624">
        <v>9</v>
      </c>
      <c r="Y624" s="18">
        <f t="shared" si="68"/>
        <v>781.94117647058829</v>
      </c>
      <c r="Z624">
        <v>7</v>
      </c>
      <c r="AA624" s="2">
        <f t="shared" si="69"/>
        <v>26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</v>
      </c>
      <c r="AI624">
        <v>11</v>
      </c>
      <c r="AJ624">
        <v>1</v>
      </c>
    </row>
    <row r="625" spans="1:36" x14ac:dyDescent="0.25">
      <c r="A625">
        <v>701</v>
      </c>
      <c r="B625">
        <v>1971</v>
      </c>
      <c r="C625" s="2">
        <f t="shared" ca="1" si="63"/>
        <v>54</v>
      </c>
      <c r="D625" t="s">
        <v>442</v>
      </c>
      <c r="E625" t="s">
        <v>34</v>
      </c>
      <c r="F625">
        <v>73691</v>
      </c>
      <c r="G625">
        <v>0</v>
      </c>
      <c r="H625">
        <v>1</v>
      </c>
      <c r="I625" s="21">
        <f t="shared" si="64"/>
        <v>1</v>
      </c>
      <c r="J625" s="1">
        <v>41436</v>
      </c>
      <c r="K625">
        <v>58</v>
      </c>
      <c r="L625">
        <v>707</v>
      </c>
      <c r="M625">
        <v>21</v>
      </c>
      <c r="N625">
        <v>250</v>
      </c>
      <c r="O625">
        <v>85</v>
      </c>
      <c r="P625">
        <v>43</v>
      </c>
      <c r="Q625">
        <v>73</v>
      </c>
      <c r="R625" s="2">
        <f t="shared" si="65"/>
        <v>1179</v>
      </c>
      <c r="S625">
        <v>2</v>
      </c>
      <c r="T625" s="2" t="str">
        <f t="shared" si="66"/>
        <v>With Discount</v>
      </c>
      <c r="U625">
        <v>6</v>
      </c>
      <c r="V625" s="18">
        <f t="shared" si="67"/>
        <v>505.28571428571428</v>
      </c>
      <c r="W625">
        <v>2</v>
      </c>
      <c r="X625">
        <v>8</v>
      </c>
      <c r="Y625" s="18">
        <f t="shared" si="68"/>
        <v>673.71428571428567</v>
      </c>
      <c r="Z625">
        <v>2</v>
      </c>
      <c r="AA625" s="2">
        <f t="shared" si="69"/>
        <v>18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</v>
      </c>
      <c r="AI625">
        <v>11</v>
      </c>
      <c r="AJ625">
        <v>0</v>
      </c>
    </row>
    <row r="626" spans="1:36" x14ac:dyDescent="0.25">
      <c r="A626">
        <v>3856</v>
      </c>
      <c r="B626">
        <v>1960</v>
      </c>
      <c r="C626" s="2">
        <f t="shared" ca="1" si="63"/>
        <v>65</v>
      </c>
      <c r="D626" t="s">
        <v>442</v>
      </c>
      <c r="E626" t="s">
        <v>34</v>
      </c>
      <c r="F626">
        <v>63381</v>
      </c>
      <c r="G626">
        <v>0</v>
      </c>
      <c r="H626">
        <v>1</v>
      </c>
      <c r="I626" s="21">
        <f t="shared" si="64"/>
        <v>1</v>
      </c>
      <c r="J626" s="1">
        <v>41039</v>
      </c>
      <c r="K626">
        <v>78</v>
      </c>
      <c r="L626">
        <v>571</v>
      </c>
      <c r="M626">
        <v>50</v>
      </c>
      <c r="N626">
        <v>142</v>
      </c>
      <c r="O626">
        <v>33</v>
      </c>
      <c r="P626">
        <v>50</v>
      </c>
      <c r="Q626">
        <v>159</v>
      </c>
      <c r="R626" s="2">
        <f t="shared" si="65"/>
        <v>1005</v>
      </c>
      <c r="S626">
        <v>4</v>
      </c>
      <c r="T626" s="2" t="str">
        <f t="shared" si="66"/>
        <v>With Discount</v>
      </c>
      <c r="U626">
        <v>4</v>
      </c>
      <c r="V626" s="18">
        <f t="shared" si="67"/>
        <v>236.47058823529412</v>
      </c>
      <c r="W626">
        <v>5</v>
      </c>
      <c r="X626">
        <v>13</v>
      </c>
      <c r="Y626" s="18">
        <f t="shared" si="68"/>
        <v>768.52941176470586</v>
      </c>
      <c r="Z626">
        <v>2</v>
      </c>
      <c r="AA626" s="2">
        <f t="shared" si="69"/>
        <v>26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3</v>
      </c>
      <c r="AI626">
        <v>11</v>
      </c>
      <c r="AJ626">
        <v>0</v>
      </c>
    </row>
    <row r="627" spans="1:36" x14ac:dyDescent="0.25">
      <c r="A627">
        <v>4149</v>
      </c>
      <c r="B627">
        <v>1948</v>
      </c>
      <c r="C627" s="2">
        <f t="shared" ca="1" si="63"/>
        <v>77</v>
      </c>
      <c r="D627" t="s">
        <v>33</v>
      </c>
      <c r="E627" t="s">
        <v>34</v>
      </c>
      <c r="F627">
        <v>76140</v>
      </c>
      <c r="G627">
        <v>0</v>
      </c>
      <c r="H627">
        <v>0</v>
      </c>
      <c r="I627" s="21">
        <f t="shared" si="64"/>
        <v>0</v>
      </c>
      <c r="J627" t="s">
        <v>129</v>
      </c>
      <c r="K627">
        <v>57</v>
      </c>
      <c r="L627">
        <v>586</v>
      </c>
      <c r="M627">
        <v>66</v>
      </c>
      <c r="N627">
        <v>653</v>
      </c>
      <c r="O627">
        <v>17</v>
      </c>
      <c r="P627">
        <v>0</v>
      </c>
      <c r="Q627">
        <v>26</v>
      </c>
      <c r="R627" s="2">
        <f t="shared" si="65"/>
        <v>1348</v>
      </c>
      <c r="S627">
        <v>1</v>
      </c>
      <c r="T627" s="2" t="str">
        <f t="shared" si="66"/>
        <v>With Discount</v>
      </c>
      <c r="U627">
        <v>5</v>
      </c>
      <c r="V627" s="18">
        <f t="shared" si="67"/>
        <v>612.72727272727275</v>
      </c>
      <c r="W627">
        <v>9</v>
      </c>
      <c r="X627">
        <v>6</v>
      </c>
      <c r="Y627" s="18">
        <f t="shared" si="68"/>
        <v>735.27272727272725</v>
      </c>
      <c r="Z627">
        <v>2</v>
      </c>
      <c r="AA627" s="2">
        <f t="shared" si="69"/>
        <v>21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3</v>
      </c>
      <c r="AI627">
        <v>11</v>
      </c>
      <c r="AJ627">
        <v>0</v>
      </c>
    </row>
    <row r="628" spans="1:36" x14ac:dyDescent="0.25">
      <c r="A628">
        <v>2131</v>
      </c>
      <c r="B628">
        <v>1959</v>
      </c>
      <c r="C628" s="2">
        <f t="shared" ca="1" si="63"/>
        <v>66</v>
      </c>
      <c r="D628" t="s">
        <v>33</v>
      </c>
      <c r="E628" t="s">
        <v>37</v>
      </c>
      <c r="F628">
        <v>62859</v>
      </c>
      <c r="G628">
        <v>0</v>
      </c>
      <c r="H628">
        <v>1</v>
      </c>
      <c r="I628" s="21">
        <f t="shared" si="64"/>
        <v>1</v>
      </c>
      <c r="J628" t="s">
        <v>206</v>
      </c>
      <c r="K628">
        <v>37</v>
      </c>
      <c r="L628">
        <v>1063</v>
      </c>
      <c r="M628">
        <v>89</v>
      </c>
      <c r="N628">
        <v>102</v>
      </c>
      <c r="O628">
        <v>16</v>
      </c>
      <c r="P628">
        <v>12</v>
      </c>
      <c r="Q628">
        <v>25</v>
      </c>
      <c r="R628" s="2">
        <f t="shared" si="65"/>
        <v>1307</v>
      </c>
      <c r="S628">
        <v>4</v>
      </c>
      <c r="T628" s="2" t="str">
        <f t="shared" si="66"/>
        <v>With Discount</v>
      </c>
      <c r="U628">
        <v>9</v>
      </c>
      <c r="V628" s="18">
        <f t="shared" si="67"/>
        <v>784.19999999999993</v>
      </c>
      <c r="W628">
        <v>4</v>
      </c>
      <c r="X628">
        <v>6</v>
      </c>
      <c r="Y628" s="18">
        <f t="shared" si="68"/>
        <v>522.80000000000007</v>
      </c>
      <c r="Z628">
        <v>6</v>
      </c>
      <c r="AA628" s="2">
        <f t="shared" si="69"/>
        <v>23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</v>
      </c>
      <c r="AI628">
        <v>11</v>
      </c>
      <c r="AJ628">
        <v>0</v>
      </c>
    </row>
    <row r="629" spans="1:36" x14ac:dyDescent="0.25">
      <c r="A629">
        <v>2942</v>
      </c>
      <c r="B629">
        <v>1964</v>
      </c>
      <c r="C629" s="2">
        <f t="shared" ca="1" si="63"/>
        <v>61</v>
      </c>
      <c r="D629" t="s">
        <v>442</v>
      </c>
      <c r="E629" t="s">
        <v>30</v>
      </c>
      <c r="F629">
        <v>45906</v>
      </c>
      <c r="G629">
        <v>0</v>
      </c>
      <c r="H629">
        <v>1</v>
      </c>
      <c r="I629" s="21">
        <f t="shared" si="64"/>
        <v>1</v>
      </c>
      <c r="J629" s="1">
        <v>41460</v>
      </c>
      <c r="K629">
        <v>20</v>
      </c>
      <c r="L629">
        <v>305</v>
      </c>
      <c r="M629">
        <v>3</v>
      </c>
      <c r="N629">
        <v>27</v>
      </c>
      <c r="O629">
        <v>4</v>
      </c>
      <c r="P629">
        <v>3</v>
      </c>
      <c r="Q629">
        <v>144</v>
      </c>
      <c r="R629" s="2">
        <f t="shared" si="65"/>
        <v>486</v>
      </c>
      <c r="S629">
        <v>2</v>
      </c>
      <c r="T629" s="2" t="str">
        <f t="shared" si="66"/>
        <v>With Discount</v>
      </c>
      <c r="U629">
        <v>5</v>
      </c>
      <c r="V629" s="18">
        <f t="shared" si="67"/>
        <v>270</v>
      </c>
      <c r="W629">
        <v>4</v>
      </c>
      <c r="X629">
        <v>4</v>
      </c>
      <c r="Y629" s="18">
        <f t="shared" si="68"/>
        <v>216</v>
      </c>
      <c r="Z629">
        <v>5</v>
      </c>
      <c r="AA629" s="2">
        <f t="shared" si="69"/>
        <v>15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</v>
      </c>
      <c r="AI629">
        <v>11</v>
      </c>
      <c r="AJ629">
        <v>0</v>
      </c>
    </row>
    <row r="630" spans="1:36" x14ac:dyDescent="0.25">
      <c r="A630">
        <v>1173</v>
      </c>
      <c r="B630">
        <v>1947</v>
      </c>
      <c r="C630" s="2">
        <f t="shared" ca="1" si="63"/>
        <v>78</v>
      </c>
      <c r="D630" t="s">
        <v>443</v>
      </c>
      <c r="E630" t="s">
        <v>34</v>
      </c>
      <c r="F630">
        <v>77632</v>
      </c>
      <c r="G630">
        <v>0</v>
      </c>
      <c r="H630">
        <v>0</v>
      </c>
      <c r="I630" s="21">
        <f t="shared" si="64"/>
        <v>0</v>
      </c>
      <c r="J630" s="1">
        <v>41550</v>
      </c>
      <c r="K630">
        <v>73</v>
      </c>
      <c r="L630">
        <v>1200</v>
      </c>
      <c r="M630">
        <v>105</v>
      </c>
      <c r="N630">
        <v>758</v>
      </c>
      <c r="O630">
        <v>0</v>
      </c>
      <c r="P630">
        <v>42</v>
      </c>
      <c r="Q630">
        <v>147</v>
      </c>
      <c r="R630" s="2">
        <f t="shared" si="65"/>
        <v>2252</v>
      </c>
      <c r="S630">
        <v>1</v>
      </c>
      <c r="T630" s="2" t="str">
        <f t="shared" si="66"/>
        <v>With Discount</v>
      </c>
      <c r="U630">
        <v>4</v>
      </c>
      <c r="V630" s="18">
        <f t="shared" si="67"/>
        <v>900.80000000000007</v>
      </c>
      <c r="W630">
        <v>2</v>
      </c>
      <c r="X630">
        <v>6</v>
      </c>
      <c r="Y630" s="18">
        <f t="shared" si="68"/>
        <v>1351.2</v>
      </c>
      <c r="Z630">
        <v>2</v>
      </c>
      <c r="AA630" s="2">
        <f t="shared" si="69"/>
        <v>13</v>
      </c>
      <c r="AB630">
        <v>0</v>
      </c>
      <c r="AC630">
        <v>1</v>
      </c>
      <c r="AD630">
        <v>1</v>
      </c>
      <c r="AE630">
        <v>0</v>
      </c>
      <c r="AF630">
        <v>0</v>
      </c>
      <c r="AG630">
        <v>0</v>
      </c>
      <c r="AH630">
        <v>3</v>
      </c>
      <c r="AI630">
        <v>11</v>
      </c>
      <c r="AJ630">
        <v>1</v>
      </c>
    </row>
    <row r="631" spans="1:36" x14ac:dyDescent="0.25">
      <c r="A631">
        <v>4381</v>
      </c>
      <c r="B631">
        <v>1971</v>
      </c>
      <c r="C631" s="2">
        <f t="shared" ca="1" si="63"/>
        <v>54</v>
      </c>
      <c r="D631" t="s">
        <v>33</v>
      </c>
      <c r="E631" t="s">
        <v>34</v>
      </c>
      <c r="F631">
        <v>46463</v>
      </c>
      <c r="G631">
        <v>1</v>
      </c>
      <c r="H631">
        <v>1</v>
      </c>
      <c r="I631" s="21">
        <f t="shared" si="64"/>
        <v>2</v>
      </c>
      <c r="J631" t="s">
        <v>287</v>
      </c>
      <c r="K631">
        <v>56</v>
      </c>
      <c r="L631">
        <v>163</v>
      </c>
      <c r="M631">
        <v>2</v>
      </c>
      <c r="N631">
        <v>40</v>
      </c>
      <c r="O631">
        <v>8</v>
      </c>
      <c r="P631">
        <v>11</v>
      </c>
      <c r="Q631">
        <v>11</v>
      </c>
      <c r="R631" s="2">
        <f t="shared" si="65"/>
        <v>235</v>
      </c>
      <c r="S631">
        <v>7</v>
      </c>
      <c r="T631" s="2" t="str">
        <f t="shared" si="66"/>
        <v>With Discount</v>
      </c>
      <c r="U631">
        <v>3</v>
      </c>
      <c r="V631" s="18">
        <f t="shared" si="67"/>
        <v>78.333333333333329</v>
      </c>
      <c r="W631">
        <v>1</v>
      </c>
      <c r="X631">
        <v>6</v>
      </c>
      <c r="Y631" s="18">
        <f t="shared" si="68"/>
        <v>156.66666666666666</v>
      </c>
      <c r="Z631">
        <v>6</v>
      </c>
      <c r="AA631" s="2">
        <f t="shared" si="69"/>
        <v>17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3</v>
      </c>
      <c r="AI631">
        <v>11</v>
      </c>
      <c r="AJ631">
        <v>0</v>
      </c>
    </row>
    <row r="632" spans="1:36" x14ac:dyDescent="0.25">
      <c r="A632">
        <v>4611</v>
      </c>
      <c r="B632">
        <v>1970</v>
      </c>
      <c r="C632" s="2">
        <f t="shared" ca="1" si="63"/>
        <v>55</v>
      </c>
      <c r="D632" t="s">
        <v>442</v>
      </c>
      <c r="E632" t="s">
        <v>34</v>
      </c>
      <c r="F632">
        <v>105471</v>
      </c>
      <c r="G632">
        <v>0</v>
      </c>
      <c r="H632">
        <v>0</v>
      </c>
      <c r="I632" s="21">
        <f t="shared" si="64"/>
        <v>0</v>
      </c>
      <c r="J632" t="s">
        <v>139</v>
      </c>
      <c r="K632">
        <v>36</v>
      </c>
      <c r="L632">
        <v>1009</v>
      </c>
      <c r="M632">
        <v>181</v>
      </c>
      <c r="N632">
        <v>104</v>
      </c>
      <c r="O632">
        <v>202</v>
      </c>
      <c r="P632">
        <v>21</v>
      </c>
      <c r="Q632">
        <v>207</v>
      </c>
      <c r="R632" s="2">
        <f t="shared" si="65"/>
        <v>1724</v>
      </c>
      <c r="S632">
        <v>0</v>
      </c>
      <c r="T632" s="2" t="str">
        <f t="shared" si="66"/>
        <v>Without Discount</v>
      </c>
      <c r="U632">
        <v>9</v>
      </c>
      <c r="V632" s="18">
        <f t="shared" si="67"/>
        <v>705.27272727272737</v>
      </c>
      <c r="W632">
        <v>8</v>
      </c>
      <c r="X632">
        <v>13</v>
      </c>
      <c r="Y632" s="18">
        <f t="shared" si="68"/>
        <v>1018.7272727272727</v>
      </c>
      <c r="Z632">
        <v>3</v>
      </c>
      <c r="AA632" s="2">
        <f t="shared" si="69"/>
        <v>30</v>
      </c>
      <c r="AB632">
        <v>0</v>
      </c>
      <c r="AC632">
        <v>0</v>
      </c>
      <c r="AD632">
        <v>1</v>
      </c>
      <c r="AE632">
        <v>1</v>
      </c>
      <c r="AF632">
        <v>0</v>
      </c>
      <c r="AG632">
        <v>0</v>
      </c>
      <c r="AH632">
        <v>3</v>
      </c>
      <c r="AI632">
        <v>11</v>
      </c>
      <c r="AJ632">
        <v>1</v>
      </c>
    </row>
    <row r="633" spans="1:36" x14ac:dyDescent="0.25">
      <c r="A633">
        <v>3376</v>
      </c>
      <c r="B633">
        <v>1970</v>
      </c>
      <c r="C633" s="2">
        <f t="shared" ca="1" si="63"/>
        <v>55</v>
      </c>
      <c r="D633" t="s">
        <v>443</v>
      </c>
      <c r="E633" t="s">
        <v>37</v>
      </c>
      <c r="F633">
        <v>55282</v>
      </c>
      <c r="G633">
        <v>1</v>
      </c>
      <c r="H633">
        <v>0</v>
      </c>
      <c r="I633" s="21">
        <f t="shared" si="64"/>
        <v>1</v>
      </c>
      <c r="J633" t="s">
        <v>288</v>
      </c>
      <c r="K633">
        <v>9</v>
      </c>
      <c r="L633">
        <v>125</v>
      </c>
      <c r="M633">
        <v>6</v>
      </c>
      <c r="N633">
        <v>73</v>
      </c>
      <c r="O633">
        <v>8</v>
      </c>
      <c r="P633">
        <v>4</v>
      </c>
      <c r="Q633">
        <v>19</v>
      </c>
      <c r="R633" s="2">
        <f t="shared" si="65"/>
        <v>235</v>
      </c>
      <c r="S633">
        <v>1</v>
      </c>
      <c r="T633" s="2" t="str">
        <f t="shared" si="66"/>
        <v>With Discount</v>
      </c>
      <c r="U633">
        <v>3</v>
      </c>
      <c r="V633" s="18">
        <f t="shared" si="67"/>
        <v>78.333333333333329</v>
      </c>
      <c r="W633">
        <v>1</v>
      </c>
      <c r="X633">
        <v>6</v>
      </c>
      <c r="Y633" s="18">
        <f t="shared" si="68"/>
        <v>156.66666666666666</v>
      </c>
      <c r="Z633">
        <v>4</v>
      </c>
      <c r="AA633" s="2">
        <f t="shared" si="69"/>
        <v>11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</v>
      </c>
      <c r="AI633">
        <v>11</v>
      </c>
      <c r="AJ633">
        <v>0</v>
      </c>
    </row>
    <row r="634" spans="1:36" x14ac:dyDescent="0.25">
      <c r="A634">
        <v>4679</v>
      </c>
      <c r="B634">
        <v>1977</v>
      </c>
      <c r="C634" s="2">
        <f t="shared" ca="1" si="63"/>
        <v>48</v>
      </c>
      <c r="D634" t="s">
        <v>443</v>
      </c>
      <c r="E634" t="s">
        <v>34</v>
      </c>
      <c r="F634">
        <v>78710</v>
      </c>
      <c r="G634">
        <v>0</v>
      </c>
      <c r="H634">
        <v>1</v>
      </c>
      <c r="I634" s="21">
        <f t="shared" si="64"/>
        <v>1</v>
      </c>
      <c r="J634" t="s">
        <v>120</v>
      </c>
      <c r="K634">
        <v>42</v>
      </c>
      <c r="L634">
        <v>721</v>
      </c>
      <c r="M634">
        <v>0</v>
      </c>
      <c r="N634">
        <v>152</v>
      </c>
      <c r="O634">
        <v>119</v>
      </c>
      <c r="P634">
        <v>50</v>
      </c>
      <c r="Q634">
        <v>50</v>
      </c>
      <c r="R634" s="2">
        <f t="shared" si="65"/>
        <v>1092</v>
      </c>
      <c r="S634">
        <v>3</v>
      </c>
      <c r="T634" s="2" t="str">
        <f t="shared" si="66"/>
        <v>With Discount</v>
      </c>
      <c r="U634">
        <v>7</v>
      </c>
      <c r="V634" s="18">
        <f t="shared" si="67"/>
        <v>402.31578947368416</v>
      </c>
      <c r="W634">
        <v>6</v>
      </c>
      <c r="X634">
        <v>12</v>
      </c>
      <c r="Y634" s="18">
        <f t="shared" si="68"/>
        <v>689.68421052631572</v>
      </c>
      <c r="Z634">
        <v>4</v>
      </c>
      <c r="AA634" s="2">
        <f t="shared" si="69"/>
        <v>28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</v>
      </c>
      <c r="AI634">
        <v>11</v>
      </c>
      <c r="AJ634">
        <v>0</v>
      </c>
    </row>
    <row r="635" spans="1:36" x14ac:dyDescent="0.25">
      <c r="A635">
        <v>10928</v>
      </c>
      <c r="B635">
        <v>1958</v>
      </c>
      <c r="C635" s="2">
        <f t="shared" ca="1" si="63"/>
        <v>67</v>
      </c>
      <c r="D635" t="s">
        <v>442</v>
      </c>
      <c r="E635" t="s">
        <v>34</v>
      </c>
      <c r="F635">
        <v>66886</v>
      </c>
      <c r="G635">
        <v>0</v>
      </c>
      <c r="H635">
        <v>1</v>
      </c>
      <c r="I635" s="21">
        <f t="shared" si="64"/>
        <v>1</v>
      </c>
      <c r="J635" t="s">
        <v>157</v>
      </c>
      <c r="K635">
        <v>28</v>
      </c>
      <c r="L635">
        <v>315</v>
      </c>
      <c r="M635">
        <v>4</v>
      </c>
      <c r="N635">
        <v>62</v>
      </c>
      <c r="O635">
        <v>41</v>
      </c>
      <c r="P635">
        <v>31</v>
      </c>
      <c r="Q635">
        <v>146</v>
      </c>
      <c r="R635" s="2">
        <f t="shared" si="65"/>
        <v>599</v>
      </c>
      <c r="S635">
        <v>2</v>
      </c>
      <c r="T635" s="2" t="str">
        <f t="shared" si="66"/>
        <v>With Discount</v>
      </c>
      <c r="U635">
        <v>7</v>
      </c>
      <c r="V635" s="18">
        <f t="shared" si="67"/>
        <v>299.5</v>
      </c>
      <c r="W635">
        <v>1</v>
      </c>
      <c r="X635">
        <v>7</v>
      </c>
      <c r="Y635" s="18">
        <f t="shared" si="68"/>
        <v>299.5</v>
      </c>
      <c r="Z635">
        <v>5</v>
      </c>
      <c r="AA635" s="2">
        <f t="shared" si="69"/>
        <v>17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3</v>
      </c>
      <c r="AI635">
        <v>11</v>
      </c>
      <c r="AJ635">
        <v>0</v>
      </c>
    </row>
    <row r="636" spans="1:36" x14ac:dyDescent="0.25">
      <c r="A636">
        <v>4248</v>
      </c>
      <c r="B636">
        <v>1960</v>
      </c>
      <c r="C636" s="2">
        <f t="shared" ca="1" si="63"/>
        <v>65</v>
      </c>
      <c r="D636" t="s">
        <v>443</v>
      </c>
      <c r="E636" t="s">
        <v>30</v>
      </c>
      <c r="F636">
        <v>98777</v>
      </c>
      <c r="G636">
        <v>0</v>
      </c>
      <c r="H636">
        <v>0</v>
      </c>
      <c r="I636" s="21">
        <f t="shared" si="64"/>
        <v>0</v>
      </c>
      <c r="J636" t="s">
        <v>289</v>
      </c>
      <c r="K636">
        <v>23</v>
      </c>
      <c r="L636">
        <v>1000</v>
      </c>
      <c r="M636">
        <v>19</v>
      </c>
      <c r="N636">
        <v>711</v>
      </c>
      <c r="O636">
        <v>125</v>
      </c>
      <c r="P636">
        <v>115</v>
      </c>
      <c r="Q636">
        <v>38</v>
      </c>
      <c r="R636" s="2">
        <f t="shared" si="65"/>
        <v>2008</v>
      </c>
      <c r="S636">
        <v>0</v>
      </c>
      <c r="T636" s="2" t="str">
        <f t="shared" si="66"/>
        <v>Without Discount</v>
      </c>
      <c r="U636">
        <v>4</v>
      </c>
      <c r="V636" s="18">
        <f t="shared" si="67"/>
        <v>617.84615384615392</v>
      </c>
      <c r="W636">
        <v>6</v>
      </c>
      <c r="X636">
        <v>9</v>
      </c>
      <c r="Y636" s="18">
        <f t="shared" si="68"/>
        <v>1390.1538461538462</v>
      </c>
      <c r="Z636">
        <v>1</v>
      </c>
      <c r="AA636" s="2">
        <f t="shared" si="69"/>
        <v>19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3</v>
      </c>
      <c r="AI636">
        <v>11</v>
      </c>
      <c r="AJ636">
        <v>0</v>
      </c>
    </row>
    <row r="637" spans="1:36" x14ac:dyDescent="0.25">
      <c r="A637">
        <v>6728</v>
      </c>
      <c r="B637">
        <v>1985</v>
      </c>
      <c r="C637" s="2">
        <f t="shared" ca="1" si="63"/>
        <v>40</v>
      </c>
      <c r="D637" t="s">
        <v>442</v>
      </c>
      <c r="E637" t="s">
        <v>34</v>
      </c>
      <c r="F637">
        <v>29103</v>
      </c>
      <c r="G637">
        <v>1</v>
      </c>
      <c r="H637">
        <v>0</v>
      </c>
      <c r="I637" s="21">
        <f t="shared" si="64"/>
        <v>1</v>
      </c>
      <c r="J637" t="s">
        <v>72</v>
      </c>
      <c r="K637">
        <v>38</v>
      </c>
      <c r="L637">
        <v>16</v>
      </c>
      <c r="M637">
        <v>0</v>
      </c>
      <c r="N637">
        <v>17</v>
      </c>
      <c r="O637">
        <v>6</v>
      </c>
      <c r="P637">
        <v>3</v>
      </c>
      <c r="Q637">
        <v>6</v>
      </c>
      <c r="R637" s="2">
        <f t="shared" si="65"/>
        <v>48</v>
      </c>
      <c r="S637">
        <v>2</v>
      </c>
      <c r="T637" s="2" t="str">
        <f t="shared" si="66"/>
        <v>With Discount</v>
      </c>
      <c r="U637">
        <v>1</v>
      </c>
      <c r="V637" s="18">
        <f t="shared" si="67"/>
        <v>12</v>
      </c>
      <c r="W637">
        <v>0</v>
      </c>
      <c r="X637">
        <v>3</v>
      </c>
      <c r="Y637" s="18">
        <f t="shared" si="68"/>
        <v>36</v>
      </c>
      <c r="Z637">
        <v>9</v>
      </c>
      <c r="AA637" s="2">
        <f t="shared" si="69"/>
        <v>6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</v>
      </c>
      <c r="AI637">
        <v>11</v>
      </c>
      <c r="AJ637">
        <v>0</v>
      </c>
    </row>
    <row r="638" spans="1:36" x14ac:dyDescent="0.25">
      <c r="A638">
        <v>6661</v>
      </c>
      <c r="B638">
        <v>1974</v>
      </c>
      <c r="C638" s="2">
        <f t="shared" ca="1" si="63"/>
        <v>51</v>
      </c>
      <c r="D638" t="s">
        <v>442</v>
      </c>
      <c r="E638" t="s">
        <v>34</v>
      </c>
      <c r="F638">
        <v>67445</v>
      </c>
      <c r="G638">
        <v>0</v>
      </c>
      <c r="H638">
        <v>1</v>
      </c>
      <c r="I638" s="21">
        <f t="shared" si="64"/>
        <v>1</v>
      </c>
      <c r="J638" s="1">
        <v>41251</v>
      </c>
      <c r="K638">
        <v>63</v>
      </c>
      <c r="L638">
        <v>757</v>
      </c>
      <c r="M638">
        <v>80</v>
      </c>
      <c r="N638">
        <v>217</v>
      </c>
      <c r="O638">
        <v>29</v>
      </c>
      <c r="P638">
        <v>80</v>
      </c>
      <c r="Q638">
        <v>11</v>
      </c>
      <c r="R638" s="2">
        <f t="shared" si="65"/>
        <v>1174</v>
      </c>
      <c r="S638">
        <v>5</v>
      </c>
      <c r="T638" s="2" t="str">
        <f t="shared" si="66"/>
        <v>With Discount</v>
      </c>
      <c r="U638">
        <v>9</v>
      </c>
      <c r="V638" s="18">
        <f t="shared" si="67"/>
        <v>503.14285714285711</v>
      </c>
      <c r="W638">
        <v>6</v>
      </c>
      <c r="X638">
        <v>12</v>
      </c>
      <c r="Y638" s="18">
        <f t="shared" si="68"/>
        <v>670.85714285714278</v>
      </c>
      <c r="Z638">
        <v>6</v>
      </c>
      <c r="AA638" s="2">
        <f t="shared" si="69"/>
        <v>32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</v>
      </c>
      <c r="AI638">
        <v>11</v>
      </c>
      <c r="AJ638">
        <v>0</v>
      </c>
    </row>
    <row r="639" spans="1:36" x14ac:dyDescent="0.25">
      <c r="A639">
        <v>4725</v>
      </c>
      <c r="B639">
        <v>1950</v>
      </c>
      <c r="C639" s="2">
        <f t="shared" ca="1" si="63"/>
        <v>75</v>
      </c>
      <c r="D639" t="s">
        <v>33</v>
      </c>
      <c r="E639" t="s">
        <v>34</v>
      </c>
      <c r="F639">
        <v>50616</v>
      </c>
      <c r="G639">
        <v>0</v>
      </c>
      <c r="H639">
        <v>1</v>
      </c>
      <c r="I639" s="21">
        <f t="shared" si="64"/>
        <v>1</v>
      </c>
      <c r="J639" t="s">
        <v>180</v>
      </c>
      <c r="K639">
        <v>71</v>
      </c>
      <c r="L639">
        <v>30</v>
      </c>
      <c r="M639">
        <v>2</v>
      </c>
      <c r="N639">
        <v>25</v>
      </c>
      <c r="O639">
        <v>0</v>
      </c>
      <c r="P639">
        <v>1</v>
      </c>
      <c r="Q639">
        <v>9</v>
      </c>
      <c r="R639" s="2">
        <f t="shared" si="65"/>
        <v>67</v>
      </c>
      <c r="S639">
        <v>1</v>
      </c>
      <c r="T639" s="2" t="str">
        <f t="shared" si="66"/>
        <v>With Discount</v>
      </c>
      <c r="U639">
        <v>1</v>
      </c>
      <c r="V639" s="18">
        <f t="shared" si="67"/>
        <v>13.4</v>
      </c>
      <c r="W639">
        <v>1</v>
      </c>
      <c r="X639">
        <v>4</v>
      </c>
      <c r="Y639" s="18">
        <f t="shared" si="68"/>
        <v>53.6</v>
      </c>
      <c r="Z639">
        <v>2</v>
      </c>
      <c r="AA639" s="2">
        <f t="shared" si="69"/>
        <v>7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3</v>
      </c>
      <c r="AI639">
        <v>11</v>
      </c>
      <c r="AJ639">
        <v>0</v>
      </c>
    </row>
    <row r="640" spans="1:36" x14ac:dyDescent="0.25">
      <c r="A640">
        <v>3277</v>
      </c>
      <c r="B640">
        <v>1955</v>
      </c>
      <c r="C640" s="2">
        <f t="shared" ca="1" si="63"/>
        <v>70</v>
      </c>
      <c r="D640" t="s">
        <v>442</v>
      </c>
      <c r="E640" t="s">
        <v>37</v>
      </c>
      <c r="F640">
        <v>49431</v>
      </c>
      <c r="G640">
        <v>0</v>
      </c>
      <c r="H640">
        <v>1</v>
      </c>
      <c r="I640" s="21">
        <f t="shared" si="64"/>
        <v>1</v>
      </c>
      <c r="J640" s="1">
        <v>40976</v>
      </c>
      <c r="K640">
        <v>9</v>
      </c>
      <c r="L640">
        <v>219</v>
      </c>
      <c r="M640">
        <v>3</v>
      </c>
      <c r="N640">
        <v>100</v>
      </c>
      <c r="O640">
        <v>26</v>
      </c>
      <c r="P640">
        <v>0</v>
      </c>
      <c r="Q640">
        <v>17</v>
      </c>
      <c r="R640" s="2">
        <f t="shared" si="65"/>
        <v>365</v>
      </c>
      <c r="S640">
        <v>2</v>
      </c>
      <c r="T640" s="2" t="str">
        <f t="shared" si="66"/>
        <v>With Discount</v>
      </c>
      <c r="U640">
        <v>7</v>
      </c>
      <c r="V640" s="18">
        <f t="shared" si="67"/>
        <v>212.91666666666669</v>
      </c>
      <c r="W640">
        <v>1</v>
      </c>
      <c r="X640">
        <v>5</v>
      </c>
      <c r="Y640" s="18">
        <f t="shared" si="68"/>
        <v>152.08333333333334</v>
      </c>
      <c r="Z640">
        <v>8</v>
      </c>
      <c r="AA640" s="2">
        <f t="shared" si="69"/>
        <v>15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3</v>
      </c>
      <c r="AI640">
        <v>11</v>
      </c>
      <c r="AJ640">
        <v>0</v>
      </c>
    </row>
    <row r="641" spans="1:36" x14ac:dyDescent="0.25">
      <c r="A641">
        <v>5555</v>
      </c>
      <c r="B641">
        <v>1975</v>
      </c>
      <c r="C641" s="2">
        <f t="shared" ca="1" si="63"/>
        <v>50</v>
      </c>
      <c r="D641" t="s">
        <v>442</v>
      </c>
      <c r="E641" t="s">
        <v>37</v>
      </c>
      <c r="F641">
        <v>153924</v>
      </c>
      <c r="G641">
        <v>0</v>
      </c>
      <c r="H641">
        <v>0</v>
      </c>
      <c r="I641" s="21">
        <f t="shared" si="64"/>
        <v>0</v>
      </c>
      <c r="J641" s="1">
        <v>41822</v>
      </c>
      <c r="K641">
        <v>81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 s="2">
        <f t="shared" si="65"/>
        <v>6</v>
      </c>
      <c r="S641">
        <v>0</v>
      </c>
      <c r="T641" s="2" t="str">
        <f t="shared" si="66"/>
        <v>Without Discount</v>
      </c>
      <c r="U641">
        <v>0</v>
      </c>
      <c r="V641" s="18">
        <f t="shared" si="67"/>
        <v>0</v>
      </c>
      <c r="W641">
        <v>0</v>
      </c>
      <c r="X641">
        <v>0</v>
      </c>
      <c r="Y641" s="18">
        <f t="shared" si="68"/>
        <v>0</v>
      </c>
      <c r="Z641">
        <v>0</v>
      </c>
      <c r="AA641" s="2">
        <f t="shared" si="69"/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3</v>
      </c>
      <c r="AI641">
        <v>11</v>
      </c>
      <c r="AJ641">
        <v>0</v>
      </c>
    </row>
    <row r="642" spans="1:36" x14ac:dyDescent="0.25">
      <c r="A642">
        <v>2564</v>
      </c>
      <c r="B642">
        <v>1953</v>
      </c>
      <c r="C642" s="2">
        <f t="shared" ca="1" si="63"/>
        <v>72</v>
      </c>
      <c r="D642" t="s">
        <v>442</v>
      </c>
      <c r="E642" t="s">
        <v>34</v>
      </c>
      <c r="F642">
        <v>61278</v>
      </c>
      <c r="G642">
        <v>0</v>
      </c>
      <c r="H642">
        <v>1</v>
      </c>
      <c r="I642" s="21">
        <f t="shared" si="64"/>
        <v>1</v>
      </c>
      <c r="J642" s="1">
        <v>41730</v>
      </c>
      <c r="K642">
        <v>87</v>
      </c>
      <c r="L642">
        <v>111</v>
      </c>
      <c r="M642">
        <v>3</v>
      </c>
      <c r="N642">
        <v>28</v>
      </c>
      <c r="O642">
        <v>2</v>
      </c>
      <c r="P642">
        <v>6</v>
      </c>
      <c r="Q642">
        <v>15</v>
      </c>
      <c r="R642" s="2">
        <f t="shared" si="65"/>
        <v>165</v>
      </c>
      <c r="S642">
        <v>2</v>
      </c>
      <c r="T642" s="2" t="str">
        <f t="shared" si="66"/>
        <v>With Discount</v>
      </c>
      <c r="U642">
        <v>3</v>
      </c>
      <c r="V642" s="18">
        <f t="shared" si="67"/>
        <v>70.714285714285708</v>
      </c>
      <c r="W642">
        <v>1</v>
      </c>
      <c r="X642">
        <v>4</v>
      </c>
      <c r="Y642" s="18">
        <f t="shared" si="68"/>
        <v>94.285714285714278</v>
      </c>
      <c r="Z642">
        <v>6</v>
      </c>
      <c r="AA642" s="2">
        <f t="shared" si="69"/>
        <v>10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</v>
      </c>
      <c r="AI642">
        <v>11</v>
      </c>
      <c r="AJ642">
        <v>0</v>
      </c>
    </row>
    <row r="643" spans="1:36" x14ac:dyDescent="0.25">
      <c r="A643">
        <v>946</v>
      </c>
      <c r="B643">
        <v>1958</v>
      </c>
      <c r="C643" s="2">
        <f t="shared" ref="C643:C706" ca="1" si="70">YEAR(TODAY()) -B643</f>
        <v>67</v>
      </c>
      <c r="D643" t="s">
        <v>443</v>
      </c>
      <c r="E643" t="s">
        <v>34</v>
      </c>
      <c r="F643">
        <v>26490</v>
      </c>
      <c r="G643">
        <v>0</v>
      </c>
      <c r="H643">
        <v>0</v>
      </c>
      <c r="I643" s="21">
        <f t="shared" ref="I643:I706" si="71">SUM(G643,H643)</f>
        <v>0</v>
      </c>
      <c r="J643" t="s">
        <v>159</v>
      </c>
      <c r="K643">
        <v>92</v>
      </c>
      <c r="L643">
        <v>45</v>
      </c>
      <c r="M643">
        <v>47</v>
      </c>
      <c r="N643">
        <v>52</v>
      </c>
      <c r="O643">
        <v>21</v>
      </c>
      <c r="P643">
        <v>20</v>
      </c>
      <c r="Q643">
        <v>25</v>
      </c>
      <c r="R643" s="2">
        <f t="shared" ref="R643:R706" si="72">SUM(L643,M643,N643,O643,P643,Q643)</f>
        <v>210</v>
      </c>
      <c r="S643">
        <v>2</v>
      </c>
      <c r="T643" s="2" t="str">
        <f t="shared" ref="T643:T706" si="73">IF(S643&gt;0, "With Discount", "Without Discount")</f>
        <v>With Discount</v>
      </c>
      <c r="U643">
        <v>3</v>
      </c>
      <c r="V643" s="18">
        <f t="shared" ref="V643:V706" si="74">IF((U643+X643)=0,0, (U643/(U643+X643))*R643)</f>
        <v>78.75</v>
      </c>
      <c r="W643">
        <v>1</v>
      </c>
      <c r="X643">
        <v>5</v>
      </c>
      <c r="Y643" s="18">
        <f t="shared" ref="Y643:Y706" si="75">IF((X643+U643)=0,0, (X643/(X643+U643))*R643)</f>
        <v>131.25</v>
      </c>
      <c r="Z643">
        <v>6</v>
      </c>
      <c r="AA643" s="2">
        <f t="shared" ref="AA643:AA706" si="76">SUM(S643,U643,W643,X643)</f>
        <v>11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</v>
      </c>
      <c r="AI643">
        <v>11</v>
      </c>
      <c r="AJ643">
        <v>0</v>
      </c>
    </row>
    <row r="644" spans="1:36" x14ac:dyDescent="0.25">
      <c r="A644">
        <v>3867</v>
      </c>
      <c r="B644">
        <v>1947</v>
      </c>
      <c r="C644" s="2">
        <f t="shared" ca="1" si="70"/>
        <v>78</v>
      </c>
      <c r="D644" t="s">
        <v>33</v>
      </c>
      <c r="E644" t="s">
        <v>34</v>
      </c>
      <c r="F644">
        <v>73059</v>
      </c>
      <c r="G644">
        <v>0</v>
      </c>
      <c r="H644">
        <v>1</v>
      </c>
      <c r="I644" s="21">
        <f t="shared" si="71"/>
        <v>1</v>
      </c>
      <c r="J644" t="s">
        <v>140</v>
      </c>
      <c r="K644">
        <v>36</v>
      </c>
      <c r="L644">
        <v>410</v>
      </c>
      <c r="M644">
        <v>112</v>
      </c>
      <c r="N644">
        <v>420</v>
      </c>
      <c r="O644">
        <v>0</v>
      </c>
      <c r="P644">
        <v>82</v>
      </c>
      <c r="Q644">
        <v>71</v>
      </c>
      <c r="R644" s="2">
        <f t="shared" si="72"/>
        <v>1095</v>
      </c>
      <c r="S644">
        <v>1</v>
      </c>
      <c r="T644" s="2" t="str">
        <f t="shared" si="73"/>
        <v>With Discount</v>
      </c>
      <c r="U644">
        <v>9</v>
      </c>
      <c r="V644" s="18">
        <f t="shared" si="74"/>
        <v>447.9545454545455</v>
      </c>
      <c r="W644">
        <v>3</v>
      </c>
      <c r="X644">
        <v>13</v>
      </c>
      <c r="Y644" s="18">
        <f t="shared" si="75"/>
        <v>647.04545454545462</v>
      </c>
      <c r="Z644">
        <v>4</v>
      </c>
      <c r="AA644" s="2">
        <f t="shared" si="76"/>
        <v>26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3</v>
      </c>
      <c r="AI644">
        <v>11</v>
      </c>
      <c r="AJ644">
        <v>0</v>
      </c>
    </row>
    <row r="645" spans="1:36" x14ac:dyDescent="0.25">
      <c r="A645">
        <v>6940</v>
      </c>
      <c r="B645">
        <v>1966</v>
      </c>
      <c r="C645" s="2">
        <f t="shared" ca="1" si="70"/>
        <v>59</v>
      </c>
      <c r="D645" t="s">
        <v>33</v>
      </c>
      <c r="E645" t="s">
        <v>30</v>
      </c>
      <c r="F645">
        <v>46734</v>
      </c>
      <c r="G645">
        <v>1</v>
      </c>
      <c r="H645">
        <v>2</v>
      </c>
      <c r="I645" s="21">
        <f t="shared" si="71"/>
        <v>3</v>
      </c>
      <c r="J645" t="s">
        <v>290</v>
      </c>
      <c r="K645">
        <v>86</v>
      </c>
      <c r="L645">
        <v>100</v>
      </c>
      <c r="M645">
        <v>1</v>
      </c>
      <c r="N645">
        <v>39</v>
      </c>
      <c r="O645">
        <v>6</v>
      </c>
      <c r="P645">
        <v>1</v>
      </c>
      <c r="Q645">
        <v>76</v>
      </c>
      <c r="R645" s="2">
        <f t="shared" si="72"/>
        <v>223</v>
      </c>
      <c r="S645">
        <v>4</v>
      </c>
      <c r="T645" s="2" t="str">
        <f t="shared" si="73"/>
        <v>With Discount</v>
      </c>
      <c r="U645">
        <v>3</v>
      </c>
      <c r="V645" s="18">
        <f t="shared" si="74"/>
        <v>111.5</v>
      </c>
      <c r="W645">
        <v>2</v>
      </c>
      <c r="X645">
        <v>3</v>
      </c>
      <c r="Y645" s="18">
        <f t="shared" si="75"/>
        <v>111.5</v>
      </c>
      <c r="Z645">
        <v>6</v>
      </c>
      <c r="AA645" s="2">
        <f t="shared" si="76"/>
        <v>12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3</v>
      </c>
      <c r="AI645">
        <v>11</v>
      </c>
      <c r="AJ645">
        <v>0</v>
      </c>
    </row>
    <row r="646" spans="1:36" x14ac:dyDescent="0.25">
      <c r="A646">
        <v>55</v>
      </c>
      <c r="B646">
        <v>1963</v>
      </c>
      <c r="C646" s="2">
        <f t="shared" ca="1" si="70"/>
        <v>62</v>
      </c>
      <c r="D646" t="s">
        <v>442</v>
      </c>
      <c r="E646" t="s">
        <v>34</v>
      </c>
      <c r="F646">
        <v>56253</v>
      </c>
      <c r="G646">
        <v>0</v>
      </c>
      <c r="H646">
        <v>1</v>
      </c>
      <c r="I646" s="21">
        <f t="shared" si="71"/>
        <v>1</v>
      </c>
      <c r="J646" s="1">
        <v>41102</v>
      </c>
      <c r="K646">
        <v>83</v>
      </c>
      <c r="L646">
        <v>509</v>
      </c>
      <c r="M646">
        <v>0</v>
      </c>
      <c r="N646">
        <v>65</v>
      </c>
      <c r="O646">
        <v>7</v>
      </c>
      <c r="P646">
        <v>11</v>
      </c>
      <c r="Q646">
        <v>5</v>
      </c>
      <c r="R646" s="2">
        <f t="shared" si="72"/>
        <v>597</v>
      </c>
      <c r="S646">
        <v>4</v>
      </c>
      <c r="T646" s="2" t="str">
        <f t="shared" si="73"/>
        <v>With Discount</v>
      </c>
      <c r="U646">
        <v>7</v>
      </c>
      <c r="V646" s="18">
        <f t="shared" si="74"/>
        <v>261.1875</v>
      </c>
      <c r="W646">
        <v>2</v>
      </c>
      <c r="X646">
        <v>9</v>
      </c>
      <c r="Y646" s="18">
        <f t="shared" si="75"/>
        <v>335.8125</v>
      </c>
      <c r="Z646">
        <v>6</v>
      </c>
      <c r="AA646" s="2">
        <f t="shared" si="76"/>
        <v>22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3</v>
      </c>
      <c r="AI646">
        <v>11</v>
      </c>
      <c r="AJ646">
        <v>0</v>
      </c>
    </row>
    <row r="647" spans="1:36" x14ac:dyDescent="0.25">
      <c r="A647">
        <v>7093</v>
      </c>
      <c r="B647">
        <v>1985</v>
      </c>
      <c r="C647" s="2">
        <f t="shared" ca="1" si="70"/>
        <v>40</v>
      </c>
      <c r="D647" t="s">
        <v>442</v>
      </c>
      <c r="E647" t="s">
        <v>34</v>
      </c>
      <c r="F647">
        <v>19986</v>
      </c>
      <c r="G647">
        <v>1</v>
      </c>
      <c r="H647">
        <v>0</v>
      </c>
      <c r="I647" s="21">
        <f t="shared" si="71"/>
        <v>1</v>
      </c>
      <c r="J647" t="s">
        <v>93</v>
      </c>
      <c r="K647">
        <v>74</v>
      </c>
      <c r="L647">
        <v>3</v>
      </c>
      <c r="M647">
        <v>6</v>
      </c>
      <c r="N647">
        <v>5</v>
      </c>
      <c r="O647">
        <v>0</v>
      </c>
      <c r="P647">
        <v>2</v>
      </c>
      <c r="Q647">
        <v>6</v>
      </c>
      <c r="R647" s="2">
        <f t="shared" si="72"/>
        <v>22</v>
      </c>
      <c r="S647">
        <v>1</v>
      </c>
      <c r="T647" s="2" t="str">
        <f t="shared" si="73"/>
        <v>With Discount</v>
      </c>
      <c r="U647">
        <v>0</v>
      </c>
      <c r="V647" s="18">
        <f t="shared" si="74"/>
        <v>0</v>
      </c>
      <c r="W647">
        <v>0</v>
      </c>
      <c r="X647">
        <v>3</v>
      </c>
      <c r="Y647" s="18">
        <f t="shared" si="75"/>
        <v>22</v>
      </c>
      <c r="Z647">
        <v>7</v>
      </c>
      <c r="AA647" s="2">
        <f t="shared" si="76"/>
        <v>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11</v>
      </c>
      <c r="AJ647">
        <v>0</v>
      </c>
    </row>
    <row r="648" spans="1:36" x14ac:dyDescent="0.25">
      <c r="A648">
        <v>5084</v>
      </c>
      <c r="B648">
        <v>1975</v>
      </c>
      <c r="C648" s="2">
        <f t="shared" ca="1" si="70"/>
        <v>50</v>
      </c>
      <c r="D648" t="s">
        <v>442</v>
      </c>
      <c r="E648" t="s">
        <v>57</v>
      </c>
      <c r="F648">
        <v>58330</v>
      </c>
      <c r="G648">
        <v>0</v>
      </c>
      <c r="H648">
        <v>1</v>
      </c>
      <c r="I648" s="21">
        <f t="shared" si="71"/>
        <v>1</v>
      </c>
      <c r="J648" t="s">
        <v>291</v>
      </c>
      <c r="K648">
        <v>87</v>
      </c>
      <c r="L648">
        <v>445</v>
      </c>
      <c r="M648">
        <v>53</v>
      </c>
      <c r="N648">
        <v>213</v>
      </c>
      <c r="O648">
        <v>104</v>
      </c>
      <c r="P648">
        <v>98</v>
      </c>
      <c r="Q648">
        <v>151</v>
      </c>
      <c r="R648" s="2">
        <f t="shared" si="72"/>
        <v>1064</v>
      </c>
      <c r="S648">
        <v>1</v>
      </c>
      <c r="T648" s="2" t="str">
        <f t="shared" si="73"/>
        <v>With Discount</v>
      </c>
      <c r="U648">
        <v>6</v>
      </c>
      <c r="V648" s="18">
        <f t="shared" si="74"/>
        <v>336</v>
      </c>
      <c r="W648">
        <v>4</v>
      </c>
      <c r="X648">
        <v>13</v>
      </c>
      <c r="Y648" s="18">
        <f t="shared" si="75"/>
        <v>728</v>
      </c>
      <c r="Z648">
        <v>4</v>
      </c>
      <c r="AA648" s="2">
        <f t="shared" si="76"/>
        <v>24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</v>
      </c>
      <c r="AI648">
        <v>11</v>
      </c>
      <c r="AJ648">
        <v>0</v>
      </c>
    </row>
    <row r="649" spans="1:36" x14ac:dyDescent="0.25">
      <c r="A649">
        <v>1777</v>
      </c>
      <c r="B649">
        <v>1980</v>
      </c>
      <c r="C649" s="2">
        <f t="shared" ca="1" si="70"/>
        <v>45</v>
      </c>
      <c r="D649" t="s">
        <v>41</v>
      </c>
      <c r="E649" t="s">
        <v>34</v>
      </c>
      <c r="F649">
        <v>25965</v>
      </c>
      <c r="G649">
        <v>0</v>
      </c>
      <c r="H649">
        <v>0</v>
      </c>
      <c r="I649" s="21">
        <f t="shared" si="71"/>
        <v>0</v>
      </c>
      <c r="J649" s="1">
        <v>41099</v>
      </c>
      <c r="K649">
        <v>29</v>
      </c>
      <c r="L649">
        <v>2</v>
      </c>
      <c r="M649">
        <v>2</v>
      </c>
      <c r="N649">
        <v>11</v>
      </c>
      <c r="O649">
        <v>41</v>
      </c>
      <c r="P649">
        <v>7</v>
      </c>
      <c r="Q649">
        <v>11</v>
      </c>
      <c r="R649" s="2">
        <f t="shared" si="72"/>
        <v>74</v>
      </c>
      <c r="S649">
        <v>1</v>
      </c>
      <c r="T649" s="2" t="str">
        <f t="shared" si="73"/>
        <v>With Discount</v>
      </c>
      <c r="U649">
        <v>2</v>
      </c>
      <c r="V649" s="18">
        <f t="shared" si="74"/>
        <v>29.6</v>
      </c>
      <c r="W649">
        <v>0</v>
      </c>
      <c r="X649">
        <v>3</v>
      </c>
      <c r="Y649" s="18">
        <f t="shared" si="75"/>
        <v>44.4</v>
      </c>
      <c r="Z649">
        <v>8</v>
      </c>
      <c r="AA649" s="2">
        <f t="shared" si="76"/>
        <v>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3</v>
      </c>
      <c r="AI649">
        <v>11</v>
      </c>
      <c r="AJ649">
        <v>0</v>
      </c>
    </row>
    <row r="650" spans="1:36" x14ac:dyDescent="0.25">
      <c r="A650">
        <v>8162</v>
      </c>
      <c r="B650">
        <v>1956</v>
      </c>
      <c r="C650" s="2">
        <f t="shared" ca="1" si="70"/>
        <v>69</v>
      </c>
      <c r="D650" t="s">
        <v>443</v>
      </c>
      <c r="E650" t="s">
        <v>34</v>
      </c>
      <c r="F650">
        <v>14661</v>
      </c>
      <c r="G650">
        <v>0</v>
      </c>
      <c r="H650">
        <v>0</v>
      </c>
      <c r="I650" s="21">
        <f t="shared" si="71"/>
        <v>0</v>
      </c>
      <c r="J650" s="1">
        <v>41275</v>
      </c>
      <c r="K650">
        <v>88</v>
      </c>
      <c r="L650">
        <v>4</v>
      </c>
      <c r="M650">
        <v>1</v>
      </c>
      <c r="N650">
        <v>11</v>
      </c>
      <c r="O650">
        <v>6</v>
      </c>
      <c r="P650">
        <v>2</v>
      </c>
      <c r="Q650">
        <v>2</v>
      </c>
      <c r="R650" s="2">
        <f t="shared" si="72"/>
        <v>26</v>
      </c>
      <c r="S650">
        <v>1</v>
      </c>
      <c r="T650" s="2" t="str">
        <f t="shared" si="73"/>
        <v>With Discount</v>
      </c>
      <c r="U650">
        <v>1</v>
      </c>
      <c r="V650" s="18">
        <f t="shared" si="74"/>
        <v>6.5</v>
      </c>
      <c r="W650">
        <v>0</v>
      </c>
      <c r="X650">
        <v>3</v>
      </c>
      <c r="Y650" s="18">
        <f t="shared" si="75"/>
        <v>19.5</v>
      </c>
      <c r="Z650">
        <v>6</v>
      </c>
      <c r="AA650" s="2">
        <f t="shared" si="76"/>
        <v>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3</v>
      </c>
      <c r="AI650">
        <v>11</v>
      </c>
      <c r="AJ650">
        <v>0</v>
      </c>
    </row>
    <row r="651" spans="1:36" x14ac:dyDescent="0.25">
      <c r="A651">
        <v>10826</v>
      </c>
      <c r="B651">
        <v>1959</v>
      </c>
      <c r="C651" s="2">
        <f t="shared" ca="1" si="70"/>
        <v>66</v>
      </c>
      <c r="D651" t="s">
        <v>442</v>
      </c>
      <c r="E651" t="s">
        <v>34</v>
      </c>
      <c r="F651">
        <v>18690</v>
      </c>
      <c r="G651">
        <v>0</v>
      </c>
      <c r="H651">
        <v>0</v>
      </c>
      <c r="I651" s="21">
        <f t="shared" si="71"/>
        <v>0</v>
      </c>
      <c r="J651" t="s">
        <v>199</v>
      </c>
      <c r="K651">
        <v>77</v>
      </c>
      <c r="L651">
        <v>6</v>
      </c>
      <c r="M651">
        <v>1</v>
      </c>
      <c r="N651">
        <v>7</v>
      </c>
      <c r="O651">
        <v>23</v>
      </c>
      <c r="P651">
        <v>4</v>
      </c>
      <c r="Q651">
        <v>19</v>
      </c>
      <c r="R651" s="2">
        <f t="shared" si="72"/>
        <v>60</v>
      </c>
      <c r="S651">
        <v>1</v>
      </c>
      <c r="T651" s="2" t="str">
        <f t="shared" si="73"/>
        <v>With Discount</v>
      </c>
      <c r="U651">
        <v>1</v>
      </c>
      <c r="V651" s="18">
        <f t="shared" si="74"/>
        <v>20</v>
      </c>
      <c r="W651">
        <v>1</v>
      </c>
      <c r="X651">
        <v>2</v>
      </c>
      <c r="Y651" s="18">
        <f t="shared" si="75"/>
        <v>40</v>
      </c>
      <c r="Z651">
        <v>8</v>
      </c>
      <c r="AA651" s="2">
        <f t="shared" si="76"/>
        <v>5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11</v>
      </c>
      <c r="AJ651">
        <v>0</v>
      </c>
    </row>
    <row r="652" spans="1:36" x14ac:dyDescent="0.25">
      <c r="A652">
        <v>8754</v>
      </c>
      <c r="B652">
        <v>1974</v>
      </c>
      <c r="C652" s="2">
        <f t="shared" ca="1" si="70"/>
        <v>51</v>
      </c>
      <c r="D652" t="s">
        <v>33</v>
      </c>
      <c r="E652" t="s">
        <v>34</v>
      </c>
      <c r="F652">
        <v>45068</v>
      </c>
      <c r="G652">
        <v>0</v>
      </c>
      <c r="H652">
        <v>1</v>
      </c>
      <c r="I652" s="21">
        <f t="shared" si="71"/>
        <v>1</v>
      </c>
      <c r="J652" t="s">
        <v>292</v>
      </c>
      <c r="K652">
        <v>25</v>
      </c>
      <c r="L652">
        <v>14</v>
      </c>
      <c r="M652">
        <v>0</v>
      </c>
      <c r="N652">
        <v>3</v>
      </c>
      <c r="O652">
        <v>0</v>
      </c>
      <c r="P652">
        <v>0</v>
      </c>
      <c r="Q652">
        <v>3</v>
      </c>
      <c r="R652" s="2">
        <f t="shared" si="72"/>
        <v>20</v>
      </c>
      <c r="S652">
        <v>1</v>
      </c>
      <c r="T652" s="2" t="str">
        <f t="shared" si="73"/>
        <v>With Discount</v>
      </c>
      <c r="U652">
        <v>1</v>
      </c>
      <c r="V652" s="18">
        <f t="shared" si="74"/>
        <v>6.6666666666666661</v>
      </c>
      <c r="W652">
        <v>0</v>
      </c>
      <c r="X652">
        <v>2</v>
      </c>
      <c r="Y652" s="18">
        <f t="shared" si="75"/>
        <v>13.333333333333332</v>
      </c>
      <c r="Z652">
        <v>7</v>
      </c>
      <c r="AA652" s="2">
        <f t="shared" si="76"/>
        <v>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3</v>
      </c>
      <c r="AI652">
        <v>11</v>
      </c>
      <c r="AJ652">
        <v>0</v>
      </c>
    </row>
    <row r="653" spans="1:36" x14ac:dyDescent="0.25">
      <c r="A653">
        <v>1987</v>
      </c>
      <c r="B653">
        <v>1987</v>
      </c>
      <c r="C653" s="2">
        <f t="shared" ca="1" si="70"/>
        <v>38</v>
      </c>
      <c r="D653" t="s">
        <v>41</v>
      </c>
      <c r="E653" t="s">
        <v>30</v>
      </c>
      <c r="F653">
        <v>21063</v>
      </c>
      <c r="G653">
        <v>1</v>
      </c>
      <c r="H653">
        <v>0</v>
      </c>
      <c r="I653" s="21">
        <f t="shared" si="71"/>
        <v>1</v>
      </c>
      <c r="J653" t="s">
        <v>293</v>
      </c>
      <c r="K653">
        <v>34</v>
      </c>
      <c r="L653">
        <v>1</v>
      </c>
      <c r="M653">
        <v>10</v>
      </c>
      <c r="N653">
        <v>11</v>
      </c>
      <c r="O653">
        <v>19</v>
      </c>
      <c r="P653">
        <v>3</v>
      </c>
      <c r="Q653">
        <v>15</v>
      </c>
      <c r="R653" s="2">
        <f t="shared" si="72"/>
        <v>59</v>
      </c>
      <c r="S653">
        <v>2</v>
      </c>
      <c r="T653" s="2" t="str">
        <f t="shared" si="73"/>
        <v>With Discount</v>
      </c>
      <c r="U653">
        <v>2</v>
      </c>
      <c r="V653" s="18">
        <f t="shared" si="74"/>
        <v>23.6</v>
      </c>
      <c r="W653">
        <v>0</v>
      </c>
      <c r="X653">
        <v>3</v>
      </c>
      <c r="Y653" s="18">
        <f t="shared" si="75"/>
        <v>35.4</v>
      </c>
      <c r="Z653">
        <v>6</v>
      </c>
      <c r="AA653" s="2">
        <f t="shared" si="76"/>
        <v>7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3</v>
      </c>
      <c r="AI653">
        <v>11</v>
      </c>
      <c r="AJ653">
        <v>0</v>
      </c>
    </row>
    <row r="654" spans="1:36" x14ac:dyDescent="0.25">
      <c r="A654">
        <v>11007</v>
      </c>
      <c r="B654">
        <v>1968</v>
      </c>
      <c r="C654" s="2">
        <f t="shared" ca="1" si="70"/>
        <v>57</v>
      </c>
      <c r="D654" t="s">
        <v>33</v>
      </c>
      <c r="E654" t="s">
        <v>34</v>
      </c>
      <c r="F654">
        <v>29187</v>
      </c>
      <c r="G654">
        <v>1</v>
      </c>
      <c r="H654">
        <v>0</v>
      </c>
      <c r="I654" s="21">
        <f t="shared" si="71"/>
        <v>1</v>
      </c>
      <c r="J654" s="1">
        <v>41522</v>
      </c>
      <c r="K654">
        <v>43</v>
      </c>
      <c r="L654">
        <v>26</v>
      </c>
      <c r="M654">
        <v>0</v>
      </c>
      <c r="N654">
        <v>6</v>
      </c>
      <c r="O654">
        <v>0</v>
      </c>
      <c r="P654">
        <v>0</v>
      </c>
      <c r="Q654">
        <v>2</v>
      </c>
      <c r="R654" s="2">
        <f t="shared" si="72"/>
        <v>34</v>
      </c>
      <c r="S654">
        <v>1</v>
      </c>
      <c r="T654" s="2" t="str">
        <f t="shared" si="73"/>
        <v>With Discount</v>
      </c>
      <c r="U654">
        <v>1</v>
      </c>
      <c r="V654" s="18">
        <f t="shared" si="74"/>
        <v>8.5</v>
      </c>
      <c r="W654">
        <v>0</v>
      </c>
      <c r="X654">
        <v>3</v>
      </c>
      <c r="Y654" s="18">
        <f t="shared" si="75"/>
        <v>25.5</v>
      </c>
      <c r="Z654">
        <v>8</v>
      </c>
      <c r="AA654" s="2">
        <f t="shared" si="76"/>
        <v>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</v>
      </c>
      <c r="AI654">
        <v>11</v>
      </c>
      <c r="AJ654">
        <v>0</v>
      </c>
    </row>
    <row r="655" spans="1:36" x14ac:dyDescent="0.25">
      <c r="A655">
        <v>7426</v>
      </c>
      <c r="B655">
        <v>1971</v>
      </c>
      <c r="C655" s="2">
        <f t="shared" ca="1" si="70"/>
        <v>54</v>
      </c>
      <c r="D655" t="s">
        <v>443</v>
      </c>
      <c r="E655" t="s">
        <v>34</v>
      </c>
      <c r="F655">
        <v>54690</v>
      </c>
      <c r="G655">
        <v>1</v>
      </c>
      <c r="H655">
        <v>1</v>
      </c>
      <c r="I655" s="21">
        <f t="shared" si="71"/>
        <v>2</v>
      </c>
      <c r="J655" s="1">
        <v>41466</v>
      </c>
      <c r="K655">
        <v>76</v>
      </c>
      <c r="L655">
        <v>111</v>
      </c>
      <c r="M655">
        <v>16</v>
      </c>
      <c r="N655">
        <v>37</v>
      </c>
      <c r="O655">
        <v>7</v>
      </c>
      <c r="P655">
        <v>9</v>
      </c>
      <c r="Q655">
        <v>18</v>
      </c>
      <c r="R655" s="2">
        <f t="shared" si="72"/>
        <v>198</v>
      </c>
      <c r="S655">
        <v>3</v>
      </c>
      <c r="T655" s="2" t="str">
        <f t="shared" si="73"/>
        <v>With Discount</v>
      </c>
      <c r="U655">
        <v>3</v>
      </c>
      <c r="V655" s="18">
        <f t="shared" si="74"/>
        <v>74.25</v>
      </c>
      <c r="W655">
        <v>1</v>
      </c>
      <c r="X655">
        <v>5</v>
      </c>
      <c r="Y655" s="18">
        <f t="shared" si="75"/>
        <v>123.75</v>
      </c>
      <c r="Z655">
        <v>3</v>
      </c>
      <c r="AA655" s="2">
        <f t="shared" si="76"/>
        <v>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11</v>
      </c>
      <c r="AJ655">
        <v>0</v>
      </c>
    </row>
    <row r="656" spans="1:36" x14ac:dyDescent="0.25">
      <c r="A656">
        <v>9153</v>
      </c>
      <c r="B656">
        <v>1964</v>
      </c>
      <c r="C656" s="2">
        <f t="shared" ca="1" si="70"/>
        <v>61</v>
      </c>
      <c r="D656" t="s">
        <v>33</v>
      </c>
      <c r="E656" t="s">
        <v>34</v>
      </c>
      <c r="F656">
        <v>59304</v>
      </c>
      <c r="G656">
        <v>0</v>
      </c>
      <c r="H656">
        <v>1</v>
      </c>
      <c r="I656" s="21">
        <f t="shared" si="71"/>
        <v>1</v>
      </c>
      <c r="J656" t="s">
        <v>185</v>
      </c>
      <c r="K656">
        <v>81</v>
      </c>
      <c r="L656">
        <v>418</v>
      </c>
      <c r="M656">
        <v>61</v>
      </c>
      <c r="N656">
        <v>428</v>
      </c>
      <c r="O656">
        <v>80</v>
      </c>
      <c r="P656">
        <v>51</v>
      </c>
      <c r="Q656">
        <v>10</v>
      </c>
      <c r="R656" s="2">
        <f t="shared" si="72"/>
        <v>1048</v>
      </c>
      <c r="S656">
        <v>3</v>
      </c>
      <c r="T656" s="2" t="str">
        <f t="shared" si="73"/>
        <v>With Discount</v>
      </c>
      <c r="U656">
        <v>7</v>
      </c>
      <c r="V656" s="18">
        <f t="shared" si="74"/>
        <v>431.52941176470586</v>
      </c>
      <c r="W656">
        <v>8</v>
      </c>
      <c r="X656">
        <v>10</v>
      </c>
      <c r="Y656" s="18">
        <f t="shared" si="75"/>
        <v>616.47058823529414</v>
      </c>
      <c r="Z656">
        <v>5</v>
      </c>
      <c r="AA656" s="2">
        <f t="shared" si="76"/>
        <v>28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</v>
      </c>
      <c r="AI656">
        <v>11</v>
      </c>
      <c r="AJ656">
        <v>0</v>
      </c>
    </row>
    <row r="657" spans="1:36" x14ac:dyDescent="0.25">
      <c r="A657">
        <v>10379</v>
      </c>
      <c r="B657">
        <v>1962</v>
      </c>
      <c r="C657" s="2">
        <f t="shared" ca="1" si="70"/>
        <v>63</v>
      </c>
      <c r="D657" t="s">
        <v>443</v>
      </c>
      <c r="E657" t="s">
        <v>30</v>
      </c>
      <c r="F657">
        <v>59247</v>
      </c>
      <c r="G657">
        <v>0</v>
      </c>
      <c r="H657">
        <v>2</v>
      </c>
      <c r="I657" s="21">
        <f t="shared" si="71"/>
        <v>2</v>
      </c>
      <c r="J657" s="1">
        <v>41497</v>
      </c>
      <c r="K657">
        <v>87</v>
      </c>
      <c r="L657">
        <v>327</v>
      </c>
      <c r="M657">
        <v>9</v>
      </c>
      <c r="N657">
        <v>122</v>
      </c>
      <c r="O657">
        <v>19</v>
      </c>
      <c r="P657">
        <v>14</v>
      </c>
      <c r="Q657">
        <v>83</v>
      </c>
      <c r="R657" s="2">
        <f t="shared" si="72"/>
        <v>574</v>
      </c>
      <c r="S657">
        <v>5</v>
      </c>
      <c r="T657" s="2" t="str">
        <f t="shared" si="73"/>
        <v>With Discount</v>
      </c>
      <c r="U657">
        <v>5</v>
      </c>
      <c r="V657" s="18">
        <f t="shared" si="74"/>
        <v>205</v>
      </c>
      <c r="W657">
        <v>2</v>
      </c>
      <c r="X657">
        <v>9</v>
      </c>
      <c r="Y657" s="18">
        <f t="shared" si="75"/>
        <v>369</v>
      </c>
      <c r="Z657">
        <v>6</v>
      </c>
      <c r="AA657" s="2">
        <f t="shared" si="76"/>
        <v>21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</v>
      </c>
      <c r="AI657">
        <v>11</v>
      </c>
      <c r="AJ657">
        <v>0</v>
      </c>
    </row>
    <row r="658" spans="1:36" x14ac:dyDescent="0.25">
      <c r="A658">
        <v>9204</v>
      </c>
      <c r="B658">
        <v>1970</v>
      </c>
      <c r="C658" s="2">
        <f t="shared" ca="1" si="70"/>
        <v>55</v>
      </c>
      <c r="D658" t="s">
        <v>442</v>
      </c>
      <c r="E658" t="s">
        <v>57</v>
      </c>
      <c r="F658">
        <v>66731</v>
      </c>
      <c r="G658">
        <v>0</v>
      </c>
      <c r="H658">
        <v>1</v>
      </c>
      <c r="I658" s="21">
        <f t="shared" si="71"/>
        <v>1</v>
      </c>
      <c r="J658" s="1">
        <v>41252</v>
      </c>
      <c r="K658">
        <v>33</v>
      </c>
      <c r="L658">
        <v>371</v>
      </c>
      <c r="M658">
        <v>159</v>
      </c>
      <c r="N658">
        <v>194</v>
      </c>
      <c r="O658">
        <v>58</v>
      </c>
      <c r="P658">
        <v>106</v>
      </c>
      <c r="Q658">
        <v>141</v>
      </c>
      <c r="R658" s="2">
        <f t="shared" si="72"/>
        <v>1029</v>
      </c>
      <c r="S658">
        <v>4</v>
      </c>
      <c r="T658" s="2" t="str">
        <f t="shared" si="73"/>
        <v>With Discount</v>
      </c>
      <c r="U658">
        <v>4</v>
      </c>
      <c r="V658" s="18">
        <f t="shared" si="74"/>
        <v>411.6</v>
      </c>
      <c r="W658">
        <v>3</v>
      </c>
      <c r="X658">
        <v>6</v>
      </c>
      <c r="Y658" s="18">
        <f t="shared" si="75"/>
        <v>617.4</v>
      </c>
      <c r="Z658">
        <v>3</v>
      </c>
      <c r="AA658" s="2">
        <f t="shared" si="76"/>
        <v>17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</v>
      </c>
      <c r="AI658">
        <v>11</v>
      </c>
      <c r="AJ658">
        <v>0</v>
      </c>
    </row>
    <row r="659" spans="1:36" x14ac:dyDescent="0.25">
      <c r="A659">
        <v>3197</v>
      </c>
      <c r="B659">
        <v>1980</v>
      </c>
      <c r="C659" s="2">
        <f t="shared" ca="1" si="70"/>
        <v>45</v>
      </c>
      <c r="D659" t="s">
        <v>442</v>
      </c>
      <c r="E659" t="s">
        <v>34</v>
      </c>
      <c r="F659">
        <v>77353</v>
      </c>
      <c r="G659">
        <v>0</v>
      </c>
      <c r="H659">
        <v>1</v>
      </c>
      <c r="I659" s="21">
        <f t="shared" si="71"/>
        <v>1</v>
      </c>
      <c r="J659" t="s">
        <v>294</v>
      </c>
      <c r="K659">
        <v>38</v>
      </c>
      <c r="L659">
        <v>275</v>
      </c>
      <c r="M659">
        <v>59</v>
      </c>
      <c r="N659">
        <v>107</v>
      </c>
      <c r="O659">
        <v>69</v>
      </c>
      <c r="P659">
        <v>101</v>
      </c>
      <c r="Q659">
        <v>59</v>
      </c>
      <c r="R659" s="2">
        <f t="shared" si="72"/>
        <v>670</v>
      </c>
      <c r="S659">
        <v>2</v>
      </c>
      <c r="T659" s="2" t="str">
        <f t="shared" si="73"/>
        <v>With Discount</v>
      </c>
      <c r="U659">
        <v>6</v>
      </c>
      <c r="V659" s="18">
        <f t="shared" si="74"/>
        <v>287.14285714285711</v>
      </c>
      <c r="W659">
        <v>4</v>
      </c>
      <c r="X659">
        <v>8</v>
      </c>
      <c r="Y659" s="18">
        <f t="shared" si="75"/>
        <v>382.85714285714283</v>
      </c>
      <c r="Z659">
        <v>4</v>
      </c>
      <c r="AA659" s="2">
        <f t="shared" si="76"/>
        <v>20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</v>
      </c>
      <c r="AI659">
        <v>11</v>
      </c>
      <c r="AJ659">
        <v>0</v>
      </c>
    </row>
    <row r="660" spans="1:36" x14ac:dyDescent="0.25">
      <c r="A660">
        <v>2920</v>
      </c>
      <c r="B660">
        <v>1975</v>
      </c>
      <c r="C660" s="2">
        <f t="shared" ca="1" si="70"/>
        <v>50</v>
      </c>
      <c r="D660" t="s">
        <v>33</v>
      </c>
      <c r="E660" t="s">
        <v>30</v>
      </c>
      <c r="F660">
        <v>52614</v>
      </c>
      <c r="G660">
        <v>0</v>
      </c>
      <c r="H660">
        <v>1</v>
      </c>
      <c r="I660" s="21">
        <f t="shared" si="71"/>
        <v>1</v>
      </c>
      <c r="J660" s="1">
        <v>40920</v>
      </c>
      <c r="K660">
        <v>63</v>
      </c>
      <c r="L660">
        <v>789</v>
      </c>
      <c r="M660">
        <v>0</v>
      </c>
      <c r="N660">
        <v>142</v>
      </c>
      <c r="O660">
        <v>12</v>
      </c>
      <c r="P660">
        <v>9</v>
      </c>
      <c r="Q660">
        <v>38</v>
      </c>
      <c r="R660" s="2">
        <f t="shared" si="72"/>
        <v>990</v>
      </c>
      <c r="S660">
        <v>2</v>
      </c>
      <c r="T660" s="2" t="str">
        <f t="shared" si="73"/>
        <v>With Discount</v>
      </c>
      <c r="U660">
        <v>2</v>
      </c>
      <c r="V660" s="18">
        <f t="shared" si="74"/>
        <v>198</v>
      </c>
      <c r="W660">
        <v>4</v>
      </c>
      <c r="X660">
        <v>8</v>
      </c>
      <c r="Y660" s="18">
        <f t="shared" si="75"/>
        <v>792</v>
      </c>
      <c r="Z660">
        <v>8</v>
      </c>
      <c r="AA660" s="2">
        <f t="shared" si="76"/>
        <v>16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</v>
      </c>
      <c r="AI660">
        <v>11</v>
      </c>
      <c r="AJ660">
        <v>0</v>
      </c>
    </row>
    <row r="661" spans="1:36" x14ac:dyDescent="0.25">
      <c r="A661">
        <v>6961</v>
      </c>
      <c r="B661">
        <v>1974</v>
      </c>
      <c r="C661" s="2">
        <f t="shared" ca="1" si="70"/>
        <v>51</v>
      </c>
      <c r="D661" t="s">
        <v>442</v>
      </c>
      <c r="E661" t="s">
        <v>34</v>
      </c>
      <c r="F661">
        <v>26751</v>
      </c>
      <c r="G661">
        <v>2</v>
      </c>
      <c r="H661">
        <v>0</v>
      </c>
      <c r="I661" s="21">
        <f t="shared" si="71"/>
        <v>2</v>
      </c>
      <c r="J661" t="s">
        <v>53</v>
      </c>
      <c r="K661">
        <v>26</v>
      </c>
      <c r="L661">
        <v>1</v>
      </c>
      <c r="M661">
        <v>1</v>
      </c>
      <c r="N661">
        <v>5</v>
      </c>
      <c r="O661">
        <v>0</v>
      </c>
      <c r="P661">
        <v>3</v>
      </c>
      <c r="Q661">
        <v>1</v>
      </c>
      <c r="R661" s="2">
        <f t="shared" si="72"/>
        <v>11</v>
      </c>
      <c r="S661">
        <v>1</v>
      </c>
      <c r="T661" s="2" t="str">
        <f t="shared" si="73"/>
        <v>With Discount</v>
      </c>
      <c r="U661">
        <v>1</v>
      </c>
      <c r="V661" s="18">
        <f t="shared" si="74"/>
        <v>3.6666666666666665</v>
      </c>
      <c r="W661">
        <v>0</v>
      </c>
      <c r="X661">
        <v>2</v>
      </c>
      <c r="Y661" s="18">
        <f t="shared" si="75"/>
        <v>7.333333333333333</v>
      </c>
      <c r="Z661">
        <v>8</v>
      </c>
      <c r="AA661" s="2">
        <f t="shared" si="76"/>
        <v>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</v>
      </c>
      <c r="AI661">
        <v>11</v>
      </c>
      <c r="AJ661">
        <v>0</v>
      </c>
    </row>
    <row r="662" spans="1:36" x14ac:dyDescent="0.25">
      <c r="A662">
        <v>4673</v>
      </c>
      <c r="B662">
        <v>1963</v>
      </c>
      <c r="C662" s="2">
        <f t="shared" ca="1" si="70"/>
        <v>62</v>
      </c>
      <c r="D662" t="s">
        <v>33</v>
      </c>
      <c r="E662" t="s">
        <v>34</v>
      </c>
      <c r="F662">
        <v>81300</v>
      </c>
      <c r="G662">
        <v>0</v>
      </c>
      <c r="H662">
        <v>1</v>
      </c>
      <c r="I662" s="21">
        <f t="shared" si="71"/>
        <v>1</v>
      </c>
      <c r="J662" t="s">
        <v>295</v>
      </c>
      <c r="K662">
        <v>17</v>
      </c>
      <c r="L662">
        <v>1004</v>
      </c>
      <c r="M662">
        <v>12</v>
      </c>
      <c r="N662">
        <v>145</v>
      </c>
      <c r="O662">
        <v>32</v>
      </c>
      <c r="P662">
        <v>12</v>
      </c>
      <c r="Q662">
        <v>36</v>
      </c>
      <c r="R662" s="2">
        <f t="shared" si="72"/>
        <v>1241</v>
      </c>
      <c r="S662">
        <v>3</v>
      </c>
      <c r="T662" s="2" t="str">
        <f t="shared" si="73"/>
        <v>With Discount</v>
      </c>
      <c r="U662">
        <v>10</v>
      </c>
      <c r="V662" s="18">
        <f t="shared" si="74"/>
        <v>827.33333333333326</v>
      </c>
      <c r="W662">
        <v>3</v>
      </c>
      <c r="X662">
        <v>5</v>
      </c>
      <c r="Y662" s="18">
        <f t="shared" si="75"/>
        <v>413.66666666666663</v>
      </c>
      <c r="Z662">
        <v>5</v>
      </c>
      <c r="AA662" s="2">
        <f t="shared" si="76"/>
        <v>21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3</v>
      </c>
      <c r="AI662">
        <v>11</v>
      </c>
      <c r="AJ662">
        <v>1</v>
      </c>
    </row>
    <row r="663" spans="1:36" x14ac:dyDescent="0.25">
      <c r="A663">
        <v>9937</v>
      </c>
      <c r="B663">
        <v>1979</v>
      </c>
      <c r="C663" s="2">
        <f t="shared" ca="1" si="70"/>
        <v>46</v>
      </c>
      <c r="D663" t="s">
        <v>442</v>
      </c>
      <c r="E663" t="s">
        <v>30</v>
      </c>
      <c r="F663">
        <v>70337</v>
      </c>
      <c r="G663">
        <v>0</v>
      </c>
      <c r="H663">
        <v>0</v>
      </c>
      <c r="I663" s="21">
        <f t="shared" si="71"/>
        <v>0</v>
      </c>
      <c r="J663" s="1">
        <v>41671</v>
      </c>
      <c r="K663">
        <v>75</v>
      </c>
      <c r="L663">
        <v>187</v>
      </c>
      <c r="M663">
        <v>81</v>
      </c>
      <c r="N663">
        <v>149</v>
      </c>
      <c r="O663">
        <v>25</v>
      </c>
      <c r="P663">
        <v>43</v>
      </c>
      <c r="Q663">
        <v>91</v>
      </c>
      <c r="R663" s="2">
        <f t="shared" si="72"/>
        <v>576</v>
      </c>
      <c r="S663">
        <v>1</v>
      </c>
      <c r="T663" s="2" t="str">
        <f t="shared" si="73"/>
        <v>With Discount</v>
      </c>
      <c r="U663">
        <v>2</v>
      </c>
      <c r="V663" s="18">
        <f t="shared" si="74"/>
        <v>82.285714285714278</v>
      </c>
      <c r="W663">
        <v>2</v>
      </c>
      <c r="X663">
        <v>12</v>
      </c>
      <c r="Y663" s="18">
        <f t="shared" si="75"/>
        <v>493.71428571428567</v>
      </c>
      <c r="Z663">
        <v>1</v>
      </c>
      <c r="AA663" s="2">
        <f t="shared" si="76"/>
        <v>17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</v>
      </c>
      <c r="AI663">
        <v>11</v>
      </c>
      <c r="AJ663">
        <v>0</v>
      </c>
    </row>
    <row r="664" spans="1:36" x14ac:dyDescent="0.25">
      <c r="A664">
        <v>8779</v>
      </c>
      <c r="B664">
        <v>1985</v>
      </c>
      <c r="C664" s="2">
        <f t="shared" ca="1" si="70"/>
        <v>40</v>
      </c>
      <c r="D664" t="s">
        <v>443</v>
      </c>
      <c r="E664" t="s">
        <v>34</v>
      </c>
      <c r="F664">
        <v>36145</v>
      </c>
      <c r="G664">
        <v>1</v>
      </c>
      <c r="H664">
        <v>0</v>
      </c>
      <c r="I664" s="21">
        <f t="shared" si="71"/>
        <v>1</v>
      </c>
      <c r="J664" t="s">
        <v>264</v>
      </c>
      <c r="K664">
        <v>13</v>
      </c>
      <c r="L664">
        <v>56</v>
      </c>
      <c r="M664">
        <v>4</v>
      </c>
      <c r="N664">
        <v>76</v>
      </c>
      <c r="O664">
        <v>17</v>
      </c>
      <c r="P664">
        <v>1</v>
      </c>
      <c r="Q664">
        <v>18</v>
      </c>
      <c r="R664" s="2">
        <f t="shared" si="72"/>
        <v>172</v>
      </c>
      <c r="S664">
        <v>4</v>
      </c>
      <c r="T664" s="2" t="str">
        <f t="shared" si="73"/>
        <v>With Discount</v>
      </c>
      <c r="U664">
        <v>4</v>
      </c>
      <c r="V664" s="18">
        <f t="shared" si="74"/>
        <v>98.285714285714278</v>
      </c>
      <c r="W664">
        <v>1</v>
      </c>
      <c r="X664">
        <v>3</v>
      </c>
      <c r="Y664" s="18">
        <f t="shared" si="75"/>
        <v>73.714285714285708</v>
      </c>
      <c r="Z664">
        <v>9</v>
      </c>
      <c r="AA664" s="2">
        <f t="shared" si="76"/>
        <v>12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</v>
      </c>
      <c r="AI664">
        <v>11</v>
      </c>
      <c r="AJ664">
        <v>1</v>
      </c>
    </row>
    <row r="665" spans="1:36" x14ac:dyDescent="0.25">
      <c r="A665">
        <v>9596</v>
      </c>
      <c r="B665">
        <v>1980</v>
      </c>
      <c r="C665" s="2">
        <f t="shared" ca="1" si="70"/>
        <v>45</v>
      </c>
      <c r="D665" t="s">
        <v>33</v>
      </c>
      <c r="E665" t="s">
        <v>30</v>
      </c>
      <c r="F665">
        <v>65295</v>
      </c>
      <c r="G665">
        <v>0</v>
      </c>
      <c r="H665">
        <v>0</v>
      </c>
      <c r="I665" s="21">
        <f t="shared" si="71"/>
        <v>0</v>
      </c>
      <c r="J665" t="s">
        <v>261</v>
      </c>
      <c r="K665">
        <v>19</v>
      </c>
      <c r="L665">
        <v>365</v>
      </c>
      <c r="M665">
        <v>32</v>
      </c>
      <c r="N665">
        <v>117</v>
      </c>
      <c r="O665">
        <v>34</v>
      </c>
      <c r="P665">
        <v>110</v>
      </c>
      <c r="Q665">
        <v>6</v>
      </c>
      <c r="R665" s="2">
        <f t="shared" si="72"/>
        <v>664</v>
      </c>
      <c r="S665">
        <v>1</v>
      </c>
      <c r="T665" s="2" t="str">
        <f t="shared" si="73"/>
        <v>With Discount</v>
      </c>
      <c r="U665">
        <v>3</v>
      </c>
      <c r="V665" s="18">
        <f t="shared" si="74"/>
        <v>124.5</v>
      </c>
      <c r="W665">
        <v>3</v>
      </c>
      <c r="X665">
        <v>13</v>
      </c>
      <c r="Y665" s="18">
        <f t="shared" si="75"/>
        <v>539.5</v>
      </c>
      <c r="Z665">
        <v>2</v>
      </c>
      <c r="AA665" s="2">
        <f t="shared" si="76"/>
        <v>20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</v>
      </c>
      <c r="AI665">
        <v>11</v>
      </c>
      <c r="AJ665">
        <v>0</v>
      </c>
    </row>
    <row r="666" spans="1:36" x14ac:dyDescent="0.25">
      <c r="A666">
        <v>2891</v>
      </c>
      <c r="B666">
        <v>1963</v>
      </c>
      <c r="C666" s="2">
        <f t="shared" ca="1" si="70"/>
        <v>62</v>
      </c>
      <c r="D666" t="s">
        <v>442</v>
      </c>
      <c r="E666" t="s">
        <v>37</v>
      </c>
      <c r="F666">
        <v>68118</v>
      </c>
      <c r="G666">
        <v>0</v>
      </c>
      <c r="H666">
        <v>1</v>
      </c>
      <c r="I666" s="21">
        <f t="shared" si="71"/>
        <v>1</v>
      </c>
      <c r="J666" t="s">
        <v>296</v>
      </c>
      <c r="K666">
        <v>51</v>
      </c>
      <c r="L666">
        <v>595</v>
      </c>
      <c r="M666">
        <v>23</v>
      </c>
      <c r="N666">
        <v>123</v>
      </c>
      <c r="O666">
        <v>10</v>
      </c>
      <c r="P666">
        <v>23</v>
      </c>
      <c r="Q666">
        <v>154</v>
      </c>
      <c r="R666" s="2">
        <f t="shared" si="72"/>
        <v>928</v>
      </c>
      <c r="S666">
        <v>2</v>
      </c>
      <c r="T666" s="2" t="str">
        <f t="shared" si="73"/>
        <v>With Discount</v>
      </c>
      <c r="U666">
        <v>8</v>
      </c>
      <c r="V666" s="18">
        <f t="shared" si="74"/>
        <v>618.66666666666663</v>
      </c>
      <c r="W666">
        <v>9</v>
      </c>
      <c r="X666">
        <v>4</v>
      </c>
      <c r="Y666" s="18">
        <f t="shared" si="75"/>
        <v>309.33333333333331</v>
      </c>
      <c r="Z666">
        <v>6</v>
      </c>
      <c r="AA666" s="2">
        <f t="shared" si="76"/>
        <v>23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</v>
      </c>
      <c r="AI666">
        <v>11</v>
      </c>
      <c r="AJ666">
        <v>0</v>
      </c>
    </row>
    <row r="667" spans="1:36" x14ac:dyDescent="0.25">
      <c r="A667">
        <v>4910</v>
      </c>
      <c r="B667">
        <v>1967</v>
      </c>
      <c r="C667" s="2">
        <f t="shared" ca="1" si="70"/>
        <v>58</v>
      </c>
      <c r="D667" t="s">
        <v>442</v>
      </c>
      <c r="E667" t="s">
        <v>37</v>
      </c>
      <c r="F667">
        <v>68743</v>
      </c>
      <c r="G667">
        <v>0</v>
      </c>
      <c r="H667">
        <v>0</v>
      </c>
      <c r="I667" s="21">
        <f t="shared" si="71"/>
        <v>0</v>
      </c>
      <c r="J667" t="s">
        <v>209</v>
      </c>
      <c r="K667">
        <v>81</v>
      </c>
      <c r="L667">
        <v>1132</v>
      </c>
      <c r="M667">
        <v>134</v>
      </c>
      <c r="N667">
        <v>384</v>
      </c>
      <c r="O667">
        <v>175</v>
      </c>
      <c r="P667">
        <v>134</v>
      </c>
      <c r="Q667">
        <v>115</v>
      </c>
      <c r="R667" s="2">
        <f t="shared" si="72"/>
        <v>2074</v>
      </c>
      <c r="S667">
        <v>1</v>
      </c>
      <c r="T667" s="2" t="str">
        <f t="shared" si="73"/>
        <v>With Discount</v>
      </c>
      <c r="U667">
        <v>11</v>
      </c>
      <c r="V667" s="18">
        <f t="shared" si="74"/>
        <v>950.58333333333326</v>
      </c>
      <c r="W667">
        <v>5</v>
      </c>
      <c r="X667">
        <v>13</v>
      </c>
      <c r="Y667" s="18">
        <f t="shared" si="75"/>
        <v>1123.4166666666665</v>
      </c>
      <c r="Z667">
        <v>7</v>
      </c>
      <c r="AA667" s="2">
        <f t="shared" si="76"/>
        <v>30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3</v>
      </c>
      <c r="AI667">
        <v>11</v>
      </c>
      <c r="AJ667">
        <v>0</v>
      </c>
    </row>
    <row r="668" spans="1:36" x14ac:dyDescent="0.25">
      <c r="A668">
        <v>75</v>
      </c>
      <c r="B668">
        <v>1982</v>
      </c>
      <c r="C668" s="2">
        <f t="shared" ca="1" si="70"/>
        <v>43</v>
      </c>
      <c r="D668" t="s">
        <v>443</v>
      </c>
      <c r="E668" t="s">
        <v>34</v>
      </c>
      <c r="F668">
        <v>41039</v>
      </c>
      <c r="G668">
        <v>0</v>
      </c>
      <c r="H668">
        <v>0</v>
      </c>
      <c r="I668" s="21">
        <f t="shared" si="71"/>
        <v>0</v>
      </c>
      <c r="J668" t="s">
        <v>297</v>
      </c>
      <c r="K668">
        <v>32</v>
      </c>
      <c r="L668">
        <v>34</v>
      </c>
      <c r="M668">
        <v>11</v>
      </c>
      <c r="N668">
        <v>137</v>
      </c>
      <c r="O668">
        <v>179</v>
      </c>
      <c r="P668">
        <v>61</v>
      </c>
      <c r="Q668">
        <v>45</v>
      </c>
      <c r="R668" s="2">
        <f t="shared" si="72"/>
        <v>467</v>
      </c>
      <c r="S668">
        <v>1</v>
      </c>
      <c r="T668" s="2" t="str">
        <f t="shared" si="73"/>
        <v>With Discount</v>
      </c>
      <c r="U668">
        <v>8</v>
      </c>
      <c r="V668" s="18">
        <f t="shared" si="74"/>
        <v>287.38461538461542</v>
      </c>
      <c r="W668">
        <v>1</v>
      </c>
      <c r="X668">
        <v>5</v>
      </c>
      <c r="Y668" s="18">
        <f t="shared" si="75"/>
        <v>179.61538461538461</v>
      </c>
      <c r="Z668">
        <v>8</v>
      </c>
      <c r="AA668" s="2">
        <f t="shared" si="76"/>
        <v>15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11</v>
      </c>
      <c r="AJ668">
        <v>0</v>
      </c>
    </row>
    <row r="669" spans="1:36" x14ac:dyDescent="0.25">
      <c r="A669">
        <v>10120</v>
      </c>
      <c r="B669">
        <v>1955</v>
      </c>
      <c r="C669" s="2">
        <f t="shared" ca="1" si="70"/>
        <v>70</v>
      </c>
      <c r="D669" t="s">
        <v>442</v>
      </c>
      <c r="E669" t="s">
        <v>34</v>
      </c>
      <c r="F669">
        <v>38946</v>
      </c>
      <c r="G669">
        <v>0</v>
      </c>
      <c r="H669">
        <v>1</v>
      </c>
      <c r="I669" s="21">
        <f t="shared" si="71"/>
        <v>1</v>
      </c>
      <c r="J669" t="s">
        <v>298</v>
      </c>
      <c r="K669">
        <v>84</v>
      </c>
      <c r="L669">
        <v>116</v>
      </c>
      <c r="M669">
        <v>6</v>
      </c>
      <c r="N669">
        <v>82</v>
      </c>
      <c r="O669">
        <v>6</v>
      </c>
      <c r="P669">
        <v>6</v>
      </c>
      <c r="Q669">
        <v>41</v>
      </c>
      <c r="R669" s="2">
        <f t="shared" si="72"/>
        <v>257</v>
      </c>
      <c r="S669">
        <v>2</v>
      </c>
      <c r="T669" s="2" t="str">
        <f t="shared" si="73"/>
        <v>With Discount</v>
      </c>
      <c r="U669">
        <v>3</v>
      </c>
      <c r="V669" s="18">
        <f t="shared" si="74"/>
        <v>85.666666666666657</v>
      </c>
      <c r="W669">
        <v>1</v>
      </c>
      <c r="X669">
        <v>6</v>
      </c>
      <c r="Y669" s="18">
        <f t="shared" si="75"/>
        <v>171.33333333333331</v>
      </c>
      <c r="Z669">
        <v>5</v>
      </c>
      <c r="AA669" s="2">
        <f t="shared" si="76"/>
        <v>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</v>
      </c>
      <c r="AI669">
        <v>11</v>
      </c>
      <c r="AJ669">
        <v>0</v>
      </c>
    </row>
    <row r="670" spans="1:36" x14ac:dyDescent="0.25">
      <c r="A670">
        <v>6327</v>
      </c>
      <c r="B670">
        <v>1967</v>
      </c>
      <c r="C670" s="2">
        <f t="shared" ca="1" si="70"/>
        <v>58</v>
      </c>
      <c r="D670" t="s">
        <v>442</v>
      </c>
      <c r="E670" t="s">
        <v>34</v>
      </c>
      <c r="F670">
        <v>65777</v>
      </c>
      <c r="G670">
        <v>0</v>
      </c>
      <c r="H670">
        <v>0</v>
      </c>
      <c r="I670" s="21">
        <f t="shared" si="71"/>
        <v>0</v>
      </c>
      <c r="J670" t="s">
        <v>299</v>
      </c>
      <c r="K670">
        <v>87</v>
      </c>
      <c r="L670">
        <v>565</v>
      </c>
      <c r="M670">
        <v>32</v>
      </c>
      <c r="N670">
        <v>435</v>
      </c>
      <c r="O670">
        <v>28</v>
      </c>
      <c r="P670">
        <v>32</v>
      </c>
      <c r="Q670">
        <v>54</v>
      </c>
      <c r="R670" s="2">
        <f t="shared" si="72"/>
        <v>1146</v>
      </c>
      <c r="S670">
        <v>1</v>
      </c>
      <c r="T670" s="2" t="str">
        <f t="shared" si="73"/>
        <v>With Discount</v>
      </c>
      <c r="U670">
        <v>2</v>
      </c>
      <c r="V670" s="18">
        <f t="shared" si="74"/>
        <v>286.5</v>
      </c>
      <c r="W670">
        <v>8</v>
      </c>
      <c r="X670">
        <v>6</v>
      </c>
      <c r="Y670" s="18">
        <f t="shared" si="75"/>
        <v>859.5</v>
      </c>
      <c r="Z670">
        <v>1</v>
      </c>
      <c r="AA670" s="2">
        <f t="shared" si="76"/>
        <v>17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</v>
      </c>
      <c r="AI670">
        <v>11</v>
      </c>
      <c r="AJ670">
        <v>0</v>
      </c>
    </row>
    <row r="671" spans="1:36" x14ac:dyDescent="0.25">
      <c r="A671">
        <v>10142</v>
      </c>
      <c r="B671">
        <v>1976</v>
      </c>
      <c r="C671" s="2">
        <f t="shared" ca="1" si="70"/>
        <v>49</v>
      </c>
      <c r="D671" t="s">
        <v>33</v>
      </c>
      <c r="E671" t="s">
        <v>37</v>
      </c>
      <c r="F671">
        <v>66476</v>
      </c>
      <c r="G671">
        <v>0</v>
      </c>
      <c r="H671">
        <v>1</v>
      </c>
      <c r="I671" s="21">
        <f t="shared" si="71"/>
        <v>1</v>
      </c>
      <c r="J671" s="1">
        <v>41458</v>
      </c>
      <c r="K671">
        <v>99</v>
      </c>
      <c r="L671">
        <v>372</v>
      </c>
      <c r="M671">
        <v>18</v>
      </c>
      <c r="N671">
        <v>126</v>
      </c>
      <c r="O671">
        <v>47</v>
      </c>
      <c r="P671">
        <v>48</v>
      </c>
      <c r="Q671">
        <v>78</v>
      </c>
      <c r="R671" s="2">
        <f t="shared" si="72"/>
        <v>689</v>
      </c>
      <c r="S671">
        <v>2</v>
      </c>
      <c r="T671" s="2" t="str">
        <f t="shared" si="73"/>
        <v>With Discount</v>
      </c>
      <c r="U671">
        <v>5</v>
      </c>
      <c r="V671" s="18">
        <f t="shared" si="74"/>
        <v>215.3125</v>
      </c>
      <c r="W671">
        <v>2</v>
      </c>
      <c r="X671">
        <v>11</v>
      </c>
      <c r="Y671" s="18">
        <f t="shared" si="75"/>
        <v>473.6875</v>
      </c>
      <c r="Z671">
        <v>4</v>
      </c>
      <c r="AA671" s="2">
        <f t="shared" si="76"/>
        <v>20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</v>
      </c>
      <c r="AI671">
        <v>11</v>
      </c>
      <c r="AJ671">
        <v>0</v>
      </c>
    </row>
    <row r="672" spans="1:36" x14ac:dyDescent="0.25">
      <c r="A672">
        <v>9826</v>
      </c>
      <c r="B672">
        <v>1972</v>
      </c>
      <c r="C672" s="2">
        <f t="shared" ca="1" si="70"/>
        <v>53</v>
      </c>
      <c r="D672" t="s">
        <v>33</v>
      </c>
      <c r="E672" t="s">
        <v>30</v>
      </c>
      <c r="F672">
        <v>86857</v>
      </c>
      <c r="G672">
        <v>0</v>
      </c>
      <c r="H672">
        <v>0</v>
      </c>
      <c r="I672" s="21">
        <f t="shared" si="71"/>
        <v>0</v>
      </c>
      <c r="J672" s="1">
        <v>41252</v>
      </c>
      <c r="K672">
        <v>96</v>
      </c>
      <c r="L672">
        <v>899</v>
      </c>
      <c r="M672">
        <v>102</v>
      </c>
      <c r="N672">
        <v>838</v>
      </c>
      <c r="O672">
        <v>133</v>
      </c>
      <c r="P672">
        <v>102</v>
      </c>
      <c r="Q672">
        <v>40</v>
      </c>
      <c r="R672" s="2">
        <f t="shared" si="72"/>
        <v>2114</v>
      </c>
      <c r="S672">
        <v>1</v>
      </c>
      <c r="T672" s="2" t="str">
        <f t="shared" si="73"/>
        <v>With Discount</v>
      </c>
      <c r="U672">
        <v>5</v>
      </c>
      <c r="V672" s="18">
        <f t="shared" si="74"/>
        <v>704.66666666666663</v>
      </c>
      <c r="W672">
        <v>6</v>
      </c>
      <c r="X672">
        <v>10</v>
      </c>
      <c r="Y672" s="18">
        <f t="shared" si="75"/>
        <v>1409.3333333333333</v>
      </c>
      <c r="Z672">
        <v>2</v>
      </c>
      <c r="AA672" s="2">
        <f t="shared" si="76"/>
        <v>22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</v>
      </c>
      <c r="AI672">
        <v>11</v>
      </c>
      <c r="AJ672">
        <v>1</v>
      </c>
    </row>
    <row r="673" spans="1:36" x14ac:dyDescent="0.25">
      <c r="A673">
        <v>1501</v>
      </c>
      <c r="B673">
        <v>1982</v>
      </c>
      <c r="C673" s="2">
        <f t="shared" ca="1" si="70"/>
        <v>43</v>
      </c>
      <c r="D673" t="s">
        <v>33</v>
      </c>
      <c r="E673" t="s">
        <v>34</v>
      </c>
      <c r="F673">
        <v>160803</v>
      </c>
      <c r="G673">
        <v>0</v>
      </c>
      <c r="H673">
        <v>0</v>
      </c>
      <c r="I673" s="21">
        <f t="shared" si="71"/>
        <v>0</v>
      </c>
      <c r="J673" s="1">
        <v>41007</v>
      </c>
      <c r="K673">
        <v>21</v>
      </c>
      <c r="L673">
        <v>55</v>
      </c>
      <c r="M673">
        <v>16</v>
      </c>
      <c r="N673">
        <v>1622</v>
      </c>
      <c r="O673">
        <v>17</v>
      </c>
      <c r="P673">
        <v>3</v>
      </c>
      <c r="Q673">
        <v>4</v>
      </c>
      <c r="R673" s="2">
        <f t="shared" si="72"/>
        <v>1717</v>
      </c>
      <c r="S673">
        <v>15</v>
      </c>
      <c r="T673" s="2" t="str">
        <f t="shared" si="73"/>
        <v>With Discount</v>
      </c>
      <c r="U673">
        <v>0</v>
      </c>
      <c r="V673" s="18">
        <f t="shared" si="74"/>
        <v>0</v>
      </c>
      <c r="W673">
        <v>28</v>
      </c>
      <c r="X673">
        <v>1</v>
      </c>
      <c r="Y673" s="18">
        <f t="shared" si="75"/>
        <v>1717</v>
      </c>
      <c r="Z673">
        <v>0</v>
      </c>
      <c r="AA673" s="2">
        <f t="shared" si="76"/>
        <v>44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3</v>
      </c>
      <c r="AI673">
        <v>11</v>
      </c>
      <c r="AJ673">
        <v>0</v>
      </c>
    </row>
    <row r="674" spans="1:36" x14ac:dyDescent="0.25">
      <c r="A674">
        <v>10767</v>
      </c>
      <c r="B674">
        <v>1989</v>
      </c>
      <c r="C674" s="2">
        <f t="shared" ca="1" si="70"/>
        <v>36</v>
      </c>
      <c r="D674" t="s">
        <v>33</v>
      </c>
      <c r="E674" t="s">
        <v>34</v>
      </c>
      <c r="F674">
        <v>77845</v>
      </c>
      <c r="G674">
        <v>0</v>
      </c>
      <c r="H674">
        <v>0</v>
      </c>
      <c r="I674" s="21">
        <f t="shared" si="71"/>
        <v>0</v>
      </c>
      <c r="J674" t="s">
        <v>300</v>
      </c>
      <c r="K674">
        <v>40</v>
      </c>
      <c r="L674">
        <v>760</v>
      </c>
      <c r="M674">
        <v>40</v>
      </c>
      <c r="N674">
        <v>480</v>
      </c>
      <c r="O674">
        <v>0</v>
      </c>
      <c r="P674">
        <v>40</v>
      </c>
      <c r="Q674">
        <v>26</v>
      </c>
      <c r="R674" s="2">
        <f t="shared" si="72"/>
        <v>1346</v>
      </c>
      <c r="S674">
        <v>1</v>
      </c>
      <c r="T674" s="2" t="str">
        <f t="shared" si="73"/>
        <v>With Discount</v>
      </c>
      <c r="U674">
        <v>3</v>
      </c>
      <c r="V674" s="18">
        <f t="shared" si="74"/>
        <v>269.2</v>
      </c>
      <c r="W674">
        <v>5</v>
      </c>
      <c r="X674">
        <v>12</v>
      </c>
      <c r="Y674" s="18">
        <f t="shared" si="75"/>
        <v>1076.8</v>
      </c>
      <c r="Z674">
        <v>1</v>
      </c>
      <c r="AA674" s="2">
        <f t="shared" si="76"/>
        <v>21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0</v>
      </c>
      <c r="AH674">
        <v>3</v>
      </c>
      <c r="AI674">
        <v>11</v>
      </c>
      <c r="AJ674">
        <v>0</v>
      </c>
    </row>
    <row r="675" spans="1:36" x14ac:dyDescent="0.25">
      <c r="A675">
        <v>7279</v>
      </c>
      <c r="B675">
        <v>1969</v>
      </c>
      <c r="C675" s="2">
        <f t="shared" ca="1" si="70"/>
        <v>56</v>
      </c>
      <c r="D675" t="s">
        <v>33</v>
      </c>
      <c r="E675" t="s">
        <v>34</v>
      </c>
      <c r="F675">
        <v>69476</v>
      </c>
      <c r="G675">
        <v>0</v>
      </c>
      <c r="H675">
        <v>0</v>
      </c>
      <c r="I675" s="21">
        <f t="shared" si="71"/>
        <v>0</v>
      </c>
      <c r="J675" t="s">
        <v>97</v>
      </c>
      <c r="K675">
        <v>3</v>
      </c>
      <c r="L675">
        <v>260</v>
      </c>
      <c r="M675">
        <v>86</v>
      </c>
      <c r="N675">
        <v>559</v>
      </c>
      <c r="O675">
        <v>63</v>
      </c>
      <c r="P675">
        <v>9</v>
      </c>
      <c r="Q675">
        <v>67</v>
      </c>
      <c r="R675" s="2">
        <f t="shared" si="72"/>
        <v>1044</v>
      </c>
      <c r="S675">
        <v>1</v>
      </c>
      <c r="T675" s="2" t="str">
        <f t="shared" si="73"/>
        <v>With Discount</v>
      </c>
      <c r="U675">
        <v>4</v>
      </c>
      <c r="V675" s="18">
        <f t="shared" si="74"/>
        <v>522</v>
      </c>
      <c r="W675">
        <v>6</v>
      </c>
      <c r="X675">
        <v>4</v>
      </c>
      <c r="Y675" s="18">
        <f t="shared" si="75"/>
        <v>522</v>
      </c>
      <c r="Z675">
        <v>2</v>
      </c>
      <c r="AA675" s="2">
        <f t="shared" si="76"/>
        <v>15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</v>
      </c>
      <c r="AI675">
        <v>11</v>
      </c>
      <c r="AJ675">
        <v>0</v>
      </c>
    </row>
    <row r="676" spans="1:36" x14ac:dyDescent="0.25">
      <c r="A676">
        <v>7230</v>
      </c>
      <c r="B676">
        <v>1960</v>
      </c>
      <c r="C676" s="2">
        <f t="shared" ca="1" si="70"/>
        <v>65</v>
      </c>
      <c r="D676" t="s">
        <v>33</v>
      </c>
      <c r="E676" t="s">
        <v>37</v>
      </c>
      <c r="F676">
        <v>50611</v>
      </c>
      <c r="G676">
        <v>0</v>
      </c>
      <c r="H676">
        <v>1</v>
      </c>
      <c r="I676" s="21">
        <f t="shared" si="71"/>
        <v>1</v>
      </c>
      <c r="J676" s="1">
        <v>41009</v>
      </c>
      <c r="K676">
        <v>98</v>
      </c>
      <c r="L676">
        <v>459</v>
      </c>
      <c r="M676">
        <v>0</v>
      </c>
      <c r="N676">
        <v>24</v>
      </c>
      <c r="O676">
        <v>6</v>
      </c>
      <c r="P676">
        <v>0</v>
      </c>
      <c r="Q676">
        <v>4</v>
      </c>
      <c r="R676" s="2">
        <f t="shared" si="72"/>
        <v>493</v>
      </c>
      <c r="S676">
        <v>6</v>
      </c>
      <c r="T676" s="2" t="str">
        <f t="shared" si="73"/>
        <v>With Discount</v>
      </c>
      <c r="U676">
        <v>4</v>
      </c>
      <c r="V676" s="18">
        <f t="shared" si="74"/>
        <v>179.27272727272728</v>
      </c>
      <c r="W676">
        <v>5</v>
      </c>
      <c r="X676">
        <v>7</v>
      </c>
      <c r="Y676" s="18">
        <f t="shared" si="75"/>
        <v>313.72727272727275</v>
      </c>
      <c r="Z676">
        <v>6</v>
      </c>
      <c r="AA676" s="2">
        <f t="shared" si="76"/>
        <v>22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3</v>
      </c>
      <c r="AI676">
        <v>11</v>
      </c>
      <c r="AJ676">
        <v>1</v>
      </c>
    </row>
    <row r="677" spans="1:36" x14ac:dyDescent="0.25">
      <c r="A677">
        <v>143</v>
      </c>
      <c r="B677">
        <v>1970</v>
      </c>
      <c r="C677" s="2">
        <f t="shared" ca="1" si="70"/>
        <v>55</v>
      </c>
      <c r="D677" t="s">
        <v>442</v>
      </c>
      <c r="E677" t="s">
        <v>30</v>
      </c>
      <c r="F677">
        <v>61209</v>
      </c>
      <c r="G677">
        <v>0</v>
      </c>
      <c r="H677">
        <v>0</v>
      </c>
      <c r="I677" s="21">
        <f t="shared" si="71"/>
        <v>0</v>
      </c>
      <c r="J677" t="s">
        <v>301</v>
      </c>
      <c r="K677">
        <v>73</v>
      </c>
      <c r="L677">
        <v>466</v>
      </c>
      <c r="M677">
        <v>0</v>
      </c>
      <c r="N677">
        <v>224</v>
      </c>
      <c r="O677">
        <v>119</v>
      </c>
      <c r="P677">
        <v>49</v>
      </c>
      <c r="Q677">
        <v>99</v>
      </c>
      <c r="R677" s="2">
        <f t="shared" si="72"/>
        <v>957</v>
      </c>
      <c r="S677">
        <v>1</v>
      </c>
      <c r="T677" s="2" t="str">
        <f t="shared" si="73"/>
        <v>With Discount</v>
      </c>
      <c r="U677">
        <v>5</v>
      </c>
      <c r="V677" s="18">
        <f t="shared" si="74"/>
        <v>531.66666666666674</v>
      </c>
      <c r="W677">
        <v>3</v>
      </c>
      <c r="X677">
        <v>4</v>
      </c>
      <c r="Y677" s="18">
        <f t="shared" si="75"/>
        <v>425.33333333333331</v>
      </c>
      <c r="Z677">
        <v>2</v>
      </c>
      <c r="AA677" s="2">
        <f t="shared" si="76"/>
        <v>13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11</v>
      </c>
      <c r="AJ677">
        <v>0</v>
      </c>
    </row>
    <row r="678" spans="1:36" x14ac:dyDescent="0.25">
      <c r="A678">
        <v>450</v>
      </c>
      <c r="B678">
        <v>1958</v>
      </c>
      <c r="C678" s="2">
        <f t="shared" ca="1" si="70"/>
        <v>67</v>
      </c>
      <c r="D678" t="s">
        <v>443</v>
      </c>
      <c r="E678" t="s">
        <v>34</v>
      </c>
      <c r="F678">
        <v>42315</v>
      </c>
      <c r="G678">
        <v>0</v>
      </c>
      <c r="H678">
        <v>1</v>
      </c>
      <c r="I678" s="21">
        <f t="shared" si="71"/>
        <v>1</v>
      </c>
      <c r="J678" s="1">
        <v>41615</v>
      </c>
      <c r="K678">
        <v>90</v>
      </c>
      <c r="L678">
        <v>67</v>
      </c>
      <c r="M678">
        <v>15</v>
      </c>
      <c r="N678">
        <v>80</v>
      </c>
      <c r="O678">
        <v>17</v>
      </c>
      <c r="P678">
        <v>11</v>
      </c>
      <c r="Q678">
        <v>80</v>
      </c>
      <c r="R678" s="2">
        <f t="shared" si="72"/>
        <v>270</v>
      </c>
      <c r="S678">
        <v>3</v>
      </c>
      <c r="T678" s="2" t="str">
        <f t="shared" si="73"/>
        <v>With Discount</v>
      </c>
      <c r="U678">
        <v>1</v>
      </c>
      <c r="V678" s="18">
        <f t="shared" si="74"/>
        <v>54</v>
      </c>
      <c r="W678">
        <v>4</v>
      </c>
      <c r="X678">
        <v>4</v>
      </c>
      <c r="Y678" s="18">
        <f t="shared" si="75"/>
        <v>216</v>
      </c>
      <c r="Z678">
        <v>3</v>
      </c>
      <c r="AA678" s="2">
        <f t="shared" si="76"/>
        <v>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</v>
      </c>
      <c r="AI678">
        <v>11</v>
      </c>
      <c r="AJ678">
        <v>0</v>
      </c>
    </row>
    <row r="679" spans="1:36" x14ac:dyDescent="0.25">
      <c r="A679">
        <v>9316</v>
      </c>
      <c r="B679">
        <v>1952</v>
      </c>
      <c r="C679" s="2">
        <f t="shared" ca="1" si="70"/>
        <v>73</v>
      </c>
      <c r="D679" t="s">
        <v>41</v>
      </c>
      <c r="E679" t="s">
        <v>34</v>
      </c>
      <c r="F679">
        <v>13084</v>
      </c>
      <c r="G679">
        <v>0</v>
      </c>
      <c r="H679">
        <v>0</v>
      </c>
      <c r="I679" s="21">
        <f t="shared" si="71"/>
        <v>0</v>
      </c>
      <c r="J679" s="1">
        <v>41316</v>
      </c>
      <c r="K679">
        <v>29</v>
      </c>
      <c r="L679">
        <v>2</v>
      </c>
      <c r="M679">
        <v>0</v>
      </c>
      <c r="N679">
        <v>7</v>
      </c>
      <c r="O679">
        <v>3</v>
      </c>
      <c r="P679">
        <v>7</v>
      </c>
      <c r="Q679">
        <v>10</v>
      </c>
      <c r="R679" s="2">
        <f t="shared" si="72"/>
        <v>29</v>
      </c>
      <c r="S679">
        <v>1</v>
      </c>
      <c r="T679" s="2" t="str">
        <f t="shared" si="73"/>
        <v>With Discount</v>
      </c>
      <c r="U679">
        <v>1</v>
      </c>
      <c r="V679" s="18">
        <f t="shared" si="74"/>
        <v>7.25</v>
      </c>
      <c r="W679">
        <v>0</v>
      </c>
      <c r="X679">
        <v>3</v>
      </c>
      <c r="Y679" s="18">
        <f t="shared" si="75"/>
        <v>21.75</v>
      </c>
      <c r="Z679">
        <v>6</v>
      </c>
      <c r="AA679" s="2">
        <f t="shared" si="76"/>
        <v>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</v>
      </c>
      <c r="AI679">
        <v>11</v>
      </c>
      <c r="AJ679">
        <v>0</v>
      </c>
    </row>
    <row r="680" spans="1:36" x14ac:dyDescent="0.25">
      <c r="A680">
        <v>6379</v>
      </c>
      <c r="B680">
        <v>1949</v>
      </c>
      <c r="C680" s="2">
        <f t="shared" ca="1" si="70"/>
        <v>76</v>
      </c>
      <c r="D680" t="s">
        <v>443</v>
      </c>
      <c r="E680" t="s">
        <v>57</v>
      </c>
      <c r="F680">
        <v>47570</v>
      </c>
      <c r="G680">
        <v>1</v>
      </c>
      <c r="H680">
        <v>1</v>
      </c>
      <c r="I680" s="21">
        <f t="shared" si="71"/>
        <v>2</v>
      </c>
      <c r="J680" t="s">
        <v>302</v>
      </c>
      <c r="K680">
        <v>3</v>
      </c>
      <c r="L680">
        <v>67</v>
      </c>
      <c r="M680">
        <v>1</v>
      </c>
      <c r="N680">
        <v>20</v>
      </c>
      <c r="O680">
        <v>0</v>
      </c>
      <c r="P680">
        <v>2</v>
      </c>
      <c r="Q680">
        <v>31</v>
      </c>
      <c r="R680" s="2">
        <f t="shared" si="72"/>
        <v>121</v>
      </c>
      <c r="S680">
        <v>3</v>
      </c>
      <c r="T680" s="2" t="str">
        <f t="shared" si="73"/>
        <v>With Discount</v>
      </c>
      <c r="U680">
        <v>2</v>
      </c>
      <c r="V680" s="18">
        <f t="shared" si="74"/>
        <v>60.5</v>
      </c>
      <c r="W680">
        <v>2</v>
      </c>
      <c r="X680">
        <v>2</v>
      </c>
      <c r="Y680" s="18">
        <f t="shared" si="75"/>
        <v>60.5</v>
      </c>
      <c r="Z680">
        <v>7</v>
      </c>
      <c r="AA680" s="2">
        <f t="shared" si="76"/>
        <v>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11</v>
      </c>
      <c r="AJ680">
        <v>1</v>
      </c>
    </row>
    <row r="681" spans="1:36" x14ac:dyDescent="0.25">
      <c r="A681">
        <v>9239</v>
      </c>
      <c r="B681">
        <v>1961</v>
      </c>
      <c r="C681" s="2">
        <f t="shared" ca="1" si="70"/>
        <v>64</v>
      </c>
      <c r="D681" t="s">
        <v>443</v>
      </c>
      <c r="E681" t="s">
        <v>34</v>
      </c>
      <c r="F681">
        <v>61923</v>
      </c>
      <c r="G681">
        <v>0</v>
      </c>
      <c r="H681">
        <v>2</v>
      </c>
      <c r="I681" s="21">
        <f t="shared" si="71"/>
        <v>2</v>
      </c>
      <c r="J681" t="s">
        <v>279</v>
      </c>
      <c r="K681">
        <v>94</v>
      </c>
      <c r="L681">
        <v>92</v>
      </c>
      <c r="M681">
        <v>4</v>
      </c>
      <c r="N681">
        <v>18</v>
      </c>
      <c r="O681">
        <v>3</v>
      </c>
      <c r="P681">
        <v>3</v>
      </c>
      <c r="Q681">
        <v>6</v>
      </c>
      <c r="R681" s="2">
        <f t="shared" si="72"/>
        <v>126</v>
      </c>
      <c r="S681">
        <v>1</v>
      </c>
      <c r="T681" s="2" t="str">
        <f t="shared" si="73"/>
        <v>With Discount</v>
      </c>
      <c r="U681">
        <v>2</v>
      </c>
      <c r="V681" s="18">
        <f t="shared" si="74"/>
        <v>42</v>
      </c>
      <c r="W681">
        <v>1</v>
      </c>
      <c r="X681">
        <v>4</v>
      </c>
      <c r="Y681" s="18">
        <f t="shared" si="75"/>
        <v>84</v>
      </c>
      <c r="Z681">
        <v>3</v>
      </c>
      <c r="AA681" s="2">
        <f t="shared" si="76"/>
        <v>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3</v>
      </c>
      <c r="AI681">
        <v>11</v>
      </c>
      <c r="AJ681">
        <v>0</v>
      </c>
    </row>
    <row r="682" spans="1:36" x14ac:dyDescent="0.25">
      <c r="A682">
        <v>8315</v>
      </c>
      <c r="B682">
        <v>1995</v>
      </c>
      <c r="C682" s="2">
        <f t="shared" ca="1" si="70"/>
        <v>30</v>
      </c>
      <c r="D682" t="s">
        <v>442</v>
      </c>
      <c r="E682" t="s">
        <v>30</v>
      </c>
      <c r="F682">
        <v>34824</v>
      </c>
      <c r="G682">
        <v>0</v>
      </c>
      <c r="H682">
        <v>0</v>
      </c>
      <c r="I682" s="21">
        <f t="shared" si="71"/>
        <v>0</v>
      </c>
      <c r="J682" t="s">
        <v>303</v>
      </c>
      <c r="K682">
        <v>65</v>
      </c>
      <c r="L682">
        <v>4</v>
      </c>
      <c r="M682">
        <v>2</v>
      </c>
      <c r="N682">
        <v>11</v>
      </c>
      <c r="O682">
        <v>2</v>
      </c>
      <c r="P682">
        <v>0</v>
      </c>
      <c r="Q682">
        <v>4</v>
      </c>
      <c r="R682" s="2">
        <f t="shared" si="72"/>
        <v>23</v>
      </c>
      <c r="S682">
        <v>1</v>
      </c>
      <c r="T682" s="2" t="str">
        <f t="shared" si="73"/>
        <v>With Discount</v>
      </c>
      <c r="U682">
        <v>1</v>
      </c>
      <c r="V682" s="18">
        <f t="shared" si="74"/>
        <v>7.6666666666666661</v>
      </c>
      <c r="W682">
        <v>0</v>
      </c>
      <c r="X682">
        <v>2</v>
      </c>
      <c r="Y682" s="18">
        <f t="shared" si="75"/>
        <v>15.333333333333332</v>
      </c>
      <c r="Z682">
        <v>6</v>
      </c>
      <c r="AA682" s="2">
        <f t="shared" si="76"/>
        <v>4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3</v>
      </c>
      <c r="AI682">
        <v>11</v>
      </c>
      <c r="AJ682">
        <v>0</v>
      </c>
    </row>
    <row r="683" spans="1:36" x14ac:dyDescent="0.25">
      <c r="A683">
        <v>2868</v>
      </c>
      <c r="B683">
        <v>1949</v>
      </c>
      <c r="C683" s="2">
        <f t="shared" ca="1" si="70"/>
        <v>76</v>
      </c>
      <c r="D683" t="s">
        <v>33</v>
      </c>
      <c r="E683" t="s">
        <v>30</v>
      </c>
      <c r="F683">
        <v>26518</v>
      </c>
      <c r="G683">
        <v>1</v>
      </c>
      <c r="H683">
        <v>1</v>
      </c>
      <c r="I683" s="21">
        <f t="shared" si="71"/>
        <v>2</v>
      </c>
      <c r="J683" s="1">
        <v>41490</v>
      </c>
      <c r="K683">
        <v>33</v>
      </c>
      <c r="L683">
        <v>20</v>
      </c>
      <c r="M683">
        <v>1</v>
      </c>
      <c r="N683">
        <v>28</v>
      </c>
      <c r="O683">
        <v>3</v>
      </c>
      <c r="P683">
        <v>3</v>
      </c>
      <c r="Q683">
        <v>2</v>
      </c>
      <c r="R683" s="2">
        <f t="shared" si="72"/>
        <v>57</v>
      </c>
      <c r="S683">
        <v>3</v>
      </c>
      <c r="T683" s="2" t="str">
        <f t="shared" si="73"/>
        <v>With Discount</v>
      </c>
      <c r="U683">
        <v>2</v>
      </c>
      <c r="V683" s="18">
        <f t="shared" si="74"/>
        <v>22.8</v>
      </c>
      <c r="W683">
        <v>0</v>
      </c>
      <c r="X683">
        <v>3</v>
      </c>
      <c r="Y683" s="18">
        <f t="shared" si="75"/>
        <v>34.199999999999996</v>
      </c>
      <c r="Z683">
        <v>8</v>
      </c>
      <c r="AA683" s="2">
        <f t="shared" si="76"/>
        <v>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</v>
      </c>
      <c r="AI683">
        <v>11</v>
      </c>
      <c r="AJ683">
        <v>1</v>
      </c>
    </row>
    <row r="684" spans="1:36" x14ac:dyDescent="0.25">
      <c r="A684">
        <v>10888</v>
      </c>
      <c r="B684">
        <v>1961</v>
      </c>
      <c r="C684" s="2">
        <f t="shared" ca="1" si="70"/>
        <v>64</v>
      </c>
      <c r="D684" t="s">
        <v>442</v>
      </c>
      <c r="E684" t="s">
        <v>30</v>
      </c>
      <c r="F684">
        <v>45938</v>
      </c>
      <c r="G684">
        <v>0</v>
      </c>
      <c r="H684">
        <v>0</v>
      </c>
      <c r="I684" s="21">
        <f t="shared" si="71"/>
        <v>0</v>
      </c>
      <c r="J684" s="1">
        <v>41344</v>
      </c>
      <c r="K684">
        <v>46</v>
      </c>
      <c r="L684">
        <v>273</v>
      </c>
      <c r="M684">
        <v>11</v>
      </c>
      <c r="N684">
        <v>178</v>
      </c>
      <c r="O684">
        <v>62</v>
      </c>
      <c r="P684">
        <v>83</v>
      </c>
      <c r="Q684">
        <v>29</v>
      </c>
      <c r="R684" s="2">
        <f t="shared" si="72"/>
        <v>636</v>
      </c>
      <c r="S684">
        <v>2</v>
      </c>
      <c r="T684" s="2" t="str">
        <f t="shared" si="73"/>
        <v>With Discount</v>
      </c>
      <c r="U684">
        <v>8</v>
      </c>
      <c r="V684" s="18">
        <f t="shared" si="74"/>
        <v>363.42857142857139</v>
      </c>
      <c r="W684">
        <v>4</v>
      </c>
      <c r="X684">
        <v>6</v>
      </c>
      <c r="Y684" s="18">
        <f t="shared" si="75"/>
        <v>272.57142857142856</v>
      </c>
      <c r="Z684">
        <v>6</v>
      </c>
      <c r="AA684" s="2">
        <f t="shared" si="76"/>
        <v>20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</v>
      </c>
      <c r="AI684">
        <v>11</v>
      </c>
      <c r="AJ684">
        <v>0</v>
      </c>
    </row>
    <row r="685" spans="1:36" x14ac:dyDescent="0.25">
      <c r="A685">
        <v>1277</v>
      </c>
      <c r="B685">
        <v>1960</v>
      </c>
      <c r="C685" s="2">
        <f t="shared" ca="1" si="70"/>
        <v>65</v>
      </c>
      <c r="D685" t="s">
        <v>442</v>
      </c>
      <c r="E685" t="s">
        <v>34</v>
      </c>
      <c r="F685">
        <v>78468</v>
      </c>
      <c r="G685">
        <v>0</v>
      </c>
      <c r="H685">
        <v>0</v>
      </c>
      <c r="I685" s="21">
        <f t="shared" si="71"/>
        <v>0</v>
      </c>
      <c r="J685" s="1">
        <v>41886</v>
      </c>
      <c r="K685">
        <v>29</v>
      </c>
      <c r="L685">
        <v>434</v>
      </c>
      <c r="M685">
        <v>22</v>
      </c>
      <c r="N685">
        <v>388</v>
      </c>
      <c r="O685">
        <v>104</v>
      </c>
      <c r="P685">
        <v>22</v>
      </c>
      <c r="Q685">
        <v>34</v>
      </c>
      <c r="R685" s="2">
        <f t="shared" si="72"/>
        <v>1004</v>
      </c>
      <c r="S685">
        <v>1</v>
      </c>
      <c r="T685" s="2" t="str">
        <f t="shared" si="73"/>
        <v>With Discount</v>
      </c>
      <c r="U685">
        <v>10</v>
      </c>
      <c r="V685" s="18">
        <f t="shared" si="74"/>
        <v>502</v>
      </c>
      <c r="W685">
        <v>7</v>
      </c>
      <c r="X685">
        <v>10</v>
      </c>
      <c r="Y685" s="18">
        <f t="shared" si="75"/>
        <v>502</v>
      </c>
      <c r="Z685">
        <v>4</v>
      </c>
      <c r="AA685" s="2">
        <f t="shared" si="76"/>
        <v>28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3</v>
      </c>
      <c r="AI685">
        <v>11</v>
      </c>
      <c r="AJ685">
        <v>0</v>
      </c>
    </row>
    <row r="686" spans="1:36" x14ac:dyDescent="0.25">
      <c r="A686">
        <v>9977</v>
      </c>
      <c r="B686">
        <v>1973</v>
      </c>
      <c r="C686" s="2">
        <f t="shared" ca="1" si="70"/>
        <v>52</v>
      </c>
      <c r="D686" t="s">
        <v>442</v>
      </c>
      <c r="E686" t="s">
        <v>37</v>
      </c>
      <c r="F686">
        <v>78901</v>
      </c>
      <c r="G686">
        <v>0</v>
      </c>
      <c r="H686">
        <v>1</v>
      </c>
      <c r="I686" s="21">
        <f t="shared" si="71"/>
        <v>1</v>
      </c>
      <c r="J686" t="s">
        <v>275</v>
      </c>
      <c r="K686">
        <v>99</v>
      </c>
      <c r="L686">
        <v>321</v>
      </c>
      <c r="M686">
        <v>11</v>
      </c>
      <c r="N686">
        <v>309</v>
      </c>
      <c r="O686">
        <v>33</v>
      </c>
      <c r="P686">
        <v>26</v>
      </c>
      <c r="Q686">
        <v>34</v>
      </c>
      <c r="R686" s="2">
        <f t="shared" si="72"/>
        <v>734</v>
      </c>
      <c r="S686">
        <v>3</v>
      </c>
      <c r="T686" s="2" t="str">
        <f t="shared" si="73"/>
        <v>With Discount</v>
      </c>
      <c r="U686">
        <v>9</v>
      </c>
      <c r="V686" s="18">
        <f t="shared" si="74"/>
        <v>471.85714285714289</v>
      </c>
      <c r="W686">
        <v>3</v>
      </c>
      <c r="X686">
        <v>5</v>
      </c>
      <c r="Y686" s="18">
        <f t="shared" si="75"/>
        <v>262.14285714285717</v>
      </c>
      <c r="Z686">
        <v>4</v>
      </c>
      <c r="AA686" s="2">
        <f t="shared" si="76"/>
        <v>20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3</v>
      </c>
      <c r="AI686">
        <v>11</v>
      </c>
      <c r="AJ686">
        <v>0</v>
      </c>
    </row>
    <row r="687" spans="1:36" x14ac:dyDescent="0.25">
      <c r="A687">
        <v>10196</v>
      </c>
      <c r="B687">
        <v>1978</v>
      </c>
      <c r="C687" s="2">
        <f t="shared" ca="1" si="70"/>
        <v>47</v>
      </c>
      <c r="D687" t="s">
        <v>442</v>
      </c>
      <c r="E687" t="s">
        <v>34</v>
      </c>
      <c r="F687">
        <v>71427</v>
      </c>
      <c r="G687">
        <v>2</v>
      </c>
      <c r="H687">
        <v>0</v>
      </c>
      <c r="I687" s="21">
        <f t="shared" si="71"/>
        <v>2</v>
      </c>
      <c r="J687" s="1">
        <v>41976</v>
      </c>
      <c r="K687">
        <v>26</v>
      </c>
      <c r="L687">
        <v>212</v>
      </c>
      <c r="M687">
        <v>123</v>
      </c>
      <c r="N687">
        <v>177</v>
      </c>
      <c r="O687">
        <v>15</v>
      </c>
      <c r="P687">
        <v>64</v>
      </c>
      <c r="Q687">
        <v>23</v>
      </c>
      <c r="R687" s="2">
        <f t="shared" si="72"/>
        <v>614</v>
      </c>
      <c r="S687">
        <v>2</v>
      </c>
      <c r="T687" s="2" t="str">
        <f t="shared" si="73"/>
        <v>With Discount</v>
      </c>
      <c r="U687">
        <v>8</v>
      </c>
      <c r="V687" s="18">
        <f t="shared" si="74"/>
        <v>307</v>
      </c>
      <c r="W687">
        <v>2</v>
      </c>
      <c r="X687">
        <v>8</v>
      </c>
      <c r="Y687" s="18">
        <f t="shared" si="75"/>
        <v>307</v>
      </c>
      <c r="Z687">
        <v>4</v>
      </c>
      <c r="AA687" s="2">
        <f t="shared" si="76"/>
        <v>20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3</v>
      </c>
      <c r="AI687">
        <v>11</v>
      </c>
      <c r="AJ687">
        <v>0</v>
      </c>
    </row>
    <row r="688" spans="1:36" x14ac:dyDescent="0.25">
      <c r="A688">
        <v>6384</v>
      </c>
      <c r="B688">
        <v>1978</v>
      </c>
      <c r="C688" s="2">
        <f t="shared" ca="1" si="70"/>
        <v>47</v>
      </c>
      <c r="D688" t="s">
        <v>442</v>
      </c>
      <c r="E688" t="s">
        <v>37</v>
      </c>
      <c r="F688">
        <v>71022</v>
      </c>
      <c r="G688">
        <v>0</v>
      </c>
      <c r="H688">
        <v>1</v>
      </c>
      <c r="I688" s="21">
        <f t="shared" si="71"/>
        <v>1</v>
      </c>
      <c r="J688" s="1">
        <v>41945</v>
      </c>
      <c r="K688">
        <v>30</v>
      </c>
      <c r="L688">
        <v>909</v>
      </c>
      <c r="M688">
        <v>12</v>
      </c>
      <c r="N688">
        <v>278</v>
      </c>
      <c r="O688">
        <v>0</v>
      </c>
      <c r="P688">
        <v>12</v>
      </c>
      <c r="Q688">
        <v>242</v>
      </c>
      <c r="R688" s="2">
        <f t="shared" si="72"/>
        <v>1453</v>
      </c>
      <c r="S688">
        <v>3</v>
      </c>
      <c r="T688" s="2" t="str">
        <f t="shared" si="73"/>
        <v>With Discount</v>
      </c>
      <c r="U688">
        <v>5</v>
      </c>
      <c r="V688" s="18">
        <f t="shared" si="74"/>
        <v>454.0625</v>
      </c>
      <c r="W688">
        <v>2</v>
      </c>
      <c r="X688">
        <v>11</v>
      </c>
      <c r="Y688" s="18">
        <f t="shared" si="75"/>
        <v>998.9375</v>
      </c>
      <c r="Z688">
        <v>8</v>
      </c>
      <c r="AA688" s="2">
        <f t="shared" si="76"/>
        <v>21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</v>
      </c>
      <c r="AI688">
        <v>11</v>
      </c>
      <c r="AJ688">
        <v>0</v>
      </c>
    </row>
    <row r="689" spans="1:36" x14ac:dyDescent="0.25">
      <c r="A689">
        <v>8029</v>
      </c>
      <c r="B689">
        <v>1988</v>
      </c>
      <c r="C689" s="2">
        <f t="shared" ca="1" si="70"/>
        <v>37</v>
      </c>
      <c r="D689" t="s">
        <v>443</v>
      </c>
      <c r="E689" t="s">
        <v>30</v>
      </c>
      <c r="F689">
        <v>90247</v>
      </c>
      <c r="G689">
        <v>0</v>
      </c>
      <c r="H689">
        <v>0</v>
      </c>
      <c r="I689" s="21">
        <f t="shared" si="71"/>
        <v>0</v>
      </c>
      <c r="J689" t="s">
        <v>304</v>
      </c>
      <c r="K689">
        <v>27</v>
      </c>
      <c r="L689">
        <v>1184</v>
      </c>
      <c r="M689">
        <v>32</v>
      </c>
      <c r="N689">
        <v>352</v>
      </c>
      <c r="O689">
        <v>21</v>
      </c>
      <c r="P689">
        <v>16</v>
      </c>
      <c r="Q689">
        <v>16</v>
      </c>
      <c r="R689" s="2">
        <f t="shared" si="72"/>
        <v>1621</v>
      </c>
      <c r="S689">
        <v>1</v>
      </c>
      <c r="T689" s="2" t="str">
        <f t="shared" si="73"/>
        <v>With Discount</v>
      </c>
      <c r="U689">
        <v>3</v>
      </c>
      <c r="V689" s="18">
        <f t="shared" si="74"/>
        <v>486.29999999999995</v>
      </c>
      <c r="W689">
        <v>4</v>
      </c>
      <c r="X689">
        <v>7</v>
      </c>
      <c r="Y689" s="18">
        <f t="shared" si="75"/>
        <v>1134.6999999999998</v>
      </c>
      <c r="Z689">
        <v>1</v>
      </c>
      <c r="AA689" s="2">
        <f t="shared" si="76"/>
        <v>15</v>
      </c>
      <c r="AB689">
        <v>0</v>
      </c>
      <c r="AC689">
        <v>1</v>
      </c>
      <c r="AD689">
        <v>1</v>
      </c>
      <c r="AE689">
        <v>1</v>
      </c>
      <c r="AF689">
        <v>0</v>
      </c>
      <c r="AG689">
        <v>0</v>
      </c>
      <c r="AH689">
        <v>3</v>
      </c>
      <c r="AI689">
        <v>11</v>
      </c>
      <c r="AJ689">
        <v>1</v>
      </c>
    </row>
    <row r="690" spans="1:36" x14ac:dyDescent="0.25">
      <c r="A690">
        <v>968</v>
      </c>
      <c r="B690">
        <v>1968</v>
      </c>
      <c r="C690" s="2">
        <f t="shared" ca="1" si="70"/>
        <v>57</v>
      </c>
      <c r="D690" t="s">
        <v>443</v>
      </c>
      <c r="E690" t="s">
        <v>37</v>
      </c>
      <c r="F690">
        <v>41335</v>
      </c>
      <c r="G690">
        <v>1</v>
      </c>
      <c r="H690">
        <v>0</v>
      </c>
      <c r="I690" s="21">
        <f t="shared" si="71"/>
        <v>1</v>
      </c>
      <c r="J690" t="s">
        <v>150</v>
      </c>
      <c r="K690">
        <v>24</v>
      </c>
      <c r="L690">
        <v>112</v>
      </c>
      <c r="M690">
        <v>19</v>
      </c>
      <c r="N690">
        <v>21</v>
      </c>
      <c r="O690">
        <v>16</v>
      </c>
      <c r="P690">
        <v>14</v>
      </c>
      <c r="Q690">
        <v>5</v>
      </c>
      <c r="R690" s="2">
        <f t="shared" si="72"/>
        <v>187</v>
      </c>
      <c r="S690">
        <v>3</v>
      </c>
      <c r="T690" s="2" t="str">
        <f t="shared" si="73"/>
        <v>With Discount</v>
      </c>
      <c r="U690">
        <v>4</v>
      </c>
      <c r="V690" s="18">
        <f t="shared" si="74"/>
        <v>93.5</v>
      </c>
      <c r="W690">
        <v>1</v>
      </c>
      <c r="X690">
        <v>4</v>
      </c>
      <c r="Y690" s="18">
        <f t="shared" si="75"/>
        <v>93.5</v>
      </c>
      <c r="Z690">
        <v>7</v>
      </c>
      <c r="AA690" s="2">
        <f t="shared" si="76"/>
        <v>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</v>
      </c>
      <c r="AI690">
        <v>11</v>
      </c>
      <c r="AJ690">
        <v>0</v>
      </c>
    </row>
    <row r="691" spans="1:36" x14ac:dyDescent="0.25">
      <c r="A691">
        <v>6988</v>
      </c>
      <c r="B691">
        <v>1986</v>
      </c>
      <c r="C691" s="2">
        <f t="shared" ca="1" si="70"/>
        <v>39</v>
      </c>
      <c r="D691" t="s">
        <v>442</v>
      </c>
      <c r="E691" t="s">
        <v>34</v>
      </c>
      <c r="F691">
        <v>71952</v>
      </c>
      <c r="G691">
        <v>1</v>
      </c>
      <c r="H691">
        <v>0</v>
      </c>
      <c r="I691" s="21">
        <f t="shared" si="71"/>
        <v>1</v>
      </c>
      <c r="J691" s="1">
        <v>41548</v>
      </c>
      <c r="K691">
        <v>93</v>
      </c>
      <c r="L691">
        <v>656</v>
      </c>
      <c r="M691">
        <v>80</v>
      </c>
      <c r="N691">
        <v>455</v>
      </c>
      <c r="O691">
        <v>52</v>
      </c>
      <c r="P691">
        <v>107</v>
      </c>
      <c r="Q691">
        <v>93</v>
      </c>
      <c r="R691" s="2">
        <f t="shared" si="72"/>
        <v>1443</v>
      </c>
      <c r="S691">
        <v>2</v>
      </c>
      <c r="T691" s="2" t="str">
        <f t="shared" si="73"/>
        <v>With Discount</v>
      </c>
      <c r="U691">
        <v>8</v>
      </c>
      <c r="V691" s="18">
        <f t="shared" si="74"/>
        <v>721.5</v>
      </c>
      <c r="W691">
        <v>4</v>
      </c>
      <c r="X691">
        <v>8</v>
      </c>
      <c r="Y691" s="18">
        <f t="shared" si="75"/>
        <v>721.5</v>
      </c>
      <c r="Z691">
        <v>4</v>
      </c>
      <c r="AA691" s="2">
        <f t="shared" si="76"/>
        <v>22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3</v>
      </c>
      <c r="AI691">
        <v>11</v>
      </c>
      <c r="AJ691">
        <v>0</v>
      </c>
    </row>
    <row r="692" spans="1:36" x14ac:dyDescent="0.25">
      <c r="A692">
        <v>4472</v>
      </c>
      <c r="B692">
        <v>1970</v>
      </c>
      <c r="C692" s="2">
        <f t="shared" ca="1" si="70"/>
        <v>55</v>
      </c>
      <c r="D692" t="s">
        <v>33</v>
      </c>
      <c r="E692" t="s">
        <v>37</v>
      </c>
      <c r="F692">
        <v>35682</v>
      </c>
      <c r="G692">
        <v>1</v>
      </c>
      <c r="H692">
        <v>0</v>
      </c>
      <c r="I692" s="21">
        <f t="shared" si="71"/>
        <v>1</v>
      </c>
      <c r="J692" t="s">
        <v>305</v>
      </c>
      <c r="K692">
        <v>34</v>
      </c>
      <c r="L692">
        <v>23</v>
      </c>
      <c r="M692">
        <v>0</v>
      </c>
      <c r="N692">
        <v>8</v>
      </c>
      <c r="O692">
        <v>6</v>
      </c>
      <c r="P692">
        <v>2</v>
      </c>
      <c r="Q692">
        <v>18</v>
      </c>
      <c r="R692" s="2">
        <f t="shared" si="72"/>
        <v>57</v>
      </c>
      <c r="S692">
        <v>1</v>
      </c>
      <c r="T692" s="2" t="str">
        <f t="shared" si="73"/>
        <v>With Discount</v>
      </c>
      <c r="U692">
        <v>1</v>
      </c>
      <c r="V692" s="18">
        <f t="shared" si="74"/>
        <v>14.25</v>
      </c>
      <c r="W692">
        <v>1</v>
      </c>
      <c r="X692">
        <v>3</v>
      </c>
      <c r="Y692" s="18">
        <f t="shared" si="75"/>
        <v>42.75</v>
      </c>
      <c r="Z692">
        <v>2</v>
      </c>
      <c r="AA692" s="2">
        <f t="shared" si="76"/>
        <v>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</v>
      </c>
      <c r="AI692">
        <v>11</v>
      </c>
      <c r="AJ692">
        <v>0</v>
      </c>
    </row>
    <row r="693" spans="1:36" x14ac:dyDescent="0.25">
      <c r="A693">
        <v>6991</v>
      </c>
      <c r="B693">
        <v>1951</v>
      </c>
      <c r="C693" s="2">
        <f t="shared" ca="1" si="70"/>
        <v>74</v>
      </c>
      <c r="D693" t="s">
        <v>442</v>
      </c>
      <c r="E693" t="s">
        <v>37</v>
      </c>
      <c r="F693">
        <v>43185</v>
      </c>
      <c r="G693">
        <v>0</v>
      </c>
      <c r="H693">
        <v>1</v>
      </c>
      <c r="I693" s="21">
        <f t="shared" si="71"/>
        <v>1</v>
      </c>
      <c r="J693" s="1">
        <v>41551</v>
      </c>
      <c r="K693">
        <v>88</v>
      </c>
      <c r="L693">
        <v>537</v>
      </c>
      <c r="M693">
        <v>6</v>
      </c>
      <c r="N693">
        <v>42</v>
      </c>
      <c r="O693">
        <v>16</v>
      </c>
      <c r="P693">
        <v>6</v>
      </c>
      <c r="Q693">
        <v>30</v>
      </c>
      <c r="R693" s="2">
        <f t="shared" si="72"/>
        <v>637</v>
      </c>
      <c r="S693">
        <v>2</v>
      </c>
      <c r="T693" s="2" t="str">
        <f t="shared" si="73"/>
        <v>With Discount</v>
      </c>
      <c r="U693">
        <v>9</v>
      </c>
      <c r="V693" s="18">
        <f t="shared" si="74"/>
        <v>382.2</v>
      </c>
      <c r="W693">
        <v>3</v>
      </c>
      <c r="X693">
        <v>6</v>
      </c>
      <c r="Y693" s="18">
        <f t="shared" si="75"/>
        <v>254.8</v>
      </c>
      <c r="Z693">
        <v>8</v>
      </c>
      <c r="AA693" s="2">
        <f t="shared" si="76"/>
        <v>20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</v>
      </c>
      <c r="AI693">
        <v>11</v>
      </c>
      <c r="AJ693">
        <v>0</v>
      </c>
    </row>
    <row r="694" spans="1:36" x14ac:dyDescent="0.25">
      <c r="A694">
        <v>3336</v>
      </c>
      <c r="B694">
        <v>1948</v>
      </c>
      <c r="C694" s="2">
        <f t="shared" ca="1" si="70"/>
        <v>77</v>
      </c>
      <c r="D694" t="s">
        <v>33</v>
      </c>
      <c r="E694" t="s">
        <v>34</v>
      </c>
      <c r="F694">
        <v>66375</v>
      </c>
      <c r="G694">
        <v>0</v>
      </c>
      <c r="H694">
        <v>1</v>
      </c>
      <c r="I694" s="21">
        <f t="shared" si="71"/>
        <v>1</v>
      </c>
      <c r="J694" t="s">
        <v>306</v>
      </c>
      <c r="K694">
        <v>96</v>
      </c>
      <c r="L694">
        <v>712</v>
      </c>
      <c r="M694">
        <v>0</v>
      </c>
      <c r="N694">
        <v>45</v>
      </c>
      <c r="O694">
        <v>0</v>
      </c>
      <c r="P694">
        <v>0</v>
      </c>
      <c r="Q694">
        <v>191</v>
      </c>
      <c r="R694" s="2">
        <f t="shared" si="72"/>
        <v>948</v>
      </c>
      <c r="S694">
        <v>3</v>
      </c>
      <c r="T694" s="2" t="str">
        <f t="shared" si="73"/>
        <v>With Discount</v>
      </c>
      <c r="U694">
        <v>2</v>
      </c>
      <c r="V694" s="18">
        <f t="shared" si="74"/>
        <v>270.85714285714283</v>
      </c>
      <c r="W694">
        <v>4</v>
      </c>
      <c r="X694">
        <v>5</v>
      </c>
      <c r="Y694" s="18">
        <f t="shared" si="75"/>
        <v>677.14285714285711</v>
      </c>
      <c r="Z694">
        <v>7</v>
      </c>
      <c r="AA694" s="2">
        <f t="shared" si="76"/>
        <v>14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</v>
      </c>
      <c r="AI694">
        <v>11</v>
      </c>
      <c r="AJ694">
        <v>0</v>
      </c>
    </row>
    <row r="695" spans="1:36" x14ac:dyDescent="0.25">
      <c r="A695">
        <v>4301</v>
      </c>
      <c r="B695">
        <v>1971</v>
      </c>
      <c r="C695" s="2">
        <f t="shared" ca="1" si="70"/>
        <v>54</v>
      </c>
      <c r="D695" t="s">
        <v>443</v>
      </c>
      <c r="E695" t="s">
        <v>34</v>
      </c>
      <c r="F695">
        <v>35178</v>
      </c>
      <c r="G695">
        <v>1</v>
      </c>
      <c r="H695">
        <v>0</v>
      </c>
      <c r="I695" s="21">
        <f t="shared" si="71"/>
        <v>1</v>
      </c>
      <c r="J695" s="1">
        <v>41548</v>
      </c>
      <c r="K695">
        <v>10</v>
      </c>
      <c r="L695">
        <v>23</v>
      </c>
      <c r="M695">
        <v>1</v>
      </c>
      <c r="N695">
        <v>13</v>
      </c>
      <c r="O695">
        <v>2</v>
      </c>
      <c r="P695">
        <v>2</v>
      </c>
      <c r="Q695">
        <v>18</v>
      </c>
      <c r="R695" s="2">
        <f t="shared" si="72"/>
        <v>59</v>
      </c>
      <c r="S695">
        <v>1</v>
      </c>
      <c r="T695" s="2" t="str">
        <f t="shared" si="73"/>
        <v>With Discount</v>
      </c>
      <c r="U695">
        <v>1</v>
      </c>
      <c r="V695" s="18">
        <f t="shared" si="74"/>
        <v>19.666666666666664</v>
      </c>
      <c r="W695">
        <v>1</v>
      </c>
      <c r="X695">
        <v>2</v>
      </c>
      <c r="Y695" s="18">
        <f t="shared" si="75"/>
        <v>39.333333333333329</v>
      </c>
      <c r="Z695">
        <v>7</v>
      </c>
      <c r="AA695" s="2">
        <f t="shared" si="76"/>
        <v>5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</v>
      </c>
      <c r="AI695">
        <v>11</v>
      </c>
      <c r="AJ695">
        <v>1</v>
      </c>
    </row>
    <row r="696" spans="1:36" x14ac:dyDescent="0.25">
      <c r="A696">
        <v>1940</v>
      </c>
      <c r="B696">
        <v>1986</v>
      </c>
      <c r="C696" s="2">
        <f t="shared" ca="1" si="70"/>
        <v>39</v>
      </c>
      <c r="D696" t="s">
        <v>442</v>
      </c>
      <c r="E696" t="s">
        <v>34</v>
      </c>
      <c r="F696">
        <v>25252</v>
      </c>
      <c r="G696">
        <v>1</v>
      </c>
      <c r="H696">
        <v>0</v>
      </c>
      <c r="I696" s="21">
        <f t="shared" si="71"/>
        <v>1</v>
      </c>
      <c r="J696" s="1">
        <v>41615</v>
      </c>
      <c r="K696">
        <v>26</v>
      </c>
      <c r="L696">
        <v>1</v>
      </c>
      <c r="M696">
        <v>3</v>
      </c>
      <c r="N696">
        <v>4</v>
      </c>
      <c r="O696">
        <v>2</v>
      </c>
      <c r="P696">
        <v>2</v>
      </c>
      <c r="Q696">
        <v>6</v>
      </c>
      <c r="R696" s="2">
        <f t="shared" si="72"/>
        <v>18</v>
      </c>
      <c r="S696">
        <v>1</v>
      </c>
      <c r="T696" s="2" t="str">
        <f t="shared" si="73"/>
        <v>With Discount</v>
      </c>
      <c r="U696">
        <v>1</v>
      </c>
      <c r="V696" s="18">
        <f t="shared" si="74"/>
        <v>6</v>
      </c>
      <c r="W696">
        <v>0</v>
      </c>
      <c r="X696">
        <v>2</v>
      </c>
      <c r="Y696" s="18">
        <f t="shared" si="75"/>
        <v>12</v>
      </c>
      <c r="Z696">
        <v>8</v>
      </c>
      <c r="AA696" s="2">
        <f t="shared" si="76"/>
        <v>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3</v>
      </c>
      <c r="AI696">
        <v>11</v>
      </c>
      <c r="AJ696">
        <v>0</v>
      </c>
    </row>
    <row r="697" spans="1:36" x14ac:dyDescent="0.25">
      <c r="A697">
        <v>1272</v>
      </c>
      <c r="B697">
        <v>1965</v>
      </c>
      <c r="C697" s="2">
        <f t="shared" ca="1" si="70"/>
        <v>60</v>
      </c>
      <c r="D697" t="s">
        <v>443</v>
      </c>
      <c r="E697" t="s">
        <v>30</v>
      </c>
      <c r="F697">
        <v>55250</v>
      </c>
      <c r="G697">
        <v>0</v>
      </c>
      <c r="H697">
        <v>1</v>
      </c>
      <c r="I697" s="21">
        <f t="shared" si="71"/>
        <v>1</v>
      </c>
      <c r="J697" t="s">
        <v>307</v>
      </c>
      <c r="K697">
        <v>49</v>
      </c>
      <c r="L697">
        <v>664</v>
      </c>
      <c r="M697">
        <v>58</v>
      </c>
      <c r="N697">
        <v>83</v>
      </c>
      <c r="O697">
        <v>32</v>
      </c>
      <c r="P697">
        <v>0</v>
      </c>
      <c r="Q697">
        <v>66</v>
      </c>
      <c r="R697" s="2">
        <f t="shared" si="72"/>
        <v>903</v>
      </c>
      <c r="S697">
        <v>4</v>
      </c>
      <c r="T697" s="2" t="str">
        <f t="shared" si="73"/>
        <v>With Discount</v>
      </c>
      <c r="U697">
        <v>7</v>
      </c>
      <c r="V697" s="18">
        <f t="shared" si="74"/>
        <v>371.8235294117647</v>
      </c>
      <c r="W697">
        <v>5</v>
      </c>
      <c r="X697">
        <v>10</v>
      </c>
      <c r="Y697" s="18">
        <f t="shared" si="75"/>
        <v>531.17647058823536</v>
      </c>
      <c r="Z697">
        <v>5</v>
      </c>
      <c r="AA697" s="2">
        <f t="shared" si="76"/>
        <v>26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3</v>
      </c>
      <c r="AI697">
        <v>11</v>
      </c>
      <c r="AJ697">
        <v>0</v>
      </c>
    </row>
    <row r="698" spans="1:36" x14ac:dyDescent="0.25">
      <c r="A698">
        <v>1388</v>
      </c>
      <c r="B698">
        <v>1975</v>
      </c>
      <c r="C698" s="2">
        <f t="shared" ca="1" si="70"/>
        <v>50</v>
      </c>
      <c r="D698" t="s">
        <v>442</v>
      </c>
      <c r="E698" t="s">
        <v>30</v>
      </c>
      <c r="F698">
        <v>33249</v>
      </c>
      <c r="G698">
        <v>1</v>
      </c>
      <c r="H698">
        <v>0</v>
      </c>
      <c r="I698" s="21">
        <f t="shared" si="71"/>
        <v>1</v>
      </c>
      <c r="J698" t="s">
        <v>50</v>
      </c>
      <c r="K698">
        <v>11</v>
      </c>
      <c r="L698">
        <v>6</v>
      </c>
      <c r="M698">
        <v>10</v>
      </c>
      <c r="N698">
        <v>21</v>
      </c>
      <c r="O698">
        <v>19</v>
      </c>
      <c r="P698">
        <v>14</v>
      </c>
      <c r="Q698">
        <v>42</v>
      </c>
      <c r="R698" s="2">
        <f t="shared" si="72"/>
        <v>112</v>
      </c>
      <c r="S698">
        <v>2</v>
      </c>
      <c r="T698" s="2" t="str">
        <f t="shared" si="73"/>
        <v>With Discount</v>
      </c>
      <c r="U698">
        <v>2</v>
      </c>
      <c r="V698" s="18">
        <f t="shared" si="74"/>
        <v>44.800000000000004</v>
      </c>
      <c r="W698">
        <v>1</v>
      </c>
      <c r="X698">
        <v>3</v>
      </c>
      <c r="Y698" s="18">
        <f t="shared" si="75"/>
        <v>67.2</v>
      </c>
      <c r="Z698">
        <v>6</v>
      </c>
      <c r="AA698" s="2">
        <f t="shared" si="76"/>
        <v>8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</v>
      </c>
      <c r="AI698">
        <v>11</v>
      </c>
      <c r="AJ698">
        <v>0</v>
      </c>
    </row>
    <row r="699" spans="1:36" x14ac:dyDescent="0.25">
      <c r="A699">
        <v>1044</v>
      </c>
      <c r="B699">
        <v>1953</v>
      </c>
      <c r="C699" s="2">
        <f t="shared" ca="1" si="70"/>
        <v>72</v>
      </c>
      <c r="D699" t="s">
        <v>442</v>
      </c>
      <c r="E699" t="s">
        <v>34</v>
      </c>
      <c r="F699">
        <v>58398</v>
      </c>
      <c r="G699">
        <v>0</v>
      </c>
      <c r="H699">
        <v>0</v>
      </c>
      <c r="I699" s="21">
        <f t="shared" si="71"/>
        <v>0</v>
      </c>
      <c r="J699" t="s">
        <v>308</v>
      </c>
      <c r="K699">
        <v>44</v>
      </c>
      <c r="L699">
        <v>299</v>
      </c>
      <c r="M699">
        <v>5</v>
      </c>
      <c r="N699">
        <v>201</v>
      </c>
      <c r="O699">
        <v>21</v>
      </c>
      <c r="P699">
        <v>21</v>
      </c>
      <c r="Q699">
        <v>49</v>
      </c>
      <c r="R699" s="2">
        <f t="shared" si="72"/>
        <v>596</v>
      </c>
      <c r="S699">
        <v>3</v>
      </c>
      <c r="T699" s="2" t="str">
        <f t="shared" si="73"/>
        <v>With Discount</v>
      </c>
      <c r="U699">
        <v>5</v>
      </c>
      <c r="V699" s="18">
        <f t="shared" si="74"/>
        <v>229.23076923076925</v>
      </c>
      <c r="W699">
        <v>4</v>
      </c>
      <c r="X699">
        <v>8</v>
      </c>
      <c r="Y699" s="18">
        <f t="shared" si="75"/>
        <v>366.76923076923077</v>
      </c>
      <c r="Z699">
        <v>4</v>
      </c>
      <c r="AA699" s="2">
        <f t="shared" si="76"/>
        <v>20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</v>
      </c>
      <c r="AI699">
        <v>11</v>
      </c>
      <c r="AJ699">
        <v>0</v>
      </c>
    </row>
    <row r="700" spans="1:36" x14ac:dyDescent="0.25">
      <c r="A700">
        <v>6969</v>
      </c>
      <c r="B700">
        <v>1982</v>
      </c>
      <c r="C700" s="2">
        <f t="shared" ca="1" si="70"/>
        <v>43</v>
      </c>
      <c r="D700" t="s">
        <v>442</v>
      </c>
      <c r="E700" t="s">
        <v>34</v>
      </c>
      <c r="F700">
        <v>50272</v>
      </c>
      <c r="G700">
        <v>1</v>
      </c>
      <c r="H700">
        <v>0</v>
      </c>
      <c r="I700" s="21">
        <f t="shared" si="71"/>
        <v>1</v>
      </c>
      <c r="J700" s="1">
        <v>41463</v>
      </c>
      <c r="K700">
        <v>75</v>
      </c>
      <c r="L700">
        <v>99</v>
      </c>
      <c r="M700">
        <v>13</v>
      </c>
      <c r="N700">
        <v>66</v>
      </c>
      <c r="O700">
        <v>43</v>
      </c>
      <c r="P700">
        <v>8</v>
      </c>
      <c r="Q700">
        <v>4</v>
      </c>
      <c r="R700" s="2">
        <f t="shared" si="72"/>
        <v>233</v>
      </c>
      <c r="S700">
        <v>3</v>
      </c>
      <c r="T700" s="2" t="str">
        <f t="shared" si="73"/>
        <v>With Discount</v>
      </c>
      <c r="U700">
        <v>4</v>
      </c>
      <c r="V700" s="18">
        <f t="shared" si="74"/>
        <v>103.55555555555554</v>
      </c>
      <c r="W700">
        <v>1</v>
      </c>
      <c r="X700">
        <v>5</v>
      </c>
      <c r="Y700" s="18">
        <f t="shared" si="75"/>
        <v>129.44444444444446</v>
      </c>
      <c r="Z700">
        <v>7</v>
      </c>
      <c r="AA700" s="2">
        <f t="shared" si="76"/>
        <v>13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3</v>
      </c>
      <c r="AI700">
        <v>11</v>
      </c>
      <c r="AJ700">
        <v>0</v>
      </c>
    </row>
    <row r="701" spans="1:36" x14ac:dyDescent="0.25">
      <c r="A701">
        <v>10479</v>
      </c>
      <c r="B701">
        <v>1975</v>
      </c>
      <c r="C701" s="2">
        <f t="shared" ca="1" si="70"/>
        <v>50</v>
      </c>
      <c r="D701" t="s">
        <v>33</v>
      </c>
      <c r="E701" t="s">
        <v>34</v>
      </c>
      <c r="F701">
        <v>76618</v>
      </c>
      <c r="G701">
        <v>0</v>
      </c>
      <c r="H701">
        <v>0</v>
      </c>
      <c r="I701" s="21">
        <f t="shared" si="71"/>
        <v>0</v>
      </c>
      <c r="J701" s="1">
        <v>41102</v>
      </c>
      <c r="K701">
        <v>64</v>
      </c>
      <c r="L701">
        <v>749</v>
      </c>
      <c r="M701">
        <v>40</v>
      </c>
      <c r="N701">
        <v>294</v>
      </c>
      <c r="O701">
        <v>121</v>
      </c>
      <c r="P701">
        <v>160</v>
      </c>
      <c r="Q701">
        <v>147</v>
      </c>
      <c r="R701" s="2">
        <f t="shared" si="72"/>
        <v>1511</v>
      </c>
      <c r="S701">
        <v>1</v>
      </c>
      <c r="T701" s="2" t="str">
        <f t="shared" si="73"/>
        <v>With Discount</v>
      </c>
      <c r="U701">
        <v>3</v>
      </c>
      <c r="V701" s="18">
        <f t="shared" si="74"/>
        <v>566.625</v>
      </c>
      <c r="W701">
        <v>2</v>
      </c>
      <c r="X701">
        <v>5</v>
      </c>
      <c r="Y701" s="18">
        <f t="shared" si="75"/>
        <v>944.375</v>
      </c>
      <c r="Z701">
        <v>1</v>
      </c>
      <c r="AA701" s="2">
        <f t="shared" si="76"/>
        <v>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3</v>
      </c>
      <c r="AI701">
        <v>11</v>
      </c>
      <c r="AJ701">
        <v>0</v>
      </c>
    </row>
    <row r="702" spans="1:36" x14ac:dyDescent="0.25">
      <c r="A702">
        <v>3619</v>
      </c>
      <c r="B702">
        <v>1960</v>
      </c>
      <c r="C702" s="2">
        <f t="shared" ca="1" si="70"/>
        <v>65</v>
      </c>
      <c r="D702" t="s">
        <v>443</v>
      </c>
      <c r="E702" t="s">
        <v>37</v>
      </c>
      <c r="F702">
        <v>87305</v>
      </c>
      <c r="G702">
        <v>0</v>
      </c>
      <c r="H702">
        <v>0</v>
      </c>
      <c r="I702" s="21">
        <f t="shared" si="71"/>
        <v>0</v>
      </c>
      <c r="J702" t="s">
        <v>270</v>
      </c>
      <c r="K702">
        <v>19</v>
      </c>
      <c r="L702">
        <v>345</v>
      </c>
      <c r="M702">
        <v>25</v>
      </c>
      <c r="N702">
        <v>501</v>
      </c>
      <c r="O702">
        <v>63</v>
      </c>
      <c r="P702">
        <v>138</v>
      </c>
      <c r="Q702">
        <v>80</v>
      </c>
      <c r="R702" s="2">
        <f t="shared" si="72"/>
        <v>1152</v>
      </c>
      <c r="S702">
        <v>1</v>
      </c>
      <c r="T702" s="2" t="str">
        <f t="shared" si="73"/>
        <v>With Discount</v>
      </c>
      <c r="U702">
        <v>5</v>
      </c>
      <c r="V702" s="18">
        <f t="shared" si="74"/>
        <v>443.07692307692309</v>
      </c>
      <c r="W702">
        <v>3</v>
      </c>
      <c r="X702">
        <v>8</v>
      </c>
      <c r="Y702" s="18">
        <f t="shared" si="75"/>
        <v>708.92307692307691</v>
      </c>
      <c r="Z702">
        <v>2</v>
      </c>
      <c r="AA702" s="2">
        <f t="shared" si="76"/>
        <v>17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3</v>
      </c>
      <c r="AI702">
        <v>11</v>
      </c>
      <c r="AJ702">
        <v>1</v>
      </c>
    </row>
    <row r="703" spans="1:36" x14ac:dyDescent="0.25">
      <c r="A703">
        <v>1715</v>
      </c>
      <c r="B703">
        <v>1978</v>
      </c>
      <c r="C703" s="2">
        <f t="shared" ca="1" si="70"/>
        <v>47</v>
      </c>
      <c r="D703" t="s">
        <v>442</v>
      </c>
      <c r="E703" t="s">
        <v>34</v>
      </c>
      <c r="F703">
        <v>25851</v>
      </c>
      <c r="G703">
        <v>1</v>
      </c>
      <c r="H703">
        <v>0</v>
      </c>
      <c r="I703" s="21">
        <f t="shared" si="71"/>
        <v>1</v>
      </c>
      <c r="J703" s="1">
        <v>41580</v>
      </c>
      <c r="K703">
        <v>45</v>
      </c>
      <c r="L703">
        <v>9</v>
      </c>
      <c r="M703">
        <v>4</v>
      </c>
      <c r="N703">
        <v>18</v>
      </c>
      <c r="O703">
        <v>7</v>
      </c>
      <c r="P703">
        <v>5</v>
      </c>
      <c r="Q703">
        <v>5</v>
      </c>
      <c r="R703" s="2">
        <f t="shared" si="72"/>
        <v>48</v>
      </c>
      <c r="S703">
        <v>2</v>
      </c>
      <c r="T703" s="2" t="str">
        <f t="shared" si="73"/>
        <v>With Discount</v>
      </c>
      <c r="U703">
        <v>2</v>
      </c>
      <c r="V703" s="18">
        <f t="shared" si="74"/>
        <v>19.200000000000003</v>
      </c>
      <c r="W703">
        <v>0</v>
      </c>
      <c r="X703">
        <v>3</v>
      </c>
      <c r="Y703" s="18">
        <f t="shared" si="75"/>
        <v>28.799999999999997</v>
      </c>
      <c r="Z703">
        <v>7</v>
      </c>
      <c r="AA703" s="2">
        <f t="shared" si="76"/>
        <v>7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</v>
      </c>
      <c r="AI703">
        <v>11</v>
      </c>
      <c r="AJ703">
        <v>0</v>
      </c>
    </row>
    <row r="704" spans="1:36" x14ac:dyDescent="0.25">
      <c r="A704">
        <v>10159</v>
      </c>
      <c r="B704">
        <v>1970</v>
      </c>
      <c r="C704" s="2">
        <f t="shared" ca="1" si="70"/>
        <v>55</v>
      </c>
      <c r="D704" t="s">
        <v>442</v>
      </c>
      <c r="E704" t="s">
        <v>37</v>
      </c>
      <c r="F704">
        <v>58710</v>
      </c>
      <c r="G704">
        <v>0</v>
      </c>
      <c r="H704">
        <v>1</v>
      </c>
      <c r="I704" s="21">
        <f t="shared" si="71"/>
        <v>1</v>
      </c>
      <c r="J704" t="s">
        <v>137</v>
      </c>
      <c r="K704">
        <v>77</v>
      </c>
      <c r="L704">
        <v>440</v>
      </c>
      <c r="M704">
        <v>81</v>
      </c>
      <c r="N704">
        <v>368</v>
      </c>
      <c r="O704">
        <v>0</v>
      </c>
      <c r="P704">
        <v>122</v>
      </c>
      <c r="Q704">
        <v>174</v>
      </c>
      <c r="R704" s="2">
        <f t="shared" si="72"/>
        <v>1185</v>
      </c>
      <c r="S704">
        <v>6</v>
      </c>
      <c r="T704" s="2" t="str">
        <f t="shared" si="73"/>
        <v>With Discount</v>
      </c>
      <c r="U704">
        <v>11</v>
      </c>
      <c r="V704" s="18">
        <f t="shared" si="74"/>
        <v>651.75</v>
      </c>
      <c r="W704">
        <v>5</v>
      </c>
      <c r="X704">
        <v>9</v>
      </c>
      <c r="Y704" s="18">
        <f t="shared" si="75"/>
        <v>533.25</v>
      </c>
      <c r="Z704">
        <v>6</v>
      </c>
      <c r="AA704" s="2">
        <f t="shared" si="76"/>
        <v>31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</v>
      </c>
      <c r="AI704">
        <v>11</v>
      </c>
      <c r="AJ704">
        <v>0</v>
      </c>
    </row>
    <row r="705" spans="1:36" x14ac:dyDescent="0.25">
      <c r="A705">
        <v>1463</v>
      </c>
      <c r="B705">
        <v>1958</v>
      </c>
      <c r="C705" s="2">
        <f t="shared" ca="1" si="70"/>
        <v>67</v>
      </c>
      <c r="D705" t="s">
        <v>442</v>
      </c>
      <c r="E705" t="s">
        <v>30</v>
      </c>
      <c r="F705">
        <v>45160</v>
      </c>
      <c r="G705">
        <v>1</v>
      </c>
      <c r="H705">
        <v>1</v>
      </c>
      <c r="I705" s="21">
        <f t="shared" si="71"/>
        <v>2</v>
      </c>
      <c r="J705" t="s">
        <v>263</v>
      </c>
      <c r="K705">
        <v>9</v>
      </c>
      <c r="L705">
        <v>8</v>
      </c>
      <c r="M705">
        <v>2</v>
      </c>
      <c r="N705">
        <v>5</v>
      </c>
      <c r="O705">
        <v>3</v>
      </c>
      <c r="P705">
        <v>0</v>
      </c>
      <c r="Q705">
        <v>3</v>
      </c>
      <c r="R705" s="2">
        <f t="shared" si="72"/>
        <v>21</v>
      </c>
      <c r="S705">
        <v>1</v>
      </c>
      <c r="T705" s="2" t="str">
        <f t="shared" si="73"/>
        <v>With Discount</v>
      </c>
      <c r="U705">
        <v>1</v>
      </c>
      <c r="V705" s="18">
        <f t="shared" si="74"/>
        <v>7</v>
      </c>
      <c r="W705">
        <v>0</v>
      </c>
      <c r="X705">
        <v>2</v>
      </c>
      <c r="Y705" s="18">
        <f t="shared" si="75"/>
        <v>14</v>
      </c>
      <c r="Z705">
        <v>7</v>
      </c>
      <c r="AA705" s="2">
        <f t="shared" si="76"/>
        <v>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</v>
      </c>
      <c r="AI705">
        <v>11</v>
      </c>
      <c r="AJ705">
        <v>0</v>
      </c>
    </row>
    <row r="706" spans="1:36" x14ac:dyDescent="0.25">
      <c r="A706">
        <v>5114</v>
      </c>
      <c r="B706">
        <v>1965</v>
      </c>
      <c r="C706" s="2">
        <f t="shared" ca="1" si="70"/>
        <v>60</v>
      </c>
      <c r="D706" t="s">
        <v>443</v>
      </c>
      <c r="E706" t="s">
        <v>34</v>
      </c>
      <c r="F706">
        <v>74806</v>
      </c>
      <c r="G706">
        <v>0</v>
      </c>
      <c r="H706">
        <v>1</v>
      </c>
      <c r="I706" s="21">
        <f t="shared" si="71"/>
        <v>1</v>
      </c>
      <c r="J706" t="s">
        <v>71</v>
      </c>
      <c r="K706">
        <v>1</v>
      </c>
      <c r="L706">
        <v>670</v>
      </c>
      <c r="M706">
        <v>9</v>
      </c>
      <c r="N706">
        <v>249</v>
      </c>
      <c r="O706">
        <v>0</v>
      </c>
      <c r="P706">
        <v>28</v>
      </c>
      <c r="Q706">
        <v>9</v>
      </c>
      <c r="R706" s="2">
        <f t="shared" si="72"/>
        <v>965</v>
      </c>
      <c r="S706">
        <v>2</v>
      </c>
      <c r="T706" s="2" t="str">
        <f t="shared" si="73"/>
        <v>With Discount</v>
      </c>
      <c r="U706">
        <v>5</v>
      </c>
      <c r="V706" s="18">
        <f t="shared" si="74"/>
        <v>482.5</v>
      </c>
      <c r="W706">
        <v>4</v>
      </c>
      <c r="X706">
        <v>5</v>
      </c>
      <c r="Y706" s="18">
        <f t="shared" si="75"/>
        <v>482.5</v>
      </c>
      <c r="Z706">
        <v>4</v>
      </c>
      <c r="AA706" s="2">
        <f t="shared" si="76"/>
        <v>16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3</v>
      </c>
      <c r="AI706">
        <v>11</v>
      </c>
      <c r="AJ706">
        <v>0</v>
      </c>
    </row>
    <row r="707" spans="1:36" x14ac:dyDescent="0.25">
      <c r="A707">
        <v>4990</v>
      </c>
      <c r="B707">
        <v>1954</v>
      </c>
      <c r="C707" s="2">
        <f t="shared" ref="C707:C770" ca="1" si="77">YEAR(TODAY()) -B707</f>
        <v>71</v>
      </c>
      <c r="D707" t="s">
        <v>442</v>
      </c>
      <c r="E707" t="s">
        <v>34</v>
      </c>
      <c r="F707">
        <v>59111</v>
      </c>
      <c r="G707">
        <v>0</v>
      </c>
      <c r="H707">
        <v>0</v>
      </c>
      <c r="I707" s="21">
        <f t="shared" ref="I707:I770" si="78">SUM(G707,H707)</f>
        <v>0</v>
      </c>
      <c r="J707" s="1">
        <v>41310</v>
      </c>
      <c r="K707">
        <v>90</v>
      </c>
      <c r="L707">
        <v>524</v>
      </c>
      <c r="M707">
        <v>0</v>
      </c>
      <c r="N707">
        <v>134</v>
      </c>
      <c r="O707">
        <v>28</v>
      </c>
      <c r="P707">
        <v>28</v>
      </c>
      <c r="Q707">
        <v>155</v>
      </c>
      <c r="R707" s="2">
        <f t="shared" ref="R707:R770" si="79">SUM(L707,M707,N707,O707,P707,Q707)</f>
        <v>869</v>
      </c>
      <c r="S707">
        <v>1</v>
      </c>
      <c r="T707" s="2" t="str">
        <f t="shared" ref="T707:T770" si="80">IF(S707&gt;0, "With Discount", "Without Discount")</f>
        <v>With Discount</v>
      </c>
      <c r="U707">
        <v>11</v>
      </c>
      <c r="V707" s="18">
        <f t="shared" ref="V707:V770" si="81">IF((U707+X707)=0,0, (U707/(U707+X707))*R707)</f>
        <v>503.10526315789474</v>
      </c>
      <c r="W707">
        <v>1</v>
      </c>
      <c r="X707">
        <v>8</v>
      </c>
      <c r="Y707" s="18">
        <f t="shared" ref="Y707:Y770" si="82">IF((X707+U707)=0,0, (X707/(X707+U707))*R707)</f>
        <v>365.89473684210526</v>
      </c>
      <c r="Z707">
        <v>7</v>
      </c>
      <c r="AA707" s="2">
        <f t="shared" ref="AA707:AA770" si="83">SUM(S707,U707,W707,X707)</f>
        <v>21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</v>
      </c>
      <c r="AI707">
        <v>11</v>
      </c>
      <c r="AJ707">
        <v>0</v>
      </c>
    </row>
    <row r="708" spans="1:36" x14ac:dyDescent="0.25">
      <c r="A708">
        <v>4329</v>
      </c>
      <c r="B708">
        <v>1984</v>
      </c>
      <c r="C708" s="2">
        <f t="shared" ca="1" si="77"/>
        <v>41</v>
      </c>
      <c r="D708" t="s">
        <v>33</v>
      </c>
      <c r="E708" t="s">
        <v>34</v>
      </c>
      <c r="F708">
        <v>18988</v>
      </c>
      <c r="G708">
        <v>1</v>
      </c>
      <c r="H708">
        <v>0</v>
      </c>
      <c r="I708" s="21">
        <f t="shared" si="78"/>
        <v>1</v>
      </c>
      <c r="J708" t="s">
        <v>120</v>
      </c>
      <c r="K708">
        <v>43</v>
      </c>
      <c r="L708">
        <v>6</v>
      </c>
      <c r="M708">
        <v>0</v>
      </c>
      <c r="N708">
        <v>6</v>
      </c>
      <c r="O708">
        <v>2</v>
      </c>
      <c r="P708">
        <v>1</v>
      </c>
      <c r="Q708">
        <v>1</v>
      </c>
      <c r="R708" s="2">
        <f t="shared" si="79"/>
        <v>16</v>
      </c>
      <c r="S708">
        <v>2</v>
      </c>
      <c r="T708" s="2" t="str">
        <f t="shared" si="80"/>
        <v>With Discount</v>
      </c>
      <c r="U708">
        <v>1</v>
      </c>
      <c r="V708" s="18">
        <f t="shared" si="81"/>
        <v>4</v>
      </c>
      <c r="W708">
        <v>0</v>
      </c>
      <c r="X708">
        <v>3</v>
      </c>
      <c r="Y708" s="18">
        <f t="shared" si="82"/>
        <v>12</v>
      </c>
      <c r="Z708">
        <v>7</v>
      </c>
      <c r="AA708" s="2">
        <f t="shared" si="83"/>
        <v>6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</v>
      </c>
      <c r="AI708">
        <v>11</v>
      </c>
      <c r="AJ708">
        <v>0</v>
      </c>
    </row>
    <row r="709" spans="1:36" x14ac:dyDescent="0.25">
      <c r="A709">
        <v>10936</v>
      </c>
      <c r="B709">
        <v>1965</v>
      </c>
      <c r="C709" s="2">
        <f t="shared" ca="1" si="77"/>
        <v>60</v>
      </c>
      <c r="D709" t="s">
        <v>442</v>
      </c>
      <c r="E709" t="s">
        <v>34</v>
      </c>
      <c r="F709">
        <v>72190</v>
      </c>
      <c r="G709">
        <v>0</v>
      </c>
      <c r="H709">
        <v>0</v>
      </c>
      <c r="I709" s="21">
        <f t="shared" si="78"/>
        <v>0</v>
      </c>
      <c r="J709" t="s">
        <v>188</v>
      </c>
      <c r="K709">
        <v>79</v>
      </c>
      <c r="L709">
        <v>597</v>
      </c>
      <c r="M709">
        <v>166</v>
      </c>
      <c r="N709">
        <v>597</v>
      </c>
      <c r="O709">
        <v>172</v>
      </c>
      <c r="P709">
        <v>166</v>
      </c>
      <c r="Q709">
        <v>249</v>
      </c>
      <c r="R709" s="2">
        <f t="shared" si="79"/>
        <v>1947</v>
      </c>
      <c r="S709">
        <v>1</v>
      </c>
      <c r="T709" s="2" t="str">
        <f t="shared" si="80"/>
        <v>With Discount</v>
      </c>
      <c r="U709">
        <v>5</v>
      </c>
      <c r="V709" s="18">
        <f t="shared" si="81"/>
        <v>1081.6666666666667</v>
      </c>
      <c r="W709">
        <v>6</v>
      </c>
      <c r="X709">
        <v>4</v>
      </c>
      <c r="Y709" s="18">
        <f t="shared" si="82"/>
        <v>865.33333333333326</v>
      </c>
      <c r="Z709">
        <v>3</v>
      </c>
      <c r="AA709" s="2">
        <f t="shared" si="83"/>
        <v>16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3</v>
      </c>
      <c r="AI709">
        <v>11</v>
      </c>
      <c r="AJ709">
        <v>0</v>
      </c>
    </row>
    <row r="710" spans="1:36" x14ac:dyDescent="0.25">
      <c r="A710">
        <v>4692</v>
      </c>
      <c r="B710">
        <v>1976</v>
      </c>
      <c r="C710" s="2">
        <f t="shared" ca="1" si="77"/>
        <v>49</v>
      </c>
      <c r="D710" t="s">
        <v>442</v>
      </c>
      <c r="E710" t="s">
        <v>34</v>
      </c>
      <c r="F710">
        <v>7500</v>
      </c>
      <c r="G710">
        <v>1</v>
      </c>
      <c r="H710">
        <v>0</v>
      </c>
      <c r="I710" s="21">
        <f t="shared" si="78"/>
        <v>1</v>
      </c>
      <c r="J710" s="1">
        <v>40916</v>
      </c>
      <c r="K710">
        <v>19</v>
      </c>
      <c r="L710">
        <v>7</v>
      </c>
      <c r="M710">
        <v>0</v>
      </c>
      <c r="N710">
        <v>12</v>
      </c>
      <c r="O710">
        <v>13</v>
      </c>
      <c r="P710">
        <v>7</v>
      </c>
      <c r="Q710">
        <v>32</v>
      </c>
      <c r="R710" s="2">
        <f t="shared" si="79"/>
        <v>71</v>
      </c>
      <c r="S710">
        <v>5</v>
      </c>
      <c r="T710" s="2" t="str">
        <f t="shared" si="80"/>
        <v>With Discount</v>
      </c>
      <c r="U710">
        <v>4</v>
      </c>
      <c r="V710" s="18">
        <f t="shared" si="81"/>
        <v>47.333333333333329</v>
      </c>
      <c r="W710">
        <v>1</v>
      </c>
      <c r="X710">
        <v>2</v>
      </c>
      <c r="Y710" s="18">
        <f t="shared" si="82"/>
        <v>23.666666666666664</v>
      </c>
      <c r="Z710">
        <v>9</v>
      </c>
      <c r="AA710" s="2">
        <f t="shared" si="83"/>
        <v>12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3</v>
      </c>
      <c r="AI710">
        <v>11</v>
      </c>
      <c r="AJ710">
        <v>1</v>
      </c>
    </row>
    <row r="711" spans="1:36" x14ac:dyDescent="0.25">
      <c r="A711">
        <v>7212</v>
      </c>
      <c r="B711">
        <v>1966</v>
      </c>
      <c r="C711" s="2">
        <f t="shared" ca="1" si="77"/>
        <v>59</v>
      </c>
      <c r="D711" t="s">
        <v>442</v>
      </c>
      <c r="E711" t="s">
        <v>34</v>
      </c>
      <c r="F711">
        <v>44794</v>
      </c>
      <c r="G711">
        <v>0</v>
      </c>
      <c r="H711">
        <v>1</v>
      </c>
      <c r="I711" s="21">
        <f t="shared" si="78"/>
        <v>1</v>
      </c>
      <c r="J711" s="1">
        <v>41857</v>
      </c>
      <c r="K711">
        <v>99</v>
      </c>
      <c r="L711">
        <v>54</v>
      </c>
      <c r="M711">
        <v>0</v>
      </c>
      <c r="N711">
        <v>7</v>
      </c>
      <c r="O711">
        <v>0</v>
      </c>
      <c r="P711">
        <v>0</v>
      </c>
      <c r="Q711">
        <v>4</v>
      </c>
      <c r="R711" s="2">
        <f t="shared" si="79"/>
        <v>65</v>
      </c>
      <c r="S711">
        <v>1</v>
      </c>
      <c r="T711" s="2" t="str">
        <f t="shared" si="80"/>
        <v>With Discount</v>
      </c>
      <c r="U711">
        <v>2</v>
      </c>
      <c r="V711" s="18">
        <f t="shared" si="81"/>
        <v>26</v>
      </c>
      <c r="W711">
        <v>0</v>
      </c>
      <c r="X711">
        <v>3</v>
      </c>
      <c r="Y711" s="18">
        <f t="shared" si="82"/>
        <v>39</v>
      </c>
      <c r="Z711">
        <v>6</v>
      </c>
      <c r="AA711" s="2">
        <f t="shared" si="83"/>
        <v>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</v>
      </c>
      <c r="AI711">
        <v>11</v>
      </c>
      <c r="AJ711">
        <v>0</v>
      </c>
    </row>
    <row r="712" spans="1:36" x14ac:dyDescent="0.25">
      <c r="A712">
        <v>6086</v>
      </c>
      <c r="B712">
        <v>1955</v>
      </c>
      <c r="C712" s="2">
        <f t="shared" ca="1" si="77"/>
        <v>70</v>
      </c>
      <c r="D712" t="s">
        <v>442</v>
      </c>
      <c r="E712" t="s">
        <v>34</v>
      </c>
      <c r="F712">
        <v>80395</v>
      </c>
      <c r="G712">
        <v>0</v>
      </c>
      <c r="H712">
        <v>0</v>
      </c>
      <c r="I712" s="21">
        <f t="shared" si="78"/>
        <v>0</v>
      </c>
      <c r="J712" t="s">
        <v>80</v>
      </c>
      <c r="K712">
        <v>62</v>
      </c>
      <c r="L712">
        <v>445</v>
      </c>
      <c r="M712">
        <v>25</v>
      </c>
      <c r="N712">
        <v>706</v>
      </c>
      <c r="O712">
        <v>80</v>
      </c>
      <c r="P712">
        <v>76</v>
      </c>
      <c r="Q712">
        <v>48</v>
      </c>
      <c r="R712" s="2">
        <f t="shared" si="79"/>
        <v>1380</v>
      </c>
      <c r="S712">
        <v>1</v>
      </c>
      <c r="T712" s="2" t="str">
        <f t="shared" si="80"/>
        <v>With Discount</v>
      </c>
      <c r="U712">
        <v>6</v>
      </c>
      <c r="V712" s="18">
        <f t="shared" si="81"/>
        <v>460</v>
      </c>
      <c r="W712">
        <v>5</v>
      </c>
      <c r="X712">
        <v>12</v>
      </c>
      <c r="Y712" s="18">
        <f t="shared" si="82"/>
        <v>920</v>
      </c>
      <c r="Z712">
        <v>2</v>
      </c>
      <c r="AA712" s="2">
        <f t="shared" si="83"/>
        <v>24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3</v>
      </c>
      <c r="AI712">
        <v>11</v>
      </c>
      <c r="AJ712">
        <v>0</v>
      </c>
    </row>
    <row r="713" spans="1:36" x14ac:dyDescent="0.25">
      <c r="A713">
        <v>437</v>
      </c>
      <c r="B713">
        <v>1976</v>
      </c>
      <c r="C713" s="2">
        <f t="shared" ca="1" si="77"/>
        <v>49</v>
      </c>
      <c r="D713" t="s">
        <v>443</v>
      </c>
      <c r="E713" t="s">
        <v>37</v>
      </c>
      <c r="F713">
        <v>75012</v>
      </c>
      <c r="G713">
        <v>0</v>
      </c>
      <c r="H713">
        <v>0</v>
      </c>
      <c r="I713" s="21">
        <f t="shared" si="78"/>
        <v>0</v>
      </c>
      <c r="J713" t="s">
        <v>309</v>
      </c>
      <c r="K713">
        <v>41</v>
      </c>
      <c r="L713">
        <v>294</v>
      </c>
      <c r="M713">
        <v>142</v>
      </c>
      <c r="N713">
        <v>218</v>
      </c>
      <c r="O713">
        <v>164</v>
      </c>
      <c r="P713">
        <v>58</v>
      </c>
      <c r="Q713">
        <v>151</v>
      </c>
      <c r="R713" s="2">
        <f t="shared" si="79"/>
        <v>1027</v>
      </c>
      <c r="S713">
        <v>1</v>
      </c>
      <c r="T713" s="2" t="str">
        <f t="shared" si="80"/>
        <v>With Discount</v>
      </c>
      <c r="U713">
        <v>3</v>
      </c>
      <c r="V713" s="18">
        <f t="shared" si="81"/>
        <v>220.07142857142856</v>
      </c>
      <c r="W713">
        <v>8</v>
      </c>
      <c r="X713">
        <v>11</v>
      </c>
      <c r="Y713" s="18">
        <f t="shared" si="82"/>
        <v>806.92857142857144</v>
      </c>
      <c r="Z713">
        <v>1</v>
      </c>
      <c r="AA713" s="2">
        <f t="shared" si="83"/>
        <v>23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3</v>
      </c>
      <c r="AI713">
        <v>11</v>
      </c>
      <c r="AJ713">
        <v>0</v>
      </c>
    </row>
    <row r="714" spans="1:36" x14ac:dyDescent="0.25">
      <c r="A714">
        <v>11171</v>
      </c>
      <c r="B714">
        <v>1965</v>
      </c>
      <c r="C714" s="2">
        <f t="shared" ca="1" si="77"/>
        <v>60</v>
      </c>
      <c r="D714" t="s">
        <v>443</v>
      </c>
      <c r="E714" t="s">
        <v>34</v>
      </c>
      <c r="F714">
        <v>56962</v>
      </c>
      <c r="G714">
        <v>2</v>
      </c>
      <c r="H714">
        <v>1</v>
      </c>
      <c r="I714" s="21">
        <f t="shared" si="78"/>
        <v>3</v>
      </c>
      <c r="J714" s="1">
        <v>41588</v>
      </c>
      <c r="K714">
        <v>60</v>
      </c>
      <c r="L714">
        <v>292</v>
      </c>
      <c r="M714">
        <v>3</v>
      </c>
      <c r="N714">
        <v>77</v>
      </c>
      <c r="O714">
        <v>10</v>
      </c>
      <c r="P714">
        <v>3</v>
      </c>
      <c r="Q714">
        <v>26</v>
      </c>
      <c r="R714" s="2">
        <f t="shared" si="79"/>
        <v>411</v>
      </c>
      <c r="S714">
        <v>7</v>
      </c>
      <c r="T714" s="2" t="str">
        <f t="shared" si="80"/>
        <v>With Discount</v>
      </c>
      <c r="U714">
        <v>6</v>
      </c>
      <c r="V714" s="18">
        <f t="shared" si="81"/>
        <v>224.18181818181816</v>
      </c>
      <c r="W714">
        <v>3</v>
      </c>
      <c r="X714">
        <v>5</v>
      </c>
      <c r="Y714" s="18">
        <f t="shared" si="82"/>
        <v>186.81818181818181</v>
      </c>
      <c r="Z714">
        <v>7</v>
      </c>
      <c r="AA714" s="2">
        <f t="shared" si="83"/>
        <v>21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3</v>
      </c>
      <c r="AI714">
        <v>11</v>
      </c>
      <c r="AJ714">
        <v>0</v>
      </c>
    </row>
    <row r="715" spans="1:36" x14ac:dyDescent="0.25">
      <c r="A715">
        <v>11101</v>
      </c>
      <c r="B715">
        <v>1991</v>
      </c>
      <c r="C715" s="2">
        <f t="shared" ca="1" si="77"/>
        <v>34</v>
      </c>
      <c r="D715" t="s">
        <v>442</v>
      </c>
      <c r="E715" t="s">
        <v>34</v>
      </c>
      <c r="F715">
        <v>89891</v>
      </c>
      <c r="G715">
        <v>0</v>
      </c>
      <c r="H715">
        <v>0</v>
      </c>
      <c r="I715" s="21">
        <f t="shared" si="78"/>
        <v>0</v>
      </c>
      <c r="J715" t="s">
        <v>268</v>
      </c>
      <c r="K715">
        <v>17</v>
      </c>
      <c r="L715">
        <v>412</v>
      </c>
      <c r="M715">
        <v>22</v>
      </c>
      <c r="N715">
        <v>132</v>
      </c>
      <c r="O715">
        <v>59</v>
      </c>
      <c r="P715">
        <v>28</v>
      </c>
      <c r="Q715">
        <v>183</v>
      </c>
      <c r="R715" s="2">
        <f t="shared" si="79"/>
        <v>836</v>
      </c>
      <c r="S715">
        <v>1</v>
      </c>
      <c r="T715" s="2" t="str">
        <f t="shared" si="80"/>
        <v>With Discount</v>
      </c>
      <c r="U715">
        <v>11</v>
      </c>
      <c r="V715" s="18">
        <f t="shared" si="81"/>
        <v>484</v>
      </c>
      <c r="W715">
        <v>6</v>
      </c>
      <c r="X715">
        <v>8</v>
      </c>
      <c r="Y715" s="18">
        <f t="shared" si="82"/>
        <v>352</v>
      </c>
      <c r="Z715">
        <v>4</v>
      </c>
      <c r="AA715" s="2">
        <f t="shared" si="83"/>
        <v>26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3</v>
      </c>
      <c r="AI715">
        <v>11</v>
      </c>
      <c r="AJ715">
        <v>0</v>
      </c>
    </row>
    <row r="716" spans="1:36" x14ac:dyDescent="0.25">
      <c r="A716">
        <v>5329</v>
      </c>
      <c r="B716">
        <v>1949</v>
      </c>
      <c r="C716" s="2">
        <f t="shared" ca="1" si="77"/>
        <v>76</v>
      </c>
      <c r="D716" t="s">
        <v>33</v>
      </c>
      <c r="E716" t="s">
        <v>37</v>
      </c>
      <c r="F716">
        <v>35946</v>
      </c>
      <c r="G716">
        <v>1</v>
      </c>
      <c r="H716">
        <v>1</v>
      </c>
      <c r="I716" s="21">
        <f t="shared" si="78"/>
        <v>2</v>
      </c>
      <c r="J716" t="s">
        <v>67</v>
      </c>
      <c r="K716">
        <v>24</v>
      </c>
      <c r="L716">
        <v>8</v>
      </c>
      <c r="M716">
        <v>0</v>
      </c>
      <c r="N716">
        <v>3</v>
      </c>
      <c r="O716">
        <v>0</v>
      </c>
      <c r="P716">
        <v>0</v>
      </c>
      <c r="Q716">
        <v>0</v>
      </c>
      <c r="R716" s="2">
        <f t="shared" si="79"/>
        <v>11</v>
      </c>
      <c r="S716">
        <v>1</v>
      </c>
      <c r="T716" s="2" t="str">
        <f t="shared" si="80"/>
        <v>With Discount</v>
      </c>
      <c r="U716">
        <v>0</v>
      </c>
      <c r="V716" s="18">
        <f t="shared" si="81"/>
        <v>0</v>
      </c>
      <c r="W716">
        <v>0</v>
      </c>
      <c r="X716">
        <v>3</v>
      </c>
      <c r="Y716" s="18">
        <f t="shared" si="82"/>
        <v>11</v>
      </c>
      <c r="Z716">
        <v>5</v>
      </c>
      <c r="AA716" s="2">
        <f t="shared" si="83"/>
        <v>4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3</v>
      </c>
      <c r="AI716">
        <v>11</v>
      </c>
      <c r="AJ716">
        <v>0</v>
      </c>
    </row>
    <row r="717" spans="1:36" x14ac:dyDescent="0.25">
      <c r="A717">
        <v>610</v>
      </c>
      <c r="B717">
        <v>1953</v>
      </c>
      <c r="C717" s="2">
        <f t="shared" ca="1" si="77"/>
        <v>72</v>
      </c>
      <c r="D717" t="s">
        <v>33</v>
      </c>
      <c r="E717" t="s">
        <v>34</v>
      </c>
      <c r="F717">
        <v>53593</v>
      </c>
      <c r="G717">
        <v>1</v>
      </c>
      <c r="H717">
        <v>1</v>
      </c>
      <c r="I717" s="21">
        <f t="shared" si="78"/>
        <v>2</v>
      </c>
      <c r="J717" s="1">
        <v>41098</v>
      </c>
      <c r="K717">
        <v>60</v>
      </c>
      <c r="L717">
        <v>349</v>
      </c>
      <c r="M717">
        <v>4</v>
      </c>
      <c r="N717">
        <v>78</v>
      </c>
      <c r="O717">
        <v>6</v>
      </c>
      <c r="P717">
        <v>0</v>
      </c>
      <c r="Q717">
        <v>43</v>
      </c>
      <c r="R717" s="2">
        <f t="shared" si="79"/>
        <v>480</v>
      </c>
      <c r="S717">
        <v>8</v>
      </c>
      <c r="T717" s="2" t="str">
        <f t="shared" si="80"/>
        <v>With Discount</v>
      </c>
      <c r="U717">
        <v>7</v>
      </c>
      <c r="V717" s="18">
        <f t="shared" si="81"/>
        <v>258.46153846153845</v>
      </c>
      <c r="W717">
        <v>2</v>
      </c>
      <c r="X717">
        <v>6</v>
      </c>
      <c r="Y717" s="18">
        <f t="shared" si="82"/>
        <v>221.53846153846155</v>
      </c>
      <c r="Z717">
        <v>8</v>
      </c>
      <c r="AA717" s="2">
        <f t="shared" si="83"/>
        <v>23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3</v>
      </c>
      <c r="AI717">
        <v>11</v>
      </c>
      <c r="AJ717">
        <v>0</v>
      </c>
    </row>
    <row r="718" spans="1:36" x14ac:dyDescent="0.25">
      <c r="A718">
        <v>9384</v>
      </c>
      <c r="B718">
        <v>1978</v>
      </c>
      <c r="C718" s="2">
        <f t="shared" ca="1" si="77"/>
        <v>47</v>
      </c>
      <c r="D718" t="s">
        <v>442</v>
      </c>
      <c r="E718" t="s">
        <v>34</v>
      </c>
      <c r="F718">
        <v>66373</v>
      </c>
      <c r="G718">
        <v>1</v>
      </c>
      <c r="H718">
        <v>1</v>
      </c>
      <c r="I718" s="21">
        <f t="shared" si="78"/>
        <v>2</v>
      </c>
      <c r="J718" s="1">
        <v>41614</v>
      </c>
      <c r="K718">
        <v>57</v>
      </c>
      <c r="L718">
        <v>328</v>
      </c>
      <c r="M718">
        <v>9</v>
      </c>
      <c r="N718">
        <v>124</v>
      </c>
      <c r="O718">
        <v>12</v>
      </c>
      <c r="P718">
        <v>24</v>
      </c>
      <c r="Q718">
        <v>109</v>
      </c>
      <c r="R718" s="2">
        <f t="shared" si="79"/>
        <v>606</v>
      </c>
      <c r="S718">
        <v>7</v>
      </c>
      <c r="T718" s="2" t="str">
        <f t="shared" si="80"/>
        <v>With Discount</v>
      </c>
      <c r="U718">
        <v>4</v>
      </c>
      <c r="V718" s="18">
        <f t="shared" si="81"/>
        <v>173.14285714285714</v>
      </c>
      <c r="W718">
        <v>2</v>
      </c>
      <c r="X718">
        <v>10</v>
      </c>
      <c r="Y718" s="18">
        <f t="shared" si="82"/>
        <v>432.85714285714289</v>
      </c>
      <c r="Z718">
        <v>3</v>
      </c>
      <c r="AA718" s="2">
        <f t="shared" si="83"/>
        <v>23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</v>
      </c>
      <c r="AI718">
        <v>11</v>
      </c>
      <c r="AJ718">
        <v>0</v>
      </c>
    </row>
    <row r="719" spans="1:36" x14ac:dyDescent="0.25">
      <c r="A719">
        <v>5956</v>
      </c>
      <c r="B719">
        <v>1948</v>
      </c>
      <c r="C719" s="2">
        <f t="shared" ca="1" si="77"/>
        <v>77</v>
      </c>
      <c r="D719" t="s">
        <v>33</v>
      </c>
      <c r="E719" t="s">
        <v>37</v>
      </c>
      <c r="F719">
        <v>45072</v>
      </c>
      <c r="G719">
        <v>1</v>
      </c>
      <c r="H719">
        <v>2</v>
      </c>
      <c r="I719" s="21">
        <f t="shared" si="78"/>
        <v>3</v>
      </c>
      <c r="J719" t="s">
        <v>208</v>
      </c>
      <c r="K719">
        <v>74</v>
      </c>
      <c r="L719">
        <v>144</v>
      </c>
      <c r="M719">
        <v>2</v>
      </c>
      <c r="N719">
        <v>99</v>
      </c>
      <c r="O719">
        <v>7</v>
      </c>
      <c r="P719">
        <v>2</v>
      </c>
      <c r="Q719">
        <v>30</v>
      </c>
      <c r="R719" s="2">
        <f t="shared" si="79"/>
        <v>284</v>
      </c>
      <c r="S719">
        <v>5</v>
      </c>
      <c r="T719" s="2" t="str">
        <f t="shared" si="80"/>
        <v>With Discount</v>
      </c>
      <c r="U719">
        <v>6</v>
      </c>
      <c r="V719" s="18">
        <f t="shared" si="81"/>
        <v>170.4</v>
      </c>
      <c r="W719">
        <v>1</v>
      </c>
      <c r="X719">
        <v>4</v>
      </c>
      <c r="Y719" s="18">
        <f t="shared" si="82"/>
        <v>113.60000000000001</v>
      </c>
      <c r="Z719">
        <v>8</v>
      </c>
      <c r="AA719" s="2">
        <f t="shared" si="83"/>
        <v>16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3</v>
      </c>
      <c r="AI719">
        <v>11</v>
      </c>
      <c r="AJ719">
        <v>0</v>
      </c>
    </row>
    <row r="720" spans="1:36" x14ac:dyDescent="0.25">
      <c r="A720">
        <v>10430</v>
      </c>
      <c r="B720">
        <v>1973</v>
      </c>
      <c r="C720" s="2">
        <f t="shared" ca="1" si="77"/>
        <v>52</v>
      </c>
      <c r="D720" t="s">
        <v>442</v>
      </c>
      <c r="E720" t="s">
        <v>37</v>
      </c>
      <c r="F720">
        <v>89694</v>
      </c>
      <c r="G720">
        <v>1</v>
      </c>
      <c r="H720">
        <v>1</v>
      </c>
      <c r="I720" s="21">
        <f t="shared" si="78"/>
        <v>2</v>
      </c>
      <c r="J720" s="1">
        <v>41527</v>
      </c>
      <c r="K720">
        <v>22</v>
      </c>
      <c r="L720">
        <v>1126</v>
      </c>
      <c r="M720">
        <v>28</v>
      </c>
      <c r="N720">
        <v>211</v>
      </c>
      <c r="O720">
        <v>37</v>
      </c>
      <c r="P720">
        <v>28</v>
      </c>
      <c r="Q720">
        <v>42</v>
      </c>
      <c r="R720" s="2">
        <f t="shared" si="79"/>
        <v>1472</v>
      </c>
      <c r="S720">
        <v>3</v>
      </c>
      <c r="T720" s="2" t="str">
        <f t="shared" si="80"/>
        <v>With Discount</v>
      </c>
      <c r="U720">
        <v>4</v>
      </c>
      <c r="V720" s="18">
        <f t="shared" si="81"/>
        <v>736</v>
      </c>
      <c r="W720">
        <v>3</v>
      </c>
      <c r="X720">
        <v>4</v>
      </c>
      <c r="Y720" s="18">
        <f t="shared" si="82"/>
        <v>736</v>
      </c>
      <c r="Z720">
        <v>5</v>
      </c>
      <c r="AA720" s="2">
        <f t="shared" si="83"/>
        <v>14</v>
      </c>
      <c r="AB720">
        <v>0</v>
      </c>
      <c r="AC720">
        <v>1</v>
      </c>
      <c r="AD720">
        <v>1</v>
      </c>
      <c r="AE720">
        <v>1</v>
      </c>
      <c r="AF720">
        <v>0</v>
      </c>
      <c r="AG720">
        <v>0</v>
      </c>
      <c r="AH720">
        <v>3</v>
      </c>
      <c r="AI720">
        <v>11</v>
      </c>
      <c r="AJ720">
        <v>0</v>
      </c>
    </row>
    <row r="721" spans="1:36" x14ac:dyDescent="0.25">
      <c r="A721">
        <v>7875</v>
      </c>
      <c r="B721">
        <v>1949</v>
      </c>
      <c r="C721" s="2">
        <f t="shared" ca="1" si="77"/>
        <v>76</v>
      </c>
      <c r="D721" t="s">
        <v>442</v>
      </c>
      <c r="E721" t="s">
        <v>34</v>
      </c>
      <c r="F721">
        <v>72025</v>
      </c>
      <c r="G721">
        <v>0</v>
      </c>
      <c r="H721">
        <v>0</v>
      </c>
      <c r="I721" s="21">
        <f t="shared" si="78"/>
        <v>0</v>
      </c>
      <c r="J721" t="s">
        <v>304</v>
      </c>
      <c r="K721">
        <v>46</v>
      </c>
      <c r="L721">
        <v>967</v>
      </c>
      <c r="M721">
        <v>0</v>
      </c>
      <c r="N721">
        <v>617</v>
      </c>
      <c r="O721">
        <v>43</v>
      </c>
      <c r="P721">
        <v>50</v>
      </c>
      <c r="Q721">
        <v>0</v>
      </c>
      <c r="R721" s="2">
        <f t="shared" si="79"/>
        <v>1677</v>
      </c>
      <c r="S721">
        <v>1</v>
      </c>
      <c r="T721" s="2" t="str">
        <f t="shared" si="80"/>
        <v>With Discount</v>
      </c>
      <c r="U721">
        <v>4</v>
      </c>
      <c r="V721" s="18">
        <f t="shared" si="81"/>
        <v>394.58823529411762</v>
      </c>
      <c r="W721">
        <v>8</v>
      </c>
      <c r="X721">
        <v>13</v>
      </c>
      <c r="Y721" s="18">
        <f t="shared" si="82"/>
        <v>1282.4117647058822</v>
      </c>
      <c r="Z721">
        <v>2</v>
      </c>
      <c r="AA721" s="2">
        <f t="shared" si="83"/>
        <v>26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0</v>
      </c>
      <c r="AH721">
        <v>3</v>
      </c>
      <c r="AI721">
        <v>11</v>
      </c>
      <c r="AJ721">
        <v>1</v>
      </c>
    </row>
    <row r="722" spans="1:36" x14ac:dyDescent="0.25">
      <c r="A722">
        <v>7072</v>
      </c>
      <c r="B722">
        <v>1973</v>
      </c>
      <c r="C722" s="2">
        <f t="shared" ca="1" si="77"/>
        <v>52</v>
      </c>
      <c r="D722" t="s">
        <v>442</v>
      </c>
      <c r="E722" t="s">
        <v>34</v>
      </c>
      <c r="F722">
        <v>67432</v>
      </c>
      <c r="G722">
        <v>0</v>
      </c>
      <c r="H722">
        <v>1</v>
      </c>
      <c r="I722" s="21">
        <f t="shared" si="78"/>
        <v>1</v>
      </c>
      <c r="J722" t="s">
        <v>310</v>
      </c>
      <c r="K722">
        <v>69</v>
      </c>
      <c r="L722">
        <v>432</v>
      </c>
      <c r="M722">
        <v>79</v>
      </c>
      <c r="N722">
        <v>341</v>
      </c>
      <c r="O722">
        <v>177</v>
      </c>
      <c r="P722">
        <v>136</v>
      </c>
      <c r="Q722">
        <v>170</v>
      </c>
      <c r="R722" s="2">
        <f t="shared" si="79"/>
        <v>1335</v>
      </c>
      <c r="S722">
        <v>2</v>
      </c>
      <c r="T722" s="2" t="str">
        <f t="shared" si="80"/>
        <v>With Discount</v>
      </c>
      <c r="U722">
        <v>8</v>
      </c>
      <c r="V722" s="18">
        <f t="shared" si="81"/>
        <v>890</v>
      </c>
      <c r="W722">
        <v>5</v>
      </c>
      <c r="X722">
        <v>4</v>
      </c>
      <c r="Y722" s="18">
        <f t="shared" si="82"/>
        <v>445</v>
      </c>
      <c r="Z722">
        <v>4</v>
      </c>
      <c r="AA722" s="2">
        <f t="shared" si="83"/>
        <v>19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3</v>
      </c>
      <c r="AI722">
        <v>11</v>
      </c>
      <c r="AJ722">
        <v>0</v>
      </c>
    </row>
    <row r="723" spans="1:36" x14ac:dyDescent="0.25">
      <c r="A723">
        <v>6255</v>
      </c>
      <c r="B723">
        <v>1952</v>
      </c>
      <c r="C723" s="2">
        <f t="shared" ca="1" si="77"/>
        <v>73</v>
      </c>
      <c r="D723" t="s">
        <v>443</v>
      </c>
      <c r="E723" t="s">
        <v>34</v>
      </c>
      <c r="F723">
        <v>70545</v>
      </c>
      <c r="G723">
        <v>0</v>
      </c>
      <c r="H723">
        <v>1</v>
      </c>
      <c r="I723" s="21">
        <f t="shared" si="78"/>
        <v>1</v>
      </c>
      <c r="J723" s="1">
        <v>41704</v>
      </c>
      <c r="K723">
        <v>29</v>
      </c>
      <c r="L723">
        <v>138</v>
      </c>
      <c r="M723">
        <v>39</v>
      </c>
      <c r="N723">
        <v>63</v>
      </c>
      <c r="O723">
        <v>55</v>
      </c>
      <c r="P723">
        <v>18</v>
      </c>
      <c r="Q723">
        <v>21</v>
      </c>
      <c r="R723" s="2">
        <f t="shared" si="79"/>
        <v>334</v>
      </c>
      <c r="S723">
        <v>1</v>
      </c>
      <c r="T723" s="2" t="str">
        <f t="shared" si="80"/>
        <v>With Discount</v>
      </c>
      <c r="U723">
        <v>4</v>
      </c>
      <c r="V723" s="18">
        <f t="shared" si="81"/>
        <v>121.45454545454545</v>
      </c>
      <c r="W723">
        <v>1</v>
      </c>
      <c r="X723">
        <v>7</v>
      </c>
      <c r="Y723" s="18">
        <f t="shared" si="82"/>
        <v>212.54545454545453</v>
      </c>
      <c r="Z723">
        <v>2</v>
      </c>
      <c r="AA723" s="2">
        <f t="shared" si="83"/>
        <v>13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3</v>
      </c>
      <c r="AI723">
        <v>11</v>
      </c>
      <c r="AJ723">
        <v>0</v>
      </c>
    </row>
    <row r="724" spans="1:36" x14ac:dyDescent="0.25">
      <c r="A724">
        <v>6516</v>
      </c>
      <c r="B724">
        <v>1989</v>
      </c>
      <c r="C724" s="2">
        <f t="shared" ca="1" si="77"/>
        <v>36</v>
      </c>
      <c r="D724" t="s">
        <v>41</v>
      </c>
      <c r="E724" t="s">
        <v>34</v>
      </c>
      <c r="F724">
        <v>17487</v>
      </c>
      <c r="G724">
        <v>1</v>
      </c>
      <c r="H724">
        <v>0</v>
      </c>
      <c r="I724" s="21">
        <f t="shared" si="78"/>
        <v>1</v>
      </c>
      <c r="J724" t="s">
        <v>48</v>
      </c>
      <c r="K724">
        <v>37</v>
      </c>
      <c r="L724">
        <v>0</v>
      </c>
      <c r="M724">
        <v>0</v>
      </c>
      <c r="N724">
        <v>1</v>
      </c>
      <c r="O724">
        <v>7</v>
      </c>
      <c r="P724">
        <v>4</v>
      </c>
      <c r="Q724">
        <v>6</v>
      </c>
      <c r="R724" s="2">
        <f t="shared" si="79"/>
        <v>18</v>
      </c>
      <c r="S724">
        <v>1</v>
      </c>
      <c r="T724" s="2" t="str">
        <f t="shared" si="80"/>
        <v>With Discount</v>
      </c>
      <c r="U724">
        <v>1</v>
      </c>
      <c r="V724" s="18">
        <f t="shared" si="81"/>
        <v>6</v>
      </c>
      <c r="W724">
        <v>0</v>
      </c>
      <c r="X724">
        <v>2</v>
      </c>
      <c r="Y724" s="18">
        <f t="shared" si="82"/>
        <v>12</v>
      </c>
      <c r="Z724">
        <v>7</v>
      </c>
      <c r="AA724" s="2">
        <f t="shared" si="83"/>
        <v>4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3</v>
      </c>
      <c r="AI724">
        <v>11</v>
      </c>
      <c r="AJ724">
        <v>0</v>
      </c>
    </row>
    <row r="725" spans="1:36" x14ac:dyDescent="0.25">
      <c r="A725">
        <v>5564</v>
      </c>
      <c r="B725">
        <v>1969</v>
      </c>
      <c r="C725" s="2">
        <f t="shared" ca="1" si="77"/>
        <v>56</v>
      </c>
      <c r="D725" t="s">
        <v>442</v>
      </c>
      <c r="E725" t="s">
        <v>34</v>
      </c>
      <c r="F725">
        <v>62882</v>
      </c>
      <c r="G725">
        <v>0</v>
      </c>
      <c r="H725">
        <v>1</v>
      </c>
      <c r="I725" s="21">
        <f t="shared" si="78"/>
        <v>1</v>
      </c>
      <c r="J725" s="1">
        <v>41160</v>
      </c>
      <c r="K725">
        <v>26</v>
      </c>
      <c r="L725">
        <v>509</v>
      </c>
      <c r="M725">
        <v>133</v>
      </c>
      <c r="N725">
        <v>497</v>
      </c>
      <c r="O725">
        <v>78</v>
      </c>
      <c r="P725">
        <v>24</v>
      </c>
      <c r="Q725">
        <v>97</v>
      </c>
      <c r="R725" s="2">
        <f t="shared" si="79"/>
        <v>1338</v>
      </c>
      <c r="S725">
        <v>2</v>
      </c>
      <c r="T725" s="2" t="str">
        <f t="shared" si="80"/>
        <v>With Discount</v>
      </c>
      <c r="U725">
        <v>7</v>
      </c>
      <c r="V725" s="18">
        <f t="shared" si="81"/>
        <v>720.46153846153845</v>
      </c>
      <c r="W725">
        <v>5</v>
      </c>
      <c r="X725">
        <v>6</v>
      </c>
      <c r="Y725" s="18">
        <f t="shared" si="82"/>
        <v>617.53846153846155</v>
      </c>
      <c r="Z725">
        <v>4</v>
      </c>
      <c r="AA725" s="2">
        <f t="shared" si="83"/>
        <v>20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3</v>
      </c>
      <c r="AI725">
        <v>11</v>
      </c>
      <c r="AJ725">
        <v>0</v>
      </c>
    </row>
    <row r="726" spans="1:36" x14ac:dyDescent="0.25">
      <c r="A726">
        <v>5682</v>
      </c>
      <c r="B726">
        <v>1953</v>
      </c>
      <c r="C726" s="2">
        <f t="shared" ca="1" si="77"/>
        <v>72</v>
      </c>
      <c r="D726" t="s">
        <v>33</v>
      </c>
      <c r="E726" t="s">
        <v>30</v>
      </c>
      <c r="F726">
        <v>64108</v>
      </c>
      <c r="G726">
        <v>0</v>
      </c>
      <c r="H726">
        <v>1</v>
      </c>
      <c r="I726" s="21">
        <f t="shared" si="78"/>
        <v>1</v>
      </c>
      <c r="J726" t="s">
        <v>149</v>
      </c>
      <c r="K726">
        <v>8</v>
      </c>
      <c r="L726">
        <v>948</v>
      </c>
      <c r="M726">
        <v>10</v>
      </c>
      <c r="N726">
        <v>86</v>
      </c>
      <c r="O726">
        <v>13</v>
      </c>
      <c r="P726">
        <v>21</v>
      </c>
      <c r="Q726">
        <v>21</v>
      </c>
      <c r="R726" s="2">
        <f t="shared" si="79"/>
        <v>1099</v>
      </c>
      <c r="S726">
        <v>4</v>
      </c>
      <c r="T726" s="2" t="str">
        <f t="shared" si="80"/>
        <v>With Discount</v>
      </c>
      <c r="U726">
        <v>6</v>
      </c>
      <c r="V726" s="18">
        <f t="shared" si="81"/>
        <v>387.88235294117652</v>
      </c>
      <c r="W726">
        <v>9</v>
      </c>
      <c r="X726">
        <v>11</v>
      </c>
      <c r="Y726" s="18">
        <f t="shared" si="82"/>
        <v>711.11764705882354</v>
      </c>
      <c r="Z726">
        <v>5</v>
      </c>
      <c r="AA726" s="2">
        <f t="shared" si="83"/>
        <v>30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</v>
      </c>
      <c r="AI726">
        <v>11</v>
      </c>
      <c r="AJ726">
        <v>0</v>
      </c>
    </row>
    <row r="727" spans="1:36" x14ac:dyDescent="0.25">
      <c r="A727">
        <v>7458</v>
      </c>
      <c r="B727">
        <v>1956</v>
      </c>
      <c r="C727" s="2">
        <f t="shared" ca="1" si="77"/>
        <v>69</v>
      </c>
      <c r="D727" t="s">
        <v>443</v>
      </c>
      <c r="E727" t="s">
        <v>34</v>
      </c>
      <c r="F727">
        <v>34941</v>
      </c>
      <c r="G727">
        <v>1</v>
      </c>
      <c r="H727">
        <v>1</v>
      </c>
      <c r="I727" s="21">
        <f t="shared" si="78"/>
        <v>2</v>
      </c>
      <c r="J727" s="1">
        <v>41428</v>
      </c>
      <c r="K727">
        <v>26</v>
      </c>
      <c r="L727">
        <v>39</v>
      </c>
      <c r="M727">
        <v>2</v>
      </c>
      <c r="N727">
        <v>25</v>
      </c>
      <c r="O727">
        <v>4</v>
      </c>
      <c r="P727">
        <v>3</v>
      </c>
      <c r="Q727">
        <v>24</v>
      </c>
      <c r="R727" s="2">
        <f t="shared" si="79"/>
        <v>97</v>
      </c>
      <c r="S727">
        <v>2</v>
      </c>
      <c r="T727" s="2" t="str">
        <f t="shared" si="80"/>
        <v>With Discount</v>
      </c>
      <c r="U727">
        <v>3</v>
      </c>
      <c r="V727" s="18">
        <f t="shared" si="81"/>
        <v>48.5</v>
      </c>
      <c r="W727">
        <v>0</v>
      </c>
      <c r="X727">
        <v>3</v>
      </c>
      <c r="Y727" s="18">
        <f t="shared" si="82"/>
        <v>48.5</v>
      </c>
      <c r="Z727">
        <v>8</v>
      </c>
      <c r="AA727" s="2">
        <f t="shared" si="83"/>
        <v>8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11</v>
      </c>
      <c r="AJ727">
        <v>0</v>
      </c>
    </row>
    <row r="728" spans="1:36" x14ac:dyDescent="0.25">
      <c r="A728">
        <v>5237</v>
      </c>
      <c r="B728">
        <v>1950</v>
      </c>
      <c r="C728" s="2">
        <f t="shared" ca="1" si="77"/>
        <v>75</v>
      </c>
      <c r="D728" t="s">
        <v>33</v>
      </c>
      <c r="E728" t="s">
        <v>30</v>
      </c>
      <c r="F728">
        <v>48767</v>
      </c>
      <c r="G728">
        <v>1</v>
      </c>
      <c r="H728">
        <v>2</v>
      </c>
      <c r="I728" s="21">
        <f t="shared" si="78"/>
        <v>3</v>
      </c>
      <c r="J728" s="1">
        <v>41640</v>
      </c>
      <c r="K728">
        <v>79</v>
      </c>
      <c r="L728">
        <v>28</v>
      </c>
      <c r="M728">
        <v>1</v>
      </c>
      <c r="N728">
        <v>21</v>
      </c>
      <c r="O728">
        <v>3</v>
      </c>
      <c r="P728">
        <v>0</v>
      </c>
      <c r="Q728">
        <v>10</v>
      </c>
      <c r="R728" s="2">
        <f t="shared" si="79"/>
        <v>63</v>
      </c>
      <c r="S728">
        <v>3</v>
      </c>
      <c r="T728" s="2" t="str">
        <f t="shared" si="80"/>
        <v>With Discount</v>
      </c>
      <c r="U728">
        <v>2</v>
      </c>
      <c r="V728" s="18">
        <f t="shared" si="81"/>
        <v>25.200000000000003</v>
      </c>
      <c r="W728">
        <v>1</v>
      </c>
      <c r="X728">
        <v>3</v>
      </c>
      <c r="Y728" s="18">
        <f t="shared" si="82"/>
        <v>37.799999999999997</v>
      </c>
      <c r="Z728">
        <v>5</v>
      </c>
      <c r="AA728" s="2">
        <f t="shared" si="83"/>
        <v>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3</v>
      </c>
      <c r="AI728">
        <v>11</v>
      </c>
      <c r="AJ728">
        <v>0</v>
      </c>
    </row>
    <row r="729" spans="1:36" x14ac:dyDescent="0.25">
      <c r="A729">
        <v>7761</v>
      </c>
      <c r="B729">
        <v>1978</v>
      </c>
      <c r="C729" s="2">
        <f t="shared" ca="1" si="77"/>
        <v>47</v>
      </c>
      <c r="D729" t="s">
        <v>443</v>
      </c>
      <c r="E729" t="s">
        <v>34</v>
      </c>
      <c r="F729">
        <v>38702</v>
      </c>
      <c r="G729">
        <v>1</v>
      </c>
      <c r="H729">
        <v>0</v>
      </c>
      <c r="I729" s="21">
        <f t="shared" si="78"/>
        <v>1</v>
      </c>
      <c r="J729" s="1">
        <v>41282</v>
      </c>
      <c r="K729">
        <v>71</v>
      </c>
      <c r="L729">
        <v>13</v>
      </c>
      <c r="M729">
        <v>11</v>
      </c>
      <c r="N729">
        <v>24</v>
      </c>
      <c r="O729">
        <v>13</v>
      </c>
      <c r="P729">
        <v>8</v>
      </c>
      <c r="Q729">
        <v>40</v>
      </c>
      <c r="R729" s="2">
        <f t="shared" si="79"/>
        <v>109</v>
      </c>
      <c r="S729">
        <v>2</v>
      </c>
      <c r="T729" s="2" t="str">
        <f t="shared" si="80"/>
        <v>With Discount</v>
      </c>
      <c r="U729">
        <v>3</v>
      </c>
      <c r="V729" s="18">
        <f t="shared" si="81"/>
        <v>46.714285714285708</v>
      </c>
      <c r="W729">
        <v>0</v>
      </c>
      <c r="X729">
        <v>4</v>
      </c>
      <c r="Y729" s="18">
        <f t="shared" si="82"/>
        <v>62.285714285714285</v>
      </c>
      <c r="Z729">
        <v>6</v>
      </c>
      <c r="AA729" s="2">
        <f t="shared" si="83"/>
        <v>9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3</v>
      </c>
      <c r="AI729">
        <v>11</v>
      </c>
      <c r="AJ729">
        <v>0</v>
      </c>
    </row>
    <row r="730" spans="1:36" x14ac:dyDescent="0.25">
      <c r="A730">
        <v>5278</v>
      </c>
      <c r="B730">
        <v>1964</v>
      </c>
      <c r="C730" s="2">
        <f t="shared" ca="1" si="77"/>
        <v>61</v>
      </c>
      <c r="D730" t="s">
        <v>442</v>
      </c>
      <c r="E730" t="s">
        <v>34</v>
      </c>
      <c r="F730">
        <v>82224</v>
      </c>
      <c r="G730">
        <v>0</v>
      </c>
      <c r="H730">
        <v>0</v>
      </c>
      <c r="I730" s="21">
        <f t="shared" si="78"/>
        <v>0</v>
      </c>
      <c r="J730" t="s">
        <v>309</v>
      </c>
      <c r="K730">
        <v>83</v>
      </c>
      <c r="L730">
        <v>307</v>
      </c>
      <c r="M730">
        <v>26</v>
      </c>
      <c r="N730">
        <v>360</v>
      </c>
      <c r="O730">
        <v>138</v>
      </c>
      <c r="P730">
        <v>31</v>
      </c>
      <c r="Q730">
        <v>40</v>
      </c>
      <c r="R730" s="2">
        <f t="shared" si="79"/>
        <v>902</v>
      </c>
      <c r="S730">
        <v>1</v>
      </c>
      <c r="T730" s="2" t="str">
        <f t="shared" si="80"/>
        <v>With Discount</v>
      </c>
      <c r="U730">
        <v>6</v>
      </c>
      <c r="V730" s="18">
        <f t="shared" si="81"/>
        <v>491.99999999999994</v>
      </c>
      <c r="W730">
        <v>9</v>
      </c>
      <c r="X730">
        <v>5</v>
      </c>
      <c r="Y730" s="18">
        <f t="shared" si="82"/>
        <v>410</v>
      </c>
      <c r="Z730">
        <v>3</v>
      </c>
      <c r="AA730" s="2">
        <f t="shared" si="83"/>
        <v>21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3</v>
      </c>
      <c r="AI730">
        <v>11</v>
      </c>
      <c r="AJ730">
        <v>0</v>
      </c>
    </row>
    <row r="731" spans="1:36" x14ac:dyDescent="0.25">
      <c r="A731">
        <v>3560</v>
      </c>
      <c r="B731">
        <v>1952</v>
      </c>
      <c r="C731" s="2">
        <f t="shared" ca="1" si="77"/>
        <v>73</v>
      </c>
      <c r="D731" t="s">
        <v>442</v>
      </c>
      <c r="E731" t="s">
        <v>34</v>
      </c>
      <c r="F731">
        <v>83844</v>
      </c>
      <c r="G731">
        <v>0</v>
      </c>
      <c r="H731">
        <v>0</v>
      </c>
      <c r="I731" s="21">
        <f t="shared" si="78"/>
        <v>0</v>
      </c>
      <c r="J731" s="1">
        <v>41613</v>
      </c>
      <c r="K731">
        <v>57</v>
      </c>
      <c r="L731">
        <v>901</v>
      </c>
      <c r="M731">
        <v>31</v>
      </c>
      <c r="N731">
        <v>345</v>
      </c>
      <c r="O731">
        <v>75</v>
      </c>
      <c r="P731">
        <v>31</v>
      </c>
      <c r="Q731">
        <v>191</v>
      </c>
      <c r="R731" s="2">
        <f t="shared" si="79"/>
        <v>1574</v>
      </c>
      <c r="S731">
        <v>1</v>
      </c>
      <c r="T731" s="2" t="str">
        <f t="shared" si="80"/>
        <v>With Discount</v>
      </c>
      <c r="U731">
        <v>4</v>
      </c>
      <c r="V731" s="18">
        <f t="shared" si="81"/>
        <v>419.73333333333335</v>
      </c>
      <c r="W731">
        <v>4</v>
      </c>
      <c r="X731">
        <v>11</v>
      </c>
      <c r="Y731" s="18">
        <f t="shared" si="82"/>
        <v>1154.2666666666667</v>
      </c>
      <c r="Z731">
        <v>1</v>
      </c>
      <c r="AA731" s="2">
        <f t="shared" si="83"/>
        <v>20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3</v>
      </c>
      <c r="AI731">
        <v>11</v>
      </c>
      <c r="AJ731">
        <v>0</v>
      </c>
    </row>
    <row r="732" spans="1:36" x14ac:dyDescent="0.25">
      <c r="A732">
        <v>7235</v>
      </c>
      <c r="B732">
        <v>1975</v>
      </c>
      <c r="C732" s="2">
        <f t="shared" ca="1" si="77"/>
        <v>50</v>
      </c>
      <c r="D732" t="s">
        <v>443</v>
      </c>
      <c r="E732" t="s">
        <v>34</v>
      </c>
      <c r="F732">
        <v>17003</v>
      </c>
      <c r="G732">
        <v>1</v>
      </c>
      <c r="H732">
        <v>0</v>
      </c>
      <c r="I732" s="21">
        <f t="shared" si="78"/>
        <v>1</v>
      </c>
      <c r="J732" s="1">
        <v>41529</v>
      </c>
      <c r="K732">
        <v>37</v>
      </c>
      <c r="L732">
        <v>2</v>
      </c>
      <c r="M732">
        <v>5</v>
      </c>
      <c r="N732">
        <v>12</v>
      </c>
      <c r="O732">
        <v>4</v>
      </c>
      <c r="P732">
        <v>8</v>
      </c>
      <c r="Q732">
        <v>7</v>
      </c>
      <c r="R732" s="2">
        <f t="shared" si="79"/>
        <v>38</v>
      </c>
      <c r="S732">
        <v>3</v>
      </c>
      <c r="T732" s="2" t="str">
        <f t="shared" si="80"/>
        <v>With Discount</v>
      </c>
      <c r="U732">
        <v>2</v>
      </c>
      <c r="V732" s="18">
        <f t="shared" si="81"/>
        <v>12.666666666666666</v>
      </c>
      <c r="W732">
        <v>0</v>
      </c>
      <c r="X732">
        <v>4</v>
      </c>
      <c r="Y732" s="18">
        <f t="shared" si="82"/>
        <v>25.333333333333332</v>
      </c>
      <c r="Z732">
        <v>5</v>
      </c>
      <c r="AA732" s="2">
        <f t="shared" si="83"/>
        <v>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3</v>
      </c>
      <c r="AI732">
        <v>11</v>
      </c>
      <c r="AJ732">
        <v>0</v>
      </c>
    </row>
    <row r="733" spans="1:36" x14ac:dyDescent="0.25">
      <c r="A733">
        <v>10548</v>
      </c>
      <c r="B733">
        <v>1995</v>
      </c>
      <c r="C733" s="2">
        <f t="shared" ca="1" si="77"/>
        <v>30</v>
      </c>
      <c r="D733" t="s">
        <v>442</v>
      </c>
      <c r="E733" t="s">
        <v>30</v>
      </c>
      <c r="F733">
        <v>71163</v>
      </c>
      <c r="G733">
        <v>0</v>
      </c>
      <c r="H733">
        <v>0</v>
      </c>
      <c r="I733" s="21">
        <f t="shared" si="78"/>
        <v>0</v>
      </c>
      <c r="J733" s="1">
        <v>41885</v>
      </c>
      <c r="K733">
        <v>30</v>
      </c>
      <c r="L733">
        <v>283</v>
      </c>
      <c r="M733">
        <v>17</v>
      </c>
      <c r="N733">
        <v>372</v>
      </c>
      <c r="O733">
        <v>138</v>
      </c>
      <c r="P733">
        <v>106</v>
      </c>
      <c r="Q733">
        <v>44</v>
      </c>
      <c r="R733" s="2">
        <f t="shared" si="79"/>
        <v>960</v>
      </c>
      <c r="S733">
        <v>1</v>
      </c>
      <c r="T733" s="2" t="str">
        <f t="shared" si="80"/>
        <v>With Discount</v>
      </c>
      <c r="U733">
        <v>3</v>
      </c>
      <c r="V733" s="18">
        <f t="shared" si="81"/>
        <v>192</v>
      </c>
      <c r="W733">
        <v>8</v>
      </c>
      <c r="X733">
        <v>12</v>
      </c>
      <c r="Y733" s="18">
        <f t="shared" si="82"/>
        <v>768</v>
      </c>
      <c r="Z733">
        <v>1</v>
      </c>
      <c r="AA733" s="2">
        <f t="shared" si="83"/>
        <v>24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</v>
      </c>
      <c r="AI733">
        <v>11</v>
      </c>
      <c r="AJ733">
        <v>0</v>
      </c>
    </row>
    <row r="734" spans="1:36" x14ac:dyDescent="0.25">
      <c r="A734">
        <v>2281</v>
      </c>
      <c r="B734">
        <v>1970</v>
      </c>
      <c r="C734" s="2">
        <f t="shared" ca="1" si="77"/>
        <v>55</v>
      </c>
      <c r="D734" t="s">
        <v>442</v>
      </c>
      <c r="E734" t="s">
        <v>30</v>
      </c>
      <c r="F734">
        <v>33697</v>
      </c>
      <c r="G734">
        <v>1</v>
      </c>
      <c r="H734">
        <v>0</v>
      </c>
      <c r="I734" s="21">
        <f t="shared" si="78"/>
        <v>1</v>
      </c>
      <c r="J734" t="s">
        <v>311</v>
      </c>
      <c r="K734">
        <v>34</v>
      </c>
      <c r="L734">
        <v>4</v>
      </c>
      <c r="M734">
        <v>3</v>
      </c>
      <c r="N734">
        <v>7</v>
      </c>
      <c r="O734">
        <v>0</v>
      </c>
      <c r="P734">
        <v>3</v>
      </c>
      <c r="Q734">
        <v>11</v>
      </c>
      <c r="R734" s="2">
        <f t="shared" si="79"/>
        <v>28</v>
      </c>
      <c r="S734">
        <v>1</v>
      </c>
      <c r="T734" s="2" t="str">
        <f t="shared" si="80"/>
        <v>With Discount</v>
      </c>
      <c r="U734">
        <v>1</v>
      </c>
      <c r="V734" s="18">
        <f t="shared" si="81"/>
        <v>9.3333333333333321</v>
      </c>
      <c r="W734">
        <v>0</v>
      </c>
      <c r="X734">
        <v>2</v>
      </c>
      <c r="Y734" s="18">
        <f t="shared" si="82"/>
        <v>18.666666666666664</v>
      </c>
      <c r="Z734">
        <v>7</v>
      </c>
      <c r="AA734" s="2">
        <f t="shared" si="83"/>
        <v>4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3</v>
      </c>
      <c r="AI734">
        <v>11</v>
      </c>
      <c r="AJ734">
        <v>0</v>
      </c>
    </row>
    <row r="735" spans="1:36" x14ac:dyDescent="0.25">
      <c r="A735">
        <v>4073</v>
      </c>
      <c r="B735">
        <v>1954</v>
      </c>
      <c r="C735" s="2">
        <f t="shared" ca="1" si="77"/>
        <v>71</v>
      </c>
      <c r="D735" t="s">
        <v>443</v>
      </c>
      <c r="E735" t="s">
        <v>34</v>
      </c>
      <c r="F735">
        <v>63564</v>
      </c>
      <c r="G735">
        <v>0</v>
      </c>
      <c r="H735">
        <v>0</v>
      </c>
      <c r="I735" s="21">
        <f t="shared" si="78"/>
        <v>0</v>
      </c>
      <c r="J735" t="s">
        <v>312</v>
      </c>
      <c r="K735">
        <v>0</v>
      </c>
      <c r="L735">
        <v>769</v>
      </c>
      <c r="M735">
        <v>80</v>
      </c>
      <c r="N735">
        <v>252</v>
      </c>
      <c r="O735">
        <v>15</v>
      </c>
      <c r="P735">
        <v>34</v>
      </c>
      <c r="Q735">
        <v>65</v>
      </c>
      <c r="R735" s="2">
        <f t="shared" si="79"/>
        <v>1215</v>
      </c>
      <c r="S735">
        <v>1</v>
      </c>
      <c r="T735" s="2" t="str">
        <f t="shared" si="80"/>
        <v>With Discount</v>
      </c>
      <c r="U735">
        <v>10</v>
      </c>
      <c r="V735" s="18">
        <f t="shared" si="81"/>
        <v>714.70588235294122</v>
      </c>
      <c r="W735">
        <v>10</v>
      </c>
      <c r="X735">
        <v>7</v>
      </c>
      <c r="Y735" s="18">
        <f t="shared" si="82"/>
        <v>500.29411764705878</v>
      </c>
      <c r="Z735">
        <v>6</v>
      </c>
      <c r="AA735" s="2">
        <f t="shared" si="83"/>
        <v>28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3</v>
      </c>
      <c r="AI735">
        <v>11</v>
      </c>
      <c r="AJ735">
        <v>1</v>
      </c>
    </row>
    <row r="736" spans="1:36" x14ac:dyDescent="0.25">
      <c r="A736">
        <v>6974</v>
      </c>
      <c r="B736">
        <v>1972</v>
      </c>
      <c r="C736" s="2">
        <f t="shared" ca="1" si="77"/>
        <v>53</v>
      </c>
      <c r="D736" t="s">
        <v>33</v>
      </c>
      <c r="E736" t="s">
        <v>34</v>
      </c>
      <c r="F736">
        <v>83443</v>
      </c>
      <c r="G736">
        <v>0</v>
      </c>
      <c r="H736">
        <v>0</v>
      </c>
      <c r="I736" s="21">
        <f t="shared" si="78"/>
        <v>0</v>
      </c>
      <c r="J736" t="s">
        <v>56</v>
      </c>
      <c r="K736">
        <v>89</v>
      </c>
      <c r="L736">
        <v>518</v>
      </c>
      <c r="M736">
        <v>42</v>
      </c>
      <c r="N736">
        <v>742</v>
      </c>
      <c r="O736">
        <v>55</v>
      </c>
      <c r="P736">
        <v>56</v>
      </c>
      <c r="Q736">
        <v>84</v>
      </c>
      <c r="R736" s="2">
        <f t="shared" si="79"/>
        <v>1497</v>
      </c>
      <c r="S736">
        <v>1</v>
      </c>
      <c r="T736" s="2" t="str">
        <f t="shared" si="80"/>
        <v>With Discount</v>
      </c>
      <c r="U736">
        <v>6</v>
      </c>
      <c r="V736" s="18">
        <f t="shared" si="81"/>
        <v>816.5454545454545</v>
      </c>
      <c r="W736">
        <v>10</v>
      </c>
      <c r="X736">
        <v>5</v>
      </c>
      <c r="Y736" s="18">
        <f t="shared" si="82"/>
        <v>680.45454545454538</v>
      </c>
      <c r="Z736">
        <v>2</v>
      </c>
      <c r="AA736" s="2">
        <f t="shared" si="83"/>
        <v>22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3</v>
      </c>
      <c r="AI736">
        <v>11</v>
      </c>
      <c r="AJ736">
        <v>0</v>
      </c>
    </row>
    <row r="737" spans="1:36" x14ac:dyDescent="0.25">
      <c r="A737">
        <v>7938</v>
      </c>
      <c r="B737">
        <v>1958</v>
      </c>
      <c r="C737" s="2">
        <f t="shared" ca="1" si="77"/>
        <v>67</v>
      </c>
      <c r="D737" t="s">
        <v>33</v>
      </c>
      <c r="E737" t="s">
        <v>34</v>
      </c>
      <c r="F737">
        <v>51518</v>
      </c>
      <c r="G737">
        <v>0</v>
      </c>
      <c r="H737">
        <v>1</v>
      </c>
      <c r="I737" s="21">
        <f t="shared" si="78"/>
        <v>1</v>
      </c>
      <c r="J737" s="1">
        <v>41343</v>
      </c>
      <c r="K737">
        <v>92</v>
      </c>
      <c r="L737">
        <v>350</v>
      </c>
      <c r="M737">
        <v>8</v>
      </c>
      <c r="N737">
        <v>66</v>
      </c>
      <c r="O737">
        <v>17</v>
      </c>
      <c r="P737">
        <v>4</v>
      </c>
      <c r="Q737">
        <v>4</v>
      </c>
      <c r="R737" s="2">
        <f t="shared" si="79"/>
        <v>449</v>
      </c>
      <c r="S737">
        <v>2</v>
      </c>
      <c r="T737" s="2" t="str">
        <f t="shared" si="80"/>
        <v>With Discount</v>
      </c>
      <c r="U737">
        <v>3</v>
      </c>
      <c r="V737" s="18">
        <f t="shared" si="81"/>
        <v>103.61538461538463</v>
      </c>
      <c r="W737">
        <v>2</v>
      </c>
      <c r="X737">
        <v>10</v>
      </c>
      <c r="Y737" s="18">
        <f t="shared" si="82"/>
        <v>345.38461538461542</v>
      </c>
      <c r="Z737">
        <v>3</v>
      </c>
      <c r="AA737" s="2">
        <f t="shared" si="83"/>
        <v>17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</v>
      </c>
      <c r="AI737">
        <v>11</v>
      </c>
      <c r="AJ737">
        <v>0</v>
      </c>
    </row>
    <row r="738" spans="1:36" x14ac:dyDescent="0.25">
      <c r="A738">
        <v>7094</v>
      </c>
      <c r="B738">
        <v>1975</v>
      </c>
      <c r="C738" s="2">
        <f t="shared" ca="1" si="77"/>
        <v>50</v>
      </c>
      <c r="D738" t="s">
        <v>442</v>
      </c>
      <c r="E738" t="s">
        <v>57</v>
      </c>
      <c r="F738">
        <v>58330</v>
      </c>
      <c r="G738">
        <v>0</v>
      </c>
      <c r="H738">
        <v>1</v>
      </c>
      <c r="I738" s="21">
        <f t="shared" si="78"/>
        <v>1</v>
      </c>
      <c r="J738" t="s">
        <v>291</v>
      </c>
      <c r="K738">
        <v>87</v>
      </c>
      <c r="L738">
        <v>445</v>
      </c>
      <c r="M738">
        <v>53</v>
      </c>
      <c r="N738">
        <v>213</v>
      </c>
      <c r="O738">
        <v>104</v>
      </c>
      <c r="P738">
        <v>98</v>
      </c>
      <c r="Q738">
        <v>151</v>
      </c>
      <c r="R738" s="2">
        <f t="shared" si="79"/>
        <v>1064</v>
      </c>
      <c r="S738">
        <v>1</v>
      </c>
      <c r="T738" s="2" t="str">
        <f t="shared" si="80"/>
        <v>With Discount</v>
      </c>
      <c r="U738">
        <v>6</v>
      </c>
      <c r="V738" s="18">
        <f t="shared" si="81"/>
        <v>336</v>
      </c>
      <c r="W738">
        <v>4</v>
      </c>
      <c r="X738">
        <v>13</v>
      </c>
      <c r="Y738" s="18">
        <f t="shared" si="82"/>
        <v>728</v>
      </c>
      <c r="Z738">
        <v>4</v>
      </c>
      <c r="AA738" s="2">
        <f t="shared" si="83"/>
        <v>24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3</v>
      </c>
      <c r="AI738">
        <v>11</v>
      </c>
      <c r="AJ738">
        <v>0</v>
      </c>
    </row>
    <row r="739" spans="1:36" x14ac:dyDescent="0.25">
      <c r="A739">
        <v>3667</v>
      </c>
      <c r="B739">
        <v>1969</v>
      </c>
      <c r="C739" s="2">
        <f t="shared" ca="1" si="77"/>
        <v>56</v>
      </c>
      <c r="D739" t="s">
        <v>442</v>
      </c>
      <c r="E739" t="s">
        <v>34</v>
      </c>
      <c r="F739">
        <v>80952</v>
      </c>
      <c r="G739">
        <v>0</v>
      </c>
      <c r="H739">
        <v>0</v>
      </c>
      <c r="I739" s="21">
        <f t="shared" si="78"/>
        <v>0</v>
      </c>
      <c r="J739" t="s">
        <v>313</v>
      </c>
      <c r="K739">
        <v>20</v>
      </c>
      <c r="L739">
        <v>778</v>
      </c>
      <c r="M739">
        <v>178</v>
      </c>
      <c r="N739">
        <v>689</v>
      </c>
      <c r="O739">
        <v>41</v>
      </c>
      <c r="P739">
        <v>27</v>
      </c>
      <c r="Q739">
        <v>44</v>
      </c>
      <c r="R739" s="2">
        <f t="shared" si="79"/>
        <v>1757</v>
      </c>
      <c r="S739">
        <v>1</v>
      </c>
      <c r="T739" s="2" t="str">
        <f t="shared" si="80"/>
        <v>With Discount</v>
      </c>
      <c r="U739">
        <v>8</v>
      </c>
      <c r="V739" s="18">
        <f t="shared" si="81"/>
        <v>739.78947368421052</v>
      </c>
      <c r="W739">
        <v>5</v>
      </c>
      <c r="X739">
        <v>11</v>
      </c>
      <c r="Y739" s="18">
        <f t="shared" si="82"/>
        <v>1017.2105263157895</v>
      </c>
      <c r="Z739">
        <v>8</v>
      </c>
      <c r="AA739" s="2">
        <f t="shared" si="83"/>
        <v>25</v>
      </c>
      <c r="AB739">
        <v>0</v>
      </c>
      <c r="AC739">
        <v>1</v>
      </c>
      <c r="AD739">
        <v>1</v>
      </c>
      <c r="AE739">
        <v>1</v>
      </c>
      <c r="AF739">
        <v>0</v>
      </c>
      <c r="AG739">
        <v>0</v>
      </c>
      <c r="AH739">
        <v>3</v>
      </c>
      <c r="AI739">
        <v>11</v>
      </c>
      <c r="AJ739">
        <v>1</v>
      </c>
    </row>
    <row r="740" spans="1:36" x14ac:dyDescent="0.25">
      <c r="A740">
        <v>7723</v>
      </c>
      <c r="B740">
        <v>1979</v>
      </c>
      <c r="C740" s="2">
        <f t="shared" ca="1" si="77"/>
        <v>46</v>
      </c>
      <c r="D740" t="s">
        <v>442</v>
      </c>
      <c r="E740" t="s">
        <v>34</v>
      </c>
      <c r="F740">
        <v>75507</v>
      </c>
      <c r="G740">
        <v>0</v>
      </c>
      <c r="H740">
        <v>0</v>
      </c>
      <c r="I740" s="21">
        <f t="shared" si="78"/>
        <v>0</v>
      </c>
      <c r="J740" s="1">
        <v>41675</v>
      </c>
      <c r="K740">
        <v>56</v>
      </c>
      <c r="L740">
        <v>709</v>
      </c>
      <c r="M740">
        <v>93</v>
      </c>
      <c r="N740">
        <v>374</v>
      </c>
      <c r="O740">
        <v>104</v>
      </c>
      <c r="P740">
        <v>80</v>
      </c>
      <c r="Q740">
        <v>80</v>
      </c>
      <c r="R740" s="2">
        <f t="shared" si="79"/>
        <v>1440</v>
      </c>
      <c r="S740">
        <v>1</v>
      </c>
      <c r="T740" s="2" t="str">
        <f t="shared" si="80"/>
        <v>With Discount</v>
      </c>
      <c r="U740">
        <v>8</v>
      </c>
      <c r="V740" s="18">
        <f t="shared" si="81"/>
        <v>822.85714285714278</v>
      </c>
      <c r="W740">
        <v>6</v>
      </c>
      <c r="X740">
        <v>6</v>
      </c>
      <c r="Y740" s="18">
        <f t="shared" si="82"/>
        <v>617.14285714285711</v>
      </c>
      <c r="Z740">
        <v>3</v>
      </c>
      <c r="AA740" s="2">
        <f t="shared" si="83"/>
        <v>21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3</v>
      </c>
      <c r="AI740">
        <v>11</v>
      </c>
      <c r="AJ740">
        <v>0</v>
      </c>
    </row>
    <row r="741" spans="1:36" x14ac:dyDescent="0.25">
      <c r="A741">
        <v>3870</v>
      </c>
      <c r="B741">
        <v>1978</v>
      </c>
      <c r="C741" s="2">
        <f t="shared" ca="1" si="77"/>
        <v>47</v>
      </c>
      <c r="D741" t="s">
        <v>443</v>
      </c>
      <c r="E741" t="s">
        <v>34</v>
      </c>
      <c r="F741">
        <v>63855</v>
      </c>
      <c r="G741">
        <v>0</v>
      </c>
      <c r="H741">
        <v>0</v>
      </c>
      <c r="I741" s="21">
        <f t="shared" si="78"/>
        <v>0</v>
      </c>
      <c r="J741" s="1">
        <v>41519</v>
      </c>
      <c r="K741">
        <v>28</v>
      </c>
      <c r="L741">
        <v>359</v>
      </c>
      <c r="M741">
        <v>35</v>
      </c>
      <c r="N741">
        <v>314</v>
      </c>
      <c r="O741">
        <v>93</v>
      </c>
      <c r="P741">
        <v>116</v>
      </c>
      <c r="Q741">
        <v>89</v>
      </c>
      <c r="R741" s="2">
        <f t="shared" si="79"/>
        <v>1006</v>
      </c>
      <c r="S741">
        <v>1</v>
      </c>
      <c r="T741" s="2" t="str">
        <f t="shared" si="80"/>
        <v>With Discount</v>
      </c>
      <c r="U741">
        <v>7</v>
      </c>
      <c r="V741" s="18">
        <f t="shared" si="81"/>
        <v>352.09999999999997</v>
      </c>
      <c r="W741">
        <v>3</v>
      </c>
      <c r="X741">
        <v>13</v>
      </c>
      <c r="Y741" s="18">
        <f t="shared" si="82"/>
        <v>653.9</v>
      </c>
      <c r="Z741">
        <v>4</v>
      </c>
      <c r="AA741" s="2">
        <f t="shared" si="83"/>
        <v>24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3</v>
      </c>
      <c r="AI741">
        <v>11</v>
      </c>
      <c r="AJ741">
        <v>0</v>
      </c>
    </row>
    <row r="742" spans="1:36" x14ac:dyDescent="0.25">
      <c r="A742">
        <v>4012</v>
      </c>
      <c r="B742">
        <v>1972</v>
      </c>
      <c r="C742" s="2">
        <f t="shared" ca="1" si="77"/>
        <v>53</v>
      </c>
      <c r="D742" t="s">
        <v>33</v>
      </c>
      <c r="E742" t="s">
        <v>34</v>
      </c>
      <c r="F742">
        <v>62220</v>
      </c>
      <c r="G742">
        <v>0</v>
      </c>
      <c r="H742">
        <v>1</v>
      </c>
      <c r="I742" s="21">
        <f t="shared" si="78"/>
        <v>1</v>
      </c>
      <c r="J742" s="1">
        <v>41221</v>
      </c>
      <c r="K742">
        <v>55</v>
      </c>
      <c r="L742">
        <v>799</v>
      </c>
      <c r="M742">
        <v>12</v>
      </c>
      <c r="N742">
        <v>375</v>
      </c>
      <c r="O742">
        <v>16</v>
      </c>
      <c r="P742">
        <v>12</v>
      </c>
      <c r="Q742">
        <v>12</v>
      </c>
      <c r="R742" s="2">
        <f t="shared" si="79"/>
        <v>1226</v>
      </c>
      <c r="S742">
        <v>5</v>
      </c>
      <c r="T742" s="2" t="str">
        <f t="shared" si="80"/>
        <v>With Discount</v>
      </c>
      <c r="U742">
        <v>7</v>
      </c>
      <c r="V742" s="18">
        <f t="shared" si="81"/>
        <v>715.16666666666674</v>
      </c>
      <c r="W742">
        <v>6</v>
      </c>
      <c r="X742">
        <v>5</v>
      </c>
      <c r="Y742" s="18">
        <f t="shared" si="82"/>
        <v>510.83333333333337</v>
      </c>
      <c r="Z742">
        <v>6</v>
      </c>
      <c r="AA742" s="2">
        <f t="shared" si="83"/>
        <v>23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</v>
      </c>
      <c r="AI742">
        <v>11</v>
      </c>
      <c r="AJ742">
        <v>1</v>
      </c>
    </row>
    <row r="743" spans="1:36" x14ac:dyDescent="0.25">
      <c r="A743">
        <v>5909</v>
      </c>
      <c r="B743">
        <v>1964</v>
      </c>
      <c r="C743" s="2">
        <f t="shared" ca="1" si="77"/>
        <v>61</v>
      </c>
      <c r="D743" t="s">
        <v>442</v>
      </c>
      <c r="E743" t="s">
        <v>34</v>
      </c>
      <c r="F743">
        <v>58512</v>
      </c>
      <c r="G743">
        <v>0</v>
      </c>
      <c r="H743">
        <v>1</v>
      </c>
      <c r="I743" s="21">
        <f t="shared" si="78"/>
        <v>1</v>
      </c>
      <c r="J743" t="s">
        <v>130</v>
      </c>
      <c r="K743">
        <v>25</v>
      </c>
      <c r="L743">
        <v>895</v>
      </c>
      <c r="M743">
        <v>10</v>
      </c>
      <c r="N743">
        <v>101</v>
      </c>
      <c r="O743">
        <v>13</v>
      </c>
      <c r="P743">
        <v>0</v>
      </c>
      <c r="Q743">
        <v>152</v>
      </c>
      <c r="R743" s="2">
        <f t="shared" si="79"/>
        <v>1171</v>
      </c>
      <c r="S743">
        <v>5</v>
      </c>
      <c r="T743" s="2" t="str">
        <f t="shared" si="80"/>
        <v>With Discount</v>
      </c>
      <c r="U743">
        <v>3</v>
      </c>
      <c r="V743" s="18">
        <f t="shared" si="81"/>
        <v>319.36363636363632</v>
      </c>
      <c r="W743">
        <v>4</v>
      </c>
      <c r="X743">
        <v>8</v>
      </c>
      <c r="Y743" s="18">
        <f t="shared" si="82"/>
        <v>851.63636363636363</v>
      </c>
      <c r="Z743">
        <v>8</v>
      </c>
      <c r="AA743" s="2">
        <f t="shared" si="83"/>
        <v>20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</v>
      </c>
      <c r="AI743">
        <v>11</v>
      </c>
      <c r="AJ743">
        <v>0</v>
      </c>
    </row>
    <row r="744" spans="1:36" x14ac:dyDescent="0.25">
      <c r="A744">
        <v>10470</v>
      </c>
      <c r="B744">
        <v>1979</v>
      </c>
      <c r="C744" s="2">
        <f t="shared" ca="1" si="77"/>
        <v>46</v>
      </c>
      <c r="D744" t="s">
        <v>443</v>
      </c>
      <c r="E744" t="s">
        <v>34</v>
      </c>
      <c r="F744">
        <v>40662</v>
      </c>
      <c r="G744">
        <v>1</v>
      </c>
      <c r="H744">
        <v>0</v>
      </c>
      <c r="I744" s="21">
        <f t="shared" si="78"/>
        <v>1</v>
      </c>
      <c r="J744" t="s">
        <v>314</v>
      </c>
      <c r="K744">
        <v>0</v>
      </c>
      <c r="L744">
        <v>40</v>
      </c>
      <c r="M744">
        <v>2</v>
      </c>
      <c r="N744">
        <v>23</v>
      </c>
      <c r="O744">
        <v>0</v>
      </c>
      <c r="P744">
        <v>4</v>
      </c>
      <c r="Q744">
        <v>23</v>
      </c>
      <c r="R744" s="2">
        <f t="shared" si="79"/>
        <v>92</v>
      </c>
      <c r="S744">
        <v>2</v>
      </c>
      <c r="T744" s="2" t="str">
        <f t="shared" si="80"/>
        <v>With Discount</v>
      </c>
      <c r="U744">
        <v>2</v>
      </c>
      <c r="V744" s="18">
        <f t="shared" si="81"/>
        <v>36.800000000000004</v>
      </c>
      <c r="W744">
        <v>1</v>
      </c>
      <c r="X744">
        <v>3</v>
      </c>
      <c r="Y744" s="18">
        <f t="shared" si="82"/>
        <v>55.199999999999996</v>
      </c>
      <c r="Z744">
        <v>4</v>
      </c>
      <c r="AA744" s="2">
        <f t="shared" si="83"/>
        <v>8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</v>
      </c>
      <c r="AI744">
        <v>11</v>
      </c>
      <c r="AJ744">
        <v>0</v>
      </c>
    </row>
    <row r="745" spans="1:36" x14ac:dyDescent="0.25">
      <c r="A745">
        <v>6488</v>
      </c>
      <c r="B745">
        <v>1959</v>
      </c>
      <c r="C745" s="2">
        <f t="shared" ca="1" si="77"/>
        <v>66</v>
      </c>
      <c r="D745" t="s">
        <v>33</v>
      </c>
      <c r="E745" t="s">
        <v>34</v>
      </c>
      <c r="F745">
        <v>38829</v>
      </c>
      <c r="G745">
        <v>0</v>
      </c>
      <c r="H745">
        <v>1</v>
      </c>
      <c r="I745" s="21">
        <f t="shared" si="78"/>
        <v>1</v>
      </c>
      <c r="J745" s="1">
        <v>41794</v>
      </c>
      <c r="K745">
        <v>86</v>
      </c>
      <c r="L745">
        <v>76</v>
      </c>
      <c r="M745">
        <v>0</v>
      </c>
      <c r="N745">
        <v>7</v>
      </c>
      <c r="O745">
        <v>0</v>
      </c>
      <c r="P745">
        <v>0</v>
      </c>
      <c r="Q745">
        <v>16</v>
      </c>
      <c r="R745" s="2">
        <f t="shared" si="79"/>
        <v>99</v>
      </c>
      <c r="S745">
        <v>1</v>
      </c>
      <c r="T745" s="2" t="str">
        <f t="shared" si="80"/>
        <v>With Discount</v>
      </c>
      <c r="U745">
        <v>3</v>
      </c>
      <c r="V745" s="18">
        <f t="shared" si="81"/>
        <v>59.4</v>
      </c>
      <c r="W745">
        <v>2</v>
      </c>
      <c r="X745">
        <v>2</v>
      </c>
      <c r="Y745" s="18">
        <f t="shared" si="82"/>
        <v>39.6</v>
      </c>
      <c r="Z745">
        <v>5</v>
      </c>
      <c r="AA745" s="2">
        <f t="shared" si="83"/>
        <v>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</v>
      </c>
      <c r="AI745">
        <v>11</v>
      </c>
      <c r="AJ745">
        <v>0</v>
      </c>
    </row>
    <row r="746" spans="1:36" x14ac:dyDescent="0.25">
      <c r="A746">
        <v>10270</v>
      </c>
      <c r="B746">
        <v>1981</v>
      </c>
      <c r="C746" s="2">
        <f t="shared" ca="1" si="77"/>
        <v>44</v>
      </c>
      <c r="D746" t="s">
        <v>443</v>
      </c>
      <c r="E746" t="s">
        <v>34</v>
      </c>
      <c r="F746">
        <v>35523</v>
      </c>
      <c r="G746">
        <v>1</v>
      </c>
      <c r="H746">
        <v>0</v>
      </c>
      <c r="I746" s="21">
        <f t="shared" si="78"/>
        <v>1</v>
      </c>
      <c r="J746" s="1">
        <v>41343</v>
      </c>
      <c r="K746">
        <v>8</v>
      </c>
      <c r="L746">
        <v>11</v>
      </c>
      <c r="M746">
        <v>5</v>
      </c>
      <c r="N746">
        <v>22</v>
      </c>
      <c r="O746">
        <v>12</v>
      </c>
      <c r="P746">
        <v>5</v>
      </c>
      <c r="Q746">
        <v>11</v>
      </c>
      <c r="R746" s="2">
        <f t="shared" si="79"/>
        <v>66</v>
      </c>
      <c r="S746">
        <v>2</v>
      </c>
      <c r="T746" s="2" t="str">
        <f t="shared" si="80"/>
        <v>With Discount</v>
      </c>
      <c r="U746">
        <v>3</v>
      </c>
      <c r="V746" s="18">
        <f t="shared" si="81"/>
        <v>33</v>
      </c>
      <c r="W746">
        <v>0</v>
      </c>
      <c r="X746">
        <v>3</v>
      </c>
      <c r="Y746" s="18">
        <f t="shared" si="82"/>
        <v>33</v>
      </c>
      <c r="Z746">
        <v>7</v>
      </c>
      <c r="AA746" s="2">
        <f t="shared" si="83"/>
        <v>8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3</v>
      </c>
      <c r="AI746">
        <v>11</v>
      </c>
      <c r="AJ746">
        <v>0</v>
      </c>
    </row>
    <row r="747" spans="1:36" x14ac:dyDescent="0.25">
      <c r="A747">
        <v>6887</v>
      </c>
      <c r="B747">
        <v>1967</v>
      </c>
      <c r="C747" s="2">
        <f t="shared" ca="1" si="77"/>
        <v>58</v>
      </c>
      <c r="D747" t="s">
        <v>442</v>
      </c>
      <c r="E747" t="s">
        <v>30</v>
      </c>
      <c r="F747">
        <v>79146</v>
      </c>
      <c r="G747">
        <v>1</v>
      </c>
      <c r="H747">
        <v>1</v>
      </c>
      <c r="I747" s="21">
        <f t="shared" si="78"/>
        <v>2</v>
      </c>
      <c r="J747" t="s">
        <v>110</v>
      </c>
      <c r="K747">
        <v>33</v>
      </c>
      <c r="L747">
        <v>245</v>
      </c>
      <c r="M747">
        <v>16</v>
      </c>
      <c r="N747">
        <v>223</v>
      </c>
      <c r="O747">
        <v>21</v>
      </c>
      <c r="P747">
        <v>43</v>
      </c>
      <c r="Q747">
        <v>16</v>
      </c>
      <c r="R747" s="2">
        <f t="shared" si="79"/>
        <v>564</v>
      </c>
      <c r="S747">
        <v>2</v>
      </c>
      <c r="T747" s="2" t="str">
        <f t="shared" si="80"/>
        <v>With Discount</v>
      </c>
      <c r="U747">
        <v>8</v>
      </c>
      <c r="V747" s="18">
        <f t="shared" si="81"/>
        <v>282</v>
      </c>
      <c r="W747">
        <v>1</v>
      </c>
      <c r="X747">
        <v>8</v>
      </c>
      <c r="Y747" s="18">
        <f t="shared" si="82"/>
        <v>282</v>
      </c>
      <c r="Z747">
        <v>6</v>
      </c>
      <c r="AA747" s="2">
        <f t="shared" si="83"/>
        <v>19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3</v>
      </c>
      <c r="AI747">
        <v>11</v>
      </c>
      <c r="AJ747">
        <v>0</v>
      </c>
    </row>
    <row r="748" spans="1:36" x14ac:dyDescent="0.25">
      <c r="A748">
        <v>6406</v>
      </c>
      <c r="B748">
        <v>1988</v>
      </c>
      <c r="C748" s="2">
        <f t="shared" ca="1" si="77"/>
        <v>37</v>
      </c>
      <c r="D748" t="s">
        <v>443</v>
      </c>
      <c r="E748" t="s">
        <v>34</v>
      </c>
      <c r="F748">
        <v>78285</v>
      </c>
      <c r="G748">
        <v>0</v>
      </c>
      <c r="H748">
        <v>0</v>
      </c>
      <c r="I748" s="21">
        <f t="shared" si="78"/>
        <v>0</v>
      </c>
      <c r="J748" t="s">
        <v>152</v>
      </c>
      <c r="K748">
        <v>13</v>
      </c>
      <c r="L748">
        <v>647</v>
      </c>
      <c r="M748">
        <v>107</v>
      </c>
      <c r="N748">
        <v>391</v>
      </c>
      <c r="O748">
        <v>175</v>
      </c>
      <c r="P748">
        <v>67</v>
      </c>
      <c r="Q748">
        <v>40</v>
      </c>
      <c r="R748" s="2">
        <f t="shared" si="79"/>
        <v>1427</v>
      </c>
      <c r="S748">
        <v>1</v>
      </c>
      <c r="T748" s="2" t="str">
        <f t="shared" si="80"/>
        <v>With Discount</v>
      </c>
      <c r="U748">
        <v>6</v>
      </c>
      <c r="V748" s="18">
        <f t="shared" si="81"/>
        <v>535.125</v>
      </c>
      <c r="W748">
        <v>4</v>
      </c>
      <c r="X748">
        <v>10</v>
      </c>
      <c r="Y748" s="18">
        <f t="shared" si="82"/>
        <v>891.875</v>
      </c>
      <c r="Z748">
        <v>3</v>
      </c>
      <c r="AA748" s="2">
        <f t="shared" si="83"/>
        <v>21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3</v>
      </c>
      <c r="AI748">
        <v>11</v>
      </c>
      <c r="AJ748">
        <v>0</v>
      </c>
    </row>
    <row r="749" spans="1:36" x14ac:dyDescent="0.25">
      <c r="A749">
        <v>7573</v>
      </c>
      <c r="B749">
        <v>1978</v>
      </c>
      <c r="C749" s="2">
        <f t="shared" ca="1" si="77"/>
        <v>47</v>
      </c>
      <c r="D749" t="s">
        <v>33</v>
      </c>
      <c r="E749" t="s">
        <v>30</v>
      </c>
      <c r="F749">
        <v>31626</v>
      </c>
      <c r="G749">
        <v>1</v>
      </c>
      <c r="H749">
        <v>0</v>
      </c>
      <c r="I749" s="21">
        <f t="shared" si="78"/>
        <v>1</v>
      </c>
      <c r="J749" s="1">
        <v>41552</v>
      </c>
      <c r="K749">
        <v>12</v>
      </c>
      <c r="L749">
        <v>39</v>
      </c>
      <c r="M749">
        <v>1</v>
      </c>
      <c r="N749">
        <v>9</v>
      </c>
      <c r="O749">
        <v>2</v>
      </c>
      <c r="P749">
        <v>1</v>
      </c>
      <c r="Q749">
        <v>34</v>
      </c>
      <c r="R749" s="2">
        <f t="shared" si="79"/>
        <v>86</v>
      </c>
      <c r="S749">
        <v>1</v>
      </c>
      <c r="T749" s="2" t="str">
        <f t="shared" si="80"/>
        <v>With Discount</v>
      </c>
      <c r="U749">
        <v>2</v>
      </c>
      <c r="V749" s="18">
        <f t="shared" si="81"/>
        <v>43</v>
      </c>
      <c r="W749">
        <v>1</v>
      </c>
      <c r="X749">
        <v>2</v>
      </c>
      <c r="Y749" s="18">
        <f t="shared" si="82"/>
        <v>43</v>
      </c>
      <c r="Z749">
        <v>7</v>
      </c>
      <c r="AA749" s="2">
        <f t="shared" si="83"/>
        <v>6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3</v>
      </c>
      <c r="AI749">
        <v>11</v>
      </c>
      <c r="AJ749">
        <v>1</v>
      </c>
    </row>
    <row r="750" spans="1:36" x14ac:dyDescent="0.25">
      <c r="A750">
        <v>4508</v>
      </c>
      <c r="B750">
        <v>1952</v>
      </c>
      <c r="C750" s="2">
        <f t="shared" ca="1" si="77"/>
        <v>73</v>
      </c>
      <c r="D750" t="s">
        <v>442</v>
      </c>
      <c r="E750" t="s">
        <v>30</v>
      </c>
      <c r="F750">
        <v>75127</v>
      </c>
      <c r="G750">
        <v>0</v>
      </c>
      <c r="H750">
        <v>0</v>
      </c>
      <c r="I750" s="21">
        <f t="shared" si="78"/>
        <v>0</v>
      </c>
      <c r="J750" t="s">
        <v>53</v>
      </c>
      <c r="K750">
        <v>92</v>
      </c>
      <c r="L750">
        <v>203</v>
      </c>
      <c r="M750">
        <v>35</v>
      </c>
      <c r="N750">
        <v>305</v>
      </c>
      <c r="O750">
        <v>46</v>
      </c>
      <c r="P750">
        <v>17</v>
      </c>
      <c r="Q750">
        <v>227</v>
      </c>
      <c r="R750" s="2">
        <f t="shared" si="79"/>
        <v>833</v>
      </c>
      <c r="S750">
        <v>1</v>
      </c>
      <c r="T750" s="2" t="str">
        <f t="shared" si="80"/>
        <v>With Discount</v>
      </c>
      <c r="U750">
        <v>2</v>
      </c>
      <c r="V750" s="18">
        <f t="shared" si="81"/>
        <v>238</v>
      </c>
      <c r="W750">
        <v>11</v>
      </c>
      <c r="X750">
        <v>5</v>
      </c>
      <c r="Y750" s="18">
        <f t="shared" si="82"/>
        <v>595</v>
      </c>
      <c r="Z750">
        <v>1</v>
      </c>
      <c r="AA750" s="2">
        <f t="shared" si="83"/>
        <v>19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</v>
      </c>
      <c r="AI750">
        <v>11</v>
      </c>
      <c r="AJ750">
        <v>0</v>
      </c>
    </row>
    <row r="751" spans="1:36" x14ac:dyDescent="0.25">
      <c r="A751">
        <v>221</v>
      </c>
      <c r="B751">
        <v>1955</v>
      </c>
      <c r="C751" s="2">
        <f t="shared" ca="1" si="77"/>
        <v>70</v>
      </c>
      <c r="D751" t="s">
        <v>442</v>
      </c>
      <c r="E751" t="s">
        <v>34</v>
      </c>
      <c r="F751">
        <v>48726</v>
      </c>
      <c r="G751">
        <v>0</v>
      </c>
      <c r="H751">
        <v>1</v>
      </c>
      <c r="I751" s="21">
        <f t="shared" si="78"/>
        <v>1</v>
      </c>
      <c r="J751" t="s">
        <v>182</v>
      </c>
      <c r="K751">
        <v>90</v>
      </c>
      <c r="L751">
        <v>138</v>
      </c>
      <c r="M751">
        <v>3</v>
      </c>
      <c r="N751">
        <v>38</v>
      </c>
      <c r="O751">
        <v>4</v>
      </c>
      <c r="P751">
        <v>0</v>
      </c>
      <c r="Q751">
        <v>59</v>
      </c>
      <c r="R751" s="2">
        <f t="shared" si="79"/>
        <v>242</v>
      </c>
      <c r="S751">
        <v>3</v>
      </c>
      <c r="T751" s="2" t="str">
        <f t="shared" si="80"/>
        <v>With Discount</v>
      </c>
      <c r="U751">
        <v>3</v>
      </c>
      <c r="V751" s="18">
        <f t="shared" si="81"/>
        <v>103.71428571428571</v>
      </c>
      <c r="W751">
        <v>2</v>
      </c>
      <c r="X751">
        <v>4</v>
      </c>
      <c r="Y751" s="18">
        <f t="shared" si="82"/>
        <v>138.28571428571428</v>
      </c>
      <c r="Z751">
        <v>6</v>
      </c>
      <c r="AA751" s="2">
        <f t="shared" si="83"/>
        <v>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</v>
      </c>
      <c r="AI751">
        <v>11</v>
      </c>
      <c r="AJ751">
        <v>0</v>
      </c>
    </row>
    <row r="752" spans="1:36" x14ac:dyDescent="0.25">
      <c r="A752">
        <v>5331</v>
      </c>
      <c r="B752">
        <v>1977</v>
      </c>
      <c r="C752" s="2">
        <f t="shared" ca="1" si="77"/>
        <v>48</v>
      </c>
      <c r="D752" t="s">
        <v>442</v>
      </c>
      <c r="E752" t="s">
        <v>34</v>
      </c>
      <c r="F752">
        <v>74985</v>
      </c>
      <c r="G752">
        <v>0</v>
      </c>
      <c r="H752">
        <v>0</v>
      </c>
      <c r="I752" s="21">
        <f t="shared" si="78"/>
        <v>0</v>
      </c>
      <c r="J752" s="1">
        <v>41222</v>
      </c>
      <c r="K752">
        <v>8</v>
      </c>
      <c r="L752">
        <v>587</v>
      </c>
      <c r="M752">
        <v>51</v>
      </c>
      <c r="N752">
        <v>898</v>
      </c>
      <c r="O752">
        <v>247</v>
      </c>
      <c r="P752">
        <v>0</v>
      </c>
      <c r="Q752">
        <v>86</v>
      </c>
      <c r="R752" s="2">
        <f t="shared" si="79"/>
        <v>1869</v>
      </c>
      <c r="S752">
        <v>1</v>
      </c>
      <c r="T752" s="2" t="str">
        <f t="shared" si="80"/>
        <v>With Discount</v>
      </c>
      <c r="U752">
        <v>3</v>
      </c>
      <c r="V752" s="18">
        <f t="shared" si="81"/>
        <v>560.69999999999993</v>
      </c>
      <c r="W752">
        <v>6</v>
      </c>
      <c r="X752">
        <v>7</v>
      </c>
      <c r="Y752" s="18">
        <f t="shared" si="82"/>
        <v>1308.3</v>
      </c>
      <c r="Z752">
        <v>2</v>
      </c>
      <c r="AA752" s="2">
        <f t="shared" si="83"/>
        <v>17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3</v>
      </c>
      <c r="AI752">
        <v>11</v>
      </c>
      <c r="AJ752">
        <v>0</v>
      </c>
    </row>
    <row r="753" spans="1:36" x14ac:dyDescent="0.25">
      <c r="A753">
        <v>1911</v>
      </c>
      <c r="B753">
        <v>1987</v>
      </c>
      <c r="C753" s="2">
        <f t="shared" ca="1" si="77"/>
        <v>38</v>
      </c>
      <c r="D753" t="s">
        <v>442</v>
      </c>
      <c r="E753" t="s">
        <v>34</v>
      </c>
      <c r="F753">
        <v>67430</v>
      </c>
      <c r="G753">
        <v>0</v>
      </c>
      <c r="H753">
        <v>0</v>
      </c>
      <c r="I753" s="21">
        <f t="shared" si="78"/>
        <v>0</v>
      </c>
      <c r="J753" s="1">
        <v>41038</v>
      </c>
      <c r="K753">
        <v>6</v>
      </c>
      <c r="L753">
        <v>595</v>
      </c>
      <c r="M753">
        <v>97</v>
      </c>
      <c r="N753">
        <v>291</v>
      </c>
      <c r="O753">
        <v>127</v>
      </c>
      <c r="P753">
        <v>133</v>
      </c>
      <c r="Q753">
        <v>121</v>
      </c>
      <c r="R753" s="2">
        <f t="shared" si="79"/>
        <v>1364</v>
      </c>
      <c r="S753">
        <v>1</v>
      </c>
      <c r="T753" s="2" t="str">
        <f t="shared" si="80"/>
        <v>With Discount</v>
      </c>
      <c r="U753">
        <v>11</v>
      </c>
      <c r="V753" s="18">
        <f t="shared" si="81"/>
        <v>652.3478260869565</v>
      </c>
      <c r="W753">
        <v>5</v>
      </c>
      <c r="X753">
        <v>12</v>
      </c>
      <c r="Y753" s="18">
        <f t="shared" si="82"/>
        <v>711.6521739130435</v>
      </c>
      <c r="Z753">
        <v>6</v>
      </c>
      <c r="AA753" s="2">
        <f t="shared" si="83"/>
        <v>29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</v>
      </c>
      <c r="AI753">
        <v>11</v>
      </c>
      <c r="AJ753">
        <v>0</v>
      </c>
    </row>
    <row r="754" spans="1:36" x14ac:dyDescent="0.25">
      <c r="A754">
        <v>20</v>
      </c>
      <c r="B754">
        <v>1965</v>
      </c>
      <c r="C754" s="2">
        <f t="shared" ca="1" si="77"/>
        <v>60</v>
      </c>
      <c r="D754" t="s">
        <v>443</v>
      </c>
      <c r="E754" t="s">
        <v>34</v>
      </c>
      <c r="F754">
        <v>46891</v>
      </c>
      <c r="G754">
        <v>0</v>
      </c>
      <c r="H754">
        <v>1</v>
      </c>
      <c r="I754" s="21">
        <f t="shared" si="78"/>
        <v>1</v>
      </c>
      <c r="J754" s="1">
        <v>41283</v>
      </c>
      <c r="K754">
        <v>91</v>
      </c>
      <c r="L754">
        <v>43</v>
      </c>
      <c r="M754">
        <v>12</v>
      </c>
      <c r="N754">
        <v>23</v>
      </c>
      <c r="O754">
        <v>29</v>
      </c>
      <c r="P754">
        <v>15</v>
      </c>
      <c r="Q754">
        <v>61</v>
      </c>
      <c r="R754" s="2">
        <f t="shared" si="79"/>
        <v>183</v>
      </c>
      <c r="S754">
        <v>1</v>
      </c>
      <c r="T754" s="2" t="str">
        <f t="shared" si="80"/>
        <v>With Discount</v>
      </c>
      <c r="U754">
        <v>2</v>
      </c>
      <c r="V754" s="18">
        <f t="shared" si="81"/>
        <v>61</v>
      </c>
      <c r="W754">
        <v>1</v>
      </c>
      <c r="X754">
        <v>4</v>
      </c>
      <c r="Y754" s="18">
        <f t="shared" si="82"/>
        <v>122</v>
      </c>
      <c r="Z754">
        <v>4</v>
      </c>
      <c r="AA754" s="2">
        <f t="shared" si="83"/>
        <v>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</v>
      </c>
      <c r="AI754">
        <v>11</v>
      </c>
      <c r="AJ754">
        <v>0</v>
      </c>
    </row>
    <row r="755" spans="1:36" x14ac:dyDescent="0.25">
      <c r="A755">
        <v>8786</v>
      </c>
      <c r="B755">
        <v>1956</v>
      </c>
      <c r="C755" s="2">
        <f t="shared" ca="1" si="77"/>
        <v>69</v>
      </c>
      <c r="D755" t="s">
        <v>443</v>
      </c>
      <c r="E755" t="s">
        <v>34</v>
      </c>
      <c r="F755">
        <v>62058</v>
      </c>
      <c r="G755">
        <v>0</v>
      </c>
      <c r="H755">
        <v>1</v>
      </c>
      <c r="I755" s="21">
        <f t="shared" si="78"/>
        <v>1</v>
      </c>
      <c r="J755" t="s">
        <v>315</v>
      </c>
      <c r="K755">
        <v>52</v>
      </c>
      <c r="L755">
        <v>301</v>
      </c>
      <c r="M755">
        <v>7</v>
      </c>
      <c r="N755">
        <v>74</v>
      </c>
      <c r="O755">
        <v>10</v>
      </c>
      <c r="P755">
        <v>0</v>
      </c>
      <c r="Q755">
        <v>58</v>
      </c>
      <c r="R755" s="2">
        <f t="shared" si="79"/>
        <v>450</v>
      </c>
      <c r="S755">
        <v>4</v>
      </c>
      <c r="T755" s="2" t="str">
        <f t="shared" si="80"/>
        <v>With Discount</v>
      </c>
      <c r="U755">
        <v>6</v>
      </c>
      <c r="V755" s="18">
        <f t="shared" si="81"/>
        <v>207.69230769230771</v>
      </c>
      <c r="W755">
        <v>1</v>
      </c>
      <c r="X755">
        <v>7</v>
      </c>
      <c r="Y755" s="18">
        <f t="shared" si="82"/>
        <v>242.30769230769229</v>
      </c>
      <c r="Z755">
        <v>6</v>
      </c>
      <c r="AA755" s="2">
        <f t="shared" si="83"/>
        <v>18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3</v>
      </c>
      <c r="AI755">
        <v>11</v>
      </c>
      <c r="AJ755">
        <v>0</v>
      </c>
    </row>
    <row r="756" spans="1:36" x14ac:dyDescent="0.25">
      <c r="A756">
        <v>10582</v>
      </c>
      <c r="B756">
        <v>1979</v>
      </c>
      <c r="C756" s="2">
        <f t="shared" ca="1" si="77"/>
        <v>46</v>
      </c>
      <c r="D756" t="s">
        <v>442</v>
      </c>
      <c r="E756" t="s">
        <v>34</v>
      </c>
      <c r="F756">
        <v>72063</v>
      </c>
      <c r="G756">
        <v>0</v>
      </c>
      <c r="H756">
        <v>1</v>
      </c>
      <c r="I756" s="21">
        <f t="shared" si="78"/>
        <v>1</v>
      </c>
      <c r="J756" s="1">
        <v>41340</v>
      </c>
      <c r="K756">
        <v>3</v>
      </c>
      <c r="L756">
        <v>180</v>
      </c>
      <c r="M756">
        <v>32</v>
      </c>
      <c r="N756">
        <v>348</v>
      </c>
      <c r="O756">
        <v>76</v>
      </c>
      <c r="P756">
        <v>32</v>
      </c>
      <c r="Q756">
        <v>90</v>
      </c>
      <c r="R756" s="2">
        <f t="shared" si="79"/>
        <v>758</v>
      </c>
      <c r="S756">
        <v>2</v>
      </c>
      <c r="T756" s="2" t="str">
        <f t="shared" si="80"/>
        <v>With Discount</v>
      </c>
      <c r="U756">
        <v>5</v>
      </c>
      <c r="V756" s="18">
        <f t="shared" si="81"/>
        <v>222.94117647058823</v>
      </c>
      <c r="W756">
        <v>2</v>
      </c>
      <c r="X756">
        <v>12</v>
      </c>
      <c r="Y756" s="18">
        <f t="shared" si="82"/>
        <v>535.05882352941182</v>
      </c>
      <c r="Z756">
        <v>2</v>
      </c>
      <c r="AA756" s="2">
        <f t="shared" si="83"/>
        <v>21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</v>
      </c>
      <c r="AI756">
        <v>11</v>
      </c>
      <c r="AJ756">
        <v>0</v>
      </c>
    </row>
    <row r="757" spans="1:36" x14ac:dyDescent="0.25">
      <c r="A757">
        <v>1915</v>
      </c>
      <c r="B757">
        <v>1951</v>
      </c>
      <c r="C757" s="2">
        <f t="shared" ca="1" si="77"/>
        <v>74</v>
      </c>
      <c r="D757" t="s">
        <v>33</v>
      </c>
      <c r="E757" t="s">
        <v>34</v>
      </c>
      <c r="F757">
        <v>78939</v>
      </c>
      <c r="G757">
        <v>0</v>
      </c>
      <c r="H757">
        <v>0</v>
      </c>
      <c r="I757" s="21">
        <f t="shared" si="78"/>
        <v>0</v>
      </c>
      <c r="J757" s="1">
        <v>41620</v>
      </c>
      <c r="K757">
        <v>57</v>
      </c>
      <c r="L757">
        <v>794</v>
      </c>
      <c r="M757">
        <v>115</v>
      </c>
      <c r="N757">
        <v>243</v>
      </c>
      <c r="O757">
        <v>150</v>
      </c>
      <c r="P757">
        <v>0</v>
      </c>
      <c r="Q757">
        <v>205</v>
      </c>
      <c r="R757" s="2">
        <f t="shared" si="79"/>
        <v>1507</v>
      </c>
      <c r="S757">
        <v>1</v>
      </c>
      <c r="T757" s="2" t="str">
        <f t="shared" si="80"/>
        <v>With Discount</v>
      </c>
      <c r="U757">
        <v>8</v>
      </c>
      <c r="V757" s="18">
        <f t="shared" si="81"/>
        <v>861.14285714285711</v>
      </c>
      <c r="W757">
        <v>5</v>
      </c>
      <c r="X757">
        <v>6</v>
      </c>
      <c r="Y757" s="18">
        <f t="shared" si="82"/>
        <v>645.85714285714278</v>
      </c>
      <c r="Z757">
        <v>3</v>
      </c>
      <c r="AA757" s="2">
        <f t="shared" si="83"/>
        <v>20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3</v>
      </c>
      <c r="AI757">
        <v>11</v>
      </c>
      <c r="AJ757">
        <v>0</v>
      </c>
    </row>
    <row r="758" spans="1:36" x14ac:dyDescent="0.25">
      <c r="A758">
        <v>8897</v>
      </c>
      <c r="B758">
        <v>1965</v>
      </c>
      <c r="C758" s="2">
        <f t="shared" ca="1" si="77"/>
        <v>60</v>
      </c>
      <c r="D758" t="s">
        <v>442</v>
      </c>
      <c r="E758" t="s">
        <v>30</v>
      </c>
      <c r="F758">
        <v>42720</v>
      </c>
      <c r="G758">
        <v>1</v>
      </c>
      <c r="H758">
        <v>1</v>
      </c>
      <c r="I758" s="21">
        <f t="shared" si="78"/>
        <v>2</v>
      </c>
      <c r="J758" t="s">
        <v>259</v>
      </c>
      <c r="K758">
        <v>9</v>
      </c>
      <c r="L758">
        <v>392</v>
      </c>
      <c r="M758">
        <v>5</v>
      </c>
      <c r="N758">
        <v>91</v>
      </c>
      <c r="O758">
        <v>28</v>
      </c>
      <c r="P758">
        <v>26</v>
      </c>
      <c r="Q758">
        <v>112</v>
      </c>
      <c r="R758" s="2">
        <f t="shared" si="79"/>
        <v>654</v>
      </c>
      <c r="S758">
        <v>8</v>
      </c>
      <c r="T758" s="2" t="str">
        <f t="shared" si="80"/>
        <v>With Discount</v>
      </c>
      <c r="U758">
        <v>7</v>
      </c>
      <c r="V758" s="18">
        <f t="shared" si="81"/>
        <v>327</v>
      </c>
      <c r="W758">
        <v>3</v>
      </c>
      <c r="X758">
        <v>7</v>
      </c>
      <c r="Y758" s="18">
        <f t="shared" si="82"/>
        <v>327</v>
      </c>
      <c r="Z758">
        <v>8</v>
      </c>
      <c r="AA758" s="2">
        <f t="shared" si="83"/>
        <v>25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3</v>
      </c>
      <c r="AI758">
        <v>11</v>
      </c>
      <c r="AJ758">
        <v>1</v>
      </c>
    </row>
    <row r="759" spans="1:36" x14ac:dyDescent="0.25">
      <c r="A759">
        <v>2371</v>
      </c>
      <c r="B759">
        <v>1972</v>
      </c>
      <c r="C759" s="2">
        <f t="shared" ca="1" si="77"/>
        <v>53</v>
      </c>
      <c r="D759" t="s">
        <v>442</v>
      </c>
      <c r="E759" t="s">
        <v>34</v>
      </c>
      <c r="F759">
        <v>33622</v>
      </c>
      <c r="G759">
        <v>1</v>
      </c>
      <c r="H759">
        <v>1</v>
      </c>
      <c r="I759" s="21">
        <f t="shared" si="78"/>
        <v>2</v>
      </c>
      <c r="J759" t="s">
        <v>221</v>
      </c>
      <c r="K759">
        <v>22</v>
      </c>
      <c r="L759">
        <v>39</v>
      </c>
      <c r="M759">
        <v>1</v>
      </c>
      <c r="N759">
        <v>22</v>
      </c>
      <c r="O759">
        <v>3</v>
      </c>
      <c r="P759">
        <v>4</v>
      </c>
      <c r="Q759">
        <v>12</v>
      </c>
      <c r="R759" s="2">
        <f t="shared" si="79"/>
        <v>81</v>
      </c>
      <c r="S759">
        <v>3</v>
      </c>
      <c r="T759" s="2" t="str">
        <f t="shared" si="80"/>
        <v>With Discount</v>
      </c>
      <c r="U759">
        <v>2</v>
      </c>
      <c r="V759" s="18">
        <f t="shared" si="81"/>
        <v>27</v>
      </c>
      <c r="W759">
        <v>0</v>
      </c>
      <c r="X759">
        <v>4</v>
      </c>
      <c r="Y759" s="18">
        <f t="shared" si="82"/>
        <v>54</v>
      </c>
      <c r="Z759">
        <v>7</v>
      </c>
      <c r="AA759" s="2">
        <f t="shared" si="83"/>
        <v>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</v>
      </c>
      <c r="AI759">
        <v>11</v>
      </c>
      <c r="AJ759">
        <v>0</v>
      </c>
    </row>
    <row r="760" spans="1:36" x14ac:dyDescent="0.25">
      <c r="A760">
        <v>4303</v>
      </c>
      <c r="B760">
        <v>1957</v>
      </c>
      <c r="C760" s="2">
        <f t="shared" ca="1" si="77"/>
        <v>68</v>
      </c>
      <c r="D760" t="s">
        <v>33</v>
      </c>
      <c r="E760" t="s">
        <v>34</v>
      </c>
      <c r="F760">
        <v>6835</v>
      </c>
      <c r="G760">
        <v>0</v>
      </c>
      <c r="H760">
        <v>1</v>
      </c>
      <c r="I760" s="21">
        <f t="shared" si="78"/>
        <v>1</v>
      </c>
      <c r="J760" s="1">
        <v>41133</v>
      </c>
      <c r="K760">
        <v>76</v>
      </c>
      <c r="L760">
        <v>107</v>
      </c>
      <c r="M760">
        <v>2</v>
      </c>
      <c r="N760">
        <v>12</v>
      </c>
      <c r="O760">
        <v>2</v>
      </c>
      <c r="P760">
        <v>2</v>
      </c>
      <c r="Q760">
        <v>12</v>
      </c>
      <c r="R760" s="2">
        <f t="shared" si="79"/>
        <v>137</v>
      </c>
      <c r="S760">
        <v>0</v>
      </c>
      <c r="T760" s="2" t="str">
        <f t="shared" si="80"/>
        <v>Without Discount</v>
      </c>
      <c r="U760">
        <v>0</v>
      </c>
      <c r="V760" s="18">
        <f t="shared" si="81"/>
        <v>0</v>
      </c>
      <c r="W760">
        <v>0</v>
      </c>
      <c r="X760">
        <v>1</v>
      </c>
      <c r="Y760" s="18">
        <f t="shared" si="82"/>
        <v>137</v>
      </c>
      <c r="Z760">
        <v>20</v>
      </c>
      <c r="AA760" s="2">
        <f t="shared" si="83"/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3</v>
      </c>
      <c r="AI760">
        <v>11</v>
      </c>
      <c r="AJ760">
        <v>0</v>
      </c>
    </row>
    <row r="761" spans="1:36" x14ac:dyDescent="0.25">
      <c r="A761">
        <v>6825</v>
      </c>
      <c r="B761">
        <v>1953</v>
      </c>
      <c r="C761" s="2">
        <f t="shared" ca="1" si="77"/>
        <v>72</v>
      </c>
      <c r="D761" t="s">
        <v>442</v>
      </c>
      <c r="E761" t="s">
        <v>34</v>
      </c>
      <c r="F761">
        <v>41452</v>
      </c>
      <c r="G761">
        <v>1</v>
      </c>
      <c r="H761">
        <v>1</v>
      </c>
      <c r="I761" s="21">
        <f t="shared" si="78"/>
        <v>2</v>
      </c>
      <c r="J761" s="1">
        <v>41428</v>
      </c>
      <c r="K761">
        <v>86</v>
      </c>
      <c r="L761">
        <v>13</v>
      </c>
      <c r="M761">
        <v>0</v>
      </c>
      <c r="N761">
        <v>3</v>
      </c>
      <c r="O761">
        <v>0</v>
      </c>
      <c r="P761">
        <v>0</v>
      </c>
      <c r="Q761">
        <v>0</v>
      </c>
      <c r="R761" s="2">
        <f t="shared" si="79"/>
        <v>16</v>
      </c>
      <c r="S761">
        <v>1</v>
      </c>
      <c r="T761" s="2" t="str">
        <f t="shared" si="80"/>
        <v>With Discount</v>
      </c>
      <c r="U761">
        <v>1</v>
      </c>
      <c r="V761" s="18">
        <f t="shared" si="81"/>
        <v>5.333333333333333</v>
      </c>
      <c r="W761">
        <v>0</v>
      </c>
      <c r="X761">
        <v>2</v>
      </c>
      <c r="Y761" s="18">
        <f t="shared" si="82"/>
        <v>10.666666666666666</v>
      </c>
      <c r="Z761">
        <v>7</v>
      </c>
      <c r="AA761" s="2">
        <f t="shared" si="83"/>
        <v>4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3</v>
      </c>
      <c r="AI761">
        <v>11</v>
      </c>
      <c r="AJ761">
        <v>0</v>
      </c>
    </row>
    <row r="762" spans="1:36" x14ac:dyDescent="0.25">
      <c r="A762">
        <v>1072</v>
      </c>
      <c r="B762">
        <v>1965</v>
      </c>
      <c r="C762" s="2">
        <f t="shared" ca="1" si="77"/>
        <v>60</v>
      </c>
      <c r="D762" t="s">
        <v>33</v>
      </c>
      <c r="E762" t="s">
        <v>30</v>
      </c>
      <c r="F762">
        <v>40760</v>
      </c>
      <c r="G762">
        <v>0</v>
      </c>
      <c r="H762">
        <v>1</v>
      </c>
      <c r="I762" s="21">
        <f t="shared" si="78"/>
        <v>1</v>
      </c>
      <c r="J762" t="s">
        <v>316</v>
      </c>
      <c r="K762">
        <v>64</v>
      </c>
      <c r="L762">
        <v>70</v>
      </c>
      <c r="M762">
        <v>0</v>
      </c>
      <c r="N762">
        <v>17</v>
      </c>
      <c r="O762">
        <v>0</v>
      </c>
      <c r="P762">
        <v>0</v>
      </c>
      <c r="Q762">
        <v>6</v>
      </c>
      <c r="R762" s="2">
        <f t="shared" si="79"/>
        <v>93</v>
      </c>
      <c r="S762">
        <v>2</v>
      </c>
      <c r="T762" s="2" t="str">
        <f t="shared" si="80"/>
        <v>With Discount</v>
      </c>
      <c r="U762">
        <v>2</v>
      </c>
      <c r="V762" s="18">
        <f t="shared" si="81"/>
        <v>37.200000000000003</v>
      </c>
      <c r="W762">
        <v>1</v>
      </c>
      <c r="X762">
        <v>3</v>
      </c>
      <c r="Y762" s="18">
        <f t="shared" si="82"/>
        <v>55.8</v>
      </c>
      <c r="Z762">
        <v>6</v>
      </c>
      <c r="AA762" s="2">
        <f t="shared" si="83"/>
        <v>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</v>
      </c>
      <c r="AI762">
        <v>11</v>
      </c>
      <c r="AJ762">
        <v>0</v>
      </c>
    </row>
    <row r="763" spans="1:36" x14ac:dyDescent="0.25">
      <c r="A763">
        <v>4964</v>
      </c>
      <c r="B763">
        <v>1958</v>
      </c>
      <c r="C763" s="2">
        <f t="shared" ca="1" si="77"/>
        <v>67</v>
      </c>
      <c r="D763" t="s">
        <v>33</v>
      </c>
      <c r="E763" t="s">
        <v>34</v>
      </c>
      <c r="F763">
        <v>74250</v>
      </c>
      <c r="G763">
        <v>0</v>
      </c>
      <c r="H763">
        <v>0</v>
      </c>
      <c r="I763" s="21">
        <f t="shared" si="78"/>
        <v>0</v>
      </c>
      <c r="J763" t="s">
        <v>244</v>
      </c>
      <c r="K763">
        <v>90</v>
      </c>
      <c r="L763">
        <v>680</v>
      </c>
      <c r="M763">
        <v>11</v>
      </c>
      <c r="N763">
        <v>392</v>
      </c>
      <c r="O763">
        <v>75</v>
      </c>
      <c r="P763">
        <v>0</v>
      </c>
      <c r="Q763">
        <v>0</v>
      </c>
      <c r="R763" s="2">
        <f t="shared" si="79"/>
        <v>1158</v>
      </c>
      <c r="S763">
        <v>1</v>
      </c>
      <c r="T763" s="2" t="str">
        <f t="shared" si="80"/>
        <v>With Discount</v>
      </c>
      <c r="U763">
        <v>2</v>
      </c>
      <c r="V763" s="18">
        <f t="shared" si="81"/>
        <v>386</v>
      </c>
      <c r="W763">
        <v>11</v>
      </c>
      <c r="X763">
        <v>4</v>
      </c>
      <c r="Y763" s="18">
        <f t="shared" si="82"/>
        <v>772</v>
      </c>
      <c r="Z763">
        <v>1</v>
      </c>
      <c r="AA763" s="2">
        <f t="shared" si="83"/>
        <v>18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3</v>
      </c>
      <c r="AI763">
        <v>11</v>
      </c>
      <c r="AJ763">
        <v>0</v>
      </c>
    </row>
    <row r="764" spans="1:36" x14ac:dyDescent="0.25">
      <c r="A764">
        <v>2461</v>
      </c>
      <c r="B764">
        <v>1955</v>
      </c>
      <c r="C764" s="2">
        <f t="shared" ca="1" si="77"/>
        <v>70</v>
      </c>
      <c r="D764" t="s">
        <v>443</v>
      </c>
      <c r="E764" t="s">
        <v>30</v>
      </c>
      <c r="F764">
        <v>51124</v>
      </c>
      <c r="G764">
        <v>1</v>
      </c>
      <c r="H764">
        <v>1</v>
      </c>
      <c r="I764" s="21">
        <f t="shared" si="78"/>
        <v>2</v>
      </c>
      <c r="J764" t="s">
        <v>317</v>
      </c>
      <c r="K764">
        <v>79</v>
      </c>
      <c r="L764">
        <v>26</v>
      </c>
      <c r="M764">
        <v>1</v>
      </c>
      <c r="N764">
        <v>11</v>
      </c>
      <c r="O764">
        <v>0</v>
      </c>
      <c r="P764">
        <v>1</v>
      </c>
      <c r="Q764">
        <v>4</v>
      </c>
      <c r="R764" s="2">
        <f t="shared" si="79"/>
        <v>43</v>
      </c>
      <c r="S764">
        <v>2</v>
      </c>
      <c r="T764" s="2" t="str">
        <f t="shared" si="80"/>
        <v>With Discount</v>
      </c>
      <c r="U764">
        <v>1</v>
      </c>
      <c r="V764" s="18">
        <f t="shared" si="81"/>
        <v>10.75</v>
      </c>
      <c r="W764">
        <v>0</v>
      </c>
      <c r="X764">
        <v>3</v>
      </c>
      <c r="Y764" s="18">
        <f t="shared" si="82"/>
        <v>32.25</v>
      </c>
      <c r="Z764">
        <v>3</v>
      </c>
      <c r="AA764" s="2">
        <f t="shared" si="83"/>
        <v>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3</v>
      </c>
      <c r="AI764">
        <v>11</v>
      </c>
      <c r="AJ764">
        <v>0</v>
      </c>
    </row>
    <row r="765" spans="1:36" x14ac:dyDescent="0.25">
      <c r="A765">
        <v>10736</v>
      </c>
      <c r="B765">
        <v>1971</v>
      </c>
      <c r="C765" s="2">
        <f t="shared" ca="1" si="77"/>
        <v>54</v>
      </c>
      <c r="D765" t="s">
        <v>442</v>
      </c>
      <c r="E765" t="s">
        <v>30</v>
      </c>
      <c r="F765">
        <v>72258</v>
      </c>
      <c r="G765">
        <v>0</v>
      </c>
      <c r="H765">
        <v>1</v>
      </c>
      <c r="I765" s="21">
        <f t="shared" si="78"/>
        <v>1</v>
      </c>
      <c r="J765" s="1">
        <v>41617</v>
      </c>
      <c r="K765">
        <v>28</v>
      </c>
      <c r="L765">
        <v>522</v>
      </c>
      <c r="M765">
        <v>0</v>
      </c>
      <c r="N765">
        <v>522</v>
      </c>
      <c r="O765">
        <v>227</v>
      </c>
      <c r="P765">
        <v>120</v>
      </c>
      <c r="Q765">
        <v>134</v>
      </c>
      <c r="R765" s="2">
        <f t="shared" si="79"/>
        <v>1525</v>
      </c>
      <c r="S765">
        <v>2</v>
      </c>
      <c r="T765" s="2" t="str">
        <f t="shared" si="80"/>
        <v>With Discount</v>
      </c>
      <c r="U765">
        <v>6</v>
      </c>
      <c r="V765" s="18">
        <f t="shared" si="81"/>
        <v>831.81818181818176</v>
      </c>
      <c r="W765">
        <v>9</v>
      </c>
      <c r="X765">
        <v>5</v>
      </c>
      <c r="Y765" s="18">
        <f t="shared" si="82"/>
        <v>693.18181818181813</v>
      </c>
      <c r="Z765">
        <v>2</v>
      </c>
      <c r="AA765" s="2">
        <f t="shared" si="83"/>
        <v>22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3</v>
      </c>
      <c r="AI765">
        <v>11</v>
      </c>
      <c r="AJ765">
        <v>0</v>
      </c>
    </row>
    <row r="766" spans="1:36" x14ac:dyDescent="0.25">
      <c r="A766">
        <v>3194</v>
      </c>
      <c r="B766">
        <v>1974</v>
      </c>
      <c r="C766" s="2">
        <f t="shared" ca="1" si="77"/>
        <v>51</v>
      </c>
      <c r="D766" t="s">
        <v>33</v>
      </c>
      <c r="E766" t="s">
        <v>30</v>
      </c>
      <c r="F766">
        <v>71466</v>
      </c>
      <c r="G766">
        <v>0</v>
      </c>
      <c r="H766">
        <v>0</v>
      </c>
      <c r="I766" s="21">
        <f t="shared" si="78"/>
        <v>0</v>
      </c>
      <c r="J766" s="1">
        <v>41763</v>
      </c>
      <c r="K766">
        <v>86</v>
      </c>
      <c r="L766">
        <v>412</v>
      </c>
      <c r="M766">
        <v>12</v>
      </c>
      <c r="N766">
        <v>546</v>
      </c>
      <c r="O766">
        <v>78</v>
      </c>
      <c r="P766">
        <v>182</v>
      </c>
      <c r="Q766">
        <v>0</v>
      </c>
      <c r="R766" s="2">
        <f t="shared" si="79"/>
        <v>1230</v>
      </c>
      <c r="S766">
        <v>1</v>
      </c>
      <c r="T766" s="2" t="str">
        <f t="shared" si="80"/>
        <v>With Discount</v>
      </c>
      <c r="U766">
        <v>4</v>
      </c>
      <c r="V766" s="18">
        <f t="shared" si="81"/>
        <v>351.42857142857139</v>
      </c>
      <c r="W766">
        <v>4</v>
      </c>
      <c r="X766">
        <v>10</v>
      </c>
      <c r="Y766" s="18">
        <f t="shared" si="82"/>
        <v>878.57142857142856</v>
      </c>
      <c r="Z766">
        <v>1</v>
      </c>
      <c r="AA766" s="2">
        <f t="shared" si="83"/>
        <v>19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3</v>
      </c>
      <c r="AI766">
        <v>11</v>
      </c>
      <c r="AJ766">
        <v>0</v>
      </c>
    </row>
    <row r="767" spans="1:36" x14ac:dyDescent="0.25">
      <c r="A767">
        <v>10839</v>
      </c>
      <c r="B767">
        <v>1976</v>
      </c>
      <c r="C767" s="2">
        <f t="shared" ca="1" si="77"/>
        <v>49</v>
      </c>
      <c r="D767" t="s">
        <v>442</v>
      </c>
      <c r="E767" t="s">
        <v>34</v>
      </c>
      <c r="F767">
        <v>36283</v>
      </c>
      <c r="G767">
        <v>1</v>
      </c>
      <c r="H767">
        <v>1</v>
      </c>
      <c r="I767" s="21">
        <f t="shared" si="78"/>
        <v>2</v>
      </c>
      <c r="J767" t="s">
        <v>142</v>
      </c>
      <c r="K767">
        <v>42</v>
      </c>
      <c r="L767">
        <v>6</v>
      </c>
      <c r="M767">
        <v>5</v>
      </c>
      <c r="N767">
        <v>5</v>
      </c>
      <c r="O767">
        <v>8</v>
      </c>
      <c r="P767">
        <v>0</v>
      </c>
      <c r="Q767">
        <v>5</v>
      </c>
      <c r="R767" s="2">
        <f t="shared" si="79"/>
        <v>29</v>
      </c>
      <c r="S767">
        <v>2</v>
      </c>
      <c r="T767" s="2" t="str">
        <f t="shared" si="80"/>
        <v>With Discount</v>
      </c>
      <c r="U767">
        <v>1</v>
      </c>
      <c r="V767" s="18">
        <f t="shared" si="81"/>
        <v>7.25</v>
      </c>
      <c r="W767">
        <v>0</v>
      </c>
      <c r="X767">
        <v>3</v>
      </c>
      <c r="Y767" s="18">
        <f t="shared" si="82"/>
        <v>21.75</v>
      </c>
      <c r="Z767">
        <v>4</v>
      </c>
      <c r="AA767" s="2">
        <f t="shared" si="83"/>
        <v>6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</v>
      </c>
      <c r="AI767">
        <v>11</v>
      </c>
      <c r="AJ767">
        <v>0</v>
      </c>
    </row>
    <row r="768" spans="1:36" x14ac:dyDescent="0.25">
      <c r="A768">
        <v>49</v>
      </c>
      <c r="B768">
        <v>1970</v>
      </c>
      <c r="C768" s="2">
        <f t="shared" ca="1" si="77"/>
        <v>55</v>
      </c>
      <c r="D768" t="s">
        <v>442</v>
      </c>
      <c r="E768" t="s">
        <v>30</v>
      </c>
      <c r="F768">
        <v>20587</v>
      </c>
      <c r="G768">
        <v>1</v>
      </c>
      <c r="H768">
        <v>0</v>
      </c>
      <c r="I768" s="21">
        <f t="shared" si="78"/>
        <v>1</v>
      </c>
      <c r="J768" s="1">
        <v>41948</v>
      </c>
      <c r="K768">
        <v>39</v>
      </c>
      <c r="L768">
        <v>2</v>
      </c>
      <c r="M768">
        <v>3</v>
      </c>
      <c r="N768">
        <v>6</v>
      </c>
      <c r="O768">
        <v>4</v>
      </c>
      <c r="P768">
        <v>1</v>
      </c>
      <c r="Q768">
        <v>9</v>
      </c>
      <c r="R768" s="2">
        <f t="shared" si="79"/>
        <v>25</v>
      </c>
      <c r="S768">
        <v>1</v>
      </c>
      <c r="T768" s="2" t="str">
        <f t="shared" si="80"/>
        <v>With Discount</v>
      </c>
      <c r="U768">
        <v>1</v>
      </c>
      <c r="V768" s="18">
        <f t="shared" si="81"/>
        <v>8.3333333333333321</v>
      </c>
      <c r="W768">
        <v>1</v>
      </c>
      <c r="X768">
        <v>2</v>
      </c>
      <c r="Y768" s="18">
        <f t="shared" si="82"/>
        <v>16.666666666666664</v>
      </c>
      <c r="Z768">
        <v>7</v>
      </c>
      <c r="AA768" s="2">
        <f t="shared" si="83"/>
        <v>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</v>
      </c>
      <c r="AI768">
        <v>11</v>
      </c>
      <c r="AJ768">
        <v>0</v>
      </c>
    </row>
    <row r="769" spans="1:36" x14ac:dyDescent="0.25">
      <c r="A769">
        <v>4290</v>
      </c>
      <c r="B769">
        <v>1972</v>
      </c>
      <c r="C769" s="2">
        <f t="shared" ca="1" si="77"/>
        <v>53</v>
      </c>
      <c r="D769" t="s">
        <v>442</v>
      </c>
      <c r="E769" t="s">
        <v>34</v>
      </c>
      <c r="F769">
        <v>30467</v>
      </c>
      <c r="G769">
        <v>1</v>
      </c>
      <c r="H769">
        <v>0</v>
      </c>
      <c r="I769" s="21">
        <f t="shared" si="78"/>
        <v>1</v>
      </c>
      <c r="J769" t="s">
        <v>66</v>
      </c>
      <c r="K769">
        <v>8</v>
      </c>
      <c r="L769">
        <v>1</v>
      </c>
      <c r="M769">
        <v>3</v>
      </c>
      <c r="N769">
        <v>8</v>
      </c>
      <c r="O769">
        <v>2</v>
      </c>
      <c r="P769">
        <v>5</v>
      </c>
      <c r="Q769">
        <v>5</v>
      </c>
      <c r="R769" s="2">
        <f t="shared" si="79"/>
        <v>24</v>
      </c>
      <c r="S769">
        <v>1</v>
      </c>
      <c r="T769" s="2" t="str">
        <f t="shared" si="80"/>
        <v>With Discount</v>
      </c>
      <c r="U769">
        <v>1</v>
      </c>
      <c r="V769" s="18">
        <f t="shared" si="81"/>
        <v>8</v>
      </c>
      <c r="W769">
        <v>0</v>
      </c>
      <c r="X769">
        <v>2</v>
      </c>
      <c r="Y769" s="18">
        <f t="shared" si="82"/>
        <v>16</v>
      </c>
      <c r="Z769">
        <v>7</v>
      </c>
      <c r="AA769" s="2">
        <f t="shared" si="83"/>
        <v>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3</v>
      </c>
      <c r="AI769">
        <v>11</v>
      </c>
      <c r="AJ769">
        <v>0</v>
      </c>
    </row>
    <row r="770" spans="1:36" x14ac:dyDescent="0.25">
      <c r="A770">
        <v>10219</v>
      </c>
      <c r="B770">
        <v>1972</v>
      </c>
      <c r="C770" s="2">
        <f t="shared" ca="1" si="77"/>
        <v>53</v>
      </c>
      <c r="D770" t="s">
        <v>442</v>
      </c>
      <c r="E770" t="s">
        <v>34</v>
      </c>
      <c r="F770">
        <v>31590</v>
      </c>
      <c r="G770">
        <v>1</v>
      </c>
      <c r="H770">
        <v>0</v>
      </c>
      <c r="I770" s="21">
        <f t="shared" si="78"/>
        <v>1</v>
      </c>
      <c r="J770" t="s">
        <v>318</v>
      </c>
      <c r="K770">
        <v>40</v>
      </c>
      <c r="L770">
        <v>6</v>
      </c>
      <c r="M770">
        <v>2</v>
      </c>
      <c r="N770">
        <v>15</v>
      </c>
      <c r="O770">
        <v>6</v>
      </c>
      <c r="P770">
        <v>6</v>
      </c>
      <c r="Q770">
        <v>3</v>
      </c>
      <c r="R770" s="2">
        <f t="shared" si="79"/>
        <v>38</v>
      </c>
      <c r="S770">
        <v>1</v>
      </c>
      <c r="T770" s="2" t="str">
        <f t="shared" si="80"/>
        <v>With Discount</v>
      </c>
      <c r="U770">
        <v>1</v>
      </c>
      <c r="V770" s="18">
        <f t="shared" si="81"/>
        <v>9.5</v>
      </c>
      <c r="W770">
        <v>0</v>
      </c>
      <c r="X770">
        <v>3</v>
      </c>
      <c r="Y770" s="18">
        <f t="shared" si="82"/>
        <v>28.5</v>
      </c>
      <c r="Z770">
        <v>8</v>
      </c>
      <c r="AA770" s="2">
        <f t="shared" si="83"/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3</v>
      </c>
      <c r="AI770">
        <v>11</v>
      </c>
      <c r="AJ770">
        <v>0</v>
      </c>
    </row>
    <row r="771" spans="1:36" x14ac:dyDescent="0.25">
      <c r="A771">
        <v>4211</v>
      </c>
      <c r="B771">
        <v>1986</v>
      </c>
      <c r="C771" s="2">
        <f t="shared" ref="C771:C834" ca="1" si="84">YEAR(TODAY()) -B771</f>
        <v>39</v>
      </c>
      <c r="D771" t="s">
        <v>41</v>
      </c>
      <c r="E771" t="s">
        <v>34</v>
      </c>
      <c r="F771">
        <v>20425</v>
      </c>
      <c r="G771">
        <v>1</v>
      </c>
      <c r="H771">
        <v>0</v>
      </c>
      <c r="I771" s="21">
        <f t="shared" ref="I771:I834" si="85">SUM(G771,H771)</f>
        <v>1</v>
      </c>
      <c r="J771" t="s">
        <v>54</v>
      </c>
      <c r="K771">
        <v>5</v>
      </c>
      <c r="L771">
        <v>4</v>
      </c>
      <c r="M771">
        <v>12</v>
      </c>
      <c r="N771">
        <v>5</v>
      </c>
      <c r="O771">
        <v>3</v>
      </c>
      <c r="P771">
        <v>16</v>
      </c>
      <c r="Q771">
        <v>17</v>
      </c>
      <c r="R771" s="2">
        <f t="shared" ref="R771:R834" si="86">SUM(L771,M771,N771,O771,P771,Q771)</f>
        <v>57</v>
      </c>
      <c r="S771">
        <v>2</v>
      </c>
      <c r="T771" s="2" t="str">
        <f t="shared" ref="T771:T834" si="87">IF(S771&gt;0, "With Discount", "Without Discount")</f>
        <v>With Discount</v>
      </c>
      <c r="U771">
        <v>2</v>
      </c>
      <c r="V771" s="18">
        <f t="shared" ref="V771:V834" si="88">IF((U771+X771)=0,0, (U771/(U771+X771))*R771)</f>
        <v>22.8</v>
      </c>
      <c r="W771">
        <v>0</v>
      </c>
      <c r="X771">
        <v>3</v>
      </c>
      <c r="Y771" s="18">
        <f t="shared" ref="Y771:Y834" si="89">IF((X771+U771)=0,0, (X771/(X771+U771))*R771)</f>
        <v>34.199999999999996</v>
      </c>
      <c r="Z771">
        <v>7</v>
      </c>
      <c r="AA771" s="2">
        <f t="shared" ref="AA771:AA834" si="90">SUM(S771,U771,W771,X771)</f>
        <v>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3</v>
      </c>
      <c r="AI771">
        <v>11</v>
      </c>
      <c r="AJ771">
        <v>0</v>
      </c>
    </row>
    <row r="772" spans="1:36" x14ac:dyDescent="0.25">
      <c r="A772">
        <v>1135</v>
      </c>
      <c r="B772">
        <v>1960</v>
      </c>
      <c r="C772" s="2">
        <f t="shared" ca="1" si="84"/>
        <v>65</v>
      </c>
      <c r="D772" t="s">
        <v>443</v>
      </c>
      <c r="E772" t="s">
        <v>34</v>
      </c>
      <c r="F772">
        <v>17144</v>
      </c>
      <c r="G772">
        <v>1</v>
      </c>
      <c r="H772">
        <v>1</v>
      </c>
      <c r="I772" s="21">
        <f t="shared" si="85"/>
        <v>2</v>
      </c>
      <c r="J772" t="s">
        <v>260</v>
      </c>
      <c r="K772">
        <v>96</v>
      </c>
      <c r="L772">
        <v>18</v>
      </c>
      <c r="M772">
        <v>2</v>
      </c>
      <c r="N772">
        <v>19</v>
      </c>
      <c r="O772">
        <v>0</v>
      </c>
      <c r="P772">
        <v>2</v>
      </c>
      <c r="Q772">
        <v>6</v>
      </c>
      <c r="R772" s="2">
        <f t="shared" si="86"/>
        <v>47</v>
      </c>
      <c r="S772">
        <v>5</v>
      </c>
      <c r="T772" s="2" t="str">
        <f t="shared" si="87"/>
        <v>With Discount</v>
      </c>
      <c r="U772">
        <v>3</v>
      </c>
      <c r="V772" s="18">
        <f t="shared" si="88"/>
        <v>20.142857142857142</v>
      </c>
      <c r="W772">
        <v>0</v>
      </c>
      <c r="X772">
        <v>4</v>
      </c>
      <c r="Y772" s="18">
        <f t="shared" si="89"/>
        <v>26.857142857142854</v>
      </c>
      <c r="Z772">
        <v>7</v>
      </c>
      <c r="AA772" s="2">
        <f t="shared" si="90"/>
        <v>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11</v>
      </c>
      <c r="AJ772">
        <v>0</v>
      </c>
    </row>
    <row r="773" spans="1:36" x14ac:dyDescent="0.25">
      <c r="A773">
        <v>6299</v>
      </c>
      <c r="B773">
        <v>1968</v>
      </c>
      <c r="C773" s="2">
        <f t="shared" ca="1" si="84"/>
        <v>57</v>
      </c>
      <c r="D773" t="s">
        <v>33</v>
      </c>
      <c r="E773" t="s">
        <v>37</v>
      </c>
      <c r="F773">
        <v>42564</v>
      </c>
      <c r="G773">
        <v>0</v>
      </c>
      <c r="H773">
        <v>1</v>
      </c>
      <c r="I773" s="21">
        <f t="shared" si="85"/>
        <v>1</v>
      </c>
      <c r="J773" s="1">
        <v>41306</v>
      </c>
      <c r="K773">
        <v>28</v>
      </c>
      <c r="L773">
        <v>324</v>
      </c>
      <c r="M773">
        <v>48</v>
      </c>
      <c r="N773">
        <v>186</v>
      </c>
      <c r="O773">
        <v>39</v>
      </c>
      <c r="P773">
        <v>18</v>
      </c>
      <c r="Q773">
        <v>198</v>
      </c>
      <c r="R773" s="2">
        <f t="shared" si="86"/>
        <v>813</v>
      </c>
      <c r="S773">
        <v>6</v>
      </c>
      <c r="T773" s="2" t="str">
        <f t="shared" si="87"/>
        <v>With Discount</v>
      </c>
      <c r="U773">
        <v>6</v>
      </c>
      <c r="V773" s="18">
        <f t="shared" si="88"/>
        <v>487.79999999999995</v>
      </c>
      <c r="W773">
        <v>8</v>
      </c>
      <c r="X773">
        <v>4</v>
      </c>
      <c r="Y773" s="18">
        <f t="shared" si="89"/>
        <v>325.20000000000005</v>
      </c>
      <c r="Z773">
        <v>7</v>
      </c>
      <c r="AA773" s="2">
        <f t="shared" si="90"/>
        <v>24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</v>
      </c>
      <c r="AI773">
        <v>11</v>
      </c>
      <c r="AJ773">
        <v>1</v>
      </c>
    </row>
    <row r="774" spans="1:36" x14ac:dyDescent="0.25">
      <c r="A774">
        <v>10846</v>
      </c>
      <c r="B774">
        <v>1978</v>
      </c>
      <c r="C774" s="2">
        <f t="shared" ca="1" si="84"/>
        <v>47</v>
      </c>
      <c r="D774" t="s">
        <v>443</v>
      </c>
      <c r="E774" t="s">
        <v>34</v>
      </c>
      <c r="F774">
        <v>43783</v>
      </c>
      <c r="G774">
        <v>1</v>
      </c>
      <c r="H774">
        <v>0</v>
      </c>
      <c r="I774" s="21">
        <f t="shared" si="85"/>
        <v>1</v>
      </c>
      <c r="J774" t="s">
        <v>319</v>
      </c>
      <c r="K774">
        <v>22</v>
      </c>
      <c r="L774">
        <v>327</v>
      </c>
      <c r="M774">
        <v>9</v>
      </c>
      <c r="N774">
        <v>125</v>
      </c>
      <c r="O774">
        <v>25</v>
      </c>
      <c r="P774">
        <v>4</v>
      </c>
      <c r="Q774">
        <v>139</v>
      </c>
      <c r="R774" s="2">
        <f t="shared" si="86"/>
        <v>629</v>
      </c>
      <c r="S774">
        <v>6</v>
      </c>
      <c r="T774" s="2" t="str">
        <f t="shared" si="87"/>
        <v>With Discount</v>
      </c>
      <c r="U774">
        <v>7</v>
      </c>
      <c r="V774" s="18">
        <f t="shared" si="88"/>
        <v>293.53333333333336</v>
      </c>
      <c r="W774">
        <v>1</v>
      </c>
      <c r="X774">
        <v>8</v>
      </c>
      <c r="Y774" s="18">
        <f t="shared" si="89"/>
        <v>335.46666666666664</v>
      </c>
      <c r="Z774">
        <v>7</v>
      </c>
      <c r="AA774" s="2">
        <f t="shared" si="90"/>
        <v>22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3</v>
      </c>
      <c r="AI774">
        <v>11</v>
      </c>
      <c r="AJ774">
        <v>0</v>
      </c>
    </row>
    <row r="775" spans="1:36" x14ac:dyDescent="0.25">
      <c r="A775">
        <v>347</v>
      </c>
      <c r="B775">
        <v>1976</v>
      </c>
      <c r="C775" s="2">
        <f t="shared" ca="1" si="84"/>
        <v>49</v>
      </c>
      <c r="D775" t="s">
        <v>442</v>
      </c>
      <c r="E775" t="s">
        <v>37</v>
      </c>
      <c r="F775">
        <v>40780</v>
      </c>
      <c r="G775">
        <v>0</v>
      </c>
      <c r="H775">
        <v>1</v>
      </c>
      <c r="I775" s="21">
        <f t="shared" si="85"/>
        <v>1</v>
      </c>
      <c r="J775" s="1">
        <v>41130</v>
      </c>
      <c r="K775">
        <v>30</v>
      </c>
      <c r="L775">
        <v>229</v>
      </c>
      <c r="M775">
        <v>27</v>
      </c>
      <c r="N775">
        <v>71</v>
      </c>
      <c r="O775">
        <v>13</v>
      </c>
      <c r="P775">
        <v>3</v>
      </c>
      <c r="Q775">
        <v>34</v>
      </c>
      <c r="R775" s="2">
        <f t="shared" si="86"/>
        <v>377</v>
      </c>
      <c r="S775">
        <v>4</v>
      </c>
      <c r="T775" s="2" t="str">
        <f t="shared" si="87"/>
        <v>With Discount</v>
      </c>
      <c r="U775">
        <v>7</v>
      </c>
      <c r="V775" s="18">
        <f t="shared" si="88"/>
        <v>219.91666666666669</v>
      </c>
      <c r="W775">
        <v>1</v>
      </c>
      <c r="X775">
        <v>5</v>
      </c>
      <c r="Y775" s="18">
        <f t="shared" si="89"/>
        <v>157.08333333333334</v>
      </c>
      <c r="Z775">
        <v>9</v>
      </c>
      <c r="AA775" s="2">
        <f t="shared" si="90"/>
        <v>17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</v>
      </c>
      <c r="AI775">
        <v>11</v>
      </c>
      <c r="AJ775">
        <v>0</v>
      </c>
    </row>
    <row r="776" spans="1:36" x14ac:dyDescent="0.25">
      <c r="A776">
        <v>6543</v>
      </c>
      <c r="B776">
        <v>1945</v>
      </c>
      <c r="C776" s="2">
        <f t="shared" ca="1" si="84"/>
        <v>80</v>
      </c>
      <c r="D776" t="s">
        <v>443</v>
      </c>
      <c r="E776" t="s">
        <v>34</v>
      </c>
      <c r="F776">
        <v>62847</v>
      </c>
      <c r="G776">
        <v>0</v>
      </c>
      <c r="H776">
        <v>0</v>
      </c>
      <c r="I776" s="21">
        <f t="shared" si="85"/>
        <v>0</v>
      </c>
      <c r="J776" t="s">
        <v>320</v>
      </c>
      <c r="K776">
        <v>45</v>
      </c>
      <c r="L776">
        <v>521</v>
      </c>
      <c r="M776">
        <v>168</v>
      </c>
      <c r="N776">
        <v>706</v>
      </c>
      <c r="O776">
        <v>80</v>
      </c>
      <c r="P776">
        <v>76</v>
      </c>
      <c r="Q776">
        <v>61</v>
      </c>
      <c r="R776" s="2">
        <f t="shared" si="86"/>
        <v>1612</v>
      </c>
      <c r="S776">
        <v>1</v>
      </c>
      <c r="T776" s="2" t="str">
        <f t="shared" si="87"/>
        <v>With Discount</v>
      </c>
      <c r="U776">
        <v>3</v>
      </c>
      <c r="V776" s="18">
        <f t="shared" si="88"/>
        <v>690.85714285714278</v>
      </c>
      <c r="W776">
        <v>6</v>
      </c>
      <c r="X776">
        <v>4</v>
      </c>
      <c r="Y776" s="18">
        <f t="shared" si="89"/>
        <v>921.14285714285711</v>
      </c>
      <c r="Z776">
        <v>2</v>
      </c>
      <c r="AA776" s="2">
        <f t="shared" si="90"/>
        <v>14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3</v>
      </c>
      <c r="AI776">
        <v>11</v>
      </c>
      <c r="AJ776">
        <v>0</v>
      </c>
    </row>
    <row r="777" spans="1:36" x14ac:dyDescent="0.25">
      <c r="A777">
        <v>10446</v>
      </c>
      <c r="B777">
        <v>1957</v>
      </c>
      <c r="C777" s="2">
        <f t="shared" ca="1" si="84"/>
        <v>68</v>
      </c>
      <c r="D777" t="s">
        <v>33</v>
      </c>
      <c r="E777" t="s">
        <v>34</v>
      </c>
      <c r="F777">
        <v>82017</v>
      </c>
      <c r="G777">
        <v>0</v>
      </c>
      <c r="H777">
        <v>0</v>
      </c>
      <c r="I777" s="21">
        <f t="shared" si="85"/>
        <v>0</v>
      </c>
      <c r="J777" s="1">
        <v>41101</v>
      </c>
      <c r="K777">
        <v>58</v>
      </c>
      <c r="L777">
        <v>184</v>
      </c>
      <c r="M777">
        <v>23</v>
      </c>
      <c r="N777">
        <v>446</v>
      </c>
      <c r="O777">
        <v>30</v>
      </c>
      <c r="P777">
        <v>23</v>
      </c>
      <c r="Q777">
        <v>23</v>
      </c>
      <c r="R777" s="2">
        <f t="shared" si="86"/>
        <v>729</v>
      </c>
      <c r="S777">
        <v>1</v>
      </c>
      <c r="T777" s="2" t="str">
        <f t="shared" si="87"/>
        <v>With Discount</v>
      </c>
      <c r="U777">
        <v>5</v>
      </c>
      <c r="V777" s="18">
        <f t="shared" si="88"/>
        <v>303.75</v>
      </c>
      <c r="W777">
        <v>4</v>
      </c>
      <c r="X777">
        <v>7</v>
      </c>
      <c r="Y777" s="18">
        <f t="shared" si="89"/>
        <v>425.25</v>
      </c>
      <c r="Z777">
        <v>2</v>
      </c>
      <c r="AA777" s="2">
        <f t="shared" si="90"/>
        <v>17</v>
      </c>
      <c r="AB777">
        <v>0</v>
      </c>
      <c r="AC777">
        <v>1</v>
      </c>
      <c r="AD777">
        <v>1</v>
      </c>
      <c r="AE777">
        <v>1</v>
      </c>
      <c r="AF777">
        <v>0</v>
      </c>
      <c r="AG777">
        <v>0</v>
      </c>
      <c r="AH777">
        <v>3</v>
      </c>
      <c r="AI777">
        <v>11</v>
      </c>
      <c r="AJ777">
        <v>1</v>
      </c>
    </row>
    <row r="778" spans="1:36" x14ac:dyDescent="0.25">
      <c r="A778">
        <v>3479</v>
      </c>
      <c r="B778">
        <v>1950</v>
      </c>
      <c r="C778" s="2">
        <f t="shared" ca="1" si="84"/>
        <v>75</v>
      </c>
      <c r="D778" t="s">
        <v>442</v>
      </c>
      <c r="E778" t="s">
        <v>30</v>
      </c>
      <c r="F778">
        <v>16813</v>
      </c>
      <c r="G778">
        <v>0</v>
      </c>
      <c r="H778">
        <v>0</v>
      </c>
      <c r="I778" s="21">
        <f t="shared" si="85"/>
        <v>0</v>
      </c>
      <c r="J778" t="s">
        <v>249</v>
      </c>
      <c r="K778">
        <v>49</v>
      </c>
      <c r="L778">
        <v>4</v>
      </c>
      <c r="M778">
        <v>8</v>
      </c>
      <c r="N778">
        <v>11</v>
      </c>
      <c r="O778">
        <v>12</v>
      </c>
      <c r="P778">
        <v>2</v>
      </c>
      <c r="Q778">
        <v>13</v>
      </c>
      <c r="R778" s="2">
        <f t="shared" si="86"/>
        <v>50</v>
      </c>
      <c r="S778">
        <v>1</v>
      </c>
      <c r="T778" s="2" t="str">
        <f t="shared" si="87"/>
        <v>With Discount</v>
      </c>
      <c r="U778">
        <v>2</v>
      </c>
      <c r="V778" s="18">
        <f t="shared" si="88"/>
        <v>20</v>
      </c>
      <c r="W778">
        <v>0</v>
      </c>
      <c r="X778">
        <v>3</v>
      </c>
      <c r="Y778" s="18">
        <f t="shared" si="89"/>
        <v>30</v>
      </c>
      <c r="Z778">
        <v>7</v>
      </c>
      <c r="AA778" s="2">
        <f t="shared" si="90"/>
        <v>6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3</v>
      </c>
      <c r="AI778">
        <v>11</v>
      </c>
      <c r="AJ778">
        <v>0</v>
      </c>
    </row>
    <row r="779" spans="1:36" x14ac:dyDescent="0.25">
      <c r="A779">
        <v>11075</v>
      </c>
      <c r="B779">
        <v>1978</v>
      </c>
      <c r="C779" s="2">
        <f t="shared" ca="1" si="84"/>
        <v>47</v>
      </c>
      <c r="D779" t="s">
        <v>442</v>
      </c>
      <c r="E779" t="s">
        <v>34</v>
      </c>
      <c r="F779">
        <v>51267</v>
      </c>
      <c r="G779">
        <v>1</v>
      </c>
      <c r="H779">
        <v>1</v>
      </c>
      <c r="I779" s="21">
        <f t="shared" si="85"/>
        <v>2</v>
      </c>
      <c r="J779" t="s">
        <v>321</v>
      </c>
      <c r="K779">
        <v>37</v>
      </c>
      <c r="L779">
        <v>183</v>
      </c>
      <c r="M779">
        <v>2</v>
      </c>
      <c r="N779">
        <v>64</v>
      </c>
      <c r="O779">
        <v>7</v>
      </c>
      <c r="P779">
        <v>2</v>
      </c>
      <c r="Q779">
        <v>12</v>
      </c>
      <c r="R779" s="2">
        <f t="shared" si="86"/>
        <v>270</v>
      </c>
      <c r="S779">
        <v>4</v>
      </c>
      <c r="T779" s="2" t="str">
        <f t="shared" si="87"/>
        <v>With Discount</v>
      </c>
      <c r="U779">
        <v>3</v>
      </c>
      <c r="V779" s="18">
        <f t="shared" si="88"/>
        <v>101.25</v>
      </c>
      <c r="W779">
        <v>3</v>
      </c>
      <c r="X779">
        <v>5</v>
      </c>
      <c r="Y779" s="18">
        <f t="shared" si="89"/>
        <v>168.75</v>
      </c>
      <c r="Z779">
        <v>4</v>
      </c>
      <c r="AA779" s="2">
        <f t="shared" si="90"/>
        <v>15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11</v>
      </c>
      <c r="AJ779">
        <v>0</v>
      </c>
    </row>
    <row r="780" spans="1:36" x14ac:dyDescent="0.25">
      <c r="A780">
        <v>4442</v>
      </c>
      <c r="B780">
        <v>1961</v>
      </c>
      <c r="C780" s="2">
        <f t="shared" ca="1" si="84"/>
        <v>64</v>
      </c>
      <c r="D780" t="s">
        <v>442</v>
      </c>
      <c r="E780" t="s">
        <v>30</v>
      </c>
      <c r="F780">
        <v>46524</v>
      </c>
      <c r="G780">
        <v>0</v>
      </c>
      <c r="H780">
        <v>1</v>
      </c>
      <c r="I780" s="21">
        <f t="shared" si="85"/>
        <v>1</v>
      </c>
      <c r="J780" s="1">
        <v>41398</v>
      </c>
      <c r="K780">
        <v>70</v>
      </c>
      <c r="L780">
        <v>31</v>
      </c>
      <c r="M780">
        <v>19</v>
      </c>
      <c r="N780">
        <v>35</v>
      </c>
      <c r="O780">
        <v>26</v>
      </c>
      <c r="P780">
        <v>14</v>
      </c>
      <c r="Q780">
        <v>52</v>
      </c>
      <c r="R780" s="2">
        <f t="shared" si="86"/>
        <v>177</v>
      </c>
      <c r="S780">
        <v>2</v>
      </c>
      <c r="T780" s="2" t="str">
        <f t="shared" si="87"/>
        <v>With Discount</v>
      </c>
      <c r="U780">
        <v>1</v>
      </c>
      <c r="V780" s="18">
        <f t="shared" si="88"/>
        <v>29.5</v>
      </c>
      <c r="W780">
        <v>1</v>
      </c>
      <c r="X780">
        <v>5</v>
      </c>
      <c r="Y780" s="18">
        <f t="shared" si="89"/>
        <v>147.5</v>
      </c>
      <c r="Z780">
        <v>3</v>
      </c>
      <c r="AA780" s="2">
        <f t="shared" si="90"/>
        <v>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</v>
      </c>
      <c r="AI780">
        <v>11</v>
      </c>
      <c r="AJ780">
        <v>0</v>
      </c>
    </row>
    <row r="781" spans="1:36" x14ac:dyDescent="0.25">
      <c r="A781">
        <v>199</v>
      </c>
      <c r="B781">
        <v>1962</v>
      </c>
      <c r="C781" s="2">
        <f t="shared" ca="1" si="84"/>
        <v>63</v>
      </c>
      <c r="D781" t="s">
        <v>443</v>
      </c>
      <c r="E781" t="s">
        <v>30</v>
      </c>
      <c r="F781">
        <v>45183</v>
      </c>
      <c r="G781">
        <v>0</v>
      </c>
      <c r="H781">
        <v>0</v>
      </c>
      <c r="I781" s="21">
        <f t="shared" si="85"/>
        <v>0</v>
      </c>
      <c r="J781" t="s">
        <v>282</v>
      </c>
      <c r="K781">
        <v>33</v>
      </c>
      <c r="L781">
        <v>219</v>
      </c>
      <c r="M781">
        <v>3</v>
      </c>
      <c r="N781">
        <v>60</v>
      </c>
      <c r="O781">
        <v>12</v>
      </c>
      <c r="P781">
        <v>9</v>
      </c>
      <c r="Q781">
        <v>12</v>
      </c>
      <c r="R781" s="2">
        <f t="shared" si="86"/>
        <v>315</v>
      </c>
      <c r="S781">
        <v>1</v>
      </c>
      <c r="T781" s="2" t="str">
        <f t="shared" si="87"/>
        <v>With Discount</v>
      </c>
      <c r="U781">
        <v>4</v>
      </c>
      <c r="V781" s="18">
        <f t="shared" si="88"/>
        <v>114.54545454545455</v>
      </c>
      <c r="W781">
        <v>1</v>
      </c>
      <c r="X781">
        <v>7</v>
      </c>
      <c r="Y781" s="18">
        <f t="shared" si="89"/>
        <v>200.45454545454544</v>
      </c>
      <c r="Z781">
        <v>7</v>
      </c>
      <c r="AA781" s="2">
        <f t="shared" si="90"/>
        <v>13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3</v>
      </c>
      <c r="AI781">
        <v>11</v>
      </c>
      <c r="AJ781">
        <v>0</v>
      </c>
    </row>
    <row r="782" spans="1:36" x14ac:dyDescent="0.25">
      <c r="A782">
        <v>6722</v>
      </c>
      <c r="B782">
        <v>1954</v>
      </c>
      <c r="C782" s="2">
        <f t="shared" ca="1" si="84"/>
        <v>71</v>
      </c>
      <c r="D782" t="s">
        <v>33</v>
      </c>
      <c r="E782" t="s">
        <v>34</v>
      </c>
      <c r="F782">
        <v>70421</v>
      </c>
      <c r="G782">
        <v>0</v>
      </c>
      <c r="H782">
        <v>1</v>
      </c>
      <c r="I782" s="21">
        <f t="shared" si="85"/>
        <v>1</v>
      </c>
      <c r="J782" t="s">
        <v>59</v>
      </c>
      <c r="K782">
        <v>98</v>
      </c>
      <c r="L782">
        <v>479</v>
      </c>
      <c r="M782">
        <v>28</v>
      </c>
      <c r="N782">
        <v>136</v>
      </c>
      <c r="O782">
        <v>75</v>
      </c>
      <c r="P782">
        <v>14</v>
      </c>
      <c r="Q782">
        <v>35</v>
      </c>
      <c r="R782" s="2">
        <f t="shared" si="86"/>
        <v>767</v>
      </c>
      <c r="S782">
        <v>3</v>
      </c>
      <c r="T782" s="2" t="str">
        <f t="shared" si="87"/>
        <v>With Discount</v>
      </c>
      <c r="U782">
        <v>10</v>
      </c>
      <c r="V782" s="18">
        <f t="shared" si="88"/>
        <v>451.1764705882353</v>
      </c>
      <c r="W782">
        <v>3</v>
      </c>
      <c r="X782">
        <v>7</v>
      </c>
      <c r="Y782" s="18">
        <f t="shared" si="89"/>
        <v>315.8235294117647</v>
      </c>
      <c r="Z782">
        <v>6</v>
      </c>
      <c r="AA782" s="2">
        <f t="shared" si="90"/>
        <v>23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3</v>
      </c>
      <c r="AI782">
        <v>11</v>
      </c>
      <c r="AJ782">
        <v>0</v>
      </c>
    </row>
    <row r="783" spans="1:36" x14ac:dyDescent="0.25">
      <c r="A783">
        <v>796</v>
      </c>
      <c r="B783">
        <v>1965</v>
      </c>
      <c r="C783" s="2">
        <f t="shared" ca="1" si="84"/>
        <v>60</v>
      </c>
      <c r="D783" t="s">
        <v>443</v>
      </c>
      <c r="E783" t="s">
        <v>37</v>
      </c>
      <c r="F783">
        <v>60161</v>
      </c>
      <c r="G783">
        <v>0</v>
      </c>
      <c r="H783">
        <v>1</v>
      </c>
      <c r="I783" s="21">
        <f t="shared" si="85"/>
        <v>1</v>
      </c>
      <c r="J783" t="s">
        <v>239</v>
      </c>
      <c r="K783">
        <v>17</v>
      </c>
      <c r="L783">
        <v>584</v>
      </c>
      <c r="M783">
        <v>44</v>
      </c>
      <c r="N783">
        <v>212</v>
      </c>
      <c r="O783">
        <v>46</v>
      </c>
      <c r="P783">
        <v>8</v>
      </c>
      <c r="Q783">
        <v>177</v>
      </c>
      <c r="R783" s="2">
        <f t="shared" si="86"/>
        <v>1071</v>
      </c>
      <c r="S783">
        <v>3</v>
      </c>
      <c r="T783" s="2" t="str">
        <f t="shared" si="87"/>
        <v>With Discount</v>
      </c>
      <c r="U783">
        <v>11</v>
      </c>
      <c r="V783" s="18">
        <f t="shared" si="88"/>
        <v>620.0526315789474</v>
      </c>
      <c r="W783">
        <v>4</v>
      </c>
      <c r="X783">
        <v>8</v>
      </c>
      <c r="Y783" s="18">
        <f t="shared" si="89"/>
        <v>450.9473684210526</v>
      </c>
      <c r="Z783">
        <v>8</v>
      </c>
      <c r="AA783" s="2">
        <f t="shared" si="90"/>
        <v>26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3</v>
      </c>
      <c r="AI783">
        <v>11</v>
      </c>
      <c r="AJ783">
        <v>0</v>
      </c>
    </row>
    <row r="784" spans="1:36" x14ac:dyDescent="0.25">
      <c r="A784">
        <v>3749</v>
      </c>
      <c r="B784">
        <v>1973</v>
      </c>
      <c r="C784" s="2">
        <f t="shared" ca="1" si="84"/>
        <v>52</v>
      </c>
      <c r="D784" t="s">
        <v>442</v>
      </c>
      <c r="E784" t="s">
        <v>34</v>
      </c>
      <c r="F784">
        <v>73926</v>
      </c>
      <c r="G784">
        <v>0</v>
      </c>
      <c r="H784">
        <v>0</v>
      </c>
      <c r="I784" s="21">
        <f t="shared" si="85"/>
        <v>0</v>
      </c>
      <c r="J784" s="1">
        <v>41308</v>
      </c>
      <c r="K784">
        <v>54</v>
      </c>
      <c r="L784">
        <v>627</v>
      </c>
      <c r="M784">
        <v>91</v>
      </c>
      <c r="N784">
        <v>597</v>
      </c>
      <c r="O784">
        <v>159</v>
      </c>
      <c r="P784">
        <v>91</v>
      </c>
      <c r="Q784">
        <v>15</v>
      </c>
      <c r="R784" s="2">
        <f t="shared" si="86"/>
        <v>1580</v>
      </c>
      <c r="S784">
        <v>1</v>
      </c>
      <c r="T784" s="2" t="str">
        <f t="shared" si="87"/>
        <v>With Discount</v>
      </c>
      <c r="U784">
        <v>6</v>
      </c>
      <c r="V784" s="18">
        <f t="shared" si="88"/>
        <v>526.66666666666663</v>
      </c>
      <c r="W784">
        <v>5</v>
      </c>
      <c r="X784">
        <v>12</v>
      </c>
      <c r="Y784" s="18">
        <f t="shared" si="89"/>
        <v>1053.3333333333333</v>
      </c>
      <c r="Z784">
        <v>3</v>
      </c>
      <c r="AA784" s="2">
        <f t="shared" si="90"/>
        <v>24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3</v>
      </c>
      <c r="AI784">
        <v>11</v>
      </c>
      <c r="AJ784">
        <v>0</v>
      </c>
    </row>
    <row r="785" spans="1:36" x14ac:dyDescent="0.25">
      <c r="A785">
        <v>8523</v>
      </c>
      <c r="B785">
        <v>1968</v>
      </c>
      <c r="C785" s="2">
        <f t="shared" ca="1" si="84"/>
        <v>57</v>
      </c>
      <c r="D785" t="s">
        <v>442</v>
      </c>
      <c r="E785" t="s">
        <v>34</v>
      </c>
      <c r="F785">
        <v>19329</v>
      </c>
      <c r="G785">
        <v>1</v>
      </c>
      <c r="H785">
        <v>0</v>
      </c>
      <c r="I785" s="21">
        <f t="shared" si="85"/>
        <v>1</v>
      </c>
      <c r="J785" t="s">
        <v>322</v>
      </c>
      <c r="K785">
        <v>39</v>
      </c>
      <c r="L785">
        <v>24</v>
      </c>
      <c r="M785">
        <v>1</v>
      </c>
      <c r="N785">
        <v>16</v>
      </c>
      <c r="O785">
        <v>12</v>
      </c>
      <c r="P785">
        <v>2</v>
      </c>
      <c r="Q785">
        <v>5</v>
      </c>
      <c r="R785" s="2">
        <f t="shared" si="86"/>
        <v>60</v>
      </c>
      <c r="S785">
        <v>3</v>
      </c>
      <c r="T785" s="2" t="str">
        <f t="shared" si="87"/>
        <v>With Discount</v>
      </c>
      <c r="U785">
        <v>4</v>
      </c>
      <c r="V785" s="18">
        <f t="shared" si="88"/>
        <v>34.285714285714285</v>
      </c>
      <c r="W785">
        <v>0</v>
      </c>
      <c r="X785">
        <v>3</v>
      </c>
      <c r="Y785" s="18">
        <f t="shared" si="89"/>
        <v>25.714285714285712</v>
      </c>
      <c r="Z785">
        <v>8</v>
      </c>
      <c r="AA785" s="2">
        <f t="shared" si="90"/>
        <v>10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3</v>
      </c>
      <c r="AI785">
        <v>11</v>
      </c>
      <c r="AJ785">
        <v>0</v>
      </c>
    </row>
    <row r="786" spans="1:36" x14ac:dyDescent="0.25">
      <c r="A786">
        <v>310</v>
      </c>
      <c r="B786">
        <v>1970</v>
      </c>
      <c r="C786" s="2">
        <f t="shared" ca="1" si="84"/>
        <v>55</v>
      </c>
      <c r="D786" t="s">
        <v>443</v>
      </c>
      <c r="E786" t="s">
        <v>34</v>
      </c>
      <c r="F786">
        <v>61872</v>
      </c>
      <c r="G786">
        <v>0</v>
      </c>
      <c r="H786">
        <v>1</v>
      </c>
      <c r="I786" s="21">
        <f t="shared" si="85"/>
        <v>1</v>
      </c>
      <c r="J786" t="s">
        <v>288</v>
      </c>
      <c r="K786">
        <v>81</v>
      </c>
      <c r="L786">
        <v>330</v>
      </c>
      <c r="M786">
        <v>5</v>
      </c>
      <c r="N786">
        <v>159</v>
      </c>
      <c r="O786">
        <v>36</v>
      </c>
      <c r="P786">
        <v>27</v>
      </c>
      <c r="Q786">
        <v>16</v>
      </c>
      <c r="R786" s="2">
        <f t="shared" si="86"/>
        <v>573</v>
      </c>
      <c r="S786">
        <v>4</v>
      </c>
      <c r="T786" s="2" t="str">
        <f t="shared" si="87"/>
        <v>With Discount</v>
      </c>
      <c r="U786">
        <v>4</v>
      </c>
      <c r="V786" s="18">
        <f t="shared" si="88"/>
        <v>176.30769230769232</v>
      </c>
      <c r="W786">
        <v>4</v>
      </c>
      <c r="X786">
        <v>9</v>
      </c>
      <c r="Y786" s="18">
        <f t="shared" si="89"/>
        <v>396.69230769230768</v>
      </c>
      <c r="Z786">
        <v>4</v>
      </c>
      <c r="AA786" s="2">
        <f t="shared" si="90"/>
        <v>21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</v>
      </c>
      <c r="AI786">
        <v>11</v>
      </c>
      <c r="AJ786">
        <v>0</v>
      </c>
    </row>
    <row r="787" spans="1:36" x14ac:dyDescent="0.25">
      <c r="A787">
        <v>8629</v>
      </c>
      <c r="B787">
        <v>1956</v>
      </c>
      <c r="C787" s="2">
        <f t="shared" ca="1" si="84"/>
        <v>69</v>
      </c>
      <c r="D787" t="s">
        <v>442</v>
      </c>
      <c r="E787" t="s">
        <v>57</v>
      </c>
      <c r="F787">
        <v>46984</v>
      </c>
      <c r="G787">
        <v>1</v>
      </c>
      <c r="H787">
        <v>1</v>
      </c>
      <c r="I787" s="21">
        <f t="shared" si="85"/>
        <v>2</v>
      </c>
      <c r="J787" t="s">
        <v>143</v>
      </c>
      <c r="K787">
        <v>71</v>
      </c>
      <c r="L787">
        <v>19</v>
      </c>
      <c r="M787">
        <v>1</v>
      </c>
      <c r="N787">
        <v>10</v>
      </c>
      <c r="O787">
        <v>2</v>
      </c>
      <c r="P787">
        <v>1</v>
      </c>
      <c r="Q787">
        <v>8</v>
      </c>
      <c r="R787" s="2">
        <f t="shared" si="86"/>
        <v>41</v>
      </c>
      <c r="S787">
        <v>1</v>
      </c>
      <c r="T787" s="2" t="str">
        <f t="shared" si="87"/>
        <v>With Discount</v>
      </c>
      <c r="U787">
        <v>1</v>
      </c>
      <c r="V787" s="18">
        <f t="shared" si="88"/>
        <v>10.25</v>
      </c>
      <c r="W787">
        <v>0</v>
      </c>
      <c r="X787">
        <v>3</v>
      </c>
      <c r="Y787" s="18">
        <f t="shared" si="89"/>
        <v>30.75</v>
      </c>
      <c r="Z787">
        <v>5</v>
      </c>
      <c r="AA787" s="2">
        <f t="shared" si="90"/>
        <v>5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3</v>
      </c>
      <c r="AI787">
        <v>11</v>
      </c>
      <c r="AJ787">
        <v>0</v>
      </c>
    </row>
    <row r="788" spans="1:36" x14ac:dyDescent="0.25">
      <c r="A788">
        <v>236</v>
      </c>
      <c r="B788">
        <v>1951</v>
      </c>
      <c r="C788" s="2">
        <f t="shared" ca="1" si="84"/>
        <v>74</v>
      </c>
      <c r="D788" t="s">
        <v>442</v>
      </c>
      <c r="E788" t="s">
        <v>34</v>
      </c>
      <c r="F788">
        <v>34838</v>
      </c>
      <c r="G788">
        <v>1</v>
      </c>
      <c r="H788">
        <v>1</v>
      </c>
      <c r="I788" s="21">
        <f t="shared" si="85"/>
        <v>2</v>
      </c>
      <c r="J788" t="s">
        <v>323</v>
      </c>
      <c r="K788">
        <v>62</v>
      </c>
      <c r="L788">
        <v>28</v>
      </c>
      <c r="M788">
        <v>23</v>
      </c>
      <c r="N788">
        <v>29</v>
      </c>
      <c r="O788">
        <v>29</v>
      </c>
      <c r="P788">
        <v>14</v>
      </c>
      <c r="Q788">
        <v>47</v>
      </c>
      <c r="R788" s="2">
        <f t="shared" si="86"/>
        <v>170</v>
      </c>
      <c r="S788">
        <v>3</v>
      </c>
      <c r="T788" s="2" t="str">
        <f t="shared" si="87"/>
        <v>With Discount</v>
      </c>
      <c r="U788">
        <v>2</v>
      </c>
      <c r="V788" s="18">
        <f t="shared" si="88"/>
        <v>56.666666666666664</v>
      </c>
      <c r="W788">
        <v>1</v>
      </c>
      <c r="X788">
        <v>4</v>
      </c>
      <c r="Y788" s="18">
        <f t="shared" si="89"/>
        <v>113.33333333333333</v>
      </c>
      <c r="Z788">
        <v>6</v>
      </c>
      <c r="AA788" s="2">
        <f t="shared" si="90"/>
        <v>10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</v>
      </c>
      <c r="AI788">
        <v>11</v>
      </c>
      <c r="AJ788">
        <v>0</v>
      </c>
    </row>
    <row r="789" spans="1:36" x14ac:dyDescent="0.25">
      <c r="A789">
        <v>9930</v>
      </c>
      <c r="B789">
        <v>1944</v>
      </c>
      <c r="C789" s="2">
        <f t="shared" ca="1" si="84"/>
        <v>81</v>
      </c>
      <c r="D789" t="s">
        <v>33</v>
      </c>
      <c r="E789" t="s">
        <v>30</v>
      </c>
      <c r="F789">
        <v>82716</v>
      </c>
      <c r="G789">
        <v>0</v>
      </c>
      <c r="H789">
        <v>0</v>
      </c>
      <c r="I789" s="21">
        <f t="shared" si="85"/>
        <v>0</v>
      </c>
      <c r="J789" s="1">
        <v>41405</v>
      </c>
      <c r="K789">
        <v>8</v>
      </c>
      <c r="L789">
        <v>606</v>
      </c>
      <c r="M789">
        <v>148</v>
      </c>
      <c r="N789">
        <v>228</v>
      </c>
      <c r="O789">
        <v>15</v>
      </c>
      <c r="P789">
        <v>148</v>
      </c>
      <c r="Q789">
        <v>22</v>
      </c>
      <c r="R789" s="2">
        <f t="shared" si="86"/>
        <v>1167</v>
      </c>
      <c r="S789">
        <v>1</v>
      </c>
      <c r="T789" s="2" t="str">
        <f t="shared" si="87"/>
        <v>With Discount</v>
      </c>
      <c r="U789">
        <v>6</v>
      </c>
      <c r="V789" s="18">
        <f t="shared" si="88"/>
        <v>368.52631578947364</v>
      </c>
      <c r="W789">
        <v>8</v>
      </c>
      <c r="X789">
        <v>13</v>
      </c>
      <c r="Y789" s="18">
        <f t="shared" si="89"/>
        <v>798.47368421052636</v>
      </c>
      <c r="Z789">
        <v>2</v>
      </c>
      <c r="AA789" s="2">
        <f t="shared" si="90"/>
        <v>28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3</v>
      </c>
      <c r="AI789">
        <v>11</v>
      </c>
      <c r="AJ789">
        <v>0</v>
      </c>
    </row>
    <row r="790" spans="1:36" x14ac:dyDescent="0.25">
      <c r="A790">
        <v>3483</v>
      </c>
      <c r="B790">
        <v>1958</v>
      </c>
      <c r="C790" s="2">
        <f t="shared" ca="1" si="84"/>
        <v>67</v>
      </c>
      <c r="D790" t="s">
        <v>442</v>
      </c>
      <c r="E790" t="s">
        <v>34</v>
      </c>
      <c r="F790">
        <v>48192</v>
      </c>
      <c r="G790">
        <v>0</v>
      </c>
      <c r="H790">
        <v>0</v>
      </c>
      <c r="I790" s="21">
        <f t="shared" si="85"/>
        <v>0</v>
      </c>
      <c r="J790" s="1">
        <v>41429</v>
      </c>
      <c r="K790">
        <v>76</v>
      </c>
      <c r="L790">
        <v>1039</v>
      </c>
      <c r="M790">
        <v>43</v>
      </c>
      <c r="N790">
        <v>204</v>
      </c>
      <c r="O790">
        <v>153</v>
      </c>
      <c r="P790">
        <v>58</v>
      </c>
      <c r="Q790">
        <v>29</v>
      </c>
      <c r="R790" s="2">
        <f t="shared" si="86"/>
        <v>1526</v>
      </c>
      <c r="S790">
        <v>3</v>
      </c>
      <c r="T790" s="2" t="str">
        <f t="shared" si="87"/>
        <v>With Discount</v>
      </c>
      <c r="U790">
        <v>2</v>
      </c>
      <c r="V790" s="18">
        <f t="shared" si="88"/>
        <v>218</v>
      </c>
      <c r="W790">
        <v>8</v>
      </c>
      <c r="X790">
        <v>12</v>
      </c>
      <c r="Y790" s="18">
        <f t="shared" si="89"/>
        <v>1308</v>
      </c>
      <c r="Z790">
        <v>8</v>
      </c>
      <c r="AA790" s="2">
        <f t="shared" si="90"/>
        <v>25</v>
      </c>
      <c r="AB790">
        <v>0</v>
      </c>
      <c r="AC790">
        <v>1</v>
      </c>
      <c r="AD790">
        <v>0</v>
      </c>
      <c r="AE790">
        <v>1</v>
      </c>
      <c r="AF790">
        <v>1</v>
      </c>
      <c r="AG790">
        <v>0</v>
      </c>
      <c r="AH790">
        <v>3</v>
      </c>
      <c r="AI790">
        <v>11</v>
      </c>
      <c r="AJ790">
        <v>1</v>
      </c>
    </row>
    <row r="791" spans="1:36" x14ac:dyDescent="0.25">
      <c r="A791">
        <v>4599</v>
      </c>
      <c r="B791">
        <v>1976</v>
      </c>
      <c r="C791" s="2">
        <f t="shared" ca="1" si="84"/>
        <v>49</v>
      </c>
      <c r="D791" t="s">
        <v>443</v>
      </c>
      <c r="E791" t="s">
        <v>34</v>
      </c>
      <c r="F791">
        <v>49681</v>
      </c>
      <c r="G791">
        <v>0</v>
      </c>
      <c r="H791">
        <v>2</v>
      </c>
      <c r="I791" s="21">
        <f t="shared" si="85"/>
        <v>2</v>
      </c>
      <c r="J791" s="1">
        <v>41375</v>
      </c>
      <c r="K791">
        <v>66</v>
      </c>
      <c r="L791">
        <v>411</v>
      </c>
      <c r="M791">
        <v>0</v>
      </c>
      <c r="N791">
        <v>26</v>
      </c>
      <c r="O791">
        <v>0</v>
      </c>
      <c r="P791">
        <v>0</v>
      </c>
      <c r="Q791">
        <v>21</v>
      </c>
      <c r="R791" s="2">
        <f t="shared" si="86"/>
        <v>458</v>
      </c>
      <c r="S791">
        <v>6</v>
      </c>
      <c r="T791" s="2" t="str">
        <f t="shared" si="87"/>
        <v>With Discount</v>
      </c>
      <c r="U791">
        <v>7</v>
      </c>
      <c r="V791" s="18">
        <f t="shared" si="88"/>
        <v>229</v>
      </c>
      <c r="W791">
        <v>1</v>
      </c>
      <c r="X791">
        <v>7</v>
      </c>
      <c r="Y791" s="18">
        <f t="shared" si="89"/>
        <v>229</v>
      </c>
      <c r="Z791">
        <v>7</v>
      </c>
      <c r="AA791" s="2">
        <f t="shared" si="90"/>
        <v>21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3</v>
      </c>
      <c r="AI791">
        <v>11</v>
      </c>
      <c r="AJ791">
        <v>0</v>
      </c>
    </row>
    <row r="792" spans="1:36" x14ac:dyDescent="0.25">
      <c r="A792">
        <v>7326</v>
      </c>
      <c r="B792">
        <v>1971</v>
      </c>
      <c r="C792" s="2">
        <f t="shared" ca="1" si="84"/>
        <v>54</v>
      </c>
      <c r="D792" t="s">
        <v>443</v>
      </c>
      <c r="E792" t="s">
        <v>34</v>
      </c>
      <c r="F792">
        <v>56850</v>
      </c>
      <c r="G792">
        <v>0</v>
      </c>
      <c r="H792">
        <v>1</v>
      </c>
      <c r="I792" s="21">
        <f t="shared" si="85"/>
        <v>1</v>
      </c>
      <c r="J792" t="s">
        <v>81</v>
      </c>
      <c r="K792">
        <v>83</v>
      </c>
      <c r="L792">
        <v>34</v>
      </c>
      <c r="M792">
        <v>1</v>
      </c>
      <c r="N792">
        <v>19</v>
      </c>
      <c r="O792">
        <v>2</v>
      </c>
      <c r="P792">
        <v>7</v>
      </c>
      <c r="Q792">
        <v>0</v>
      </c>
      <c r="R792" s="2">
        <f t="shared" si="86"/>
        <v>63</v>
      </c>
      <c r="S792">
        <v>1</v>
      </c>
      <c r="T792" s="2" t="str">
        <f t="shared" si="87"/>
        <v>With Discount</v>
      </c>
      <c r="U792">
        <v>1</v>
      </c>
      <c r="V792" s="18">
        <f t="shared" si="88"/>
        <v>15.75</v>
      </c>
      <c r="W792">
        <v>1</v>
      </c>
      <c r="X792">
        <v>3</v>
      </c>
      <c r="Y792" s="18">
        <f t="shared" si="89"/>
        <v>47.25</v>
      </c>
      <c r="Z792">
        <v>2</v>
      </c>
      <c r="AA792" s="2">
        <f t="shared" si="90"/>
        <v>6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11</v>
      </c>
      <c r="AJ792">
        <v>0</v>
      </c>
    </row>
    <row r="793" spans="1:36" x14ac:dyDescent="0.25">
      <c r="A793">
        <v>7352</v>
      </c>
      <c r="B793">
        <v>1957</v>
      </c>
      <c r="C793" s="2">
        <f t="shared" ca="1" si="84"/>
        <v>68</v>
      </c>
      <c r="D793" t="s">
        <v>442</v>
      </c>
      <c r="E793" t="s">
        <v>34</v>
      </c>
      <c r="F793">
        <v>55267</v>
      </c>
      <c r="G793">
        <v>0</v>
      </c>
      <c r="H793">
        <v>1</v>
      </c>
      <c r="I793" s="21">
        <f t="shared" si="85"/>
        <v>1</v>
      </c>
      <c r="J793" t="s">
        <v>290</v>
      </c>
      <c r="K793">
        <v>28</v>
      </c>
      <c r="L793">
        <v>161</v>
      </c>
      <c r="M793">
        <v>28</v>
      </c>
      <c r="N793">
        <v>136</v>
      </c>
      <c r="O793">
        <v>32</v>
      </c>
      <c r="P793">
        <v>3</v>
      </c>
      <c r="Q793">
        <v>45</v>
      </c>
      <c r="R793" s="2">
        <f t="shared" si="86"/>
        <v>405</v>
      </c>
      <c r="S793">
        <v>4</v>
      </c>
      <c r="T793" s="2" t="str">
        <f t="shared" si="87"/>
        <v>With Discount</v>
      </c>
      <c r="U793">
        <v>3</v>
      </c>
      <c r="V793" s="18">
        <f t="shared" si="88"/>
        <v>135</v>
      </c>
      <c r="W793">
        <v>4</v>
      </c>
      <c r="X793">
        <v>6</v>
      </c>
      <c r="Y793" s="18">
        <f t="shared" si="89"/>
        <v>270</v>
      </c>
      <c r="Z793">
        <v>3</v>
      </c>
      <c r="AA793" s="2">
        <f t="shared" si="90"/>
        <v>17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3</v>
      </c>
      <c r="AI793">
        <v>11</v>
      </c>
      <c r="AJ793">
        <v>0</v>
      </c>
    </row>
    <row r="794" spans="1:36" x14ac:dyDescent="0.25">
      <c r="A794">
        <v>2350</v>
      </c>
      <c r="B794">
        <v>1972</v>
      </c>
      <c r="C794" s="2">
        <f t="shared" ca="1" si="84"/>
        <v>53</v>
      </c>
      <c r="D794" t="s">
        <v>442</v>
      </c>
      <c r="E794" t="s">
        <v>34</v>
      </c>
      <c r="F794">
        <v>59666</v>
      </c>
      <c r="G794">
        <v>1</v>
      </c>
      <c r="H794">
        <v>1</v>
      </c>
      <c r="I794" s="21">
        <f t="shared" si="85"/>
        <v>2</v>
      </c>
      <c r="J794" t="s">
        <v>324</v>
      </c>
      <c r="K794">
        <v>87</v>
      </c>
      <c r="L794">
        <v>623</v>
      </c>
      <c r="M794">
        <v>53</v>
      </c>
      <c r="N794">
        <v>178</v>
      </c>
      <c r="O794">
        <v>23</v>
      </c>
      <c r="P794">
        <v>17</v>
      </c>
      <c r="Q794">
        <v>133</v>
      </c>
      <c r="R794" s="2">
        <f t="shared" si="86"/>
        <v>1027</v>
      </c>
      <c r="S794">
        <v>7</v>
      </c>
      <c r="T794" s="2" t="str">
        <f t="shared" si="87"/>
        <v>With Discount</v>
      </c>
      <c r="U794">
        <v>3</v>
      </c>
      <c r="V794" s="18">
        <f t="shared" si="88"/>
        <v>280.09090909090907</v>
      </c>
      <c r="W794">
        <v>2</v>
      </c>
      <c r="X794">
        <v>8</v>
      </c>
      <c r="Y794" s="18">
        <f t="shared" si="89"/>
        <v>746.90909090909088</v>
      </c>
      <c r="Z794">
        <v>8</v>
      </c>
      <c r="AA794" s="2">
        <f t="shared" si="90"/>
        <v>20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3</v>
      </c>
      <c r="AI794">
        <v>11</v>
      </c>
      <c r="AJ794">
        <v>0</v>
      </c>
    </row>
    <row r="795" spans="1:36" x14ac:dyDescent="0.25">
      <c r="A795">
        <v>9145</v>
      </c>
      <c r="B795">
        <v>1972</v>
      </c>
      <c r="C795" s="2">
        <f t="shared" ca="1" si="84"/>
        <v>53</v>
      </c>
      <c r="D795" t="s">
        <v>442</v>
      </c>
      <c r="E795" t="s">
        <v>30</v>
      </c>
      <c r="F795">
        <v>72504</v>
      </c>
      <c r="G795">
        <v>0</v>
      </c>
      <c r="H795">
        <v>1</v>
      </c>
      <c r="I795" s="21">
        <f t="shared" si="85"/>
        <v>1</v>
      </c>
      <c r="J795" s="1">
        <v>41429</v>
      </c>
      <c r="K795">
        <v>43</v>
      </c>
      <c r="L795">
        <v>604</v>
      </c>
      <c r="M795">
        <v>26</v>
      </c>
      <c r="N795">
        <v>470</v>
      </c>
      <c r="O795">
        <v>123</v>
      </c>
      <c r="P795">
        <v>161</v>
      </c>
      <c r="Q795">
        <v>94</v>
      </c>
      <c r="R795" s="2">
        <f t="shared" si="86"/>
        <v>1478</v>
      </c>
      <c r="S795">
        <v>2</v>
      </c>
      <c r="T795" s="2" t="str">
        <f t="shared" si="87"/>
        <v>With Discount</v>
      </c>
      <c r="U795">
        <v>5</v>
      </c>
      <c r="V795" s="18">
        <f t="shared" si="88"/>
        <v>671.81818181818176</v>
      </c>
      <c r="W795">
        <v>9</v>
      </c>
      <c r="X795">
        <v>6</v>
      </c>
      <c r="Y795" s="18">
        <f t="shared" si="89"/>
        <v>806.18181818181813</v>
      </c>
      <c r="Z795">
        <v>2</v>
      </c>
      <c r="AA795" s="2">
        <f t="shared" si="90"/>
        <v>22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3</v>
      </c>
      <c r="AI795">
        <v>11</v>
      </c>
      <c r="AJ795">
        <v>0</v>
      </c>
    </row>
    <row r="796" spans="1:36" x14ac:dyDescent="0.25">
      <c r="A796">
        <v>2964</v>
      </c>
      <c r="B796">
        <v>1981</v>
      </c>
      <c r="C796" s="2">
        <f t="shared" ca="1" si="84"/>
        <v>44</v>
      </c>
      <c r="D796" t="s">
        <v>442</v>
      </c>
      <c r="E796" t="s">
        <v>34</v>
      </c>
      <c r="F796">
        <v>26872</v>
      </c>
      <c r="G796">
        <v>0</v>
      </c>
      <c r="H796">
        <v>0</v>
      </c>
      <c r="I796" s="21">
        <f t="shared" si="85"/>
        <v>0</v>
      </c>
      <c r="J796" t="s">
        <v>208</v>
      </c>
      <c r="K796">
        <v>0</v>
      </c>
      <c r="L796">
        <v>3</v>
      </c>
      <c r="M796">
        <v>10</v>
      </c>
      <c r="N796">
        <v>8</v>
      </c>
      <c r="O796">
        <v>3</v>
      </c>
      <c r="P796">
        <v>16</v>
      </c>
      <c r="Q796">
        <v>32</v>
      </c>
      <c r="R796" s="2">
        <f t="shared" si="86"/>
        <v>72</v>
      </c>
      <c r="S796">
        <v>1</v>
      </c>
      <c r="T796" s="2" t="str">
        <f t="shared" si="87"/>
        <v>With Discount</v>
      </c>
      <c r="U796">
        <v>1</v>
      </c>
      <c r="V796" s="18">
        <f t="shared" si="88"/>
        <v>24</v>
      </c>
      <c r="W796">
        <v>1</v>
      </c>
      <c r="X796">
        <v>2</v>
      </c>
      <c r="Y796" s="18">
        <f t="shared" si="89"/>
        <v>48</v>
      </c>
      <c r="Z796">
        <v>6</v>
      </c>
      <c r="AA796" s="2">
        <f t="shared" si="90"/>
        <v>5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3</v>
      </c>
      <c r="AI796">
        <v>11</v>
      </c>
      <c r="AJ796">
        <v>0</v>
      </c>
    </row>
    <row r="797" spans="1:36" x14ac:dyDescent="0.25">
      <c r="A797">
        <v>5585</v>
      </c>
      <c r="B797">
        <v>1972</v>
      </c>
      <c r="C797" s="2">
        <f t="shared" ca="1" si="84"/>
        <v>53</v>
      </c>
      <c r="D797" t="s">
        <v>442</v>
      </c>
      <c r="E797" t="s">
        <v>30</v>
      </c>
      <c r="F797">
        <v>21359</v>
      </c>
      <c r="G797">
        <v>1</v>
      </c>
      <c r="H797">
        <v>0</v>
      </c>
      <c r="I797" s="21">
        <f t="shared" si="85"/>
        <v>1</v>
      </c>
      <c r="J797" t="s">
        <v>87</v>
      </c>
      <c r="K797">
        <v>1</v>
      </c>
      <c r="L797">
        <v>12</v>
      </c>
      <c r="M797">
        <v>2</v>
      </c>
      <c r="N797">
        <v>17</v>
      </c>
      <c r="O797">
        <v>6</v>
      </c>
      <c r="P797">
        <v>1</v>
      </c>
      <c r="Q797">
        <v>10</v>
      </c>
      <c r="R797" s="2">
        <f t="shared" si="86"/>
        <v>48</v>
      </c>
      <c r="S797">
        <v>2</v>
      </c>
      <c r="T797" s="2" t="str">
        <f t="shared" si="87"/>
        <v>With Discount</v>
      </c>
      <c r="U797">
        <v>2</v>
      </c>
      <c r="V797" s="18">
        <f t="shared" si="88"/>
        <v>19.200000000000003</v>
      </c>
      <c r="W797">
        <v>0</v>
      </c>
      <c r="X797">
        <v>3</v>
      </c>
      <c r="Y797" s="18">
        <f t="shared" si="89"/>
        <v>28.799999999999997</v>
      </c>
      <c r="Z797">
        <v>8</v>
      </c>
      <c r="AA797" s="2">
        <f t="shared" si="90"/>
        <v>7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3</v>
      </c>
      <c r="AI797">
        <v>11</v>
      </c>
      <c r="AJ797">
        <v>1</v>
      </c>
    </row>
    <row r="798" spans="1:36" x14ac:dyDescent="0.25">
      <c r="A798">
        <v>9687</v>
      </c>
      <c r="B798">
        <v>1975</v>
      </c>
      <c r="C798" s="2">
        <f t="shared" ca="1" si="84"/>
        <v>50</v>
      </c>
      <c r="D798" t="s">
        <v>442</v>
      </c>
      <c r="E798" t="s">
        <v>30</v>
      </c>
      <c r="F798">
        <v>73170</v>
      </c>
      <c r="G798">
        <v>0</v>
      </c>
      <c r="H798">
        <v>0</v>
      </c>
      <c r="I798" s="21">
        <f t="shared" si="85"/>
        <v>0</v>
      </c>
      <c r="J798" t="s">
        <v>325</v>
      </c>
      <c r="K798">
        <v>1</v>
      </c>
      <c r="L798">
        <v>184</v>
      </c>
      <c r="M798">
        <v>174</v>
      </c>
      <c r="N798">
        <v>256</v>
      </c>
      <c r="O798">
        <v>50</v>
      </c>
      <c r="P798">
        <v>30</v>
      </c>
      <c r="Q798">
        <v>32</v>
      </c>
      <c r="R798" s="2">
        <f t="shared" si="86"/>
        <v>726</v>
      </c>
      <c r="S798">
        <v>1</v>
      </c>
      <c r="T798" s="2" t="str">
        <f t="shared" si="87"/>
        <v>With Discount</v>
      </c>
      <c r="U798">
        <v>5</v>
      </c>
      <c r="V798" s="18">
        <f t="shared" si="88"/>
        <v>330</v>
      </c>
      <c r="W798">
        <v>4</v>
      </c>
      <c r="X798">
        <v>6</v>
      </c>
      <c r="Y798" s="18">
        <f t="shared" si="89"/>
        <v>395.99999999999994</v>
      </c>
      <c r="Z798">
        <v>2</v>
      </c>
      <c r="AA798" s="2">
        <f t="shared" si="90"/>
        <v>16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3</v>
      </c>
      <c r="AI798">
        <v>11</v>
      </c>
      <c r="AJ798">
        <v>0</v>
      </c>
    </row>
    <row r="799" spans="1:36" x14ac:dyDescent="0.25">
      <c r="A799">
        <v>3732</v>
      </c>
      <c r="B799">
        <v>1955</v>
      </c>
      <c r="C799" s="2">
        <f t="shared" ca="1" si="84"/>
        <v>70</v>
      </c>
      <c r="D799" t="s">
        <v>443</v>
      </c>
      <c r="E799" t="s">
        <v>34</v>
      </c>
      <c r="F799">
        <v>52750</v>
      </c>
      <c r="G799">
        <v>0</v>
      </c>
      <c r="H799">
        <v>1</v>
      </c>
      <c r="I799" s="21">
        <f t="shared" si="85"/>
        <v>1</v>
      </c>
      <c r="J799" s="1">
        <v>41366</v>
      </c>
      <c r="K799">
        <v>72</v>
      </c>
      <c r="L799">
        <v>393</v>
      </c>
      <c r="M799">
        <v>0</v>
      </c>
      <c r="N799">
        <v>239</v>
      </c>
      <c r="O799">
        <v>90</v>
      </c>
      <c r="P799">
        <v>69</v>
      </c>
      <c r="Q799">
        <v>69</v>
      </c>
      <c r="R799" s="2">
        <f t="shared" si="86"/>
        <v>860</v>
      </c>
      <c r="S799">
        <v>6</v>
      </c>
      <c r="T799" s="2" t="str">
        <f t="shared" si="87"/>
        <v>With Discount</v>
      </c>
      <c r="U799">
        <v>5</v>
      </c>
      <c r="V799" s="18">
        <f t="shared" si="88"/>
        <v>307.14285714285717</v>
      </c>
      <c r="W799">
        <v>7</v>
      </c>
      <c r="X799">
        <v>9</v>
      </c>
      <c r="Y799" s="18">
        <f t="shared" si="89"/>
        <v>552.85714285714289</v>
      </c>
      <c r="Z799">
        <v>4</v>
      </c>
      <c r="AA799" s="2">
        <f t="shared" si="90"/>
        <v>27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3</v>
      </c>
      <c r="AI799">
        <v>11</v>
      </c>
      <c r="AJ799">
        <v>0</v>
      </c>
    </row>
    <row r="800" spans="1:36" x14ac:dyDescent="0.25">
      <c r="A800">
        <v>6303</v>
      </c>
      <c r="B800">
        <v>1986</v>
      </c>
      <c r="C800" s="2">
        <f t="shared" ca="1" si="84"/>
        <v>39</v>
      </c>
      <c r="D800" t="s">
        <v>33</v>
      </c>
      <c r="E800" t="s">
        <v>34</v>
      </c>
      <c r="F800">
        <v>91820</v>
      </c>
      <c r="G800">
        <v>0</v>
      </c>
      <c r="H800">
        <v>0</v>
      </c>
      <c r="I800" s="21">
        <f t="shared" si="85"/>
        <v>0</v>
      </c>
      <c r="J800" t="s">
        <v>80</v>
      </c>
      <c r="K800">
        <v>72</v>
      </c>
      <c r="L800">
        <v>410</v>
      </c>
      <c r="M800">
        <v>73</v>
      </c>
      <c r="N800">
        <v>747</v>
      </c>
      <c r="O800">
        <v>76</v>
      </c>
      <c r="P800">
        <v>161</v>
      </c>
      <c r="Q800">
        <v>30</v>
      </c>
      <c r="R800" s="2">
        <f t="shared" si="86"/>
        <v>1497</v>
      </c>
      <c r="S800">
        <v>0</v>
      </c>
      <c r="T800" s="2" t="str">
        <f t="shared" si="87"/>
        <v>Without Discount</v>
      </c>
      <c r="U800">
        <v>5</v>
      </c>
      <c r="V800" s="18">
        <f t="shared" si="88"/>
        <v>440.29411764705884</v>
      </c>
      <c r="W800">
        <v>5</v>
      </c>
      <c r="X800">
        <v>12</v>
      </c>
      <c r="Y800" s="18">
        <f t="shared" si="89"/>
        <v>1056.7058823529412</v>
      </c>
      <c r="Z800">
        <v>1</v>
      </c>
      <c r="AA800" s="2">
        <f t="shared" si="90"/>
        <v>22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3</v>
      </c>
      <c r="AI800">
        <v>11</v>
      </c>
      <c r="AJ800">
        <v>0</v>
      </c>
    </row>
    <row r="801" spans="1:36" x14ac:dyDescent="0.25">
      <c r="A801">
        <v>11176</v>
      </c>
      <c r="B801">
        <v>1970</v>
      </c>
      <c r="C801" s="2">
        <f t="shared" ca="1" si="84"/>
        <v>55</v>
      </c>
      <c r="D801" t="s">
        <v>33</v>
      </c>
      <c r="E801" t="s">
        <v>34</v>
      </c>
      <c r="F801">
        <v>65968</v>
      </c>
      <c r="G801">
        <v>0</v>
      </c>
      <c r="H801">
        <v>1</v>
      </c>
      <c r="I801" s="21">
        <f t="shared" si="85"/>
        <v>1</v>
      </c>
      <c r="J801" s="1">
        <v>41978</v>
      </c>
      <c r="K801">
        <v>12</v>
      </c>
      <c r="L801">
        <v>376</v>
      </c>
      <c r="M801">
        <v>9</v>
      </c>
      <c r="N801">
        <v>83</v>
      </c>
      <c r="O801">
        <v>19</v>
      </c>
      <c r="P801">
        <v>4</v>
      </c>
      <c r="Q801">
        <v>4</v>
      </c>
      <c r="R801" s="2">
        <f t="shared" si="86"/>
        <v>495</v>
      </c>
      <c r="S801">
        <v>2</v>
      </c>
      <c r="T801" s="2" t="str">
        <f t="shared" si="87"/>
        <v>With Discount</v>
      </c>
      <c r="U801">
        <v>5</v>
      </c>
      <c r="V801" s="18">
        <f t="shared" si="88"/>
        <v>206.25</v>
      </c>
      <c r="W801">
        <v>4</v>
      </c>
      <c r="X801">
        <v>7</v>
      </c>
      <c r="Y801" s="18">
        <f t="shared" si="89"/>
        <v>288.75</v>
      </c>
      <c r="Z801">
        <v>3</v>
      </c>
      <c r="AA801" s="2">
        <f t="shared" si="90"/>
        <v>18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3</v>
      </c>
      <c r="AI801">
        <v>11</v>
      </c>
      <c r="AJ801">
        <v>0</v>
      </c>
    </row>
    <row r="802" spans="1:36" x14ac:dyDescent="0.25">
      <c r="A802">
        <v>2986</v>
      </c>
      <c r="B802">
        <v>1976</v>
      </c>
      <c r="C802" s="2">
        <f t="shared" ca="1" si="84"/>
        <v>49</v>
      </c>
      <c r="D802" t="s">
        <v>442</v>
      </c>
      <c r="E802" t="s">
        <v>34</v>
      </c>
      <c r="F802">
        <v>30772</v>
      </c>
      <c r="G802">
        <v>1</v>
      </c>
      <c r="H802">
        <v>1</v>
      </c>
      <c r="I802" s="21">
        <f t="shared" si="85"/>
        <v>2</v>
      </c>
      <c r="J802" s="1">
        <v>41976</v>
      </c>
      <c r="K802">
        <v>89</v>
      </c>
      <c r="L802">
        <v>7</v>
      </c>
      <c r="M802">
        <v>2</v>
      </c>
      <c r="N802">
        <v>4</v>
      </c>
      <c r="O802">
        <v>2</v>
      </c>
      <c r="P802">
        <v>1</v>
      </c>
      <c r="Q802">
        <v>4</v>
      </c>
      <c r="R802" s="2">
        <f t="shared" si="86"/>
        <v>20</v>
      </c>
      <c r="S802">
        <v>1</v>
      </c>
      <c r="T802" s="2" t="str">
        <f t="shared" si="87"/>
        <v>With Discount</v>
      </c>
      <c r="U802">
        <v>1</v>
      </c>
      <c r="V802" s="18">
        <f t="shared" si="88"/>
        <v>6.6666666666666661</v>
      </c>
      <c r="W802">
        <v>0</v>
      </c>
      <c r="X802">
        <v>2</v>
      </c>
      <c r="Y802" s="18">
        <f t="shared" si="89"/>
        <v>13.333333333333332</v>
      </c>
      <c r="Z802">
        <v>6</v>
      </c>
      <c r="AA802" s="2">
        <f t="shared" si="90"/>
        <v>4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3</v>
      </c>
      <c r="AI802">
        <v>11</v>
      </c>
      <c r="AJ802">
        <v>0</v>
      </c>
    </row>
    <row r="803" spans="1:36" x14ac:dyDescent="0.25">
      <c r="A803">
        <v>7462</v>
      </c>
      <c r="B803">
        <v>1954</v>
      </c>
      <c r="C803" s="2">
        <f t="shared" ca="1" si="84"/>
        <v>71</v>
      </c>
      <c r="D803" t="s">
        <v>442</v>
      </c>
      <c r="E803" t="s">
        <v>30</v>
      </c>
      <c r="F803">
        <v>22507</v>
      </c>
      <c r="G803">
        <v>0</v>
      </c>
      <c r="H803">
        <v>0</v>
      </c>
      <c r="I803" s="21">
        <f t="shared" si="85"/>
        <v>0</v>
      </c>
      <c r="J803" t="s">
        <v>42</v>
      </c>
      <c r="K803">
        <v>67</v>
      </c>
      <c r="L803">
        <v>68</v>
      </c>
      <c r="M803">
        <v>0</v>
      </c>
      <c r="N803">
        <v>226</v>
      </c>
      <c r="O803">
        <v>51</v>
      </c>
      <c r="P803">
        <v>157</v>
      </c>
      <c r="Q803">
        <v>68</v>
      </c>
      <c r="R803" s="2">
        <f t="shared" si="86"/>
        <v>570</v>
      </c>
      <c r="S803">
        <v>3</v>
      </c>
      <c r="T803" s="2" t="str">
        <f t="shared" si="87"/>
        <v>With Discount</v>
      </c>
      <c r="U803">
        <v>10</v>
      </c>
      <c r="V803" s="18">
        <f t="shared" si="88"/>
        <v>407.14285714285717</v>
      </c>
      <c r="W803">
        <v>2</v>
      </c>
      <c r="X803">
        <v>4</v>
      </c>
      <c r="Y803" s="18">
        <f t="shared" si="89"/>
        <v>162.85714285714286</v>
      </c>
      <c r="Z803">
        <v>9</v>
      </c>
      <c r="AA803" s="2">
        <f t="shared" si="90"/>
        <v>19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3</v>
      </c>
      <c r="AI803">
        <v>11</v>
      </c>
      <c r="AJ803">
        <v>0</v>
      </c>
    </row>
    <row r="804" spans="1:36" x14ac:dyDescent="0.25">
      <c r="A804">
        <v>3900</v>
      </c>
      <c r="B804">
        <v>1972</v>
      </c>
      <c r="C804" s="2">
        <f t="shared" ca="1" si="84"/>
        <v>53</v>
      </c>
      <c r="D804" t="s">
        <v>442</v>
      </c>
      <c r="E804" t="s">
        <v>34</v>
      </c>
      <c r="F804">
        <v>65685</v>
      </c>
      <c r="G804">
        <v>0</v>
      </c>
      <c r="H804">
        <v>1</v>
      </c>
      <c r="I804" s="21">
        <f t="shared" si="85"/>
        <v>1</v>
      </c>
      <c r="J804" t="s">
        <v>263</v>
      </c>
      <c r="K804">
        <v>54</v>
      </c>
      <c r="L804">
        <v>642</v>
      </c>
      <c r="M804">
        <v>14</v>
      </c>
      <c r="N804">
        <v>49</v>
      </c>
      <c r="O804">
        <v>0</v>
      </c>
      <c r="P804">
        <v>7</v>
      </c>
      <c r="Q804">
        <v>57</v>
      </c>
      <c r="R804" s="2">
        <f t="shared" si="86"/>
        <v>769</v>
      </c>
      <c r="S804">
        <v>1</v>
      </c>
      <c r="T804" s="2" t="str">
        <f t="shared" si="87"/>
        <v>With Discount</v>
      </c>
      <c r="U804">
        <v>9</v>
      </c>
      <c r="V804" s="18">
        <f t="shared" si="88"/>
        <v>384.5</v>
      </c>
      <c r="W804">
        <v>2</v>
      </c>
      <c r="X804">
        <v>9</v>
      </c>
      <c r="Y804" s="18">
        <f t="shared" si="89"/>
        <v>384.5</v>
      </c>
      <c r="Z804">
        <v>5</v>
      </c>
      <c r="AA804" s="2">
        <f t="shared" si="90"/>
        <v>21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3</v>
      </c>
      <c r="AI804">
        <v>11</v>
      </c>
      <c r="AJ804">
        <v>0</v>
      </c>
    </row>
    <row r="805" spans="1:36" x14ac:dyDescent="0.25">
      <c r="A805">
        <v>7034</v>
      </c>
      <c r="B805">
        <v>1978</v>
      </c>
      <c r="C805" s="2">
        <f t="shared" ca="1" si="84"/>
        <v>47</v>
      </c>
      <c r="D805" t="s">
        <v>443</v>
      </c>
      <c r="E805" t="s">
        <v>34</v>
      </c>
      <c r="F805">
        <v>25804</v>
      </c>
      <c r="G805">
        <v>1</v>
      </c>
      <c r="H805">
        <v>0</v>
      </c>
      <c r="I805" s="21">
        <f t="shared" si="85"/>
        <v>1</v>
      </c>
      <c r="J805" s="1">
        <v>41283</v>
      </c>
      <c r="K805">
        <v>34</v>
      </c>
      <c r="L805">
        <v>8</v>
      </c>
      <c r="M805">
        <v>7</v>
      </c>
      <c r="N805">
        <v>9</v>
      </c>
      <c r="O805">
        <v>13</v>
      </c>
      <c r="P805">
        <v>6</v>
      </c>
      <c r="Q805">
        <v>12</v>
      </c>
      <c r="R805" s="2">
        <f t="shared" si="86"/>
        <v>55</v>
      </c>
      <c r="S805">
        <v>2</v>
      </c>
      <c r="T805" s="2" t="str">
        <f t="shared" si="87"/>
        <v>With Discount</v>
      </c>
      <c r="U805">
        <v>2</v>
      </c>
      <c r="V805" s="18">
        <f t="shared" si="88"/>
        <v>22</v>
      </c>
      <c r="W805">
        <v>0</v>
      </c>
      <c r="X805">
        <v>3</v>
      </c>
      <c r="Y805" s="18">
        <f t="shared" si="89"/>
        <v>33</v>
      </c>
      <c r="Z805">
        <v>8</v>
      </c>
      <c r="AA805" s="2">
        <f t="shared" si="90"/>
        <v>7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3</v>
      </c>
      <c r="AI805">
        <v>11</v>
      </c>
      <c r="AJ805">
        <v>0</v>
      </c>
    </row>
    <row r="806" spans="1:36" x14ac:dyDescent="0.25">
      <c r="A806">
        <v>9493</v>
      </c>
      <c r="B806">
        <v>1980</v>
      </c>
      <c r="C806" s="2">
        <f t="shared" ca="1" si="84"/>
        <v>45</v>
      </c>
      <c r="D806" t="s">
        <v>33</v>
      </c>
      <c r="E806" t="s">
        <v>30</v>
      </c>
      <c r="F806">
        <v>76412</v>
      </c>
      <c r="G806">
        <v>0</v>
      </c>
      <c r="H806">
        <v>0</v>
      </c>
      <c r="I806" s="21">
        <f t="shared" si="85"/>
        <v>0</v>
      </c>
      <c r="J806" s="1">
        <v>41399</v>
      </c>
      <c r="K806">
        <v>15</v>
      </c>
      <c r="L806">
        <v>840</v>
      </c>
      <c r="M806">
        <v>53</v>
      </c>
      <c r="N806">
        <v>804</v>
      </c>
      <c r="O806">
        <v>23</v>
      </c>
      <c r="P806">
        <v>71</v>
      </c>
      <c r="Q806">
        <v>17</v>
      </c>
      <c r="R806" s="2">
        <f t="shared" si="86"/>
        <v>1808</v>
      </c>
      <c r="S806">
        <v>1</v>
      </c>
      <c r="T806" s="2" t="str">
        <f t="shared" si="87"/>
        <v>With Discount</v>
      </c>
      <c r="U806">
        <v>5</v>
      </c>
      <c r="V806" s="18">
        <f t="shared" si="88"/>
        <v>695.38461538461547</v>
      </c>
      <c r="W806">
        <v>4</v>
      </c>
      <c r="X806">
        <v>8</v>
      </c>
      <c r="Y806" s="18">
        <f t="shared" si="89"/>
        <v>1112.6153846153848</v>
      </c>
      <c r="Z806">
        <v>3</v>
      </c>
      <c r="AA806" s="2">
        <f t="shared" si="90"/>
        <v>18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3</v>
      </c>
      <c r="AI806">
        <v>11</v>
      </c>
      <c r="AJ806">
        <v>1</v>
      </c>
    </row>
    <row r="807" spans="1:36" x14ac:dyDescent="0.25">
      <c r="A807">
        <v>1143</v>
      </c>
      <c r="B807">
        <v>1972</v>
      </c>
      <c r="C807" s="2">
        <f t="shared" ca="1" si="84"/>
        <v>53</v>
      </c>
      <c r="D807" t="s">
        <v>442</v>
      </c>
      <c r="E807" t="s">
        <v>34</v>
      </c>
      <c r="F807">
        <v>22063</v>
      </c>
      <c r="G807">
        <v>1</v>
      </c>
      <c r="H807">
        <v>0</v>
      </c>
      <c r="I807" s="21">
        <f t="shared" si="85"/>
        <v>1</v>
      </c>
      <c r="J807" s="1">
        <v>41494</v>
      </c>
      <c r="K807">
        <v>43</v>
      </c>
      <c r="L807">
        <v>7</v>
      </c>
      <c r="M807">
        <v>10</v>
      </c>
      <c r="N807">
        <v>13</v>
      </c>
      <c r="O807">
        <v>3</v>
      </c>
      <c r="P807">
        <v>11</v>
      </c>
      <c r="Q807">
        <v>11</v>
      </c>
      <c r="R807" s="2">
        <f t="shared" si="86"/>
        <v>55</v>
      </c>
      <c r="S807">
        <v>2</v>
      </c>
      <c r="T807" s="2" t="str">
        <f t="shared" si="87"/>
        <v>With Discount</v>
      </c>
      <c r="U807">
        <v>2</v>
      </c>
      <c r="V807" s="18">
        <f t="shared" si="88"/>
        <v>22</v>
      </c>
      <c r="W807">
        <v>0</v>
      </c>
      <c r="X807">
        <v>3</v>
      </c>
      <c r="Y807" s="18">
        <f t="shared" si="89"/>
        <v>33</v>
      </c>
      <c r="Z807">
        <v>7</v>
      </c>
      <c r="AA807" s="2">
        <f t="shared" si="90"/>
        <v>7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3</v>
      </c>
      <c r="AI807">
        <v>11</v>
      </c>
      <c r="AJ807">
        <v>0</v>
      </c>
    </row>
    <row r="808" spans="1:36" x14ac:dyDescent="0.25">
      <c r="A808">
        <v>1</v>
      </c>
      <c r="B808">
        <v>1961</v>
      </c>
      <c r="C808" s="2">
        <f t="shared" ca="1" si="84"/>
        <v>64</v>
      </c>
      <c r="D808" t="s">
        <v>442</v>
      </c>
      <c r="E808" t="s">
        <v>30</v>
      </c>
      <c r="F808">
        <v>57091</v>
      </c>
      <c r="G808">
        <v>0</v>
      </c>
      <c r="H808">
        <v>0</v>
      </c>
      <c r="I808" s="21">
        <f t="shared" si="85"/>
        <v>0</v>
      </c>
      <c r="J808" t="s">
        <v>124</v>
      </c>
      <c r="K808">
        <v>0</v>
      </c>
      <c r="L808">
        <v>464</v>
      </c>
      <c r="M808">
        <v>5</v>
      </c>
      <c r="N808">
        <v>64</v>
      </c>
      <c r="O808">
        <v>7</v>
      </c>
      <c r="P808">
        <v>0</v>
      </c>
      <c r="Q808">
        <v>37</v>
      </c>
      <c r="R808" s="2">
        <f t="shared" si="86"/>
        <v>577</v>
      </c>
      <c r="S808">
        <v>1</v>
      </c>
      <c r="T808" s="2" t="str">
        <f t="shared" si="87"/>
        <v>With Discount</v>
      </c>
      <c r="U808">
        <v>7</v>
      </c>
      <c r="V808" s="18">
        <f t="shared" si="88"/>
        <v>288.5</v>
      </c>
      <c r="W808">
        <v>3</v>
      </c>
      <c r="X808">
        <v>7</v>
      </c>
      <c r="Y808" s="18">
        <f t="shared" si="89"/>
        <v>288.5</v>
      </c>
      <c r="Z808">
        <v>5</v>
      </c>
      <c r="AA808" s="2">
        <f t="shared" si="90"/>
        <v>18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3</v>
      </c>
      <c r="AI808">
        <v>11</v>
      </c>
      <c r="AJ808">
        <v>1</v>
      </c>
    </row>
    <row r="809" spans="1:36" x14ac:dyDescent="0.25">
      <c r="A809">
        <v>3855</v>
      </c>
      <c r="B809">
        <v>1963</v>
      </c>
      <c r="C809" s="2">
        <f t="shared" ca="1" si="84"/>
        <v>62</v>
      </c>
      <c r="D809" t="s">
        <v>442</v>
      </c>
      <c r="E809" t="s">
        <v>34</v>
      </c>
      <c r="F809">
        <v>22419</v>
      </c>
      <c r="G809">
        <v>0</v>
      </c>
      <c r="H809">
        <v>0</v>
      </c>
      <c r="I809" s="21">
        <f t="shared" si="85"/>
        <v>0</v>
      </c>
      <c r="J809" t="s">
        <v>210</v>
      </c>
      <c r="K809">
        <v>74</v>
      </c>
      <c r="L809">
        <v>30</v>
      </c>
      <c r="M809">
        <v>3</v>
      </c>
      <c r="N809">
        <v>47</v>
      </c>
      <c r="O809">
        <v>19</v>
      </c>
      <c r="P809">
        <v>21</v>
      </c>
      <c r="Q809">
        <v>42</v>
      </c>
      <c r="R809" s="2">
        <f t="shared" si="86"/>
        <v>162</v>
      </c>
      <c r="S809">
        <v>1</v>
      </c>
      <c r="T809" s="2" t="str">
        <f t="shared" si="87"/>
        <v>With Discount</v>
      </c>
      <c r="U809">
        <v>3</v>
      </c>
      <c r="V809" s="18">
        <f t="shared" si="88"/>
        <v>97.2</v>
      </c>
      <c r="W809">
        <v>2</v>
      </c>
      <c r="X809">
        <v>2</v>
      </c>
      <c r="Y809" s="18">
        <f t="shared" si="89"/>
        <v>64.8</v>
      </c>
      <c r="Z809">
        <v>8</v>
      </c>
      <c r="AA809" s="2">
        <f t="shared" si="90"/>
        <v>8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</v>
      </c>
      <c r="AI809">
        <v>11</v>
      </c>
      <c r="AJ809">
        <v>0</v>
      </c>
    </row>
    <row r="810" spans="1:36" x14ac:dyDescent="0.25">
      <c r="A810">
        <v>5536</v>
      </c>
      <c r="B810">
        <v>1959</v>
      </c>
      <c r="C810" s="2">
        <f t="shared" ca="1" si="84"/>
        <v>66</v>
      </c>
      <c r="D810" t="s">
        <v>442</v>
      </c>
      <c r="E810" t="s">
        <v>34</v>
      </c>
      <c r="F810">
        <v>87771</v>
      </c>
      <c r="G810">
        <v>0</v>
      </c>
      <c r="H810">
        <v>1</v>
      </c>
      <c r="I810" s="21">
        <f t="shared" si="85"/>
        <v>1</v>
      </c>
      <c r="J810" t="s">
        <v>163</v>
      </c>
      <c r="K810">
        <v>61</v>
      </c>
      <c r="L810">
        <v>1492</v>
      </c>
      <c r="M810">
        <v>38</v>
      </c>
      <c r="N810">
        <v>287</v>
      </c>
      <c r="O810">
        <v>50</v>
      </c>
      <c r="P810">
        <v>57</v>
      </c>
      <c r="Q810">
        <v>33</v>
      </c>
      <c r="R810" s="2">
        <f t="shared" si="86"/>
        <v>1957</v>
      </c>
      <c r="S810">
        <v>1</v>
      </c>
      <c r="T810" s="2" t="str">
        <f t="shared" si="87"/>
        <v>With Discount</v>
      </c>
      <c r="U810">
        <v>5</v>
      </c>
      <c r="V810" s="18">
        <f t="shared" si="88"/>
        <v>1087.2222222222222</v>
      </c>
      <c r="W810">
        <v>10</v>
      </c>
      <c r="X810">
        <v>4</v>
      </c>
      <c r="Y810" s="18">
        <f t="shared" si="89"/>
        <v>869.77777777777771</v>
      </c>
      <c r="Z810">
        <v>6</v>
      </c>
      <c r="AA810" s="2">
        <f t="shared" si="90"/>
        <v>20</v>
      </c>
      <c r="AB810">
        <v>0</v>
      </c>
      <c r="AC810">
        <v>1</v>
      </c>
      <c r="AD810">
        <v>1</v>
      </c>
      <c r="AE810">
        <v>1</v>
      </c>
      <c r="AF810">
        <v>1</v>
      </c>
      <c r="AG810">
        <v>0</v>
      </c>
      <c r="AH810">
        <v>3</v>
      </c>
      <c r="AI810">
        <v>11</v>
      </c>
      <c r="AJ810">
        <v>1</v>
      </c>
    </row>
    <row r="811" spans="1:36" x14ac:dyDescent="0.25">
      <c r="A811">
        <v>5989</v>
      </c>
      <c r="B811">
        <v>1959</v>
      </c>
      <c r="C811" s="2">
        <f t="shared" ca="1" si="84"/>
        <v>66</v>
      </c>
      <c r="D811" t="s">
        <v>443</v>
      </c>
      <c r="E811" t="s">
        <v>37</v>
      </c>
      <c r="F811">
        <v>78353</v>
      </c>
      <c r="G811">
        <v>0</v>
      </c>
      <c r="H811">
        <v>1</v>
      </c>
      <c r="I811" s="21">
        <f t="shared" si="85"/>
        <v>1</v>
      </c>
      <c r="J811" t="s">
        <v>189</v>
      </c>
      <c r="K811">
        <v>51</v>
      </c>
      <c r="L811">
        <v>752</v>
      </c>
      <c r="M811">
        <v>122</v>
      </c>
      <c r="N811">
        <v>476</v>
      </c>
      <c r="O811">
        <v>39</v>
      </c>
      <c r="P811">
        <v>153</v>
      </c>
      <c r="Q811">
        <v>34</v>
      </c>
      <c r="R811" s="2">
        <f t="shared" si="86"/>
        <v>1576</v>
      </c>
      <c r="S811">
        <v>1</v>
      </c>
      <c r="T811" s="2" t="str">
        <f t="shared" si="87"/>
        <v>With Discount</v>
      </c>
      <c r="U811">
        <v>10</v>
      </c>
      <c r="V811" s="18">
        <f t="shared" si="88"/>
        <v>750.47619047619048</v>
      </c>
      <c r="W811">
        <v>2</v>
      </c>
      <c r="X811">
        <v>11</v>
      </c>
      <c r="Y811" s="18">
        <f t="shared" si="89"/>
        <v>825.52380952380952</v>
      </c>
      <c r="Z811">
        <v>8</v>
      </c>
      <c r="AA811" s="2">
        <f t="shared" si="90"/>
        <v>24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</v>
      </c>
      <c r="AI811">
        <v>11</v>
      </c>
      <c r="AJ811">
        <v>0</v>
      </c>
    </row>
    <row r="812" spans="1:36" x14ac:dyDescent="0.25">
      <c r="A812">
        <v>9499</v>
      </c>
      <c r="B812">
        <v>1954</v>
      </c>
      <c r="C812" s="2">
        <f t="shared" ca="1" si="84"/>
        <v>71</v>
      </c>
      <c r="D812" t="s">
        <v>442</v>
      </c>
      <c r="E812" t="s">
        <v>34</v>
      </c>
      <c r="F812">
        <v>93404</v>
      </c>
      <c r="G812">
        <v>1</v>
      </c>
      <c r="H812">
        <v>2</v>
      </c>
      <c r="I812" s="21">
        <f t="shared" si="85"/>
        <v>3</v>
      </c>
      <c r="J812" s="1">
        <v>41460</v>
      </c>
      <c r="K812">
        <v>97</v>
      </c>
      <c r="L812">
        <v>1279</v>
      </c>
      <c r="M812">
        <v>15</v>
      </c>
      <c r="N812">
        <v>287</v>
      </c>
      <c r="O812">
        <v>20</v>
      </c>
      <c r="P812">
        <v>0</v>
      </c>
      <c r="Q812">
        <v>15</v>
      </c>
      <c r="R812" s="2">
        <f t="shared" si="86"/>
        <v>1616</v>
      </c>
      <c r="S812">
        <v>3</v>
      </c>
      <c r="T812" s="2" t="str">
        <f t="shared" si="87"/>
        <v>With Discount</v>
      </c>
      <c r="U812">
        <v>3</v>
      </c>
      <c r="V812" s="18">
        <f t="shared" si="88"/>
        <v>484.79999999999995</v>
      </c>
      <c r="W812">
        <v>4</v>
      </c>
      <c r="X812">
        <v>7</v>
      </c>
      <c r="Y812" s="18">
        <f t="shared" si="89"/>
        <v>1131.1999999999998</v>
      </c>
      <c r="Z812">
        <v>5</v>
      </c>
      <c r="AA812" s="2">
        <f t="shared" si="90"/>
        <v>17</v>
      </c>
      <c r="AB812">
        <v>0</v>
      </c>
      <c r="AC812">
        <v>1</v>
      </c>
      <c r="AD812">
        <v>1</v>
      </c>
      <c r="AE812">
        <v>0</v>
      </c>
      <c r="AF812">
        <v>0</v>
      </c>
      <c r="AG812">
        <v>0</v>
      </c>
      <c r="AH812">
        <v>3</v>
      </c>
      <c r="AI812">
        <v>11</v>
      </c>
      <c r="AJ812">
        <v>0</v>
      </c>
    </row>
    <row r="813" spans="1:36" x14ac:dyDescent="0.25">
      <c r="A813">
        <v>6768</v>
      </c>
      <c r="B813">
        <v>1962</v>
      </c>
      <c r="C813" s="2">
        <f t="shared" ca="1" si="84"/>
        <v>63</v>
      </c>
      <c r="D813" t="s">
        <v>442</v>
      </c>
      <c r="E813" t="s">
        <v>37</v>
      </c>
      <c r="F813">
        <v>37859</v>
      </c>
      <c r="G813">
        <v>1</v>
      </c>
      <c r="H813">
        <v>2</v>
      </c>
      <c r="I813" s="21">
        <f t="shared" si="85"/>
        <v>3</v>
      </c>
      <c r="J813" s="1">
        <v>41609</v>
      </c>
      <c r="K813">
        <v>75</v>
      </c>
      <c r="L813">
        <v>22</v>
      </c>
      <c r="M813">
        <v>1</v>
      </c>
      <c r="N813">
        <v>8</v>
      </c>
      <c r="O813">
        <v>2</v>
      </c>
      <c r="P813">
        <v>1</v>
      </c>
      <c r="Q813">
        <v>2</v>
      </c>
      <c r="R813" s="2">
        <f t="shared" si="86"/>
        <v>36</v>
      </c>
      <c r="S813">
        <v>2</v>
      </c>
      <c r="T813" s="2" t="str">
        <f t="shared" si="87"/>
        <v>With Discount</v>
      </c>
      <c r="U813">
        <v>1</v>
      </c>
      <c r="V813" s="18">
        <f t="shared" si="88"/>
        <v>9</v>
      </c>
      <c r="W813">
        <v>0</v>
      </c>
      <c r="X813">
        <v>3</v>
      </c>
      <c r="Y813" s="18">
        <f t="shared" si="89"/>
        <v>27</v>
      </c>
      <c r="Z813">
        <v>8</v>
      </c>
      <c r="AA813" s="2">
        <f t="shared" si="90"/>
        <v>6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3</v>
      </c>
      <c r="AI813">
        <v>11</v>
      </c>
      <c r="AJ813">
        <v>0</v>
      </c>
    </row>
    <row r="814" spans="1:36" x14ac:dyDescent="0.25">
      <c r="A814">
        <v>2150</v>
      </c>
      <c r="B814">
        <v>1958</v>
      </c>
      <c r="C814" s="2">
        <f t="shared" ca="1" si="84"/>
        <v>67</v>
      </c>
      <c r="D814" t="s">
        <v>33</v>
      </c>
      <c r="E814" t="s">
        <v>57</v>
      </c>
      <c r="F814">
        <v>80995</v>
      </c>
      <c r="G814">
        <v>0</v>
      </c>
      <c r="H814">
        <v>1</v>
      </c>
      <c r="I814" s="21">
        <f t="shared" si="85"/>
        <v>1</v>
      </c>
      <c r="J814" s="1">
        <v>41583</v>
      </c>
      <c r="K814">
        <v>83</v>
      </c>
      <c r="L814">
        <v>860</v>
      </c>
      <c r="M814">
        <v>28</v>
      </c>
      <c r="N814">
        <v>409</v>
      </c>
      <c r="O814">
        <v>73</v>
      </c>
      <c r="P814">
        <v>56</v>
      </c>
      <c r="Q814">
        <v>56</v>
      </c>
      <c r="R814" s="2">
        <f t="shared" si="86"/>
        <v>1482</v>
      </c>
      <c r="S814">
        <v>1</v>
      </c>
      <c r="T814" s="2" t="str">
        <f t="shared" si="87"/>
        <v>With Discount</v>
      </c>
      <c r="U814">
        <v>8</v>
      </c>
      <c r="V814" s="18">
        <f t="shared" si="88"/>
        <v>988</v>
      </c>
      <c r="W814">
        <v>9</v>
      </c>
      <c r="X814">
        <v>4</v>
      </c>
      <c r="Y814" s="18">
        <f t="shared" si="89"/>
        <v>494</v>
      </c>
      <c r="Z814">
        <v>4</v>
      </c>
      <c r="AA814" s="2">
        <f t="shared" si="90"/>
        <v>22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</v>
      </c>
      <c r="AI814">
        <v>11</v>
      </c>
      <c r="AJ814">
        <v>0</v>
      </c>
    </row>
    <row r="815" spans="1:36" x14ac:dyDescent="0.25">
      <c r="A815">
        <v>6646</v>
      </c>
      <c r="B815">
        <v>1984</v>
      </c>
      <c r="C815" s="2">
        <f t="shared" ca="1" si="84"/>
        <v>41</v>
      </c>
      <c r="D815" t="s">
        <v>442</v>
      </c>
      <c r="E815" t="s">
        <v>34</v>
      </c>
      <c r="F815">
        <v>16529</v>
      </c>
      <c r="G815">
        <v>1</v>
      </c>
      <c r="H815">
        <v>0</v>
      </c>
      <c r="I815" s="21">
        <f t="shared" si="85"/>
        <v>1</v>
      </c>
      <c r="J815" s="1">
        <v>41642</v>
      </c>
      <c r="K815">
        <v>23</v>
      </c>
      <c r="L815">
        <v>3</v>
      </c>
      <c r="M815">
        <v>0</v>
      </c>
      <c r="N815">
        <v>5</v>
      </c>
      <c r="O815">
        <v>13</v>
      </c>
      <c r="P815">
        <v>0</v>
      </c>
      <c r="Q815">
        <v>1</v>
      </c>
      <c r="R815" s="2">
        <f t="shared" si="86"/>
        <v>22</v>
      </c>
      <c r="S815">
        <v>1</v>
      </c>
      <c r="T815" s="2" t="str">
        <f t="shared" si="87"/>
        <v>With Discount</v>
      </c>
      <c r="U815">
        <v>1</v>
      </c>
      <c r="V815" s="18">
        <f t="shared" si="88"/>
        <v>5.5</v>
      </c>
      <c r="W815">
        <v>0</v>
      </c>
      <c r="X815">
        <v>3</v>
      </c>
      <c r="Y815" s="18">
        <f t="shared" si="89"/>
        <v>16.5</v>
      </c>
      <c r="Z815">
        <v>6</v>
      </c>
      <c r="AA815" s="2">
        <f t="shared" si="90"/>
        <v>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</v>
      </c>
      <c r="AI815">
        <v>11</v>
      </c>
      <c r="AJ815">
        <v>0</v>
      </c>
    </row>
    <row r="816" spans="1:36" x14ac:dyDescent="0.25">
      <c r="A816">
        <v>4887</v>
      </c>
      <c r="B816">
        <v>1976</v>
      </c>
      <c r="C816" s="2">
        <f t="shared" ca="1" si="84"/>
        <v>49</v>
      </c>
      <c r="D816" t="s">
        <v>33</v>
      </c>
      <c r="E816" t="s">
        <v>37</v>
      </c>
      <c r="F816">
        <v>55412</v>
      </c>
      <c r="G816">
        <v>1</v>
      </c>
      <c r="H816">
        <v>1</v>
      </c>
      <c r="I816" s="21">
        <f t="shared" si="85"/>
        <v>2</v>
      </c>
      <c r="J816" t="s">
        <v>52</v>
      </c>
      <c r="K816">
        <v>65</v>
      </c>
      <c r="L816">
        <v>10</v>
      </c>
      <c r="M816">
        <v>5</v>
      </c>
      <c r="N816">
        <v>28</v>
      </c>
      <c r="O816">
        <v>11</v>
      </c>
      <c r="P816">
        <v>1</v>
      </c>
      <c r="Q816">
        <v>8</v>
      </c>
      <c r="R816" s="2">
        <f t="shared" si="86"/>
        <v>63</v>
      </c>
      <c r="S816">
        <v>1</v>
      </c>
      <c r="T816" s="2" t="str">
        <f t="shared" si="87"/>
        <v>With Discount</v>
      </c>
      <c r="U816">
        <v>2</v>
      </c>
      <c r="V816" s="18">
        <f t="shared" si="88"/>
        <v>25.200000000000003</v>
      </c>
      <c r="W816">
        <v>0</v>
      </c>
      <c r="X816">
        <v>3</v>
      </c>
      <c r="Y816" s="18">
        <f t="shared" si="89"/>
        <v>37.799999999999997</v>
      </c>
      <c r="Z816">
        <v>5</v>
      </c>
      <c r="AA816" s="2">
        <f t="shared" si="90"/>
        <v>6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</v>
      </c>
      <c r="AI816">
        <v>11</v>
      </c>
      <c r="AJ816">
        <v>0</v>
      </c>
    </row>
    <row r="817" spans="1:36" x14ac:dyDescent="0.25">
      <c r="A817">
        <v>8560</v>
      </c>
      <c r="B817">
        <v>1992</v>
      </c>
      <c r="C817" s="2">
        <f t="shared" ca="1" si="84"/>
        <v>33</v>
      </c>
      <c r="D817" t="s">
        <v>442</v>
      </c>
      <c r="E817" t="s">
        <v>30</v>
      </c>
      <c r="F817">
        <v>48789</v>
      </c>
      <c r="G817">
        <v>0</v>
      </c>
      <c r="H817">
        <v>0</v>
      </c>
      <c r="I817" s="21">
        <f t="shared" si="85"/>
        <v>0</v>
      </c>
      <c r="J817" s="1">
        <v>41191</v>
      </c>
      <c r="K817">
        <v>94</v>
      </c>
      <c r="L817">
        <v>351</v>
      </c>
      <c r="M817">
        <v>16</v>
      </c>
      <c r="N817">
        <v>156</v>
      </c>
      <c r="O817">
        <v>7</v>
      </c>
      <c r="P817">
        <v>5</v>
      </c>
      <c r="Q817">
        <v>145</v>
      </c>
      <c r="R817" s="2">
        <f t="shared" si="86"/>
        <v>680</v>
      </c>
      <c r="S817">
        <v>1</v>
      </c>
      <c r="T817" s="2" t="str">
        <f t="shared" si="87"/>
        <v>With Discount</v>
      </c>
      <c r="U817">
        <v>6</v>
      </c>
      <c r="V817" s="18">
        <f t="shared" si="88"/>
        <v>313.84615384615387</v>
      </c>
      <c r="W817">
        <v>4</v>
      </c>
      <c r="X817">
        <v>7</v>
      </c>
      <c r="Y817" s="18">
        <f t="shared" si="89"/>
        <v>366.15384615384613</v>
      </c>
      <c r="Z817">
        <v>6</v>
      </c>
      <c r="AA817" s="2">
        <f t="shared" si="90"/>
        <v>18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3</v>
      </c>
      <c r="AI817">
        <v>11</v>
      </c>
      <c r="AJ817">
        <v>0</v>
      </c>
    </row>
    <row r="818" spans="1:36" x14ac:dyDescent="0.25">
      <c r="A818">
        <v>3321</v>
      </c>
      <c r="B818">
        <v>1967</v>
      </c>
      <c r="C818" s="2">
        <f t="shared" ca="1" si="84"/>
        <v>58</v>
      </c>
      <c r="D818" t="s">
        <v>33</v>
      </c>
      <c r="E818" t="s">
        <v>34</v>
      </c>
      <c r="F818">
        <v>56575</v>
      </c>
      <c r="G818">
        <v>0</v>
      </c>
      <c r="H818">
        <v>2</v>
      </c>
      <c r="I818" s="21">
        <f t="shared" si="85"/>
        <v>2</v>
      </c>
      <c r="J818" s="1">
        <v>41399</v>
      </c>
      <c r="K818">
        <v>42</v>
      </c>
      <c r="L818">
        <v>421</v>
      </c>
      <c r="M818">
        <v>5</v>
      </c>
      <c r="N818">
        <v>90</v>
      </c>
      <c r="O818">
        <v>0</v>
      </c>
      <c r="P818">
        <v>16</v>
      </c>
      <c r="Q818">
        <v>10</v>
      </c>
      <c r="R818" s="2">
        <f t="shared" si="86"/>
        <v>542</v>
      </c>
      <c r="S818">
        <v>3</v>
      </c>
      <c r="T818" s="2" t="str">
        <f t="shared" si="87"/>
        <v>With Discount</v>
      </c>
      <c r="U818">
        <v>7</v>
      </c>
      <c r="V818" s="18">
        <f t="shared" si="88"/>
        <v>271</v>
      </c>
      <c r="W818">
        <v>3</v>
      </c>
      <c r="X818">
        <v>7</v>
      </c>
      <c r="Y818" s="18">
        <f t="shared" si="89"/>
        <v>271</v>
      </c>
      <c r="Z818">
        <v>5</v>
      </c>
      <c r="AA818" s="2">
        <f t="shared" si="90"/>
        <v>20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3</v>
      </c>
      <c r="AI818">
        <v>11</v>
      </c>
      <c r="AJ818">
        <v>0</v>
      </c>
    </row>
    <row r="819" spans="1:36" x14ac:dyDescent="0.25">
      <c r="A819">
        <v>11003</v>
      </c>
      <c r="B819">
        <v>1980</v>
      </c>
      <c r="C819" s="2">
        <f t="shared" ca="1" si="84"/>
        <v>45</v>
      </c>
      <c r="D819" t="s">
        <v>443</v>
      </c>
      <c r="E819" t="s">
        <v>34</v>
      </c>
      <c r="F819">
        <v>25130</v>
      </c>
      <c r="G819">
        <v>1</v>
      </c>
      <c r="H819">
        <v>0</v>
      </c>
      <c r="I819" s="21">
        <f t="shared" si="85"/>
        <v>1</v>
      </c>
      <c r="J819" s="1">
        <v>41315</v>
      </c>
      <c r="K819">
        <v>10</v>
      </c>
      <c r="L819">
        <v>2</v>
      </c>
      <c r="M819">
        <v>5</v>
      </c>
      <c r="N819">
        <v>7</v>
      </c>
      <c r="O819">
        <v>0</v>
      </c>
      <c r="P819">
        <v>18</v>
      </c>
      <c r="Q819">
        <v>18</v>
      </c>
      <c r="R819" s="2">
        <f t="shared" si="86"/>
        <v>50</v>
      </c>
      <c r="S819">
        <v>2</v>
      </c>
      <c r="T819" s="2" t="str">
        <f t="shared" si="87"/>
        <v>With Discount</v>
      </c>
      <c r="U819">
        <v>2</v>
      </c>
      <c r="V819" s="18">
        <f t="shared" si="88"/>
        <v>20</v>
      </c>
      <c r="W819">
        <v>0</v>
      </c>
      <c r="X819">
        <v>3</v>
      </c>
      <c r="Y819" s="18">
        <f t="shared" si="89"/>
        <v>30</v>
      </c>
      <c r="Z819">
        <v>7</v>
      </c>
      <c r="AA819" s="2">
        <f t="shared" si="90"/>
        <v>7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3</v>
      </c>
      <c r="AI819">
        <v>11</v>
      </c>
      <c r="AJ819">
        <v>0</v>
      </c>
    </row>
    <row r="820" spans="1:36" x14ac:dyDescent="0.25">
      <c r="A820">
        <v>10402</v>
      </c>
      <c r="B820">
        <v>1967</v>
      </c>
      <c r="C820" s="2">
        <f t="shared" ca="1" si="84"/>
        <v>58</v>
      </c>
      <c r="D820" t="s">
        <v>442</v>
      </c>
      <c r="E820" t="s">
        <v>34</v>
      </c>
      <c r="F820">
        <v>35441</v>
      </c>
      <c r="G820">
        <v>1</v>
      </c>
      <c r="H820">
        <v>1</v>
      </c>
      <c r="I820" s="21">
        <f t="shared" si="85"/>
        <v>2</v>
      </c>
      <c r="J820" t="s">
        <v>326</v>
      </c>
      <c r="K820">
        <v>94</v>
      </c>
      <c r="L820">
        <v>25</v>
      </c>
      <c r="M820">
        <v>1</v>
      </c>
      <c r="N820">
        <v>9</v>
      </c>
      <c r="O820">
        <v>2</v>
      </c>
      <c r="P820">
        <v>1</v>
      </c>
      <c r="Q820">
        <v>1</v>
      </c>
      <c r="R820" s="2">
        <f t="shared" si="86"/>
        <v>39</v>
      </c>
      <c r="S820">
        <v>2</v>
      </c>
      <c r="T820" s="2" t="str">
        <f t="shared" si="87"/>
        <v>With Discount</v>
      </c>
      <c r="U820">
        <v>1</v>
      </c>
      <c r="V820" s="18">
        <f t="shared" si="88"/>
        <v>9.75</v>
      </c>
      <c r="W820">
        <v>0</v>
      </c>
      <c r="X820">
        <v>3</v>
      </c>
      <c r="Y820" s="18">
        <f t="shared" si="89"/>
        <v>29.25</v>
      </c>
      <c r="Z820">
        <v>8</v>
      </c>
      <c r="AA820" s="2">
        <f t="shared" si="90"/>
        <v>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</v>
      </c>
      <c r="AI820">
        <v>11</v>
      </c>
      <c r="AJ820">
        <v>0</v>
      </c>
    </row>
    <row r="821" spans="1:36" x14ac:dyDescent="0.25">
      <c r="A821">
        <v>9904</v>
      </c>
      <c r="B821">
        <v>1956</v>
      </c>
      <c r="C821" s="2">
        <f t="shared" ca="1" si="84"/>
        <v>69</v>
      </c>
      <c r="D821" t="s">
        <v>442</v>
      </c>
      <c r="E821" t="s">
        <v>34</v>
      </c>
      <c r="F821">
        <v>71391</v>
      </c>
      <c r="G821">
        <v>0</v>
      </c>
      <c r="H821">
        <v>1</v>
      </c>
      <c r="I821" s="21">
        <f t="shared" si="85"/>
        <v>1</v>
      </c>
      <c r="J821" t="s">
        <v>310</v>
      </c>
      <c r="K821">
        <v>50</v>
      </c>
      <c r="L821">
        <v>336</v>
      </c>
      <c r="M821">
        <v>123</v>
      </c>
      <c r="N821">
        <v>274</v>
      </c>
      <c r="O821">
        <v>46</v>
      </c>
      <c r="P821">
        <v>123</v>
      </c>
      <c r="Q821">
        <v>141</v>
      </c>
      <c r="R821" s="2">
        <f t="shared" si="86"/>
        <v>1043</v>
      </c>
      <c r="S821">
        <v>5</v>
      </c>
      <c r="T821" s="2" t="str">
        <f t="shared" si="87"/>
        <v>With Discount</v>
      </c>
      <c r="U821">
        <v>6</v>
      </c>
      <c r="V821" s="18">
        <f t="shared" si="88"/>
        <v>347.66666666666663</v>
      </c>
      <c r="W821">
        <v>5</v>
      </c>
      <c r="X821">
        <v>12</v>
      </c>
      <c r="Y821" s="18">
        <f t="shared" si="89"/>
        <v>695.33333333333326</v>
      </c>
      <c r="Z821">
        <v>3</v>
      </c>
      <c r="AA821" s="2">
        <f t="shared" si="90"/>
        <v>28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3</v>
      </c>
      <c r="AI821">
        <v>11</v>
      </c>
      <c r="AJ821">
        <v>0</v>
      </c>
    </row>
    <row r="822" spans="1:36" x14ac:dyDescent="0.25">
      <c r="A822">
        <v>6141</v>
      </c>
      <c r="B822">
        <v>1972</v>
      </c>
      <c r="C822" s="2">
        <f t="shared" ca="1" si="84"/>
        <v>53</v>
      </c>
      <c r="D822" t="s">
        <v>443</v>
      </c>
      <c r="E822" t="s">
        <v>30</v>
      </c>
      <c r="F822">
        <v>49494</v>
      </c>
      <c r="G822">
        <v>1</v>
      </c>
      <c r="H822">
        <v>0</v>
      </c>
      <c r="I822" s="21">
        <f t="shared" si="85"/>
        <v>1</v>
      </c>
      <c r="J822" t="s">
        <v>222</v>
      </c>
      <c r="K822">
        <v>46</v>
      </c>
      <c r="L822">
        <v>191</v>
      </c>
      <c r="M822">
        <v>9</v>
      </c>
      <c r="N822">
        <v>97</v>
      </c>
      <c r="O822">
        <v>0</v>
      </c>
      <c r="P822">
        <v>6</v>
      </c>
      <c r="Q822">
        <v>82</v>
      </c>
      <c r="R822" s="2">
        <f t="shared" si="86"/>
        <v>385</v>
      </c>
      <c r="S822">
        <v>2</v>
      </c>
      <c r="T822" s="2" t="str">
        <f t="shared" si="87"/>
        <v>With Discount</v>
      </c>
      <c r="U822">
        <v>6</v>
      </c>
      <c r="V822" s="18">
        <f t="shared" si="88"/>
        <v>209.99999999999997</v>
      </c>
      <c r="W822">
        <v>1</v>
      </c>
      <c r="X822">
        <v>5</v>
      </c>
      <c r="Y822" s="18">
        <f t="shared" si="89"/>
        <v>175</v>
      </c>
      <c r="Z822">
        <v>7</v>
      </c>
      <c r="AA822" s="2">
        <f t="shared" si="90"/>
        <v>14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3</v>
      </c>
      <c r="AI822">
        <v>11</v>
      </c>
      <c r="AJ822">
        <v>0</v>
      </c>
    </row>
    <row r="823" spans="1:36" x14ac:dyDescent="0.25">
      <c r="A823">
        <v>5687</v>
      </c>
      <c r="B823">
        <v>1980</v>
      </c>
      <c r="C823" s="2">
        <f t="shared" ca="1" si="84"/>
        <v>45</v>
      </c>
      <c r="D823" t="s">
        <v>442</v>
      </c>
      <c r="E823" t="s">
        <v>37</v>
      </c>
      <c r="F823">
        <v>81702</v>
      </c>
      <c r="G823">
        <v>0</v>
      </c>
      <c r="H823">
        <v>0</v>
      </c>
      <c r="I823" s="21">
        <f t="shared" si="85"/>
        <v>0</v>
      </c>
      <c r="J823" t="s">
        <v>270</v>
      </c>
      <c r="K823">
        <v>98</v>
      </c>
      <c r="L823">
        <v>563</v>
      </c>
      <c r="M823">
        <v>50</v>
      </c>
      <c r="N823">
        <v>774</v>
      </c>
      <c r="O823">
        <v>28</v>
      </c>
      <c r="P823">
        <v>31</v>
      </c>
      <c r="Q823">
        <v>187</v>
      </c>
      <c r="R823" s="2">
        <f t="shared" si="86"/>
        <v>1633</v>
      </c>
      <c r="S823">
        <v>1</v>
      </c>
      <c r="T823" s="2" t="str">
        <f t="shared" si="87"/>
        <v>With Discount</v>
      </c>
      <c r="U823">
        <v>7</v>
      </c>
      <c r="V823" s="18">
        <f t="shared" si="88"/>
        <v>601.63157894736844</v>
      </c>
      <c r="W823">
        <v>7</v>
      </c>
      <c r="X823">
        <v>12</v>
      </c>
      <c r="Y823" s="18">
        <f t="shared" si="89"/>
        <v>1031.3684210526314</v>
      </c>
      <c r="Z823">
        <v>3</v>
      </c>
      <c r="AA823" s="2">
        <f t="shared" si="90"/>
        <v>27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</v>
      </c>
      <c r="AI823">
        <v>11</v>
      </c>
      <c r="AJ823">
        <v>0</v>
      </c>
    </row>
    <row r="824" spans="1:36" x14ac:dyDescent="0.25">
      <c r="A824">
        <v>10856</v>
      </c>
      <c r="B824">
        <v>1980</v>
      </c>
      <c r="C824" s="2">
        <f t="shared" ca="1" si="84"/>
        <v>45</v>
      </c>
      <c r="D824" t="s">
        <v>443</v>
      </c>
      <c r="E824" t="s">
        <v>30</v>
      </c>
      <c r="F824">
        <v>45889</v>
      </c>
      <c r="G824">
        <v>0</v>
      </c>
      <c r="H824">
        <v>1</v>
      </c>
      <c r="I824" s="21">
        <f t="shared" si="85"/>
        <v>1</v>
      </c>
      <c r="J824" s="1">
        <v>41312</v>
      </c>
      <c r="K824">
        <v>42</v>
      </c>
      <c r="L824">
        <v>31</v>
      </c>
      <c r="M824">
        <v>0</v>
      </c>
      <c r="N824">
        <v>6</v>
      </c>
      <c r="O824">
        <v>0</v>
      </c>
      <c r="P824">
        <v>1</v>
      </c>
      <c r="Q824">
        <v>8</v>
      </c>
      <c r="R824" s="2">
        <f t="shared" si="86"/>
        <v>46</v>
      </c>
      <c r="S824">
        <v>1</v>
      </c>
      <c r="T824" s="2" t="str">
        <f t="shared" si="87"/>
        <v>With Discount</v>
      </c>
      <c r="U824">
        <v>1</v>
      </c>
      <c r="V824" s="18">
        <f t="shared" si="88"/>
        <v>11.5</v>
      </c>
      <c r="W824">
        <v>0</v>
      </c>
      <c r="X824">
        <v>3</v>
      </c>
      <c r="Y824" s="18">
        <f t="shared" si="89"/>
        <v>34.5</v>
      </c>
      <c r="Z824">
        <v>6</v>
      </c>
      <c r="AA824" s="2">
        <f t="shared" si="90"/>
        <v>5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3</v>
      </c>
      <c r="AI824">
        <v>11</v>
      </c>
      <c r="AJ824">
        <v>0</v>
      </c>
    </row>
    <row r="825" spans="1:36" x14ac:dyDescent="0.25">
      <c r="A825">
        <v>5121</v>
      </c>
      <c r="B825">
        <v>1977</v>
      </c>
      <c r="C825" s="2">
        <f t="shared" ca="1" si="84"/>
        <v>48</v>
      </c>
      <c r="D825" t="s">
        <v>442</v>
      </c>
      <c r="E825" t="s">
        <v>30</v>
      </c>
      <c r="F825">
        <v>56628</v>
      </c>
      <c r="G825">
        <v>0</v>
      </c>
      <c r="H825">
        <v>1</v>
      </c>
      <c r="I825" s="21">
        <f t="shared" si="85"/>
        <v>1</v>
      </c>
      <c r="J825" t="s">
        <v>327</v>
      </c>
      <c r="K825">
        <v>30</v>
      </c>
      <c r="L825">
        <v>479</v>
      </c>
      <c r="M825">
        <v>5</v>
      </c>
      <c r="N825">
        <v>82</v>
      </c>
      <c r="O825">
        <v>7</v>
      </c>
      <c r="P825">
        <v>17</v>
      </c>
      <c r="Q825">
        <v>171</v>
      </c>
      <c r="R825" s="2">
        <f t="shared" si="86"/>
        <v>761</v>
      </c>
      <c r="S825">
        <v>2</v>
      </c>
      <c r="T825" s="2" t="str">
        <f t="shared" si="87"/>
        <v>With Discount</v>
      </c>
      <c r="U825">
        <v>7</v>
      </c>
      <c r="V825" s="18">
        <f t="shared" si="88"/>
        <v>443.91666666666669</v>
      </c>
      <c r="W825">
        <v>6</v>
      </c>
      <c r="X825">
        <v>5</v>
      </c>
      <c r="Y825" s="18">
        <f t="shared" si="89"/>
        <v>317.08333333333337</v>
      </c>
      <c r="Z825">
        <v>5</v>
      </c>
      <c r="AA825" s="2">
        <f t="shared" si="90"/>
        <v>20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3</v>
      </c>
      <c r="AI825">
        <v>11</v>
      </c>
      <c r="AJ825">
        <v>0</v>
      </c>
    </row>
    <row r="826" spans="1:36" x14ac:dyDescent="0.25">
      <c r="A826">
        <v>4186</v>
      </c>
      <c r="B826">
        <v>1950</v>
      </c>
      <c r="C826" s="2">
        <f t="shared" ca="1" si="84"/>
        <v>75</v>
      </c>
      <c r="D826" t="s">
        <v>442</v>
      </c>
      <c r="E826" t="s">
        <v>34</v>
      </c>
      <c r="F826">
        <v>34026</v>
      </c>
      <c r="G826">
        <v>1</v>
      </c>
      <c r="H826">
        <v>1</v>
      </c>
      <c r="I826" s="21">
        <f t="shared" si="85"/>
        <v>2</v>
      </c>
      <c r="J826" s="1">
        <v>41402</v>
      </c>
      <c r="K826">
        <v>11</v>
      </c>
      <c r="L826">
        <v>18</v>
      </c>
      <c r="M826">
        <v>6</v>
      </c>
      <c r="N826">
        <v>15</v>
      </c>
      <c r="O826">
        <v>12</v>
      </c>
      <c r="P826">
        <v>8</v>
      </c>
      <c r="Q826">
        <v>17</v>
      </c>
      <c r="R826" s="2">
        <f t="shared" si="86"/>
        <v>76</v>
      </c>
      <c r="S826">
        <v>3</v>
      </c>
      <c r="T826" s="2" t="str">
        <f t="shared" si="87"/>
        <v>With Discount</v>
      </c>
      <c r="U826">
        <v>2</v>
      </c>
      <c r="V826" s="18">
        <f t="shared" si="88"/>
        <v>30.400000000000002</v>
      </c>
      <c r="W826">
        <v>1</v>
      </c>
      <c r="X826">
        <v>3</v>
      </c>
      <c r="Y826" s="18">
        <f t="shared" si="89"/>
        <v>45.6</v>
      </c>
      <c r="Z826">
        <v>5</v>
      </c>
      <c r="AA826" s="2">
        <f t="shared" si="90"/>
        <v>9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3</v>
      </c>
      <c r="AI826">
        <v>11</v>
      </c>
      <c r="AJ826">
        <v>0</v>
      </c>
    </row>
    <row r="827" spans="1:36" x14ac:dyDescent="0.25">
      <c r="A827">
        <v>368</v>
      </c>
      <c r="B827">
        <v>1974</v>
      </c>
      <c r="C827" s="2">
        <f t="shared" ca="1" si="84"/>
        <v>51</v>
      </c>
      <c r="D827" t="s">
        <v>442</v>
      </c>
      <c r="E827" t="s">
        <v>34</v>
      </c>
      <c r="F827">
        <v>40049</v>
      </c>
      <c r="G827">
        <v>0</v>
      </c>
      <c r="H827">
        <v>1</v>
      </c>
      <c r="I827" s="21">
        <f t="shared" si="85"/>
        <v>1</v>
      </c>
      <c r="J827" t="s">
        <v>328</v>
      </c>
      <c r="K827">
        <v>61</v>
      </c>
      <c r="L827">
        <v>91</v>
      </c>
      <c r="M827">
        <v>65</v>
      </c>
      <c r="N827">
        <v>52</v>
      </c>
      <c r="O827">
        <v>10</v>
      </c>
      <c r="P827">
        <v>44</v>
      </c>
      <c r="Q827">
        <v>28</v>
      </c>
      <c r="R827" s="2">
        <f t="shared" si="86"/>
        <v>290</v>
      </c>
      <c r="S827">
        <v>3</v>
      </c>
      <c r="T827" s="2" t="str">
        <f t="shared" si="87"/>
        <v>With Discount</v>
      </c>
      <c r="U827">
        <v>3</v>
      </c>
      <c r="V827" s="18">
        <f t="shared" si="88"/>
        <v>96.666666666666657</v>
      </c>
      <c r="W827">
        <v>2</v>
      </c>
      <c r="X827">
        <v>6</v>
      </c>
      <c r="Y827" s="18">
        <f t="shared" si="89"/>
        <v>193.33333333333331</v>
      </c>
      <c r="Z827">
        <v>5</v>
      </c>
      <c r="AA827" s="2">
        <f t="shared" si="90"/>
        <v>14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</v>
      </c>
      <c r="AI827">
        <v>11</v>
      </c>
      <c r="AJ827">
        <v>0</v>
      </c>
    </row>
    <row r="828" spans="1:36" x14ac:dyDescent="0.25">
      <c r="A828">
        <v>3312</v>
      </c>
      <c r="B828">
        <v>1988</v>
      </c>
      <c r="C828" s="2">
        <f t="shared" ca="1" si="84"/>
        <v>37</v>
      </c>
      <c r="D828" t="s">
        <v>442</v>
      </c>
      <c r="E828" t="s">
        <v>30</v>
      </c>
      <c r="F828">
        <v>34176</v>
      </c>
      <c r="G828">
        <v>1</v>
      </c>
      <c r="H828">
        <v>0</v>
      </c>
      <c r="I828" s="21">
        <f t="shared" si="85"/>
        <v>1</v>
      </c>
      <c r="J828" s="1">
        <v>41978</v>
      </c>
      <c r="K828">
        <v>12</v>
      </c>
      <c r="L828">
        <v>5</v>
      </c>
      <c r="M828">
        <v>7</v>
      </c>
      <c r="N828">
        <v>24</v>
      </c>
      <c r="O828">
        <v>19</v>
      </c>
      <c r="P828">
        <v>14</v>
      </c>
      <c r="Q828">
        <v>20</v>
      </c>
      <c r="R828" s="2">
        <f t="shared" si="86"/>
        <v>89</v>
      </c>
      <c r="S828">
        <v>4</v>
      </c>
      <c r="T828" s="2" t="str">
        <f t="shared" si="87"/>
        <v>With Discount</v>
      </c>
      <c r="U828">
        <v>3</v>
      </c>
      <c r="V828" s="18">
        <f t="shared" si="88"/>
        <v>38.142857142857139</v>
      </c>
      <c r="W828">
        <v>0</v>
      </c>
      <c r="X828">
        <v>4</v>
      </c>
      <c r="Y828" s="18">
        <f t="shared" si="89"/>
        <v>50.857142857142854</v>
      </c>
      <c r="Z828">
        <v>6</v>
      </c>
      <c r="AA828" s="2">
        <f t="shared" si="90"/>
        <v>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</v>
      </c>
      <c r="AI828">
        <v>11</v>
      </c>
      <c r="AJ828">
        <v>0</v>
      </c>
    </row>
    <row r="829" spans="1:36" x14ac:dyDescent="0.25">
      <c r="A829">
        <v>11121</v>
      </c>
      <c r="B829">
        <v>1981</v>
      </c>
      <c r="C829" s="2">
        <f t="shared" ca="1" si="84"/>
        <v>44</v>
      </c>
      <c r="D829" t="s">
        <v>442</v>
      </c>
      <c r="E829" t="s">
        <v>34</v>
      </c>
      <c r="F829">
        <v>19419</v>
      </c>
      <c r="G829">
        <v>1</v>
      </c>
      <c r="H829">
        <v>0</v>
      </c>
      <c r="I829" s="21">
        <f t="shared" si="85"/>
        <v>1</v>
      </c>
      <c r="J829" s="1">
        <v>41193</v>
      </c>
      <c r="K829">
        <v>76</v>
      </c>
      <c r="L829">
        <v>2</v>
      </c>
      <c r="M829">
        <v>14</v>
      </c>
      <c r="N829">
        <v>28</v>
      </c>
      <c r="O829">
        <v>16</v>
      </c>
      <c r="P829">
        <v>3</v>
      </c>
      <c r="Q829">
        <v>7</v>
      </c>
      <c r="R829" s="2">
        <f t="shared" si="86"/>
        <v>70</v>
      </c>
      <c r="S829">
        <v>4</v>
      </c>
      <c r="T829" s="2" t="str">
        <f t="shared" si="87"/>
        <v>With Discount</v>
      </c>
      <c r="U829">
        <v>4</v>
      </c>
      <c r="V829" s="18">
        <f t="shared" si="88"/>
        <v>40</v>
      </c>
      <c r="W829">
        <v>0</v>
      </c>
      <c r="X829">
        <v>3</v>
      </c>
      <c r="Y829" s="18">
        <f t="shared" si="89"/>
        <v>30</v>
      </c>
      <c r="Z829">
        <v>9</v>
      </c>
      <c r="AA829" s="2">
        <f t="shared" si="90"/>
        <v>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3</v>
      </c>
      <c r="AI829">
        <v>11</v>
      </c>
      <c r="AJ829">
        <v>0</v>
      </c>
    </row>
    <row r="830" spans="1:36" x14ac:dyDescent="0.25">
      <c r="A830">
        <v>5332</v>
      </c>
      <c r="B830">
        <v>1960</v>
      </c>
      <c r="C830" s="2">
        <f t="shared" ca="1" si="84"/>
        <v>65</v>
      </c>
      <c r="D830" t="s">
        <v>443</v>
      </c>
      <c r="E830" t="s">
        <v>34</v>
      </c>
      <c r="F830">
        <v>82504</v>
      </c>
      <c r="G830">
        <v>0</v>
      </c>
      <c r="H830">
        <v>0</v>
      </c>
      <c r="I830" s="21">
        <f t="shared" si="85"/>
        <v>0</v>
      </c>
      <c r="J830" t="s">
        <v>329</v>
      </c>
      <c r="K830">
        <v>2</v>
      </c>
      <c r="L830">
        <v>362</v>
      </c>
      <c r="M830">
        <v>50</v>
      </c>
      <c r="N830">
        <v>431</v>
      </c>
      <c r="O830">
        <v>134</v>
      </c>
      <c r="P830">
        <v>35</v>
      </c>
      <c r="Q830">
        <v>54</v>
      </c>
      <c r="R830" s="2">
        <f t="shared" si="86"/>
        <v>1066</v>
      </c>
      <c r="S830">
        <v>1</v>
      </c>
      <c r="T830" s="2" t="str">
        <f t="shared" si="87"/>
        <v>With Discount</v>
      </c>
      <c r="U830">
        <v>3</v>
      </c>
      <c r="V830" s="18">
        <f t="shared" si="88"/>
        <v>319.8</v>
      </c>
      <c r="W830">
        <v>6</v>
      </c>
      <c r="X830">
        <v>7</v>
      </c>
      <c r="Y830" s="18">
        <f t="shared" si="89"/>
        <v>746.19999999999993</v>
      </c>
      <c r="Z830">
        <v>1</v>
      </c>
      <c r="AA830" s="2">
        <f t="shared" si="90"/>
        <v>17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3</v>
      </c>
      <c r="AI830">
        <v>11</v>
      </c>
      <c r="AJ830">
        <v>0</v>
      </c>
    </row>
    <row r="831" spans="1:36" x14ac:dyDescent="0.25">
      <c r="A831">
        <v>5848</v>
      </c>
      <c r="B831">
        <v>1970</v>
      </c>
      <c r="C831" s="2">
        <f t="shared" ca="1" si="84"/>
        <v>55</v>
      </c>
      <c r="D831" t="s">
        <v>442</v>
      </c>
      <c r="E831" t="s">
        <v>34</v>
      </c>
      <c r="F831">
        <v>81205</v>
      </c>
      <c r="G831">
        <v>0</v>
      </c>
      <c r="H831">
        <v>0</v>
      </c>
      <c r="I831" s="21">
        <f t="shared" si="85"/>
        <v>0</v>
      </c>
      <c r="J831" t="s">
        <v>330</v>
      </c>
      <c r="K831">
        <v>43</v>
      </c>
      <c r="L831">
        <v>724</v>
      </c>
      <c r="M831">
        <v>74</v>
      </c>
      <c r="N831">
        <v>929</v>
      </c>
      <c r="O831">
        <v>97</v>
      </c>
      <c r="P831">
        <v>55</v>
      </c>
      <c r="Q831">
        <v>130</v>
      </c>
      <c r="R831" s="2">
        <f t="shared" si="86"/>
        <v>2009</v>
      </c>
      <c r="S831">
        <v>1</v>
      </c>
      <c r="T831" s="2" t="str">
        <f t="shared" si="87"/>
        <v>With Discount</v>
      </c>
      <c r="U831">
        <v>5</v>
      </c>
      <c r="V831" s="18">
        <f t="shared" si="88"/>
        <v>837.08333333333337</v>
      </c>
      <c r="W831">
        <v>6</v>
      </c>
      <c r="X831">
        <v>7</v>
      </c>
      <c r="Y831" s="18">
        <f t="shared" si="89"/>
        <v>1171.9166666666667</v>
      </c>
      <c r="Z831">
        <v>2</v>
      </c>
      <c r="AA831" s="2">
        <f t="shared" si="90"/>
        <v>19</v>
      </c>
      <c r="AB831">
        <v>1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3</v>
      </c>
      <c r="AI831">
        <v>11</v>
      </c>
      <c r="AJ831">
        <v>1</v>
      </c>
    </row>
    <row r="832" spans="1:36" x14ac:dyDescent="0.25">
      <c r="A832">
        <v>10343</v>
      </c>
      <c r="B832">
        <v>1991</v>
      </c>
      <c r="C832" s="2">
        <f t="shared" ca="1" si="84"/>
        <v>34</v>
      </c>
      <c r="D832" t="s">
        <v>443</v>
      </c>
      <c r="E832" t="s">
        <v>30</v>
      </c>
      <c r="F832">
        <v>61618</v>
      </c>
      <c r="G832">
        <v>0</v>
      </c>
      <c r="H832">
        <v>0</v>
      </c>
      <c r="I832" s="21">
        <f t="shared" si="85"/>
        <v>0</v>
      </c>
      <c r="J832" t="s">
        <v>331</v>
      </c>
      <c r="K832">
        <v>27</v>
      </c>
      <c r="L832">
        <v>605</v>
      </c>
      <c r="M832">
        <v>91</v>
      </c>
      <c r="N832">
        <v>399</v>
      </c>
      <c r="O832">
        <v>0</v>
      </c>
      <c r="P832">
        <v>45</v>
      </c>
      <c r="Q832">
        <v>205</v>
      </c>
      <c r="R832" s="2">
        <f t="shared" si="86"/>
        <v>1345</v>
      </c>
      <c r="S832">
        <v>2</v>
      </c>
      <c r="T832" s="2" t="str">
        <f t="shared" si="87"/>
        <v>With Discount</v>
      </c>
      <c r="U832">
        <v>3</v>
      </c>
      <c r="V832" s="18">
        <f t="shared" si="88"/>
        <v>366.81818181818181</v>
      </c>
      <c r="W832">
        <v>6</v>
      </c>
      <c r="X832">
        <v>8</v>
      </c>
      <c r="Y832" s="18">
        <f t="shared" si="89"/>
        <v>978.18181818181824</v>
      </c>
      <c r="Z832">
        <v>3</v>
      </c>
      <c r="AA832" s="2">
        <f t="shared" si="90"/>
        <v>19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3</v>
      </c>
      <c r="AI832">
        <v>11</v>
      </c>
      <c r="AJ832">
        <v>0</v>
      </c>
    </row>
    <row r="833" spans="1:36" x14ac:dyDescent="0.25">
      <c r="A833">
        <v>5935</v>
      </c>
      <c r="B833">
        <v>1956</v>
      </c>
      <c r="C833" s="2">
        <f t="shared" ca="1" si="84"/>
        <v>69</v>
      </c>
      <c r="D833" t="s">
        <v>443</v>
      </c>
      <c r="E833" t="s">
        <v>30</v>
      </c>
      <c r="F833">
        <v>55284</v>
      </c>
      <c r="G833">
        <v>0</v>
      </c>
      <c r="H833">
        <v>1</v>
      </c>
      <c r="I833" s="21">
        <f t="shared" si="85"/>
        <v>1</v>
      </c>
      <c r="J833" t="s">
        <v>43</v>
      </c>
      <c r="K833">
        <v>60</v>
      </c>
      <c r="L833">
        <v>547</v>
      </c>
      <c r="M833">
        <v>7</v>
      </c>
      <c r="N833">
        <v>140</v>
      </c>
      <c r="O833">
        <v>0</v>
      </c>
      <c r="P833">
        <v>7</v>
      </c>
      <c r="Q833">
        <v>63</v>
      </c>
      <c r="R833" s="2">
        <f t="shared" si="86"/>
        <v>764</v>
      </c>
      <c r="S833">
        <v>3</v>
      </c>
      <c r="T833" s="2" t="str">
        <f t="shared" si="87"/>
        <v>With Discount</v>
      </c>
      <c r="U833">
        <v>7</v>
      </c>
      <c r="V833" s="18">
        <f t="shared" si="88"/>
        <v>356.53333333333336</v>
      </c>
      <c r="W833">
        <v>5</v>
      </c>
      <c r="X833">
        <v>8</v>
      </c>
      <c r="Y833" s="18">
        <f t="shared" si="89"/>
        <v>407.46666666666664</v>
      </c>
      <c r="Z833">
        <v>5</v>
      </c>
      <c r="AA833" s="2">
        <f t="shared" si="90"/>
        <v>23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3</v>
      </c>
      <c r="AI833">
        <v>11</v>
      </c>
      <c r="AJ833">
        <v>0</v>
      </c>
    </row>
    <row r="834" spans="1:36" x14ac:dyDescent="0.25">
      <c r="A834">
        <v>2895</v>
      </c>
      <c r="B834">
        <v>1963</v>
      </c>
      <c r="C834" s="2">
        <f t="shared" ca="1" si="84"/>
        <v>62</v>
      </c>
      <c r="D834" t="s">
        <v>442</v>
      </c>
      <c r="E834" t="s">
        <v>30</v>
      </c>
      <c r="F834">
        <v>49980</v>
      </c>
      <c r="G834">
        <v>0</v>
      </c>
      <c r="H834">
        <v>1</v>
      </c>
      <c r="I834" s="21">
        <f t="shared" si="85"/>
        <v>1</v>
      </c>
      <c r="J834" t="s">
        <v>332</v>
      </c>
      <c r="K834">
        <v>79</v>
      </c>
      <c r="L834">
        <v>104</v>
      </c>
      <c r="M834">
        <v>1</v>
      </c>
      <c r="N834">
        <v>54</v>
      </c>
      <c r="O834">
        <v>13</v>
      </c>
      <c r="P834">
        <v>9</v>
      </c>
      <c r="Q834">
        <v>14</v>
      </c>
      <c r="R834" s="2">
        <f t="shared" si="86"/>
        <v>195</v>
      </c>
      <c r="S834">
        <v>2</v>
      </c>
      <c r="T834" s="2" t="str">
        <f t="shared" si="87"/>
        <v>With Discount</v>
      </c>
      <c r="U834">
        <v>3</v>
      </c>
      <c r="V834" s="18">
        <f t="shared" si="88"/>
        <v>73.125</v>
      </c>
      <c r="W834">
        <v>1</v>
      </c>
      <c r="X834">
        <v>5</v>
      </c>
      <c r="Y834" s="18">
        <f t="shared" si="89"/>
        <v>121.875</v>
      </c>
      <c r="Z834">
        <v>5</v>
      </c>
      <c r="AA834" s="2">
        <f t="shared" si="90"/>
        <v>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</v>
      </c>
      <c r="AI834">
        <v>11</v>
      </c>
      <c r="AJ834">
        <v>0</v>
      </c>
    </row>
    <row r="835" spans="1:36" x14ac:dyDescent="0.25">
      <c r="A835">
        <v>10262</v>
      </c>
      <c r="B835">
        <v>1980</v>
      </c>
      <c r="C835" s="2">
        <f t="shared" ref="C835:C898" ca="1" si="91">YEAR(TODAY()) -B835</f>
        <v>45</v>
      </c>
      <c r="D835" t="s">
        <v>442</v>
      </c>
      <c r="E835" t="s">
        <v>34</v>
      </c>
      <c r="F835">
        <v>15072</v>
      </c>
      <c r="G835">
        <v>2</v>
      </c>
      <c r="H835">
        <v>0</v>
      </c>
      <c r="I835" s="21">
        <f t="shared" ref="I835:I898" si="92">SUM(G835,H835)</f>
        <v>2</v>
      </c>
      <c r="J835" s="1">
        <v>41552</v>
      </c>
      <c r="K835">
        <v>96</v>
      </c>
      <c r="L835">
        <v>8</v>
      </c>
      <c r="M835">
        <v>2</v>
      </c>
      <c r="N835">
        <v>15</v>
      </c>
      <c r="O835">
        <v>0</v>
      </c>
      <c r="P835">
        <v>10</v>
      </c>
      <c r="Q835">
        <v>18</v>
      </c>
      <c r="R835" s="2">
        <f t="shared" ref="R835:R898" si="93">SUM(L835,M835,N835,O835,P835,Q835)</f>
        <v>53</v>
      </c>
      <c r="S835">
        <v>4</v>
      </c>
      <c r="T835" s="2" t="str">
        <f t="shared" ref="T835:T898" si="94">IF(S835&gt;0, "With Discount", "Without Discount")</f>
        <v>With Discount</v>
      </c>
      <c r="U835">
        <v>3</v>
      </c>
      <c r="V835" s="18">
        <f t="shared" ref="V835:V898" si="95">IF((U835+X835)=0,0, (U835/(U835+X835))*R835)</f>
        <v>26.5</v>
      </c>
      <c r="W835">
        <v>1</v>
      </c>
      <c r="X835">
        <v>3</v>
      </c>
      <c r="Y835" s="18">
        <f t="shared" ref="Y835:Y898" si="96">IF((X835+U835)=0,0, (X835/(X835+U835))*R835)</f>
        <v>26.5</v>
      </c>
      <c r="Z835">
        <v>5</v>
      </c>
      <c r="AA835" s="2">
        <f t="shared" ref="AA835:AA898" si="97">SUM(S835,U835,W835,X835)</f>
        <v>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3</v>
      </c>
      <c r="AI835">
        <v>11</v>
      </c>
      <c r="AJ835">
        <v>0</v>
      </c>
    </row>
    <row r="836" spans="1:36" x14ac:dyDescent="0.25">
      <c r="A836">
        <v>7848</v>
      </c>
      <c r="B836">
        <v>1974</v>
      </c>
      <c r="C836" s="2">
        <f t="shared" ca="1" si="91"/>
        <v>51</v>
      </c>
      <c r="D836" t="s">
        <v>442</v>
      </c>
      <c r="E836" t="s">
        <v>30</v>
      </c>
      <c r="F836">
        <v>49166</v>
      </c>
      <c r="G836">
        <v>0</v>
      </c>
      <c r="H836">
        <v>1</v>
      </c>
      <c r="I836" s="21">
        <f t="shared" si="92"/>
        <v>1</v>
      </c>
      <c r="J836" t="s">
        <v>173</v>
      </c>
      <c r="K836">
        <v>17</v>
      </c>
      <c r="L836">
        <v>224</v>
      </c>
      <c r="M836">
        <v>2</v>
      </c>
      <c r="N836">
        <v>25</v>
      </c>
      <c r="O836">
        <v>7</v>
      </c>
      <c r="P836">
        <v>0</v>
      </c>
      <c r="Q836">
        <v>110</v>
      </c>
      <c r="R836" s="2">
        <f t="shared" si="93"/>
        <v>368</v>
      </c>
      <c r="S836">
        <v>2</v>
      </c>
      <c r="T836" s="2" t="str">
        <f t="shared" si="94"/>
        <v>With Discount</v>
      </c>
      <c r="U836">
        <v>5</v>
      </c>
      <c r="V836" s="18">
        <f t="shared" si="95"/>
        <v>230</v>
      </c>
      <c r="W836">
        <v>3</v>
      </c>
      <c r="X836">
        <v>3</v>
      </c>
      <c r="Y836" s="18">
        <f t="shared" si="96"/>
        <v>138</v>
      </c>
      <c r="Z836">
        <v>6</v>
      </c>
      <c r="AA836" s="2">
        <f t="shared" si="97"/>
        <v>13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</v>
      </c>
      <c r="AI836">
        <v>11</v>
      </c>
      <c r="AJ836">
        <v>0</v>
      </c>
    </row>
    <row r="837" spans="1:36" x14ac:dyDescent="0.25">
      <c r="A837">
        <v>9477</v>
      </c>
      <c r="B837">
        <v>1954</v>
      </c>
      <c r="C837" s="2">
        <f t="shared" ca="1" si="91"/>
        <v>71</v>
      </c>
      <c r="D837" t="s">
        <v>33</v>
      </c>
      <c r="E837" t="s">
        <v>34</v>
      </c>
      <c r="F837">
        <v>65324</v>
      </c>
      <c r="G837">
        <v>0</v>
      </c>
      <c r="H837">
        <v>1</v>
      </c>
      <c r="I837" s="21">
        <f t="shared" si="92"/>
        <v>1</v>
      </c>
      <c r="J837" s="1">
        <v>41944</v>
      </c>
      <c r="K837">
        <v>0</v>
      </c>
      <c r="L837">
        <v>384</v>
      </c>
      <c r="M837">
        <v>0</v>
      </c>
      <c r="N837">
        <v>102</v>
      </c>
      <c r="O837">
        <v>21</v>
      </c>
      <c r="P837">
        <v>32</v>
      </c>
      <c r="Q837">
        <v>5</v>
      </c>
      <c r="R837" s="2">
        <f t="shared" si="93"/>
        <v>544</v>
      </c>
      <c r="S837">
        <v>3</v>
      </c>
      <c r="T837" s="2" t="str">
        <f t="shared" si="94"/>
        <v>With Discount</v>
      </c>
      <c r="U837">
        <v>6</v>
      </c>
      <c r="V837" s="18">
        <f t="shared" si="95"/>
        <v>217.60000000000002</v>
      </c>
      <c r="W837">
        <v>2</v>
      </c>
      <c r="X837">
        <v>9</v>
      </c>
      <c r="Y837" s="18">
        <f t="shared" si="96"/>
        <v>326.39999999999998</v>
      </c>
      <c r="Z837">
        <v>4</v>
      </c>
      <c r="AA837" s="2">
        <f t="shared" si="97"/>
        <v>20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</v>
      </c>
      <c r="AI837">
        <v>11</v>
      </c>
      <c r="AJ837">
        <v>0</v>
      </c>
    </row>
    <row r="838" spans="1:36" x14ac:dyDescent="0.25">
      <c r="A838">
        <v>4856</v>
      </c>
      <c r="B838">
        <v>1957</v>
      </c>
      <c r="C838" s="2">
        <f t="shared" ca="1" si="91"/>
        <v>68</v>
      </c>
      <c r="D838" t="s">
        <v>443</v>
      </c>
      <c r="E838" t="s">
        <v>34</v>
      </c>
      <c r="F838">
        <v>82347</v>
      </c>
      <c r="G838">
        <v>0</v>
      </c>
      <c r="H838">
        <v>0</v>
      </c>
      <c r="I838" s="21">
        <f t="shared" si="92"/>
        <v>0</v>
      </c>
      <c r="J838" s="1">
        <v>41071</v>
      </c>
      <c r="K838">
        <v>38</v>
      </c>
      <c r="L838">
        <v>556</v>
      </c>
      <c r="M838">
        <v>54</v>
      </c>
      <c r="N838">
        <v>845</v>
      </c>
      <c r="O838">
        <v>202</v>
      </c>
      <c r="P838">
        <v>133</v>
      </c>
      <c r="Q838">
        <v>63</v>
      </c>
      <c r="R838" s="2">
        <f t="shared" si="93"/>
        <v>1853</v>
      </c>
      <c r="S838">
        <v>1</v>
      </c>
      <c r="T838" s="2" t="str">
        <f t="shared" si="94"/>
        <v>With Discount</v>
      </c>
      <c r="U838">
        <v>7</v>
      </c>
      <c r="V838" s="18">
        <f t="shared" si="95"/>
        <v>763</v>
      </c>
      <c r="W838">
        <v>7</v>
      </c>
      <c r="X838">
        <v>10</v>
      </c>
      <c r="Y838" s="18">
        <f t="shared" si="96"/>
        <v>1090</v>
      </c>
      <c r="Z838">
        <v>3</v>
      </c>
      <c r="AA838" s="2">
        <f t="shared" si="97"/>
        <v>25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3</v>
      </c>
      <c r="AI838">
        <v>11</v>
      </c>
      <c r="AJ838">
        <v>0</v>
      </c>
    </row>
    <row r="839" spans="1:36" x14ac:dyDescent="0.25">
      <c r="A839">
        <v>7186</v>
      </c>
      <c r="B839">
        <v>1966</v>
      </c>
      <c r="C839" s="2">
        <f t="shared" ca="1" si="91"/>
        <v>59</v>
      </c>
      <c r="D839" t="s">
        <v>33</v>
      </c>
      <c r="E839" t="s">
        <v>34</v>
      </c>
      <c r="F839">
        <v>30843</v>
      </c>
      <c r="G839">
        <v>1</v>
      </c>
      <c r="H839">
        <v>1</v>
      </c>
      <c r="I839" s="21">
        <f t="shared" si="92"/>
        <v>2</v>
      </c>
      <c r="J839" t="s">
        <v>333</v>
      </c>
      <c r="K839">
        <v>43</v>
      </c>
      <c r="L839">
        <v>24</v>
      </c>
      <c r="M839">
        <v>0</v>
      </c>
      <c r="N839">
        <v>2</v>
      </c>
      <c r="O839">
        <v>0</v>
      </c>
      <c r="P839">
        <v>0</v>
      </c>
      <c r="Q839">
        <v>9</v>
      </c>
      <c r="R839" s="2">
        <f t="shared" si="93"/>
        <v>35</v>
      </c>
      <c r="S839">
        <v>2</v>
      </c>
      <c r="T839" s="2" t="str">
        <f t="shared" si="94"/>
        <v>With Discount</v>
      </c>
      <c r="U839">
        <v>1</v>
      </c>
      <c r="V839" s="18">
        <f t="shared" si="95"/>
        <v>11.666666666666666</v>
      </c>
      <c r="W839">
        <v>1</v>
      </c>
      <c r="X839">
        <v>2</v>
      </c>
      <c r="Y839" s="18">
        <f t="shared" si="96"/>
        <v>23.333333333333332</v>
      </c>
      <c r="Z839">
        <v>5</v>
      </c>
      <c r="AA839" s="2">
        <f t="shared" si="97"/>
        <v>6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</v>
      </c>
      <c r="AI839">
        <v>11</v>
      </c>
      <c r="AJ839">
        <v>0</v>
      </c>
    </row>
    <row r="840" spans="1:36" x14ac:dyDescent="0.25">
      <c r="A840">
        <v>5794</v>
      </c>
      <c r="B840">
        <v>1974</v>
      </c>
      <c r="C840" s="2">
        <f t="shared" ca="1" si="91"/>
        <v>51</v>
      </c>
      <c r="D840" t="s">
        <v>33</v>
      </c>
      <c r="E840" t="s">
        <v>34</v>
      </c>
      <c r="F840">
        <v>46374</v>
      </c>
      <c r="G840">
        <v>0</v>
      </c>
      <c r="H840">
        <v>1</v>
      </c>
      <c r="I840" s="21">
        <f t="shared" si="92"/>
        <v>1</v>
      </c>
      <c r="J840" t="s">
        <v>179</v>
      </c>
      <c r="K840">
        <v>1</v>
      </c>
      <c r="L840">
        <v>408</v>
      </c>
      <c r="M840">
        <v>0</v>
      </c>
      <c r="N840">
        <v>21</v>
      </c>
      <c r="O840">
        <v>0</v>
      </c>
      <c r="P840">
        <v>0</v>
      </c>
      <c r="Q840">
        <v>17</v>
      </c>
      <c r="R840" s="2">
        <f t="shared" si="93"/>
        <v>446</v>
      </c>
      <c r="S840">
        <v>3</v>
      </c>
      <c r="T840" s="2" t="str">
        <f t="shared" si="94"/>
        <v>With Discount</v>
      </c>
      <c r="U840">
        <v>7</v>
      </c>
      <c r="V840" s="18">
        <f t="shared" si="95"/>
        <v>223</v>
      </c>
      <c r="W840">
        <v>1</v>
      </c>
      <c r="X840">
        <v>7</v>
      </c>
      <c r="Y840" s="18">
        <f t="shared" si="96"/>
        <v>223</v>
      </c>
      <c r="Z840">
        <v>8</v>
      </c>
      <c r="AA840" s="2">
        <f t="shared" si="97"/>
        <v>18</v>
      </c>
      <c r="AB840">
        <v>0</v>
      </c>
      <c r="AC840">
        <v>1</v>
      </c>
      <c r="AD840">
        <v>0</v>
      </c>
      <c r="AE840">
        <v>1</v>
      </c>
      <c r="AF840">
        <v>0</v>
      </c>
      <c r="AG840">
        <v>0</v>
      </c>
      <c r="AH840">
        <v>3</v>
      </c>
      <c r="AI840">
        <v>11</v>
      </c>
      <c r="AJ840">
        <v>1</v>
      </c>
    </row>
    <row r="841" spans="1:36" x14ac:dyDescent="0.25">
      <c r="A841">
        <v>1456</v>
      </c>
      <c r="B841">
        <v>1979</v>
      </c>
      <c r="C841" s="2">
        <f t="shared" ca="1" si="91"/>
        <v>46</v>
      </c>
      <c r="D841" t="s">
        <v>442</v>
      </c>
      <c r="E841" t="s">
        <v>30</v>
      </c>
      <c r="F841">
        <v>60474</v>
      </c>
      <c r="G841">
        <v>0</v>
      </c>
      <c r="H841">
        <v>1</v>
      </c>
      <c r="I841" s="21">
        <f t="shared" si="92"/>
        <v>1</v>
      </c>
      <c r="J841" s="1">
        <v>41278</v>
      </c>
      <c r="K841">
        <v>25</v>
      </c>
      <c r="L841">
        <v>265</v>
      </c>
      <c r="M841">
        <v>199</v>
      </c>
      <c r="N841">
        <v>303</v>
      </c>
      <c r="O841">
        <v>234</v>
      </c>
      <c r="P841">
        <v>9</v>
      </c>
      <c r="Q841">
        <v>170</v>
      </c>
      <c r="R841" s="2">
        <f t="shared" si="93"/>
        <v>1180</v>
      </c>
      <c r="S841">
        <v>7</v>
      </c>
      <c r="T841" s="2" t="str">
        <f t="shared" si="94"/>
        <v>With Discount</v>
      </c>
      <c r="U841">
        <v>10</v>
      </c>
      <c r="V841" s="18">
        <f t="shared" si="95"/>
        <v>536.36363636363637</v>
      </c>
      <c r="W841">
        <v>2</v>
      </c>
      <c r="X841">
        <v>12</v>
      </c>
      <c r="Y841" s="18">
        <f t="shared" si="96"/>
        <v>643.63636363636363</v>
      </c>
      <c r="Z841">
        <v>7</v>
      </c>
      <c r="AA841" s="2">
        <f t="shared" si="97"/>
        <v>31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3</v>
      </c>
      <c r="AI841">
        <v>11</v>
      </c>
      <c r="AJ841">
        <v>0</v>
      </c>
    </row>
    <row r="842" spans="1:36" x14ac:dyDescent="0.25">
      <c r="A842">
        <v>4877</v>
      </c>
      <c r="B842">
        <v>1973</v>
      </c>
      <c r="C842" s="2">
        <f t="shared" ca="1" si="91"/>
        <v>52</v>
      </c>
      <c r="D842" t="s">
        <v>443</v>
      </c>
      <c r="E842" t="s">
        <v>34</v>
      </c>
      <c r="F842">
        <v>38576</v>
      </c>
      <c r="G842">
        <v>0</v>
      </c>
      <c r="H842">
        <v>1</v>
      </c>
      <c r="I842" s="21">
        <f t="shared" si="92"/>
        <v>1</v>
      </c>
      <c r="J842" s="1">
        <v>41732</v>
      </c>
      <c r="K842">
        <v>2</v>
      </c>
      <c r="L842">
        <v>34</v>
      </c>
      <c r="M842">
        <v>0</v>
      </c>
      <c r="N842">
        <v>7</v>
      </c>
      <c r="O842">
        <v>0</v>
      </c>
      <c r="P842">
        <v>0</v>
      </c>
      <c r="Q842">
        <v>0</v>
      </c>
      <c r="R842" s="2">
        <f t="shared" si="93"/>
        <v>41</v>
      </c>
      <c r="S842">
        <v>1</v>
      </c>
      <c r="T842" s="2" t="str">
        <f t="shared" si="94"/>
        <v>With Discount</v>
      </c>
      <c r="U842">
        <v>1</v>
      </c>
      <c r="V842" s="18">
        <f t="shared" si="95"/>
        <v>10.25</v>
      </c>
      <c r="W842">
        <v>0</v>
      </c>
      <c r="X842">
        <v>3</v>
      </c>
      <c r="Y842" s="18">
        <f t="shared" si="96"/>
        <v>30.75</v>
      </c>
      <c r="Z842">
        <v>7</v>
      </c>
      <c r="AA842" s="2">
        <f t="shared" si="97"/>
        <v>5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3</v>
      </c>
      <c r="AI842">
        <v>11</v>
      </c>
      <c r="AJ842">
        <v>0</v>
      </c>
    </row>
    <row r="843" spans="1:36" x14ac:dyDescent="0.25">
      <c r="A843">
        <v>425</v>
      </c>
      <c r="B843">
        <v>1985</v>
      </c>
      <c r="C843" s="2">
        <f t="shared" ca="1" si="91"/>
        <v>40</v>
      </c>
      <c r="D843" t="s">
        <v>442</v>
      </c>
      <c r="E843" t="s">
        <v>34</v>
      </c>
      <c r="F843">
        <v>55357</v>
      </c>
      <c r="G843">
        <v>2</v>
      </c>
      <c r="H843">
        <v>0</v>
      </c>
      <c r="I843" s="21">
        <f t="shared" si="92"/>
        <v>2</v>
      </c>
      <c r="J843" t="s">
        <v>92</v>
      </c>
      <c r="K843">
        <v>66</v>
      </c>
      <c r="L843">
        <v>374</v>
      </c>
      <c r="M843">
        <v>64</v>
      </c>
      <c r="N843">
        <v>116</v>
      </c>
      <c r="O843">
        <v>84</v>
      </c>
      <c r="P843">
        <v>25</v>
      </c>
      <c r="Q843">
        <v>64</v>
      </c>
      <c r="R843" s="2">
        <f t="shared" si="93"/>
        <v>727</v>
      </c>
      <c r="S843">
        <v>3</v>
      </c>
      <c r="T843" s="2" t="str">
        <f t="shared" si="94"/>
        <v>With Discount</v>
      </c>
      <c r="U843">
        <v>6</v>
      </c>
      <c r="V843" s="18">
        <f t="shared" si="95"/>
        <v>256.58823529411768</v>
      </c>
      <c r="W843">
        <v>2</v>
      </c>
      <c r="X843">
        <v>11</v>
      </c>
      <c r="Y843" s="18">
        <f t="shared" si="96"/>
        <v>470.41176470588238</v>
      </c>
      <c r="Z843">
        <v>5</v>
      </c>
      <c r="AA843" s="2">
        <f t="shared" si="97"/>
        <v>22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3</v>
      </c>
      <c r="AI843">
        <v>11</v>
      </c>
      <c r="AJ843">
        <v>0</v>
      </c>
    </row>
    <row r="844" spans="1:36" x14ac:dyDescent="0.25">
      <c r="A844">
        <v>3007</v>
      </c>
      <c r="B844">
        <v>1966</v>
      </c>
      <c r="C844" s="2">
        <f t="shared" ca="1" si="91"/>
        <v>59</v>
      </c>
      <c r="D844" t="s">
        <v>442</v>
      </c>
      <c r="E844" t="s">
        <v>34</v>
      </c>
      <c r="F844">
        <v>37758</v>
      </c>
      <c r="G844">
        <v>1</v>
      </c>
      <c r="H844">
        <v>1</v>
      </c>
      <c r="I844" s="21">
        <f t="shared" si="92"/>
        <v>2</v>
      </c>
      <c r="J844" s="1">
        <v>41009</v>
      </c>
      <c r="K844">
        <v>49</v>
      </c>
      <c r="L844">
        <v>27</v>
      </c>
      <c r="M844">
        <v>2</v>
      </c>
      <c r="N844">
        <v>10</v>
      </c>
      <c r="O844">
        <v>0</v>
      </c>
      <c r="P844">
        <v>0</v>
      </c>
      <c r="Q844">
        <v>1</v>
      </c>
      <c r="R844" s="2">
        <f t="shared" si="93"/>
        <v>40</v>
      </c>
      <c r="S844">
        <v>2</v>
      </c>
      <c r="T844" s="2" t="str">
        <f t="shared" si="94"/>
        <v>With Discount</v>
      </c>
      <c r="U844">
        <v>1</v>
      </c>
      <c r="V844" s="18">
        <f t="shared" si="95"/>
        <v>10</v>
      </c>
      <c r="W844">
        <v>0</v>
      </c>
      <c r="X844">
        <v>3</v>
      </c>
      <c r="Y844" s="18">
        <f t="shared" si="96"/>
        <v>30</v>
      </c>
      <c r="Z844">
        <v>8</v>
      </c>
      <c r="AA844" s="2">
        <f t="shared" si="97"/>
        <v>6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3</v>
      </c>
      <c r="AI844">
        <v>11</v>
      </c>
      <c r="AJ844">
        <v>0</v>
      </c>
    </row>
    <row r="845" spans="1:36" x14ac:dyDescent="0.25">
      <c r="A845">
        <v>1031</v>
      </c>
      <c r="B845">
        <v>1989</v>
      </c>
      <c r="C845" s="2">
        <f t="shared" ca="1" si="91"/>
        <v>36</v>
      </c>
      <c r="D845" t="s">
        <v>443</v>
      </c>
      <c r="E845" t="s">
        <v>34</v>
      </c>
      <c r="F845">
        <v>85710</v>
      </c>
      <c r="G845">
        <v>0</v>
      </c>
      <c r="H845">
        <v>0</v>
      </c>
      <c r="I845" s="21">
        <f t="shared" si="92"/>
        <v>0</v>
      </c>
      <c r="J845" s="1">
        <v>41399</v>
      </c>
      <c r="K845">
        <v>5</v>
      </c>
      <c r="L845">
        <v>600</v>
      </c>
      <c r="M845">
        <v>20</v>
      </c>
      <c r="N845">
        <v>350</v>
      </c>
      <c r="O845">
        <v>29</v>
      </c>
      <c r="P845">
        <v>30</v>
      </c>
      <c r="Q845">
        <v>33</v>
      </c>
      <c r="R845" s="2">
        <f t="shared" si="93"/>
        <v>1062</v>
      </c>
      <c r="S845">
        <v>1</v>
      </c>
      <c r="T845" s="2" t="str">
        <f t="shared" si="94"/>
        <v>With Discount</v>
      </c>
      <c r="U845">
        <v>6</v>
      </c>
      <c r="V845" s="18">
        <f t="shared" si="95"/>
        <v>398.25</v>
      </c>
      <c r="W845">
        <v>9</v>
      </c>
      <c r="X845">
        <v>10</v>
      </c>
      <c r="Y845" s="18">
        <f t="shared" si="96"/>
        <v>663.75</v>
      </c>
      <c r="Z845">
        <v>2</v>
      </c>
      <c r="AA845" s="2">
        <f t="shared" si="97"/>
        <v>26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3</v>
      </c>
      <c r="AI845">
        <v>11</v>
      </c>
      <c r="AJ845">
        <v>0</v>
      </c>
    </row>
    <row r="846" spans="1:36" x14ac:dyDescent="0.25">
      <c r="A846">
        <v>4297</v>
      </c>
      <c r="B846">
        <v>1969</v>
      </c>
      <c r="C846" s="2">
        <f t="shared" ca="1" si="91"/>
        <v>56</v>
      </c>
      <c r="D846" t="s">
        <v>442</v>
      </c>
      <c r="E846" t="s">
        <v>34</v>
      </c>
      <c r="F846">
        <v>23228</v>
      </c>
      <c r="G846">
        <v>1</v>
      </c>
      <c r="H846">
        <v>0</v>
      </c>
      <c r="I846" s="21">
        <f t="shared" si="92"/>
        <v>1</v>
      </c>
      <c r="J846" t="s">
        <v>244</v>
      </c>
      <c r="K846">
        <v>71</v>
      </c>
      <c r="L846">
        <v>13</v>
      </c>
      <c r="M846">
        <v>2</v>
      </c>
      <c r="N846">
        <v>18</v>
      </c>
      <c r="O846">
        <v>6</v>
      </c>
      <c r="P846">
        <v>1</v>
      </c>
      <c r="Q846">
        <v>0</v>
      </c>
      <c r="R846" s="2">
        <f t="shared" si="93"/>
        <v>40</v>
      </c>
      <c r="S846">
        <v>2</v>
      </c>
      <c r="T846" s="2" t="str">
        <f t="shared" si="94"/>
        <v>With Discount</v>
      </c>
      <c r="U846">
        <v>2</v>
      </c>
      <c r="V846" s="18">
        <f t="shared" si="95"/>
        <v>16</v>
      </c>
      <c r="W846">
        <v>0</v>
      </c>
      <c r="X846">
        <v>3</v>
      </c>
      <c r="Y846" s="18">
        <f t="shared" si="96"/>
        <v>24</v>
      </c>
      <c r="Z846">
        <v>8</v>
      </c>
      <c r="AA846" s="2">
        <f t="shared" si="97"/>
        <v>7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3</v>
      </c>
      <c r="AI846">
        <v>11</v>
      </c>
      <c r="AJ846">
        <v>0</v>
      </c>
    </row>
    <row r="847" spans="1:36" x14ac:dyDescent="0.25">
      <c r="A847">
        <v>807</v>
      </c>
      <c r="B847">
        <v>1969</v>
      </c>
      <c r="C847" s="2">
        <f t="shared" ca="1" si="91"/>
        <v>56</v>
      </c>
      <c r="D847" t="s">
        <v>443</v>
      </c>
      <c r="E847" t="s">
        <v>34</v>
      </c>
      <c r="F847">
        <v>44602</v>
      </c>
      <c r="G847">
        <v>1</v>
      </c>
      <c r="H847">
        <v>1</v>
      </c>
      <c r="I847" s="21">
        <f t="shared" si="92"/>
        <v>2</v>
      </c>
      <c r="J847" t="s">
        <v>260</v>
      </c>
      <c r="K847">
        <v>35</v>
      </c>
      <c r="L847">
        <v>167</v>
      </c>
      <c r="M847">
        <v>2</v>
      </c>
      <c r="N847">
        <v>89</v>
      </c>
      <c r="O847">
        <v>0</v>
      </c>
      <c r="P847">
        <v>0</v>
      </c>
      <c r="Q847">
        <v>34</v>
      </c>
      <c r="R847" s="2">
        <f t="shared" si="93"/>
        <v>292</v>
      </c>
      <c r="S847">
        <v>6</v>
      </c>
      <c r="T847" s="2" t="str">
        <f t="shared" si="94"/>
        <v>With Discount</v>
      </c>
      <c r="U847">
        <v>6</v>
      </c>
      <c r="V847" s="18">
        <f t="shared" si="95"/>
        <v>175.2</v>
      </c>
      <c r="W847">
        <v>1</v>
      </c>
      <c r="X847">
        <v>4</v>
      </c>
      <c r="Y847" s="18">
        <f t="shared" si="96"/>
        <v>116.80000000000001</v>
      </c>
      <c r="Z847">
        <v>8</v>
      </c>
      <c r="AA847" s="2">
        <f t="shared" si="97"/>
        <v>17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3</v>
      </c>
      <c r="AI847">
        <v>11</v>
      </c>
      <c r="AJ847">
        <v>0</v>
      </c>
    </row>
    <row r="848" spans="1:36" x14ac:dyDescent="0.25">
      <c r="A848">
        <v>9553</v>
      </c>
      <c r="B848">
        <v>1987</v>
      </c>
      <c r="C848" s="2">
        <f t="shared" ca="1" si="91"/>
        <v>38</v>
      </c>
      <c r="D848" t="s">
        <v>442</v>
      </c>
      <c r="E848" t="s">
        <v>34</v>
      </c>
      <c r="F848">
        <v>7500</v>
      </c>
      <c r="G848">
        <v>0</v>
      </c>
      <c r="H848">
        <v>0</v>
      </c>
      <c r="I848" s="21">
        <f t="shared" si="92"/>
        <v>0</v>
      </c>
      <c r="J848" s="1">
        <v>41518</v>
      </c>
      <c r="K848">
        <v>94</v>
      </c>
      <c r="L848">
        <v>0</v>
      </c>
      <c r="M848">
        <v>2</v>
      </c>
      <c r="N848">
        <v>3</v>
      </c>
      <c r="O848">
        <v>4</v>
      </c>
      <c r="P848">
        <v>1</v>
      </c>
      <c r="Q848">
        <v>5</v>
      </c>
      <c r="R848" s="2">
        <f t="shared" si="93"/>
        <v>15</v>
      </c>
      <c r="S848">
        <v>1</v>
      </c>
      <c r="T848" s="2" t="str">
        <f t="shared" si="94"/>
        <v>With Discount</v>
      </c>
      <c r="U848">
        <v>0</v>
      </c>
      <c r="V848" s="18">
        <f t="shared" si="95"/>
        <v>0</v>
      </c>
      <c r="W848">
        <v>0</v>
      </c>
      <c r="X848">
        <v>3</v>
      </c>
      <c r="Y848" s="18">
        <f t="shared" si="96"/>
        <v>15</v>
      </c>
      <c r="Z848">
        <v>6</v>
      </c>
      <c r="AA848" s="2">
        <f t="shared" si="97"/>
        <v>4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3</v>
      </c>
      <c r="AI848">
        <v>11</v>
      </c>
      <c r="AJ848">
        <v>0</v>
      </c>
    </row>
    <row r="849" spans="1:36" x14ac:dyDescent="0.25">
      <c r="A849">
        <v>4271</v>
      </c>
      <c r="B849">
        <v>1989</v>
      </c>
      <c r="C849" s="2">
        <f t="shared" ca="1" si="91"/>
        <v>36</v>
      </c>
      <c r="D849" t="s">
        <v>443</v>
      </c>
      <c r="E849" t="s">
        <v>34</v>
      </c>
      <c r="F849">
        <v>38683</v>
      </c>
      <c r="G849">
        <v>1</v>
      </c>
      <c r="H849">
        <v>0</v>
      </c>
      <c r="I849" s="21">
        <f t="shared" si="92"/>
        <v>1</v>
      </c>
      <c r="J849" s="1">
        <v>41009</v>
      </c>
      <c r="K849">
        <v>80</v>
      </c>
      <c r="L849">
        <v>46</v>
      </c>
      <c r="M849">
        <v>35</v>
      </c>
      <c r="N849">
        <v>69</v>
      </c>
      <c r="O849">
        <v>84</v>
      </c>
      <c r="P849">
        <v>41</v>
      </c>
      <c r="Q849">
        <v>66</v>
      </c>
      <c r="R849" s="2">
        <f t="shared" si="93"/>
        <v>341</v>
      </c>
      <c r="S849">
        <v>6</v>
      </c>
      <c r="T849" s="2" t="str">
        <f t="shared" si="94"/>
        <v>With Discount</v>
      </c>
      <c r="U849">
        <v>4</v>
      </c>
      <c r="V849" s="18">
        <f t="shared" si="95"/>
        <v>136.4</v>
      </c>
      <c r="W849">
        <v>1</v>
      </c>
      <c r="X849">
        <v>6</v>
      </c>
      <c r="Y849" s="18">
        <f t="shared" si="96"/>
        <v>204.6</v>
      </c>
      <c r="Z849">
        <v>7</v>
      </c>
      <c r="AA849" s="2">
        <f t="shared" si="97"/>
        <v>17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</v>
      </c>
      <c r="AI849">
        <v>11</v>
      </c>
      <c r="AJ849">
        <v>0</v>
      </c>
    </row>
    <row r="850" spans="1:36" x14ac:dyDescent="0.25">
      <c r="A850">
        <v>4120</v>
      </c>
      <c r="B850">
        <v>1975</v>
      </c>
      <c r="C850" s="2">
        <f t="shared" ca="1" si="91"/>
        <v>50</v>
      </c>
      <c r="D850" t="s">
        <v>443</v>
      </c>
      <c r="E850" t="s">
        <v>30</v>
      </c>
      <c r="F850">
        <v>49514</v>
      </c>
      <c r="G850">
        <v>1</v>
      </c>
      <c r="H850">
        <v>0</v>
      </c>
      <c r="I850" s="21">
        <f t="shared" si="92"/>
        <v>1</v>
      </c>
      <c r="J850" t="s">
        <v>184</v>
      </c>
      <c r="K850">
        <v>61</v>
      </c>
      <c r="L850">
        <v>88</v>
      </c>
      <c r="M850">
        <v>39</v>
      </c>
      <c r="N850">
        <v>78</v>
      </c>
      <c r="O850">
        <v>58</v>
      </c>
      <c r="P850">
        <v>13</v>
      </c>
      <c r="Q850">
        <v>93</v>
      </c>
      <c r="R850" s="2">
        <f t="shared" si="93"/>
        <v>369</v>
      </c>
      <c r="S850">
        <v>2</v>
      </c>
      <c r="T850" s="2" t="str">
        <f t="shared" si="94"/>
        <v>With Discount</v>
      </c>
      <c r="U850">
        <v>6</v>
      </c>
      <c r="V850" s="18">
        <f t="shared" si="95"/>
        <v>221.4</v>
      </c>
      <c r="W850">
        <v>1</v>
      </c>
      <c r="X850">
        <v>4</v>
      </c>
      <c r="Y850" s="18">
        <f t="shared" si="96"/>
        <v>147.6</v>
      </c>
      <c r="Z850">
        <v>7</v>
      </c>
      <c r="AA850" s="2">
        <f t="shared" si="97"/>
        <v>13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3</v>
      </c>
      <c r="AI850">
        <v>11</v>
      </c>
      <c r="AJ850">
        <v>0</v>
      </c>
    </row>
    <row r="851" spans="1:36" x14ac:dyDescent="0.25">
      <c r="A851">
        <v>2036</v>
      </c>
      <c r="B851">
        <v>1973</v>
      </c>
      <c r="C851" s="2">
        <f t="shared" ca="1" si="91"/>
        <v>52</v>
      </c>
      <c r="D851" t="s">
        <v>33</v>
      </c>
      <c r="E851" t="s">
        <v>34</v>
      </c>
      <c r="F851">
        <v>57906</v>
      </c>
      <c r="G851">
        <v>0</v>
      </c>
      <c r="H851">
        <v>1</v>
      </c>
      <c r="I851" s="21">
        <f t="shared" si="92"/>
        <v>1</v>
      </c>
      <c r="J851" s="1">
        <v>41584</v>
      </c>
      <c r="K851">
        <v>29</v>
      </c>
      <c r="L851">
        <v>243</v>
      </c>
      <c r="M851">
        <v>11</v>
      </c>
      <c r="N851">
        <v>119</v>
      </c>
      <c r="O851">
        <v>10</v>
      </c>
      <c r="P851">
        <v>3</v>
      </c>
      <c r="Q851">
        <v>15</v>
      </c>
      <c r="R851" s="2">
        <f t="shared" si="93"/>
        <v>401</v>
      </c>
      <c r="S851">
        <v>3</v>
      </c>
      <c r="T851" s="2" t="str">
        <f t="shared" si="94"/>
        <v>With Discount</v>
      </c>
      <c r="U851">
        <v>4</v>
      </c>
      <c r="V851" s="18">
        <f t="shared" si="95"/>
        <v>133.66666666666666</v>
      </c>
      <c r="W851">
        <v>2</v>
      </c>
      <c r="X851">
        <v>8</v>
      </c>
      <c r="Y851" s="18">
        <f t="shared" si="96"/>
        <v>267.33333333333331</v>
      </c>
      <c r="Z851">
        <v>4</v>
      </c>
      <c r="AA851" s="2">
        <f t="shared" si="97"/>
        <v>17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</v>
      </c>
      <c r="AI851">
        <v>11</v>
      </c>
      <c r="AJ851">
        <v>0</v>
      </c>
    </row>
    <row r="852" spans="1:36" x14ac:dyDescent="0.25">
      <c r="A852">
        <v>115</v>
      </c>
      <c r="B852">
        <v>1966</v>
      </c>
      <c r="C852" s="2">
        <f t="shared" ca="1" si="91"/>
        <v>59</v>
      </c>
      <c r="D852" t="s">
        <v>443</v>
      </c>
      <c r="E852" t="s">
        <v>30</v>
      </c>
      <c r="F852">
        <v>43456</v>
      </c>
      <c r="G852">
        <v>0</v>
      </c>
      <c r="H852">
        <v>1</v>
      </c>
      <c r="I852" s="21">
        <f t="shared" si="92"/>
        <v>1</v>
      </c>
      <c r="J852" t="s">
        <v>143</v>
      </c>
      <c r="K852">
        <v>0</v>
      </c>
      <c r="L852">
        <v>275</v>
      </c>
      <c r="M852">
        <v>11</v>
      </c>
      <c r="N852">
        <v>68</v>
      </c>
      <c r="O852">
        <v>25</v>
      </c>
      <c r="P852">
        <v>7</v>
      </c>
      <c r="Q852">
        <v>7</v>
      </c>
      <c r="R852" s="2">
        <f t="shared" si="93"/>
        <v>393</v>
      </c>
      <c r="S852">
        <v>3</v>
      </c>
      <c r="T852" s="2" t="str">
        <f t="shared" si="94"/>
        <v>With Discount</v>
      </c>
      <c r="U852">
        <v>5</v>
      </c>
      <c r="V852" s="18">
        <f t="shared" si="95"/>
        <v>151.15384615384616</v>
      </c>
      <c r="W852">
        <v>1</v>
      </c>
      <c r="X852">
        <v>8</v>
      </c>
      <c r="Y852" s="18">
        <f t="shared" si="96"/>
        <v>241.84615384615387</v>
      </c>
      <c r="Z852">
        <v>5</v>
      </c>
      <c r="AA852" s="2">
        <f t="shared" si="97"/>
        <v>17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</v>
      </c>
      <c r="AI852">
        <v>11</v>
      </c>
      <c r="AJ852">
        <v>0</v>
      </c>
    </row>
    <row r="853" spans="1:36" x14ac:dyDescent="0.25">
      <c r="A853">
        <v>4259</v>
      </c>
      <c r="B853">
        <v>1986</v>
      </c>
      <c r="C853" s="2">
        <f t="shared" ca="1" si="91"/>
        <v>39</v>
      </c>
      <c r="D853" t="s">
        <v>443</v>
      </c>
      <c r="E853" t="s">
        <v>30</v>
      </c>
      <c r="F853">
        <v>19485</v>
      </c>
      <c r="G853">
        <v>2</v>
      </c>
      <c r="H853">
        <v>0</v>
      </c>
      <c r="I853" s="21">
        <f t="shared" si="92"/>
        <v>2</v>
      </c>
      <c r="J853" t="s">
        <v>89</v>
      </c>
      <c r="K853">
        <v>80</v>
      </c>
      <c r="L853">
        <v>6</v>
      </c>
      <c r="M853">
        <v>0</v>
      </c>
      <c r="N853">
        <v>4</v>
      </c>
      <c r="O853">
        <v>0</v>
      </c>
      <c r="P853">
        <v>0</v>
      </c>
      <c r="Q853">
        <v>0</v>
      </c>
      <c r="R853" s="2">
        <f t="shared" si="93"/>
        <v>10</v>
      </c>
      <c r="S853">
        <v>1</v>
      </c>
      <c r="T853" s="2" t="str">
        <f t="shared" si="94"/>
        <v>With Discount</v>
      </c>
      <c r="U853">
        <v>1</v>
      </c>
      <c r="V853" s="18">
        <f t="shared" si="95"/>
        <v>3.333333333333333</v>
      </c>
      <c r="W853">
        <v>0</v>
      </c>
      <c r="X853">
        <v>2</v>
      </c>
      <c r="Y853" s="18">
        <f t="shared" si="96"/>
        <v>6.6666666666666661</v>
      </c>
      <c r="Z853">
        <v>7</v>
      </c>
      <c r="AA853" s="2">
        <f t="shared" si="97"/>
        <v>4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3</v>
      </c>
      <c r="AI853">
        <v>11</v>
      </c>
      <c r="AJ853">
        <v>0</v>
      </c>
    </row>
    <row r="854" spans="1:36" x14ac:dyDescent="0.25">
      <c r="A854">
        <v>8687</v>
      </c>
      <c r="B854">
        <v>1978</v>
      </c>
      <c r="C854" s="2">
        <f t="shared" ca="1" si="91"/>
        <v>47</v>
      </c>
      <c r="D854" t="s">
        <v>442</v>
      </c>
      <c r="E854" t="s">
        <v>34</v>
      </c>
      <c r="F854">
        <v>53172</v>
      </c>
      <c r="G854">
        <v>0</v>
      </c>
      <c r="H854">
        <v>1</v>
      </c>
      <c r="I854" s="21">
        <f t="shared" si="92"/>
        <v>1</v>
      </c>
      <c r="J854" s="1">
        <v>41430</v>
      </c>
      <c r="K854">
        <v>54</v>
      </c>
      <c r="L854">
        <v>121</v>
      </c>
      <c r="M854">
        <v>62</v>
      </c>
      <c r="N854">
        <v>90</v>
      </c>
      <c r="O854">
        <v>68</v>
      </c>
      <c r="P854">
        <v>20</v>
      </c>
      <c r="Q854">
        <v>125</v>
      </c>
      <c r="R854" s="2">
        <f t="shared" si="93"/>
        <v>486</v>
      </c>
      <c r="S854">
        <v>3</v>
      </c>
      <c r="T854" s="2" t="str">
        <f t="shared" si="94"/>
        <v>With Discount</v>
      </c>
      <c r="U854">
        <v>2</v>
      </c>
      <c r="V854" s="18">
        <f t="shared" si="95"/>
        <v>97.2</v>
      </c>
      <c r="W854">
        <v>3</v>
      </c>
      <c r="X854">
        <v>8</v>
      </c>
      <c r="Y854" s="18">
        <f t="shared" si="96"/>
        <v>388.8</v>
      </c>
      <c r="Z854">
        <v>3</v>
      </c>
      <c r="AA854" s="2">
        <f t="shared" si="97"/>
        <v>16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3</v>
      </c>
      <c r="AI854">
        <v>11</v>
      </c>
      <c r="AJ854">
        <v>0</v>
      </c>
    </row>
    <row r="855" spans="1:36" x14ac:dyDescent="0.25">
      <c r="A855">
        <v>2447</v>
      </c>
      <c r="B855">
        <v>1979</v>
      </c>
      <c r="C855" s="2">
        <f t="shared" ca="1" si="91"/>
        <v>46</v>
      </c>
      <c r="D855" t="s">
        <v>442</v>
      </c>
      <c r="E855" t="s">
        <v>34</v>
      </c>
      <c r="F855">
        <v>30545</v>
      </c>
      <c r="G855">
        <v>1</v>
      </c>
      <c r="H855">
        <v>0</v>
      </c>
      <c r="I855" s="21">
        <f t="shared" si="92"/>
        <v>1</v>
      </c>
      <c r="J855" t="s">
        <v>215</v>
      </c>
      <c r="K855">
        <v>71</v>
      </c>
      <c r="L855">
        <v>4</v>
      </c>
      <c r="M855">
        <v>12</v>
      </c>
      <c r="N855">
        <v>15</v>
      </c>
      <c r="O855">
        <v>19</v>
      </c>
      <c r="P855">
        <v>7</v>
      </c>
      <c r="Q855">
        <v>12</v>
      </c>
      <c r="R855" s="2">
        <f t="shared" si="93"/>
        <v>69</v>
      </c>
      <c r="S855">
        <v>2</v>
      </c>
      <c r="T855" s="2" t="str">
        <f t="shared" si="94"/>
        <v>With Discount</v>
      </c>
      <c r="U855">
        <v>2</v>
      </c>
      <c r="V855" s="18">
        <f t="shared" si="95"/>
        <v>27.6</v>
      </c>
      <c r="W855">
        <v>0</v>
      </c>
      <c r="X855">
        <v>3</v>
      </c>
      <c r="Y855" s="18">
        <f t="shared" si="96"/>
        <v>41.4</v>
      </c>
      <c r="Z855">
        <v>7</v>
      </c>
      <c r="AA855" s="2">
        <f t="shared" si="97"/>
        <v>7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</v>
      </c>
      <c r="AI855">
        <v>11</v>
      </c>
      <c r="AJ855">
        <v>0</v>
      </c>
    </row>
    <row r="856" spans="1:36" x14ac:dyDescent="0.25">
      <c r="A856">
        <v>10140</v>
      </c>
      <c r="B856">
        <v>1983</v>
      </c>
      <c r="C856" s="2">
        <f t="shared" ca="1" si="91"/>
        <v>42</v>
      </c>
      <c r="D856" t="s">
        <v>33</v>
      </c>
      <c r="E856" t="s">
        <v>34</v>
      </c>
      <c r="F856">
        <v>70123</v>
      </c>
      <c r="G856">
        <v>0</v>
      </c>
      <c r="H856">
        <v>0</v>
      </c>
      <c r="I856" s="21">
        <f t="shared" si="92"/>
        <v>0</v>
      </c>
      <c r="J856" t="s">
        <v>122</v>
      </c>
      <c r="K856">
        <v>27</v>
      </c>
      <c r="L856">
        <v>1308</v>
      </c>
      <c r="M856">
        <v>0</v>
      </c>
      <c r="N856">
        <v>396</v>
      </c>
      <c r="O856">
        <v>23</v>
      </c>
      <c r="P856">
        <v>0</v>
      </c>
      <c r="Q856">
        <v>0</v>
      </c>
      <c r="R856" s="2">
        <f t="shared" si="93"/>
        <v>1727</v>
      </c>
      <c r="S856">
        <v>1</v>
      </c>
      <c r="T856" s="2" t="str">
        <f t="shared" si="94"/>
        <v>With Discount</v>
      </c>
      <c r="U856">
        <v>5</v>
      </c>
      <c r="V856" s="18">
        <f t="shared" si="95"/>
        <v>959.44444444444446</v>
      </c>
      <c r="W856">
        <v>7</v>
      </c>
      <c r="X856">
        <v>4</v>
      </c>
      <c r="Y856" s="18">
        <f t="shared" si="96"/>
        <v>767.55555555555554</v>
      </c>
      <c r="Z856">
        <v>3</v>
      </c>
      <c r="AA856" s="2">
        <f t="shared" si="97"/>
        <v>17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0</v>
      </c>
      <c r="AH856">
        <v>3</v>
      </c>
      <c r="AI856">
        <v>11</v>
      </c>
      <c r="AJ856">
        <v>0</v>
      </c>
    </row>
    <row r="857" spans="1:36" x14ac:dyDescent="0.25">
      <c r="A857">
        <v>9353</v>
      </c>
      <c r="B857">
        <v>1959</v>
      </c>
      <c r="C857" s="2">
        <f t="shared" ca="1" si="91"/>
        <v>66</v>
      </c>
      <c r="D857" t="s">
        <v>442</v>
      </c>
      <c r="E857" t="s">
        <v>30</v>
      </c>
      <c r="F857">
        <v>62450</v>
      </c>
      <c r="G857">
        <v>0</v>
      </c>
      <c r="H857">
        <v>1</v>
      </c>
      <c r="I857" s="21">
        <f t="shared" si="92"/>
        <v>1</v>
      </c>
      <c r="J857" s="1">
        <v>41791</v>
      </c>
      <c r="K857">
        <v>61</v>
      </c>
      <c r="L857">
        <v>515</v>
      </c>
      <c r="M857">
        <v>47</v>
      </c>
      <c r="N857">
        <v>267</v>
      </c>
      <c r="O857">
        <v>62</v>
      </c>
      <c r="P857">
        <v>66</v>
      </c>
      <c r="Q857">
        <v>38</v>
      </c>
      <c r="R857" s="2">
        <f t="shared" si="93"/>
        <v>995</v>
      </c>
      <c r="S857">
        <v>2</v>
      </c>
      <c r="T857" s="2" t="str">
        <f t="shared" si="94"/>
        <v>With Discount</v>
      </c>
      <c r="U857">
        <v>5</v>
      </c>
      <c r="V857" s="18">
        <f t="shared" si="95"/>
        <v>552.77777777777783</v>
      </c>
      <c r="W857">
        <v>5</v>
      </c>
      <c r="X857">
        <v>4</v>
      </c>
      <c r="Y857" s="18">
        <f t="shared" si="96"/>
        <v>442.22222222222217</v>
      </c>
      <c r="Z857">
        <v>3</v>
      </c>
      <c r="AA857" s="2">
        <f t="shared" si="97"/>
        <v>16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3</v>
      </c>
      <c r="AI857">
        <v>11</v>
      </c>
      <c r="AJ857">
        <v>0</v>
      </c>
    </row>
    <row r="858" spans="1:36" x14ac:dyDescent="0.25">
      <c r="A858">
        <v>3623</v>
      </c>
      <c r="B858">
        <v>1976</v>
      </c>
      <c r="C858" s="2">
        <f t="shared" ca="1" si="91"/>
        <v>49</v>
      </c>
      <c r="D858" t="s">
        <v>442</v>
      </c>
      <c r="E858" t="s">
        <v>34</v>
      </c>
      <c r="F858">
        <v>21675</v>
      </c>
      <c r="G858">
        <v>1</v>
      </c>
      <c r="H858">
        <v>0</v>
      </c>
      <c r="I858" s="21">
        <f t="shared" si="92"/>
        <v>1</v>
      </c>
      <c r="J858" s="1">
        <v>41949</v>
      </c>
      <c r="K858">
        <v>55</v>
      </c>
      <c r="L858">
        <v>4</v>
      </c>
      <c r="M858">
        <v>0</v>
      </c>
      <c r="N858">
        <v>16</v>
      </c>
      <c r="O858">
        <v>17</v>
      </c>
      <c r="P858">
        <v>4</v>
      </c>
      <c r="Q858">
        <v>4</v>
      </c>
      <c r="R858" s="2">
        <f t="shared" si="93"/>
        <v>45</v>
      </c>
      <c r="S858">
        <v>3</v>
      </c>
      <c r="T858" s="2" t="str">
        <f t="shared" si="94"/>
        <v>With Discount</v>
      </c>
      <c r="U858">
        <v>4</v>
      </c>
      <c r="V858" s="18">
        <f t="shared" si="95"/>
        <v>25.714285714285712</v>
      </c>
      <c r="W858">
        <v>0</v>
      </c>
      <c r="X858">
        <v>3</v>
      </c>
      <c r="Y858" s="18">
        <f t="shared" si="96"/>
        <v>19.285714285714285</v>
      </c>
      <c r="Z858">
        <v>7</v>
      </c>
      <c r="AA858" s="2">
        <f t="shared" si="97"/>
        <v>10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3</v>
      </c>
      <c r="AI858">
        <v>11</v>
      </c>
      <c r="AJ858">
        <v>0</v>
      </c>
    </row>
    <row r="859" spans="1:36" x14ac:dyDescent="0.25">
      <c r="A859">
        <v>738</v>
      </c>
      <c r="B859">
        <v>1981</v>
      </c>
      <c r="C859" s="2">
        <f t="shared" ca="1" si="91"/>
        <v>44</v>
      </c>
      <c r="D859" t="s">
        <v>443</v>
      </c>
      <c r="E859" t="s">
        <v>30</v>
      </c>
      <c r="F859">
        <v>42395</v>
      </c>
      <c r="G859">
        <v>1</v>
      </c>
      <c r="H859">
        <v>1</v>
      </c>
      <c r="I859" s="21">
        <f t="shared" si="92"/>
        <v>2</v>
      </c>
      <c r="J859" s="1">
        <v>41733</v>
      </c>
      <c r="K859">
        <v>35</v>
      </c>
      <c r="L859">
        <v>48</v>
      </c>
      <c r="M859">
        <v>13</v>
      </c>
      <c r="N859">
        <v>57</v>
      </c>
      <c r="O859">
        <v>24</v>
      </c>
      <c r="P859">
        <v>15</v>
      </c>
      <c r="Q859">
        <v>25</v>
      </c>
      <c r="R859" s="2">
        <f t="shared" si="93"/>
        <v>182</v>
      </c>
      <c r="S859">
        <v>4</v>
      </c>
      <c r="T859" s="2" t="str">
        <f t="shared" si="94"/>
        <v>With Discount</v>
      </c>
      <c r="U859">
        <v>3</v>
      </c>
      <c r="V859" s="18">
        <f t="shared" si="95"/>
        <v>78</v>
      </c>
      <c r="W859">
        <v>1</v>
      </c>
      <c r="X859">
        <v>4</v>
      </c>
      <c r="Y859" s="18">
        <f t="shared" si="96"/>
        <v>104</v>
      </c>
      <c r="Z859">
        <v>7</v>
      </c>
      <c r="AA859" s="2">
        <f t="shared" si="97"/>
        <v>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3</v>
      </c>
      <c r="AI859">
        <v>11</v>
      </c>
      <c r="AJ859">
        <v>0</v>
      </c>
    </row>
    <row r="860" spans="1:36" x14ac:dyDescent="0.25">
      <c r="A860">
        <v>7631</v>
      </c>
      <c r="B860">
        <v>1978</v>
      </c>
      <c r="C860" s="2">
        <f t="shared" ca="1" si="91"/>
        <v>47</v>
      </c>
      <c r="D860" t="s">
        <v>443</v>
      </c>
      <c r="E860" t="s">
        <v>34</v>
      </c>
      <c r="F860">
        <v>61346</v>
      </c>
      <c r="G860">
        <v>1</v>
      </c>
      <c r="H860">
        <v>0</v>
      </c>
      <c r="I860" s="21">
        <f t="shared" si="92"/>
        <v>1</v>
      </c>
      <c r="J860" s="1">
        <v>41435</v>
      </c>
      <c r="K860">
        <v>34</v>
      </c>
      <c r="L860">
        <v>562</v>
      </c>
      <c r="M860">
        <v>58</v>
      </c>
      <c r="N860">
        <v>168</v>
      </c>
      <c r="O860">
        <v>43</v>
      </c>
      <c r="P860">
        <v>16</v>
      </c>
      <c r="Q860">
        <v>142</v>
      </c>
      <c r="R860" s="2">
        <f t="shared" si="93"/>
        <v>989</v>
      </c>
      <c r="S860">
        <v>1</v>
      </c>
      <c r="T860" s="2" t="str">
        <f t="shared" si="94"/>
        <v>With Discount</v>
      </c>
      <c r="U860">
        <v>5</v>
      </c>
      <c r="V860" s="18">
        <f t="shared" si="95"/>
        <v>329.66666666666663</v>
      </c>
      <c r="W860">
        <v>7</v>
      </c>
      <c r="X860">
        <v>10</v>
      </c>
      <c r="Y860" s="18">
        <f t="shared" si="96"/>
        <v>659.33333333333326</v>
      </c>
      <c r="Z860">
        <v>3</v>
      </c>
      <c r="AA860" s="2">
        <f t="shared" si="97"/>
        <v>23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3</v>
      </c>
      <c r="AI860">
        <v>11</v>
      </c>
      <c r="AJ860">
        <v>0</v>
      </c>
    </row>
    <row r="861" spans="1:36" x14ac:dyDescent="0.25">
      <c r="A861">
        <v>4789</v>
      </c>
      <c r="B861">
        <v>1953</v>
      </c>
      <c r="C861" s="2">
        <f t="shared" ca="1" si="91"/>
        <v>72</v>
      </c>
      <c r="D861" t="s">
        <v>442</v>
      </c>
      <c r="E861" t="s">
        <v>34</v>
      </c>
      <c r="F861">
        <v>80812</v>
      </c>
      <c r="G861">
        <v>0</v>
      </c>
      <c r="H861">
        <v>0</v>
      </c>
      <c r="I861" s="21">
        <f t="shared" si="92"/>
        <v>0</v>
      </c>
      <c r="J861" t="s">
        <v>275</v>
      </c>
      <c r="K861">
        <v>95</v>
      </c>
      <c r="L861">
        <v>769</v>
      </c>
      <c r="M861">
        <v>22</v>
      </c>
      <c r="N861">
        <v>500</v>
      </c>
      <c r="O861">
        <v>210</v>
      </c>
      <c r="P861">
        <v>143</v>
      </c>
      <c r="Q861">
        <v>33</v>
      </c>
      <c r="R861" s="2">
        <f t="shared" si="93"/>
        <v>1677</v>
      </c>
      <c r="S861">
        <v>1</v>
      </c>
      <c r="T861" s="2" t="str">
        <f t="shared" si="94"/>
        <v>With Discount</v>
      </c>
      <c r="U861">
        <v>4</v>
      </c>
      <c r="V861" s="18">
        <f t="shared" si="95"/>
        <v>745.33333333333326</v>
      </c>
      <c r="W861">
        <v>8</v>
      </c>
      <c r="X861">
        <v>5</v>
      </c>
      <c r="Y861" s="18">
        <f t="shared" si="96"/>
        <v>931.66666666666674</v>
      </c>
      <c r="Z861">
        <v>2</v>
      </c>
      <c r="AA861" s="2">
        <f t="shared" si="97"/>
        <v>18</v>
      </c>
      <c r="AB861">
        <v>1</v>
      </c>
      <c r="AC861">
        <v>0</v>
      </c>
      <c r="AD861">
        <v>1</v>
      </c>
      <c r="AE861">
        <v>1</v>
      </c>
      <c r="AF861">
        <v>0</v>
      </c>
      <c r="AG861">
        <v>0</v>
      </c>
      <c r="AH861">
        <v>3</v>
      </c>
      <c r="AI861">
        <v>11</v>
      </c>
      <c r="AJ861">
        <v>0</v>
      </c>
    </row>
    <row r="862" spans="1:36" x14ac:dyDescent="0.25">
      <c r="A862">
        <v>773</v>
      </c>
      <c r="B862">
        <v>1971</v>
      </c>
      <c r="C862" s="2">
        <f t="shared" ca="1" si="91"/>
        <v>54</v>
      </c>
      <c r="D862" t="s">
        <v>443</v>
      </c>
      <c r="E862" t="s">
        <v>37</v>
      </c>
      <c r="F862">
        <v>42835</v>
      </c>
      <c r="G862">
        <v>1</v>
      </c>
      <c r="H862">
        <v>1</v>
      </c>
      <c r="I862" s="21">
        <f t="shared" si="92"/>
        <v>2</v>
      </c>
      <c r="J862" t="s">
        <v>190</v>
      </c>
      <c r="K862">
        <v>64</v>
      </c>
      <c r="L862">
        <v>379</v>
      </c>
      <c r="M862">
        <v>4</v>
      </c>
      <c r="N862">
        <v>93</v>
      </c>
      <c r="O862">
        <v>12</v>
      </c>
      <c r="P862">
        <v>9</v>
      </c>
      <c r="Q862">
        <v>98</v>
      </c>
      <c r="R862" s="2">
        <f t="shared" si="93"/>
        <v>595</v>
      </c>
      <c r="S862">
        <v>7</v>
      </c>
      <c r="T862" s="2" t="str">
        <f t="shared" si="94"/>
        <v>With Discount</v>
      </c>
      <c r="U862">
        <v>6</v>
      </c>
      <c r="V862" s="18">
        <f t="shared" si="95"/>
        <v>357</v>
      </c>
      <c r="W862">
        <v>6</v>
      </c>
      <c r="X862">
        <v>4</v>
      </c>
      <c r="Y862" s="18">
        <f t="shared" si="96"/>
        <v>238</v>
      </c>
      <c r="Z862">
        <v>6</v>
      </c>
      <c r="AA862" s="2">
        <f t="shared" si="97"/>
        <v>23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3</v>
      </c>
      <c r="AI862">
        <v>11</v>
      </c>
      <c r="AJ862">
        <v>0</v>
      </c>
    </row>
    <row r="863" spans="1:36" x14ac:dyDescent="0.25">
      <c r="A863">
        <v>10602</v>
      </c>
      <c r="B863">
        <v>1983</v>
      </c>
      <c r="C863" s="2">
        <f t="shared" ca="1" si="91"/>
        <v>42</v>
      </c>
      <c r="D863" t="s">
        <v>442</v>
      </c>
      <c r="E863" t="s">
        <v>34</v>
      </c>
      <c r="F863">
        <v>39922</v>
      </c>
      <c r="G863">
        <v>1</v>
      </c>
      <c r="H863">
        <v>0</v>
      </c>
      <c r="I863" s="21">
        <f t="shared" si="92"/>
        <v>1</v>
      </c>
      <c r="J863" t="s">
        <v>326</v>
      </c>
      <c r="K863">
        <v>30</v>
      </c>
      <c r="L863">
        <v>29</v>
      </c>
      <c r="M863">
        <v>12</v>
      </c>
      <c r="N863">
        <v>59</v>
      </c>
      <c r="O863">
        <v>19</v>
      </c>
      <c r="P863">
        <v>1</v>
      </c>
      <c r="Q863">
        <v>36</v>
      </c>
      <c r="R863" s="2">
        <f t="shared" si="93"/>
        <v>156</v>
      </c>
      <c r="S863">
        <v>2</v>
      </c>
      <c r="T863" s="2" t="str">
        <f t="shared" si="94"/>
        <v>With Discount</v>
      </c>
      <c r="U863">
        <v>3</v>
      </c>
      <c r="V863" s="18">
        <f t="shared" si="95"/>
        <v>66.857142857142847</v>
      </c>
      <c r="W863">
        <v>0</v>
      </c>
      <c r="X863">
        <v>4</v>
      </c>
      <c r="Y863" s="18">
        <f t="shared" si="96"/>
        <v>89.142857142857139</v>
      </c>
      <c r="Z863">
        <v>8</v>
      </c>
      <c r="AA863" s="2">
        <f t="shared" si="97"/>
        <v>9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</v>
      </c>
      <c r="AI863">
        <v>11</v>
      </c>
      <c r="AJ863">
        <v>0</v>
      </c>
    </row>
    <row r="864" spans="1:36" x14ac:dyDescent="0.25">
      <c r="A864">
        <v>1446</v>
      </c>
      <c r="B864">
        <v>1956</v>
      </c>
      <c r="C864" s="2">
        <f t="shared" ca="1" si="91"/>
        <v>69</v>
      </c>
      <c r="D864" t="s">
        <v>443</v>
      </c>
      <c r="E864" t="s">
        <v>30</v>
      </c>
      <c r="F864">
        <v>86424</v>
      </c>
      <c r="G864">
        <v>0</v>
      </c>
      <c r="H864">
        <v>0</v>
      </c>
      <c r="I864" s="21">
        <f t="shared" si="92"/>
        <v>0</v>
      </c>
      <c r="J864" s="1">
        <v>41763</v>
      </c>
      <c r="K864">
        <v>12</v>
      </c>
      <c r="L864">
        <v>387</v>
      </c>
      <c r="M864">
        <v>68</v>
      </c>
      <c r="N864">
        <v>569</v>
      </c>
      <c r="O864">
        <v>89</v>
      </c>
      <c r="P864">
        <v>45</v>
      </c>
      <c r="Q864">
        <v>68</v>
      </c>
      <c r="R864" s="2">
        <f t="shared" si="93"/>
        <v>1226</v>
      </c>
      <c r="S864">
        <v>1</v>
      </c>
      <c r="T864" s="2" t="str">
        <f t="shared" si="94"/>
        <v>With Discount</v>
      </c>
      <c r="U864">
        <v>6</v>
      </c>
      <c r="V864" s="18">
        <f t="shared" si="95"/>
        <v>408.66666666666663</v>
      </c>
      <c r="W864">
        <v>9</v>
      </c>
      <c r="X864">
        <v>12</v>
      </c>
      <c r="Y864" s="18">
        <f t="shared" si="96"/>
        <v>817.33333333333326</v>
      </c>
      <c r="Z864">
        <v>1</v>
      </c>
      <c r="AA864" s="2">
        <f t="shared" si="97"/>
        <v>28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3</v>
      </c>
      <c r="AI864">
        <v>11</v>
      </c>
      <c r="AJ864">
        <v>0</v>
      </c>
    </row>
    <row r="865" spans="1:36" x14ac:dyDescent="0.25">
      <c r="A865">
        <v>3270</v>
      </c>
      <c r="B865">
        <v>1978</v>
      </c>
      <c r="C865" s="2">
        <f t="shared" ca="1" si="91"/>
        <v>47</v>
      </c>
      <c r="D865" t="s">
        <v>443</v>
      </c>
      <c r="E865" t="s">
        <v>34</v>
      </c>
      <c r="F865">
        <v>17117</v>
      </c>
      <c r="G865">
        <v>1</v>
      </c>
      <c r="H865">
        <v>0</v>
      </c>
      <c r="I865" s="21">
        <f t="shared" si="92"/>
        <v>1</v>
      </c>
      <c r="J865" t="s">
        <v>131</v>
      </c>
      <c r="K865">
        <v>96</v>
      </c>
      <c r="L865">
        <v>12</v>
      </c>
      <c r="M865">
        <v>23</v>
      </c>
      <c r="N865">
        <v>38</v>
      </c>
      <c r="O865">
        <v>30</v>
      </c>
      <c r="P865">
        <v>18</v>
      </c>
      <c r="Q865">
        <v>7</v>
      </c>
      <c r="R865" s="2">
        <f t="shared" si="93"/>
        <v>128</v>
      </c>
      <c r="S865">
        <v>4</v>
      </c>
      <c r="T865" s="2" t="str">
        <f t="shared" si="94"/>
        <v>With Discount</v>
      </c>
      <c r="U865">
        <v>3</v>
      </c>
      <c r="V865" s="18">
        <f t="shared" si="95"/>
        <v>64</v>
      </c>
      <c r="W865">
        <v>1</v>
      </c>
      <c r="X865">
        <v>3</v>
      </c>
      <c r="Y865" s="18">
        <f t="shared" si="96"/>
        <v>64</v>
      </c>
      <c r="Z865">
        <v>9</v>
      </c>
      <c r="AA865" s="2">
        <f t="shared" si="97"/>
        <v>11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3</v>
      </c>
      <c r="AI865">
        <v>11</v>
      </c>
      <c r="AJ865">
        <v>0</v>
      </c>
    </row>
    <row r="866" spans="1:36" x14ac:dyDescent="0.25">
      <c r="A866">
        <v>8443</v>
      </c>
      <c r="B866">
        <v>1972</v>
      </c>
      <c r="C866" s="2">
        <f t="shared" ca="1" si="91"/>
        <v>53</v>
      </c>
      <c r="D866" t="s">
        <v>442</v>
      </c>
      <c r="E866" t="s">
        <v>30</v>
      </c>
      <c r="F866">
        <v>24762</v>
      </c>
      <c r="G866">
        <v>1</v>
      </c>
      <c r="H866">
        <v>0</v>
      </c>
      <c r="I866" s="21">
        <f t="shared" si="92"/>
        <v>1</v>
      </c>
      <c r="J866" s="1">
        <v>41914</v>
      </c>
      <c r="K866">
        <v>16</v>
      </c>
      <c r="L866">
        <v>6</v>
      </c>
      <c r="M866">
        <v>10</v>
      </c>
      <c r="N866">
        <v>12</v>
      </c>
      <c r="O866">
        <v>3</v>
      </c>
      <c r="P866">
        <v>15</v>
      </c>
      <c r="Q866">
        <v>40</v>
      </c>
      <c r="R866" s="2">
        <f t="shared" si="93"/>
        <v>86</v>
      </c>
      <c r="S866">
        <v>3</v>
      </c>
      <c r="T866" s="2" t="str">
        <f t="shared" si="94"/>
        <v>With Discount</v>
      </c>
      <c r="U866">
        <v>3</v>
      </c>
      <c r="V866" s="18">
        <f t="shared" si="95"/>
        <v>51.6</v>
      </c>
      <c r="W866">
        <v>1</v>
      </c>
      <c r="X866">
        <v>2</v>
      </c>
      <c r="Y866" s="18">
        <f t="shared" si="96"/>
        <v>34.4</v>
      </c>
      <c r="Z866">
        <v>8</v>
      </c>
      <c r="AA866" s="2">
        <f t="shared" si="97"/>
        <v>9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3</v>
      </c>
      <c r="AI866">
        <v>11</v>
      </c>
      <c r="AJ866">
        <v>1</v>
      </c>
    </row>
    <row r="867" spans="1:36" x14ac:dyDescent="0.25">
      <c r="A867">
        <v>9653</v>
      </c>
      <c r="B867">
        <v>1975</v>
      </c>
      <c r="C867" s="2">
        <f t="shared" ca="1" si="91"/>
        <v>50</v>
      </c>
      <c r="D867" t="s">
        <v>442</v>
      </c>
      <c r="E867" t="s">
        <v>34</v>
      </c>
      <c r="F867">
        <v>35797</v>
      </c>
      <c r="G867">
        <v>0</v>
      </c>
      <c r="H867">
        <v>1</v>
      </c>
      <c r="I867" s="21">
        <f t="shared" si="92"/>
        <v>1</v>
      </c>
      <c r="J867" t="s">
        <v>161</v>
      </c>
      <c r="K867">
        <v>16</v>
      </c>
      <c r="L867">
        <v>27</v>
      </c>
      <c r="M867">
        <v>1</v>
      </c>
      <c r="N867">
        <v>14</v>
      </c>
      <c r="O867">
        <v>4</v>
      </c>
      <c r="P867">
        <v>1</v>
      </c>
      <c r="Q867">
        <v>21</v>
      </c>
      <c r="R867" s="2">
        <f t="shared" si="93"/>
        <v>68</v>
      </c>
      <c r="S867">
        <v>2</v>
      </c>
      <c r="T867" s="2" t="str">
        <f t="shared" si="94"/>
        <v>With Discount</v>
      </c>
      <c r="U867">
        <v>2</v>
      </c>
      <c r="V867" s="18">
        <f t="shared" si="95"/>
        <v>27.200000000000003</v>
      </c>
      <c r="W867">
        <v>0</v>
      </c>
      <c r="X867">
        <v>3</v>
      </c>
      <c r="Y867" s="18">
        <f t="shared" si="96"/>
        <v>40.799999999999997</v>
      </c>
      <c r="Z867">
        <v>8</v>
      </c>
      <c r="AA867" s="2">
        <f t="shared" si="97"/>
        <v>7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3</v>
      </c>
      <c r="AI867">
        <v>11</v>
      </c>
      <c r="AJ867">
        <v>0</v>
      </c>
    </row>
    <row r="868" spans="1:36" x14ac:dyDescent="0.25">
      <c r="A868">
        <v>8916</v>
      </c>
      <c r="B868">
        <v>1975</v>
      </c>
      <c r="C868" s="2">
        <f t="shared" ca="1" si="91"/>
        <v>50</v>
      </c>
      <c r="D868" t="s">
        <v>442</v>
      </c>
      <c r="E868" t="s">
        <v>37</v>
      </c>
      <c r="F868">
        <v>36627</v>
      </c>
      <c r="G868">
        <v>2</v>
      </c>
      <c r="H868">
        <v>0</v>
      </c>
      <c r="I868" s="21">
        <f t="shared" si="92"/>
        <v>2</v>
      </c>
      <c r="J868" t="s">
        <v>85</v>
      </c>
      <c r="K868">
        <v>78</v>
      </c>
      <c r="L868">
        <v>9</v>
      </c>
      <c r="M868">
        <v>1</v>
      </c>
      <c r="N868">
        <v>5</v>
      </c>
      <c r="O868">
        <v>0</v>
      </c>
      <c r="P868">
        <v>0</v>
      </c>
      <c r="Q868">
        <v>1</v>
      </c>
      <c r="R868" s="2">
        <f t="shared" si="93"/>
        <v>16</v>
      </c>
      <c r="S868">
        <v>1</v>
      </c>
      <c r="T868" s="2" t="str">
        <f t="shared" si="94"/>
        <v>With Discount</v>
      </c>
      <c r="U868">
        <v>0</v>
      </c>
      <c r="V868" s="18">
        <f t="shared" si="95"/>
        <v>0</v>
      </c>
      <c r="W868">
        <v>0</v>
      </c>
      <c r="X868">
        <v>3</v>
      </c>
      <c r="Y868" s="18">
        <f t="shared" si="96"/>
        <v>16</v>
      </c>
      <c r="Z868">
        <v>5</v>
      </c>
      <c r="AA868" s="2">
        <f t="shared" si="97"/>
        <v>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</v>
      </c>
      <c r="AI868">
        <v>11</v>
      </c>
      <c r="AJ868">
        <v>0</v>
      </c>
    </row>
    <row r="869" spans="1:36" x14ac:dyDescent="0.25">
      <c r="A869">
        <v>8017</v>
      </c>
      <c r="B869">
        <v>1981</v>
      </c>
      <c r="C869" s="2">
        <f t="shared" ca="1" si="91"/>
        <v>44</v>
      </c>
      <c r="D869" t="s">
        <v>443</v>
      </c>
      <c r="E869" t="s">
        <v>34</v>
      </c>
      <c r="F869">
        <v>51111</v>
      </c>
      <c r="G869">
        <v>1</v>
      </c>
      <c r="H869">
        <v>1</v>
      </c>
      <c r="I869" s="21">
        <f t="shared" si="92"/>
        <v>2</v>
      </c>
      <c r="J869" t="s">
        <v>334</v>
      </c>
      <c r="K869">
        <v>83</v>
      </c>
      <c r="L869">
        <v>22</v>
      </c>
      <c r="M869">
        <v>0</v>
      </c>
      <c r="N869">
        <v>19</v>
      </c>
      <c r="O869">
        <v>6</v>
      </c>
      <c r="P869">
        <v>5</v>
      </c>
      <c r="Q869">
        <v>3</v>
      </c>
      <c r="R869" s="2">
        <f t="shared" si="93"/>
        <v>55</v>
      </c>
      <c r="S869">
        <v>2</v>
      </c>
      <c r="T869" s="2" t="str">
        <f t="shared" si="94"/>
        <v>With Discount</v>
      </c>
      <c r="U869">
        <v>2</v>
      </c>
      <c r="V869" s="18">
        <f t="shared" si="95"/>
        <v>22</v>
      </c>
      <c r="W869">
        <v>0</v>
      </c>
      <c r="X869">
        <v>3</v>
      </c>
      <c r="Y869" s="18">
        <f t="shared" si="96"/>
        <v>33</v>
      </c>
      <c r="Z869">
        <v>6</v>
      </c>
      <c r="AA869" s="2">
        <f t="shared" si="97"/>
        <v>7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3</v>
      </c>
      <c r="AI869">
        <v>11</v>
      </c>
      <c r="AJ869">
        <v>0</v>
      </c>
    </row>
    <row r="870" spans="1:36" x14ac:dyDescent="0.25">
      <c r="A870">
        <v>5830</v>
      </c>
      <c r="B870">
        <v>1972</v>
      </c>
      <c r="C870" s="2">
        <f t="shared" ca="1" si="91"/>
        <v>53</v>
      </c>
      <c r="D870" t="s">
        <v>33</v>
      </c>
      <c r="E870" t="s">
        <v>30</v>
      </c>
      <c r="F870">
        <v>86857</v>
      </c>
      <c r="G870">
        <v>0</v>
      </c>
      <c r="H870">
        <v>0</v>
      </c>
      <c r="I870" s="21">
        <f t="shared" si="92"/>
        <v>0</v>
      </c>
      <c r="J870" s="1">
        <v>41252</v>
      </c>
      <c r="K870">
        <v>96</v>
      </c>
      <c r="L870">
        <v>899</v>
      </c>
      <c r="M870">
        <v>102</v>
      </c>
      <c r="N870">
        <v>838</v>
      </c>
      <c r="O870">
        <v>133</v>
      </c>
      <c r="P870">
        <v>102</v>
      </c>
      <c r="Q870">
        <v>40</v>
      </c>
      <c r="R870" s="2">
        <f t="shared" si="93"/>
        <v>2114</v>
      </c>
      <c r="S870">
        <v>1</v>
      </c>
      <c r="T870" s="2" t="str">
        <f t="shared" si="94"/>
        <v>With Discount</v>
      </c>
      <c r="U870">
        <v>5</v>
      </c>
      <c r="V870" s="18">
        <f t="shared" si="95"/>
        <v>704.66666666666663</v>
      </c>
      <c r="W870">
        <v>6</v>
      </c>
      <c r="X870">
        <v>10</v>
      </c>
      <c r="Y870" s="18">
        <f t="shared" si="96"/>
        <v>1409.3333333333333</v>
      </c>
      <c r="Z870">
        <v>2</v>
      </c>
      <c r="AA870" s="2">
        <f t="shared" si="97"/>
        <v>22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3</v>
      </c>
      <c r="AI870">
        <v>11</v>
      </c>
      <c r="AJ870">
        <v>1</v>
      </c>
    </row>
    <row r="871" spans="1:36" x14ac:dyDescent="0.25">
      <c r="A871">
        <v>4597</v>
      </c>
      <c r="B871">
        <v>1970</v>
      </c>
      <c r="C871" s="2">
        <f t="shared" ca="1" si="91"/>
        <v>55</v>
      </c>
      <c r="D871" t="s">
        <v>33</v>
      </c>
      <c r="E871" t="s">
        <v>34</v>
      </c>
      <c r="F871">
        <v>82072</v>
      </c>
      <c r="G871">
        <v>0</v>
      </c>
      <c r="H871">
        <v>0</v>
      </c>
      <c r="I871" s="21">
        <f t="shared" si="92"/>
        <v>0</v>
      </c>
      <c r="J871" s="1">
        <v>41312</v>
      </c>
      <c r="K871">
        <v>67</v>
      </c>
      <c r="L871">
        <v>889</v>
      </c>
      <c r="M871">
        <v>55</v>
      </c>
      <c r="N871">
        <v>685</v>
      </c>
      <c r="O871">
        <v>168</v>
      </c>
      <c r="P871">
        <v>92</v>
      </c>
      <c r="Q871">
        <v>129</v>
      </c>
      <c r="R871" s="2">
        <f t="shared" si="93"/>
        <v>2018</v>
      </c>
      <c r="S871">
        <v>1</v>
      </c>
      <c r="T871" s="2" t="str">
        <f t="shared" si="94"/>
        <v>With Discount</v>
      </c>
      <c r="U871">
        <v>3</v>
      </c>
      <c r="V871" s="18">
        <f t="shared" si="95"/>
        <v>378.375</v>
      </c>
      <c r="W871">
        <v>2</v>
      </c>
      <c r="X871">
        <v>13</v>
      </c>
      <c r="Y871" s="18">
        <f t="shared" si="96"/>
        <v>1639.625</v>
      </c>
      <c r="Z871">
        <v>1</v>
      </c>
      <c r="AA871" s="2">
        <f t="shared" si="97"/>
        <v>19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3</v>
      </c>
      <c r="AI871">
        <v>11</v>
      </c>
      <c r="AJ871">
        <v>0</v>
      </c>
    </row>
    <row r="872" spans="1:36" x14ac:dyDescent="0.25">
      <c r="A872">
        <v>7023</v>
      </c>
      <c r="B872">
        <v>1953</v>
      </c>
      <c r="C872" s="2">
        <f t="shared" ca="1" si="91"/>
        <v>72</v>
      </c>
      <c r="D872" t="s">
        <v>33</v>
      </c>
      <c r="E872" t="s">
        <v>30</v>
      </c>
      <c r="F872">
        <v>46231</v>
      </c>
      <c r="G872">
        <v>2</v>
      </c>
      <c r="H872">
        <v>1</v>
      </c>
      <c r="I872" s="21">
        <f t="shared" si="92"/>
        <v>3</v>
      </c>
      <c r="J872" t="s">
        <v>335</v>
      </c>
      <c r="K872">
        <v>87</v>
      </c>
      <c r="L872">
        <v>189</v>
      </c>
      <c r="M872">
        <v>2</v>
      </c>
      <c r="N872">
        <v>55</v>
      </c>
      <c r="O872">
        <v>0</v>
      </c>
      <c r="P872">
        <v>5</v>
      </c>
      <c r="Q872">
        <v>12</v>
      </c>
      <c r="R872" s="2">
        <f t="shared" si="93"/>
        <v>263</v>
      </c>
      <c r="S872">
        <v>4</v>
      </c>
      <c r="T872" s="2" t="str">
        <f t="shared" si="94"/>
        <v>With Discount</v>
      </c>
      <c r="U872">
        <v>6</v>
      </c>
      <c r="V872" s="18">
        <f t="shared" si="95"/>
        <v>157.79999999999998</v>
      </c>
      <c r="W872">
        <v>1</v>
      </c>
      <c r="X872">
        <v>4</v>
      </c>
      <c r="Y872" s="18">
        <f t="shared" si="96"/>
        <v>105.2</v>
      </c>
      <c r="Z872">
        <v>9</v>
      </c>
      <c r="AA872" s="2">
        <f t="shared" si="97"/>
        <v>15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3</v>
      </c>
      <c r="AI872">
        <v>11</v>
      </c>
      <c r="AJ872">
        <v>0</v>
      </c>
    </row>
    <row r="873" spans="1:36" x14ac:dyDescent="0.25">
      <c r="A873">
        <v>8086</v>
      </c>
      <c r="B873">
        <v>1959</v>
      </c>
      <c r="C873" s="2">
        <f t="shared" ca="1" si="91"/>
        <v>66</v>
      </c>
      <c r="D873" t="s">
        <v>442</v>
      </c>
      <c r="E873" t="s">
        <v>34</v>
      </c>
      <c r="F873">
        <v>42243</v>
      </c>
      <c r="G873">
        <v>1</v>
      </c>
      <c r="H873">
        <v>1</v>
      </c>
      <c r="I873" s="21">
        <f t="shared" si="92"/>
        <v>2</v>
      </c>
      <c r="J873" s="1">
        <v>41590</v>
      </c>
      <c r="K873">
        <v>34</v>
      </c>
      <c r="L873">
        <v>48</v>
      </c>
      <c r="M873">
        <v>0</v>
      </c>
      <c r="N873">
        <v>2</v>
      </c>
      <c r="O873">
        <v>0</v>
      </c>
      <c r="P873">
        <v>0</v>
      </c>
      <c r="Q873">
        <v>5</v>
      </c>
      <c r="R873" s="2">
        <f t="shared" si="93"/>
        <v>55</v>
      </c>
      <c r="S873">
        <v>2</v>
      </c>
      <c r="T873" s="2" t="str">
        <f t="shared" si="94"/>
        <v>With Discount</v>
      </c>
      <c r="U873">
        <v>2</v>
      </c>
      <c r="V873" s="18">
        <f t="shared" si="95"/>
        <v>22</v>
      </c>
      <c r="W873">
        <v>0</v>
      </c>
      <c r="X873">
        <v>3</v>
      </c>
      <c r="Y873" s="18">
        <f t="shared" si="96"/>
        <v>33</v>
      </c>
      <c r="Z873">
        <v>7</v>
      </c>
      <c r="AA873" s="2">
        <f t="shared" si="97"/>
        <v>7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</v>
      </c>
      <c r="AI873">
        <v>11</v>
      </c>
      <c r="AJ873">
        <v>0</v>
      </c>
    </row>
    <row r="874" spans="1:36" x14ac:dyDescent="0.25">
      <c r="A874">
        <v>8825</v>
      </c>
      <c r="B874">
        <v>1962</v>
      </c>
      <c r="C874" s="2">
        <f t="shared" ca="1" si="91"/>
        <v>63</v>
      </c>
      <c r="D874" t="s">
        <v>442</v>
      </c>
      <c r="E874" t="s">
        <v>34</v>
      </c>
      <c r="F874">
        <v>51195</v>
      </c>
      <c r="G874">
        <v>1</v>
      </c>
      <c r="H874">
        <v>1</v>
      </c>
      <c r="I874" s="21">
        <f t="shared" si="92"/>
        <v>2</v>
      </c>
      <c r="J874" s="1">
        <v>41278</v>
      </c>
      <c r="K874">
        <v>46</v>
      </c>
      <c r="L874">
        <v>230</v>
      </c>
      <c r="M874">
        <v>14</v>
      </c>
      <c r="N874">
        <v>156</v>
      </c>
      <c r="O874">
        <v>82</v>
      </c>
      <c r="P874">
        <v>24</v>
      </c>
      <c r="Q874">
        <v>58</v>
      </c>
      <c r="R874" s="2">
        <f t="shared" si="93"/>
        <v>564</v>
      </c>
      <c r="S874">
        <v>8</v>
      </c>
      <c r="T874" s="2" t="str">
        <f t="shared" si="94"/>
        <v>With Discount</v>
      </c>
      <c r="U874">
        <v>9</v>
      </c>
      <c r="V874" s="18">
        <f t="shared" si="95"/>
        <v>362.57142857142861</v>
      </c>
      <c r="W874">
        <v>2</v>
      </c>
      <c r="X874">
        <v>5</v>
      </c>
      <c r="Y874" s="18">
        <f t="shared" si="96"/>
        <v>201.42857142857144</v>
      </c>
      <c r="Z874">
        <v>8</v>
      </c>
      <c r="AA874" s="2">
        <f t="shared" si="97"/>
        <v>24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3</v>
      </c>
      <c r="AI874">
        <v>11</v>
      </c>
      <c r="AJ874">
        <v>0</v>
      </c>
    </row>
    <row r="875" spans="1:36" x14ac:dyDescent="0.25">
      <c r="A875">
        <v>2930</v>
      </c>
      <c r="B875">
        <v>1978</v>
      </c>
      <c r="C875" s="2">
        <f t="shared" ca="1" si="91"/>
        <v>47</v>
      </c>
      <c r="D875" t="s">
        <v>443</v>
      </c>
      <c r="E875" t="s">
        <v>30</v>
      </c>
      <c r="F875">
        <v>68092</v>
      </c>
      <c r="G875">
        <v>0</v>
      </c>
      <c r="H875">
        <v>0</v>
      </c>
      <c r="I875" s="21">
        <f t="shared" si="92"/>
        <v>0</v>
      </c>
      <c r="J875" t="s">
        <v>294</v>
      </c>
      <c r="K875">
        <v>7</v>
      </c>
      <c r="L875">
        <v>852</v>
      </c>
      <c r="M875">
        <v>60</v>
      </c>
      <c r="N875">
        <v>207</v>
      </c>
      <c r="O875">
        <v>78</v>
      </c>
      <c r="P875">
        <v>36</v>
      </c>
      <c r="Q875">
        <v>48</v>
      </c>
      <c r="R875" s="2">
        <f t="shared" si="93"/>
        <v>1281</v>
      </c>
      <c r="S875">
        <v>2</v>
      </c>
      <c r="T875" s="2" t="str">
        <f t="shared" si="94"/>
        <v>With Discount</v>
      </c>
      <c r="U875">
        <v>2</v>
      </c>
      <c r="V875" s="18">
        <f t="shared" si="95"/>
        <v>213.5</v>
      </c>
      <c r="W875">
        <v>6</v>
      </c>
      <c r="X875">
        <v>10</v>
      </c>
      <c r="Y875" s="18">
        <f t="shared" si="96"/>
        <v>1067.5</v>
      </c>
      <c r="Z875">
        <v>5</v>
      </c>
      <c r="AA875" s="2">
        <f t="shared" si="97"/>
        <v>20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3</v>
      </c>
      <c r="AI875">
        <v>11</v>
      </c>
      <c r="AJ875">
        <v>0</v>
      </c>
    </row>
    <row r="876" spans="1:36" x14ac:dyDescent="0.25">
      <c r="A876">
        <v>1928</v>
      </c>
      <c r="B876">
        <v>1973</v>
      </c>
      <c r="C876" s="2">
        <f t="shared" ca="1" si="91"/>
        <v>52</v>
      </c>
      <c r="D876" t="s">
        <v>442</v>
      </c>
      <c r="E876" t="s">
        <v>34</v>
      </c>
      <c r="F876">
        <v>31814</v>
      </c>
      <c r="G876">
        <v>1</v>
      </c>
      <c r="H876">
        <v>0</v>
      </c>
      <c r="I876" s="21">
        <f t="shared" si="92"/>
        <v>1</v>
      </c>
      <c r="J876" s="1">
        <v>41519</v>
      </c>
      <c r="K876">
        <v>73</v>
      </c>
      <c r="L876">
        <v>35</v>
      </c>
      <c r="M876">
        <v>3</v>
      </c>
      <c r="N876">
        <v>20</v>
      </c>
      <c r="O876">
        <v>4</v>
      </c>
      <c r="P876">
        <v>1</v>
      </c>
      <c r="Q876">
        <v>20</v>
      </c>
      <c r="R876" s="2">
        <f t="shared" si="93"/>
        <v>83</v>
      </c>
      <c r="S876">
        <v>2</v>
      </c>
      <c r="T876" s="2" t="str">
        <f t="shared" si="94"/>
        <v>With Discount</v>
      </c>
      <c r="U876">
        <v>2</v>
      </c>
      <c r="V876" s="18">
        <f t="shared" si="95"/>
        <v>33.200000000000003</v>
      </c>
      <c r="W876">
        <v>0</v>
      </c>
      <c r="X876">
        <v>3</v>
      </c>
      <c r="Y876" s="18">
        <f t="shared" si="96"/>
        <v>49.8</v>
      </c>
      <c r="Z876">
        <v>9</v>
      </c>
      <c r="AA876" s="2">
        <f t="shared" si="97"/>
        <v>7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</v>
      </c>
      <c r="AI876">
        <v>11</v>
      </c>
      <c r="AJ876">
        <v>0</v>
      </c>
    </row>
    <row r="877" spans="1:36" x14ac:dyDescent="0.25">
      <c r="A877">
        <v>7108</v>
      </c>
      <c r="B877">
        <v>1965</v>
      </c>
      <c r="C877" s="2">
        <f t="shared" ca="1" si="91"/>
        <v>60</v>
      </c>
      <c r="D877" t="s">
        <v>443</v>
      </c>
      <c r="E877" t="s">
        <v>57</v>
      </c>
      <c r="F877">
        <v>51390</v>
      </c>
      <c r="G877">
        <v>1</v>
      </c>
      <c r="H877">
        <v>1</v>
      </c>
      <c r="I877" s="21">
        <f t="shared" si="92"/>
        <v>2</v>
      </c>
      <c r="J877" s="1">
        <v>41130</v>
      </c>
      <c r="K877">
        <v>54</v>
      </c>
      <c r="L877">
        <v>205</v>
      </c>
      <c r="M877">
        <v>20</v>
      </c>
      <c r="N877">
        <v>47</v>
      </c>
      <c r="O877">
        <v>23</v>
      </c>
      <c r="P877">
        <v>2</v>
      </c>
      <c r="Q877">
        <v>56</v>
      </c>
      <c r="R877" s="2">
        <f t="shared" si="93"/>
        <v>353</v>
      </c>
      <c r="S877">
        <v>6</v>
      </c>
      <c r="T877" s="2" t="str">
        <f t="shared" si="94"/>
        <v>With Discount</v>
      </c>
      <c r="U877">
        <v>5</v>
      </c>
      <c r="V877" s="18">
        <f t="shared" si="95"/>
        <v>176.5</v>
      </c>
      <c r="W877">
        <v>2</v>
      </c>
      <c r="X877">
        <v>5</v>
      </c>
      <c r="Y877" s="18">
        <f t="shared" si="96"/>
        <v>176.5</v>
      </c>
      <c r="Z877">
        <v>5</v>
      </c>
      <c r="AA877" s="2">
        <f t="shared" si="97"/>
        <v>18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</v>
      </c>
      <c r="AI877">
        <v>11</v>
      </c>
      <c r="AJ877">
        <v>0</v>
      </c>
    </row>
    <row r="878" spans="1:36" x14ac:dyDescent="0.25">
      <c r="A878">
        <v>10925</v>
      </c>
      <c r="B878">
        <v>1983</v>
      </c>
      <c r="C878" s="2">
        <f t="shared" ca="1" si="91"/>
        <v>42</v>
      </c>
      <c r="D878" t="s">
        <v>442</v>
      </c>
      <c r="E878" t="s">
        <v>34</v>
      </c>
      <c r="F878">
        <v>76630</v>
      </c>
      <c r="G878">
        <v>0</v>
      </c>
      <c r="H878">
        <v>0</v>
      </c>
      <c r="I878" s="21">
        <f t="shared" si="92"/>
        <v>0</v>
      </c>
      <c r="J878" t="s">
        <v>336</v>
      </c>
      <c r="K878">
        <v>93</v>
      </c>
      <c r="L878">
        <v>255</v>
      </c>
      <c r="M878">
        <v>31</v>
      </c>
      <c r="N878">
        <v>446</v>
      </c>
      <c r="O878">
        <v>40</v>
      </c>
      <c r="P878">
        <v>56</v>
      </c>
      <c r="Q878">
        <v>175</v>
      </c>
      <c r="R878" s="2">
        <f t="shared" si="93"/>
        <v>1003</v>
      </c>
      <c r="S878">
        <v>1</v>
      </c>
      <c r="T878" s="2" t="str">
        <f t="shared" si="94"/>
        <v>With Discount</v>
      </c>
      <c r="U878">
        <v>3</v>
      </c>
      <c r="V878" s="18">
        <f t="shared" si="95"/>
        <v>214.92857142857142</v>
      </c>
      <c r="W878">
        <v>10</v>
      </c>
      <c r="X878">
        <v>11</v>
      </c>
      <c r="Y878" s="18">
        <f t="shared" si="96"/>
        <v>788.07142857142856</v>
      </c>
      <c r="Z878">
        <v>1</v>
      </c>
      <c r="AA878" s="2">
        <f t="shared" si="97"/>
        <v>25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</v>
      </c>
      <c r="AI878">
        <v>11</v>
      </c>
      <c r="AJ878">
        <v>0</v>
      </c>
    </row>
    <row r="879" spans="1:36" x14ac:dyDescent="0.25">
      <c r="A879">
        <v>9960</v>
      </c>
      <c r="B879">
        <v>1991</v>
      </c>
      <c r="C879" s="2">
        <f t="shared" ca="1" si="91"/>
        <v>34</v>
      </c>
      <c r="D879" t="s">
        <v>41</v>
      </c>
      <c r="E879" t="s">
        <v>30</v>
      </c>
      <c r="F879">
        <v>26868</v>
      </c>
      <c r="G879">
        <v>1</v>
      </c>
      <c r="H879">
        <v>0</v>
      </c>
      <c r="I879" s="21">
        <f t="shared" si="92"/>
        <v>1</v>
      </c>
      <c r="J879" t="s">
        <v>70</v>
      </c>
      <c r="K879">
        <v>52</v>
      </c>
      <c r="L879">
        <v>0</v>
      </c>
      <c r="M879">
        <v>0</v>
      </c>
      <c r="N879">
        <v>1</v>
      </c>
      <c r="O879">
        <v>8</v>
      </c>
      <c r="P879">
        <v>3</v>
      </c>
      <c r="Q879">
        <v>2</v>
      </c>
      <c r="R879" s="2">
        <f t="shared" si="93"/>
        <v>14</v>
      </c>
      <c r="S879">
        <v>1</v>
      </c>
      <c r="T879" s="2" t="str">
        <f t="shared" si="94"/>
        <v>With Discount</v>
      </c>
      <c r="U879">
        <v>1</v>
      </c>
      <c r="V879" s="18">
        <f t="shared" si="95"/>
        <v>4.6666666666666661</v>
      </c>
      <c r="W879">
        <v>0</v>
      </c>
      <c r="X879">
        <v>2</v>
      </c>
      <c r="Y879" s="18">
        <f t="shared" si="96"/>
        <v>9.3333333333333321</v>
      </c>
      <c r="Z879">
        <v>7</v>
      </c>
      <c r="AA879" s="2">
        <f t="shared" si="97"/>
        <v>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</v>
      </c>
      <c r="AI879">
        <v>11</v>
      </c>
      <c r="AJ879">
        <v>0</v>
      </c>
    </row>
    <row r="880" spans="1:36" x14ac:dyDescent="0.25">
      <c r="A880">
        <v>8800</v>
      </c>
      <c r="B880">
        <v>1943</v>
      </c>
      <c r="C880" s="2">
        <f t="shared" ca="1" si="91"/>
        <v>82</v>
      </c>
      <c r="D880" t="s">
        <v>33</v>
      </c>
      <c r="E880" t="s">
        <v>37</v>
      </c>
      <c r="F880">
        <v>48948</v>
      </c>
      <c r="G880">
        <v>0</v>
      </c>
      <c r="H880">
        <v>0</v>
      </c>
      <c r="I880" s="21">
        <f t="shared" si="92"/>
        <v>0</v>
      </c>
      <c r="J880" s="1">
        <v>41276</v>
      </c>
      <c r="K880">
        <v>53</v>
      </c>
      <c r="L880">
        <v>437</v>
      </c>
      <c r="M880">
        <v>8</v>
      </c>
      <c r="N880">
        <v>206</v>
      </c>
      <c r="O880">
        <v>160</v>
      </c>
      <c r="P880">
        <v>49</v>
      </c>
      <c r="Q880">
        <v>42</v>
      </c>
      <c r="R880" s="2">
        <f t="shared" si="93"/>
        <v>902</v>
      </c>
      <c r="S880">
        <v>2</v>
      </c>
      <c r="T880" s="2" t="str">
        <f t="shared" si="94"/>
        <v>With Discount</v>
      </c>
      <c r="U880">
        <v>7</v>
      </c>
      <c r="V880" s="18">
        <f t="shared" si="95"/>
        <v>526.16666666666674</v>
      </c>
      <c r="W880">
        <v>10</v>
      </c>
      <c r="X880">
        <v>5</v>
      </c>
      <c r="Y880" s="18">
        <f t="shared" si="96"/>
        <v>375.83333333333337</v>
      </c>
      <c r="Z880">
        <v>6</v>
      </c>
      <c r="AA880" s="2">
        <f t="shared" si="97"/>
        <v>24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</v>
      </c>
      <c r="AI880">
        <v>11</v>
      </c>
      <c r="AJ880">
        <v>1</v>
      </c>
    </row>
    <row r="881" spans="1:36" x14ac:dyDescent="0.25">
      <c r="A881">
        <v>9224</v>
      </c>
      <c r="B881">
        <v>1972</v>
      </c>
      <c r="C881" s="2">
        <f t="shared" ca="1" si="91"/>
        <v>53</v>
      </c>
      <c r="D881" t="s">
        <v>33</v>
      </c>
      <c r="E881" t="s">
        <v>30</v>
      </c>
      <c r="F881">
        <v>55260</v>
      </c>
      <c r="G881">
        <v>0</v>
      </c>
      <c r="H881">
        <v>1</v>
      </c>
      <c r="I881" s="21">
        <f t="shared" si="92"/>
        <v>1</v>
      </c>
      <c r="J881" s="1">
        <v>41255</v>
      </c>
      <c r="K881">
        <v>81</v>
      </c>
      <c r="L881">
        <v>825</v>
      </c>
      <c r="M881">
        <v>8</v>
      </c>
      <c r="N881">
        <v>53</v>
      </c>
      <c r="O881">
        <v>11</v>
      </c>
      <c r="P881">
        <v>0</v>
      </c>
      <c r="Q881">
        <v>242</v>
      </c>
      <c r="R881" s="2">
        <f t="shared" si="93"/>
        <v>1139</v>
      </c>
      <c r="S881">
        <v>2</v>
      </c>
      <c r="T881" s="2" t="str">
        <f t="shared" si="94"/>
        <v>With Discount</v>
      </c>
      <c r="U881">
        <v>8</v>
      </c>
      <c r="V881" s="18">
        <f t="shared" si="95"/>
        <v>700.92307692307691</v>
      </c>
      <c r="W881">
        <v>10</v>
      </c>
      <c r="X881">
        <v>5</v>
      </c>
      <c r="Y881" s="18">
        <f t="shared" si="96"/>
        <v>438.07692307692309</v>
      </c>
      <c r="Z881">
        <v>6</v>
      </c>
      <c r="AA881" s="2">
        <f t="shared" si="97"/>
        <v>25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</v>
      </c>
      <c r="AI881">
        <v>11</v>
      </c>
      <c r="AJ881">
        <v>0</v>
      </c>
    </row>
    <row r="882" spans="1:36" x14ac:dyDescent="0.25">
      <c r="A882">
        <v>5519</v>
      </c>
      <c r="B882">
        <v>1956</v>
      </c>
      <c r="C882" s="2">
        <f t="shared" ca="1" si="91"/>
        <v>69</v>
      </c>
      <c r="D882" t="s">
        <v>442</v>
      </c>
      <c r="E882" t="s">
        <v>34</v>
      </c>
      <c r="F882">
        <v>64090</v>
      </c>
      <c r="G882">
        <v>0</v>
      </c>
      <c r="H882">
        <v>1</v>
      </c>
      <c r="I882" s="21">
        <f t="shared" si="92"/>
        <v>1</v>
      </c>
      <c r="J882" s="1">
        <v>41463</v>
      </c>
      <c r="K882">
        <v>8</v>
      </c>
      <c r="L882">
        <v>316</v>
      </c>
      <c r="M882">
        <v>58</v>
      </c>
      <c r="N882">
        <v>161</v>
      </c>
      <c r="O882">
        <v>76</v>
      </c>
      <c r="P882">
        <v>51</v>
      </c>
      <c r="Q882">
        <v>135</v>
      </c>
      <c r="R882" s="2">
        <f t="shared" si="93"/>
        <v>797</v>
      </c>
      <c r="S882">
        <v>1</v>
      </c>
      <c r="T882" s="2" t="str">
        <f t="shared" si="94"/>
        <v>With Discount</v>
      </c>
      <c r="U882">
        <v>6</v>
      </c>
      <c r="V882" s="18">
        <f t="shared" si="95"/>
        <v>478.2</v>
      </c>
      <c r="W882">
        <v>9</v>
      </c>
      <c r="X882">
        <v>4</v>
      </c>
      <c r="Y882" s="18">
        <f t="shared" si="96"/>
        <v>318.8</v>
      </c>
      <c r="Z882">
        <v>5</v>
      </c>
      <c r="AA882" s="2">
        <f t="shared" si="97"/>
        <v>20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3</v>
      </c>
      <c r="AI882">
        <v>11</v>
      </c>
      <c r="AJ882">
        <v>1</v>
      </c>
    </row>
    <row r="883" spans="1:36" x14ac:dyDescent="0.25">
      <c r="A883">
        <v>5046</v>
      </c>
      <c r="B883">
        <v>1958</v>
      </c>
      <c r="C883" s="2">
        <f t="shared" ca="1" si="91"/>
        <v>67</v>
      </c>
      <c r="D883" t="s">
        <v>442</v>
      </c>
      <c r="E883" t="s">
        <v>37</v>
      </c>
      <c r="F883">
        <v>78331</v>
      </c>
      <c r="G883">
        <v>0</v>
      </c>
      <c r="H883">
        <v>1</v>
      </c>
      <c r="I883" s="21">
        <f t="shared" si="92"/>
        <v>1</v>
      </c>
      <c r="J883" t="s">
        <v>337</v>
      </c>
      <c r="K883">
        <v>97</v>
      </c>
      <c r="L883">
        <v>756</v>
      </c>
      <c r="M883">
        <v>138</v>
      </c>
      <c r="N883">
        <v>354</v>
      </c>
      <c r="O883">
        <v>160</v>
      </c>
      <c r="P883">
        <v>169</v>
      </c>
      <c r="Q883">
        <v>61</v>
      </c>
      <c r="R883" s="2">
        <f t="shared" si="93"/>
        <v>1638</v>
      </c>
      <c r="S883">
        <v>2</v>
      </c>
      <c r="T883" s="2" t="str">
        <f t="shared" si="94"/>
        <v>With Discount</v>
      </c>
      <c r="U883">
        <v>10</v>
      </c>
      <c r="V883" s="18">
        <f t="shared" si="95"/>
        <v>963.52941176470597</v>
      </c>
      <c r="W883">
        <v>6</v>
      </c>
      <c r="X883">
        <v>7</v>
      </c>
      <c r="Y883" s="18">
        <f t="shared" si="96"/>
        <v>674.47058823529403</v>
      </c>
      <c r="Z883">
        <v>4</v>
      </c>
      <c r="AA883" s="2">
        <f t="shared" si="97"/>
        <v>25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3</v>
      </c>
      <c r="AI883">
        <v>11</v>
      </c>
      <c r="AJ883">
        <v>0</v>
      </c>
    </row>
    <row r="884" spans="1:36" x14ac:dyDescent="0.25">
      <c r="A884">
        <v>7037</v>
      </c>
      <c r="B884">
        <v>1974</v>
      </c>
      <c r="C884" s="2">
        <f t="shared" ca="1" si="91"/>
        <v>51</v>
      </c>
      <c r="D884" t="s">
        <v>33</v>
      </c>
      <c r="E884" t="s">
        <v>34</v>
      </c>
      <c r="F884">
        <v>37087</v>
      </c>
      <c r="G884">
        <v>1</v>
      </c>
      <c r="H884">
        <v>0</v>
      </c>
      <c r="I884" s="21">
        <f t="shared" si="92"/>
        <v>1</v>
      </c>
      <c r="J884" s="1">
        <v>41586</v>
      </c>
      <c r="K884">
        <v>50</v>
      </c>
      <c r="L884">
        <v>194</v>
      </c>
      <c r="M884">
        <v>55</v>
      </c>
      <c r="N884">
        <v>134</v>
      </c>
      <c r="O884">
        <v>15</v>
      </c>
      <c r="P884">
        <v>0</v>
      </c>
      <c r="Q884">
        <v>3</v>
      </c>
      <c r="R884" s="2">
        <f t="shared" si="93"/>
        <v>401</v>
      </c>
      <c r="S884">
        <v>3</v>
      </c>
      <c r="T884" s="2" t="str">
        <f t="shared" si="94"/>
        <v>With Discount</v>
      </c>
      <c r="U884">
        <v>4</v>
      </c>
      <c r="V884" s="18">
        <f t="shared" si="95"/>
        <v>133.66666666666666</v>
      </c>
      <c r="W884">
        <v>2</v>
      </c>
      <c r="X884">
        <v>8</v>
      </c>
      <c r="Y884" s="18">
        <f t="shared" si="96"/>
        <v>267.33333333333331</v>
      </c>
      <c r="Z884">
        <v>6</v>
      </c>
      <c r="AA884" s="2">
        <f t="shared" si="97"/>
        <v>17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3</v>
      </c>
      <c r="AI884">
        <v>11</v>
      </c>
      <c r="AJ884">
        <v>0</v>
      </c>
    </row>
    <row r="885" spans="1:36" x14ac:dyDescent="0.25">
      <c r="A885">
        <v>905</v>
      </c>
      <c r="B885">
        <v>1986</v>
      </c>
      <c r="C885" s="2">
        <f t="shared" ca="1" si="91"/>
        <v>39</v>
      </c>
      <c r="D885" t="s">
        <v>442</v>
      </c>
      <c r="E885" t="s">
        <v>37</v>
      </c>
      <c r="F885">
        <v>21846</v>
      </c>
      <c r="G885">
        <v>1</v>
      </c>
      <c r="H885">
        <v>0</v>
      </c>
      <c r="I885" s="21">
        <f t="shared" si="92"/>
        <v>1</v>
      </c>
      <c r="J885" t="s">
        <v>213</v>
      </c>
      <c r="K885">
        <v>38</v>
      </c>
      <c r="L885">
        <v>7</v>
      </c>
      <c r="M885">
        <v>17</v>
      </c>
      <c r="N885">
        <v>18</v>
      </c>
      <c r="O885">
        <v>6</v>
      </c>
      <c r="P885">
        <v>10</v>
      </c>
      <c r="Q885">
        <v>26</v>
      </c>
      <c r="R885" s="2">
        <f t="shared" si="93"/>
        <v>84</v>
      </c>
      <c r="S885">
        <v>4</v>
      </c>
      <c r="T885" s="2" t="str">
        <f t="shared" si="94"/>
        <v>With Discount</v>
      </c>
      <c r="U885">
        <v>4</v>
      </c>
      <c r="V885" s="18">
        <f t="shared" si="95"/>
        <v>48</v>
      </c>
      <c r="W885">
        <v>0</v>
      </c>
      <c r="X885">
        <v>3</v>
      </c>
      <c r="Y885" s="18">
        <f t="shared" si="96"/>
        <v>36</v>
      </c>
      <c r="Z885">
        <v>8</v>
      </c>
      <c r="AA885" s="2">
        <f t="shared" si="97"/>
        <v>11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3</v>
      </c>
      <c r="AI885">
        <v>11</v>
      </c>
      <c r="AJ885">
        <v>0</v>
      </c>
    </row>
    <row r="886" spans="1:36" x14ac:dyDescent="0.25">
      <c r="A886">
        <v>8624</v>
      </c>
      <c r="B886">
        <v>1958</v>
      </c>
      <c r="C886" s="2">
        <f t="shared" ca="1" si="91"/>
        <v>67</v>
      </c>
      <c r="D886" t="s">
        <v>442</v>
      </c>
      <c r="E886" t="s">
        <v>34</v>
      </c>
      <c r="F886">
        <v>81320</v>
      </c>
      <c r="G886">
        <v>0</v>
      </c>
      <c r="H886">
        <v>0</v>
      </c>
      <c r="I886" s="21">
        <f t="shared" si="92"/>
        <v>0</v>
      </c>
      <c r="J886" s="1">
        <v>41427</v>
      </c>
      <c r="K886">
        <v>61</v>
      </c>
      <c r="L886">
        <v>183</v>
      </c>
      <c r="M886">
        <v>33</v>
      </c>
      <c r="N886">
        <v>493</v>
      </c>
      <c r="O886">
        <v>59</v>
      </c>
      <c r="P886">
        <v>103</v>
      </c>
      <c r="Q886">
        <v>57</v>
      </c>
      <c r="R886" s="2">
        <f t="shared" si="93"/>
        <v>928</v>
      </c>
      <c r="S886">
        <v>1</v>
      </c>
      <c r="T886" s="2" t="str">
        <f t="shared" si="94"/>
        <v>With Discount</v>
      </c>
      <c r="U886">
        <v>4</v>
      </c>
      <c r="V886" s="18">
        <f t="shared" si="95"/>
        <v>265.14285714285711</v>
      </c>
      <c r="W886">
        <v>3</v>
      </c>
      <c r="X886">
        <v>10</v>
      </c>
      <c r="Y886" s="18">
        <f t="shared" si="96"/>
        <v>662.85714285714289</v>
      </c>
      <c r="Z886">
        <v>2</v>
      </c>
      <c r="AA886" s="2">
        <f t="shared" si="97"/>
        <v>18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3</v>
      </c>
      <c r="AI886">
        <v>11</v>
      </c>
      <c r="AJ886">
        <v>0</v>
      </c>
    </row>
    <row r="887" spans="1:36" x14ac:dyDescent="0.25">
      <c r="A887">
        <v>8945</v>
      </c>
      <c r="B887">
        <v>1970</v>
      </c>
      <c r="C887" s="2">
        <f t="shared" ca="1" si="91"/>
        <v>55</v>
      </c>
      <c r="D887" t="s">
        <v>442</v>
      </c>
      <c r="E887" t="s">
        <v>37</v>
      </c>
      <c r="F887">
        <v>54137</v>
      </c>
      <c r="G887">
        <v>0</v>
      </c>
      <c r="H887">
        <v>1</v>
      </c>
      <c r="I887" s="21">
        <f t="shared" si="92"/>
        <v>1</v>
      </c>
      <c r="J887" t="s">
        <v>254</v>
      </c>
      <c r="K887">
        <v>46</v>
      </c>
      <c r="L887">
        <v>171</v>
      </c>
      <c r="M887">
        <v>0</v>
      </c>
      <c r="N887">
        <v>11</v>
      </c>
      <c r="O887">
        <v>0</v>
      </c>
      <c r="P887">
        <v>1</v>
      </c>
      <c r="Q887">
        <v>20</v>
      </c>
      <c r="R887" s="2">
        <f t="shared" si="93"/>
        <v>203</v>
      </c>
      <c r="S887">
        <v>2</v>
      </c>
      <c r="T887" s="2" t="str">
        <f t="shared" si="94"/>
        <v>With Discount</v>
      </c>
      <c r="U887">
        <v>4</v>
      </c>
      <c r="V887" s="18">
        <f t="shared" si="95"/>
        <v>101.5</v>
      </c>
      <c r="W887">
        <v>1</v>
      </c>
      <c r="X887">
        <v>4</v>
      </c>
      <c r="Y887" s="18">
        <f t="shared" si="96"/>
        <v>101.5</v>
      </c>
      <c r="Z887">
        <v>6</v>
      </c>
      <c r="AA887" s="2">
        <f t="shared" si="97"/>
        <v>11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3</v>
      </c>
      <c r="AI887">
        <v>11</v>
      </c>
      <c r="AJ887">
        <v>0</v>
      </c>
    </row>
    <row r="888" spans="1:36" x14ac:dyDescent="0.25">
      <c r="A888">
        <v>6445</v>
      </c>
      <c r="B888">
        <v>1967</v>
      </c>
      <c r="C888" s="2">
        <f t="shared" ca="1" si="91"/>
        <v>58</v>
      </c>
      <c r="D888" t="s">
        <v>442</v>
      </c>
      <c r="E888" t="s">
        <v>34</v>
      </c>
      <c r="F888">
        <v>66825</v>
      </c>
      <c r="G888">
        <v>0</v>
      </c>
      <c r="H888">
        <v>0</v>
      </c>
      <c r="I888" s="21">
        <f t="shared" si="92"/>
        <v>0</v>
      </c>
      <c r="J888" t="s">
        <v>280</v>
      </c>
      <c r="K888">
        <v>73</v>
      </c>
      <c r="L888">
        <v>243</v>
      </c>
      <c r="M888">
        <v>101</v>
      </c>
      <c r="N888">
        <v>405</v>
      </c>
      <c r="O888">
        <v>29</v>
      </c>
      <c r="P888">
        <v>40</v>
      </c>
      <c r="Q888">
        <v>40</v>
      </c>
      <c r="R888" s="2">
        <f t="shared" si="93"/>
        <v>858</v>
      </c>
      <c r="S888">
        <v>1</v>
      </c>
      <c r="T888" s="2" t="str">
        <f t="shared" si="94"/>
        <v>With Discount</v>
      </c>
      <c r="U888">
        <v>4</v>
      </c>
      <c r="V888" s="18">
        <f t="shared" si="95"/>
        <v>343.20000000000005</v>
      </c>
      <c r="W888">
        <v>5</v>
      </c>
      <c r="X888">
        <v>6</v>
      </c>
      <c r="Y888" s="18">
        <f t="shared" si="96"/>
        <v>514.79999999999995</v>
      </c>
      <c r="Z888">
        <v>2</v>
      </c>
      <c r="AA888" s="2">
        <f t="shared" si="97"/>
        <v>16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3</v>
      </c>
      <c r="AI888">
        <v>11</v>
      </c>
      <c r="AJ888">
        <v>0</v>
      </c>
    </row>
    <row r="889" spans="1:36" x14ac:dyDescent="0.25">
      <c r="A889">
        <v>2727</v>
      </c>
      <c r="B889">
        <v>1973</v>
      </c>
      <c r="C889" s="2">
        <f t="shared" ca="1" si="91"/>
        <v>52</v>
      </c>
      <c r="D889" t="s">
        <v>442</v>
      </c>
      <c r="E889" t="s">
        <v>34</v>
      </c>
      <c r="F889">
        <v>57100</v>
      </c>
      <c r="G889">
        <v>0</v>
      </c>
      <c r="H889">
        <v>0</v>
      </c>
      <c r="I889" s="21">
        <f t="shared" si="92"/>
        <v>0</v>
      </c>
      <c r="J889" s="1">
        <v>41376</v>
      </c>
      <c r="K889">
        <v>19</v>
      </c>
      <c r="L889">
        <v>181</v>
      </c>
      <c r="M889">
        <v>21</v>
      </c>
      <c r="N889">
        <v>69</v>
      </c>
      <c r="O889">
        <v>39</v>
      </c>
      <c r="P889">
        <v>3</v>
      </c>
      <c r="Q889">
        <v>96</v>
      </c>
      <c r="R889" s="2">
        <f t="shared" si="93"/>
        <v>409</v>
      </c>
      <c r="S889">
        <v>1</v>
      </c>
      <c r="T889" s="2" t="str">
        <f t="shared" si="94"/>
        <v>With Discount</v>
      </c>
      <c r="U889">
        <v>3</v>
      </c>
      <c r="V889" s="18">
        <f t="shared" si="95"/>
        <v>136.33333333333331</v>
      </c>
      <c r="W889">
        <v>3</v>
      </c>
      <c r="X889">
        <v>6</v>
      </c>
      <c r="Y889" s="18">
        <f t="shared" si="96"/>
        <v>272.66666666666663</v>
      </c>
      <c r="Z889">
        <v>3</v>
      </c>
      <c r="AA889" s="2">
        <f t="shared" si="97"/>
        <v>13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3</v>
      </c>
      <c r="AI889">
        <v>11</v>
      </c>
      <c r="AJ889">
        <v>0</v>
      </c>
    </row>
    <row r="890" spans="1:36" x14ac:dyDescent="0.25">
      <c r="A890">
        <v>6404</v>
      </c>
      <c r="B890">
        <v>1969</v>
      </c>
      <c r="C890" s="2">
        <f t="shared" ca="1" si="91"/>
        <v>56</v>
      </c>
      <c r="D890" t="s">
        <v>442</v>
      </c>
      <c r="E890" t="s">
        <v>34</v>
      </c>
      <c r="F890">
        <v>58917</v>
      </c>
      <c r="G890">
        <v>1</v>
      </c>
      <c r="H890">
        <v>2</v>
      </c>
      <c r="I890" s="21">
        <f t="shared" si="92"/>
        <v>3</v>
      </c>
      <c r="J890" t="s">
        <v>338</v>
      </c>
      <c r="K890">
        <v>10</v>
      </c>
      <c r="L890">
        <v>151</v>
      </c>
      <c r="M890">
        <v>7</v>
      </c>
      <c r="N890">
        <v>89</v>
      </c>
      <c r="O890">
        <v>0</v>
      </c>
      <c r="P890">
        <v>7</v>
      </c>
      <c r="Q890">
        <v>28</v>
      </c>
      <c r="R890" s="2">
        <f t="shared" si="93"/>
        <v>282</v>
      </c>
      <c r="S890">
        <v>5</v>
      </c>
      <c r="T890" s="2" t="str">
        <f t="shared" si="94"/>
        <v>With Discount</v>
      </c>
      <c r="U890">
        <v>4</v>
      </c>
      <c r="V890" s="18">
        <f t="shared" si="95"/>
        <v>112.80000000000001</v>
      </c>
      <c r="W890">
        <v>1</v>
      </c>
      <c r="X890">
        <v>6</v>
      </c>
      <c r="Y890" s="18">
        <f t="shared" si="96"/>
        <v>169.2</v>
      </c>
      <c r="Z890">
        <v>5</v>
      </c>
      <c r="AA890" s="2">
        <f t="shared" si="97"/>
        <v>16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</v>
      </c>
      <c r="AI890">
        <v>11</v>
      </c>
      <c r="AJ890">
        <v>0</v>
      </c>
    </row>
    <row r="891" spans="1:36" x14ac:dyDescent="0.25">
      <c r="A891">
        <v>11074</v>
      </c>
      <c r="B891">
        <v>1977</v>
      </c>
      <c r="C891" s="2">
        <f t="shared" ca="1" si="91"/>
        <v>48</v>
      </c>
      <c r="D891" t="s">
        <v>442</v>
      </c>
      <c r="E891" t="s">
        <v>30</v>
      </c>
      <c r="F891">
        <v>85072</v>
      </c>
      <c r="G891">
        <v>0</v>
      </c>
      <c r="H891">
        <v>0</v>
      </c>
      <c r="I891" s="21">
        <f t="shared" si="92"/>
        <v>0</v>
      </c>
      <c r="J891" s="1">
        <v>41886</v>
      </c>
      <c r="K891">
        <v>94</v>
      </c>
      <c r="L891">
        <v>494</v>
      </c>
      <c r="M891">
        <v>92</v>
      </c>
      <c r="N891">
        <v>391</v>
      </c>
      <c r="O891">
        <v>194</v>
      </c>
      <c r="P891">
        <v>11</v>
      </c>
      <c r="Q891">
        <v>241</v>
      </c>
      <c r="R891" s="2">
        <f t="shared" si="93"/>
        <v>1423</v>
      </c>
      <c r="S891">
        <v>1</v>
      </c>
      <c r="T891" s="2" t="str">
        <f t="shared" si="94"/>
        <v>With Discount</v>
      </c>
      <c r="U891">
        <v>3</v>
      </c>
      <c r="V891" s="18">
        <f t="shared" si="95"/>
        <v>328.38461538461542</v>
      </c>
      <c r="W891">
        <v>4</v>
      </c>
      <c r="X891">
        <v>10</v>
      </c>
      <c r="Y891" s="18">
        <f t="shared" si="96"/>
        <v>1094.6153846153848</v>
      </c>
      <c r="Z891">
        <v>0</v>
      </c>
      <c r="AA891" s="2">
        <f t="shared" si="97"/>
        <v>18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3</v>
      </c>
      <c r="AI891">
        <v>11</v>
      </c>
      <c r="AJ891">
        <v>0</v>
      </c>
    </row>
    <row r="892" spans="1:36" x14ac:dyDescent="0.25">
      <c r="A892">
        <v>10150</v>
      </c>
      <c r="B892">
        <v>1961</v>
      </c>
      <c r="C892" s="2">
        <f t="shared" ca="1" si="91"/>
        <v>64</v>
      </c>
      <c r="D892" t="s">
        <v>442</v>
      </c>
      <c r="E892" t="s">
        <v>30</v>
      </c>
      <c r="F892">
        <v>86429</v>
      </c>
      <c r="G892">
        <v>0</v>
      </c>
      <c r="H892">
        <v>0</v>
      </c>
      <c r="I892" s="21">
        <f t="shared" si="92"/>
        <v>0</v>
      </c>
      <c r="J892" t="s">
        <v>306</v>
      </c>
      <c r="K892">
        <v>10</v>
      </c>
      <c r="L892">
        <v>464</v>
      </c>
      <c r="M892">
        <v>28</v>
      </c>
      <c r="N892">
        <v>873</v>
      </c>
      <c r="O892">
        <v>29</v>
      </c>
      <c r="P892">
        <v>18</v>
      </c>
      <c r="Q892">
        <v>37</v>
      </c>
      <c r="R892" s="2">
        <f t="shared" si="93"/>
        <v>1449</v>
      </c>
      <c r="S892">
        <v>0</v>
      </c>
      <c r="T892" s="2" t="str">
        <f t="shared" si="94"/>
        <v>Without Discount</v>
      </c>
      <c r="U892">
        <v>7</v>
      </c>
      <c r="V892" s="18">
        <f t="shared" si="95"/>
        <v>724.5</v>
      </c>
      <c r="W892">
        <v>4</v>
      </c>
      <c r="X892">
        <v>7</v>
      </c>
      <c r="Y892" s="18">
        <f t="shared" si="96"/>
        <v>724.5</v>
      </c>
      <c r="Z892">
        <v>2</v>
      </c>
      <c r="AA892" s="2">
        <f t="shared" si="97"/>
        <v>18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3</v>
      </c>
      <c r="AI892">
        <v>11</v>
      </c>
      <c r="AJ892">
        <v>1</v>
      </c>
    </row>
    <row r="893" spans="1:36" x14ac:dyDescent="0.25">
      <c r="A893">
        <v>1968</v>
      </c>
      <c r="B893">
        <v>1971</v>
      </c>
      <c r="C893" s="2">
        <f t="shared" ca="1" si="91"/>
        <v>54</v>
      </c>
      <c r="D893" t="s">
        <v>442</v>
      </c>
      <c r="E893" t="s">
        <v>57</v>
      </c>
      <c r="F893">
        <v>45684</v>
      </c>
      <c r="G893">
        <v>1</v>
      </c>
      <c r="H893">
        <v>0</v>
      </c>
      <c r="I893" s="21">
        <f t="shared" si="92"/>
        <v>1</v>
      </c>
      <c r="J893" s="1">
        <v>41317</v>
      </c>
      <c r="K893">
        <v>37</v>
      </c>
      <c r="L893">
        <v>5</v>
      </c>
      <c r="M893">
        <v>1</v>
      </c>
      <c r="N893">
        <v>5</v>
      </c>
      <c r="O893">
        <v>10</v>
      </c>
      <c r="P893">
        <v>0</v>
      </c>
      <c r="Q893">
        <v>7</v>
      </c>
      <c r="R893" s="2">
        <f t="shared" si="93"/>
        <v>28</v>
      </c>
      <c r="S893">
        <v>1</v>
      </c>
      <c r="T893" s="2" t="str">
        <f t="shared" si="94"/>
        <v>With Discount</v>
      </c>
      <c r="U893">
        <v>1</v>
      </c>
      <c r="V893" s="18">
        <f t="shared" si="95"/>
        <v>9.3333333333333321</v>
      </c>
      <c r="W893">
        <v>0</v>
      </c>
      <c r="X893">
        <v>2</v>
      </c>
      <c r="Y893" s="18">
        <f t="shared" si="96"/>
        <v>18.666666666666664</v>
      </c>
      <c r="Z893">
        <v>7</v>
      </c>
      <c r="AA893" s="2">
        <f t="shared" si="97"/>
        <v>4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3</v>
      </c>
      <c r="AI893">
        <v>11</v>
      </c>
      <c r="AJ893">
        <v>0</v>
      </c>
    </row>
    <row r="894" spans="1:36" x14ac:dyDescent="0.25">
      <c r="A894">
        <v>6534</v>
      </c>
      <c r="B894">
        <v>1974</v>
      </c>
      <c r="C894" s="2">
        <f t="shared" ca="1" si="91"/>
        <v>51</v>
      </c>
      <c r="D894" t="s">
        <v>442</v>
      </c>
      <c r="E894" t="s">
        <v>34</v>
      </c>
      <c r="F894">
        <v>47889</v>
      </c>
      <c r="G894">
        <v>1</v>
      </c>
      <c r="H894">
        <v>0</v>
      </c>
      <c r="I894" s="21">
        <f t="shared" si="92"/>
        <v>1</v>
      </c>
      <c r="J894" s="1">
        <v>41730</v>
      </c>
      <c r="K894">
        <v>94</v>
      </c>
      <c r="L894">
        <v>29</v>
      </c>
      <c r="M894">
        <v>0</v>
      </c>
      <c r="N894">
        <v>29</v>
      </c>
      <c r="O894">
        <v>0</v>
      </c>
      <c r="P894">
        <v>5</v>
      </c>
      <c r="Q894">
        <v>4</v>
      </c>
      <c r="R894" s="2">
        <f t="shared" si="93"/>
        <v>67</v>
      </c>
      <c r="S894">
        <v>1</v>
      </c>
      <c r="T894" s="2" t="str">
        <f t="shared" si="94"/>
        <v>With Discount</v>
      </c>
      <c r="U894">
        <v>2</v>
      </c>
      <c r="V894" s="18">
        <f t="shared" si="95"/>
        <v>26.8</v>
      </c>
      <c r="W894">
        <v>0</v>
      </c>
      <c r="X894">
        <v>3</v>
      </c>
      <c r="Y894" s="18">
        <f t="shared" si="96"/>
        <v>40.199999999999996</v>
      </c>
      <c r="Z894">
        <v>5</v>
      </c>
      <c r="AA894" s="2">
        <f t="shared" si="97"/>
        <v>6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3</v>
      </c>
      <c r="AI894">
        <v>11</v>
      </c>
      <c r="AJ894">
        <v>0</v>
      </c>
    </row>
    <row r="895" spans="1:36" x14ac:dyDescent="0.25">
      <c r="A895">
        <v>9485</v>
      </c>
      <c r="B895">
        <v>1986</v>
      </c>
      <c r="C895" s="2">
        <f t="shared" ca="1" si="91"/>
        <v>39</v>
      </c>
      <c r="D895" t="s">
        <v>33</v>
      </c>
      <c r="E895" t="s">
        <v>34</v>
      </c>
      <c r="F895">
        <v>45921</v>
      </c>
      <c r="G895">
        <v>0</v>
      </c>
      <c r="H895">
        <v>0</v>
      </c>
      <c r="I895" s="21">
        <f t="shared" si="92"/>
        <v>0</v>
      </c>
      <c r="J895" s="1">
        <v>41915</v>
      </c>
      <c r="K895">
        <v>23</v>
      </c>
      <c r="L895">
        <v>102</v>
      </c>
      <c r="M895">
        <v>9</v>
      </c>
      <c r="N895">
        <v>49</v>
      </c>
      <c r="O895">
        <v>24</v>
      </c>
      <c r="P895">
        <v>3</v>
      </c>
      <c r="Q895">
        <v>12</v>
      </c>
      <c r="R895" s="2">
        <f t="shared" si="93"/>
        <v>199</v>
      </c>
      <c r="S895">
        <v>1</v>
      </c>
      <c r="T895" s="2" t="str">
        <f t="shared" si="94"/>
        <v>With Discount</v>
      </c>
      <c r="U895">
        <v>2</v>
      </c>
      <c r="V895" s="18">
        <f t="shared" si="95"/>
        <v>49.75</v>
      </c>
      <c r="W895">
        <v>1</v>
      </c>
      <c r="X895">
        <v>6</v>
      </c>
      <c r="Y895" s="18">
        <f t="shared" si="96"/>
        <v>149.25</v>
      </c>
      <c r="Z895">
        <v>4</v>
      </c>
      <c r="AA895" s="2">
        <f t="shared" si="97"/>
        <v>10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3</v>
      </c>
      <c r="AI895">
        <v>11</v>
      </c>
      <c r="AJ895">
        <v>0</v>
      </c>
    </row>
    <row r="896" spans="1:36" x14ac:dyDescent="0.25">
      <c r="A896">
        <v>7053</v>
      </c>
      <c r="B896">
        <v>1966</v>
      </c>
      <c r="C896" s="2">
        <f t="shared" ca="1" si="91"/>
        <v>59</v>
      </c>
      <c r="D896" t="s">
        <v>33</v>
      </c>
      <c r="E896" t="s">
        <v>30</v>
      </c>
      <c r="F896">
        <v>78420</v>
      </c>
      <c r="G896">
        <v>0</v>
      </c>
      <c r="H896">
        <v>0</v>
      </c>
      <c r="I896" s="21">
        <f t="shared" si="92"/>
        <v>0</v>
      </c>
      <c r="J896" t="s">
        <v>339</v>
      </c>
      <c r="K896">
        <v>75</v>
      </c>
      <c r="L896">
        <v>604</v>
      </c>
      <c r="M896">
        <v>28</v>
      </c>
      <c r="N896">
        <v>674</v>
      </c>
      <c r="O896">
        <v>91</v>
      </c>
      <c r="P896">
        <v>28</v>
      </c>
      <c r="Q896">
        <v>28</v>
      </c>
      <c r="R896" s="2">
        <f t="shared" si="93"/>
        <v>1453</v>
      </c>
      <c r="S896">
        <v>1</v>
      </c>
      <c r="T896" s="2" t="str">
        <f t="shared" si="94"/>
        <v>With Discount</v>
      </c>
      <c r="U896">
        <v>3</v>
      </c>
      <c r="V896" s="18">
        <f t="shared" si="95"/>
        <v>396.27272727272725</v>
      </c>
      <c r="W896">
        <v>10</v>
      </c>
      <c r="X896">
        <v>8</v>
      </c>
      <c r="Y896" s="18">
        <f t="shared" si="96"/>
        <v>1056.7272727272727</v>
      </c>
      <c r="Z896">
        <v>1</v>
      </c>
      <c r="AA896" s="2">
        <f t="shared" si="97"/>
        <v>22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3</v>
      </c>
      <c r="AI896">
        <v>11</v>
      </c>
      <c r="AJ896">
        <v>0</v>
      </c>
    </row>
    <row r="897" spans="1:36" x14ac:dyDescent="0.25">
      <c r="A897">
        <v>4654</v>
      </c>
      <c r="B897">
        <v>1992</v>
      </c>
      <c r="C897" s="2">
        <f t="shared" ca="1" si="91"/>
        <v>33</v>
      </c>
      <c r="D897" t="s">
        <v>442</v>
      </c>
      <c r="E897" t="s">
        <v>34</v>
      </c>
      <c r="F897">
        <v>75114</v>
      </c>
      <c r="G897">
        <v>0</v>
      </c>
      <c r="H897">
        <v>0</v>
      </c>
      <c r="I897" s="21">
        <f t="shared" si="92"/>
        <v>0</v>
      </c>
      <c r="J897" s="1">
        <v>41466</v>
      </c>
      <c r="K897">
        <v>40</v>
      </c>
      <c r="L897">
        <v>571</v>
      </c>
      <c r="M897">
        <v>12</v>
      </c>
      <c r="N897">
        <v>523</v>
      </c>
      <c r="O897">
        <v>63</v>
      </c>
      <c r="P897">
        <v>60</v>
      </c>
      <c r="Q897">
        <v>24</v>
      </c>
      <c r="R897" s="2">
        <f t="shared" si="93"/>
        <v>1253</v>
      </c>
      <c r="S897">
        <v>1</v>
      </c>
      <c r="T897" s="2" t="str">
        <f t="shared" si="94"/>
        <v>With Discount</v>
      </c>
      <c r="U897">
        <v>3</v>
      </c>
      <c r="V897" s="18">
        <f t="shared" si="95"/>
        <v>469.875</v>
      </c>
      <c r="W897">
        <v>10</v>
      </c>
      <c r="X897">
        <v>5</v>
      </c>
      <c r="Y897" s="18">
        <f t="shared" si="96"/>
        <v>783.125</v>
      </c>
      <c r="Z897">
        <v>2</v>
      </c>
      <c r="AA897" s="2">
        <f t="shared" si="97"/>
        <v>19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3</v>
      </c>
      <c r="AI897">
        <v>11</v>
      </c>
      <c r="AJ897">
        <v>0</v>
      </c>
    </row>
    <row r="898" spans="1:36" x14ac:dyDescent="0.25">
      <c r="A898">
        <v>9760</v>
      </c>
      <c r="B898">
        <v>1963</v>
      </c>
      <c r="C898" s="2">
        <f t="shared" ca="1" si="91"/>
        <v>62</v>
      </c>
      <c r="D898" t="s">
        <v>33</v>
      </c>
      <c r="E898" t="s">
        <v>57</v>
      </c>
      <c r="F898">
        <v>52278</v>
      </c>
      <c r="G898">
        <v>0</v>
      </c>
      <c r="H898">
        <v>1</v>
      </c>
      <c r="I898" s="21">
        <f t="shared" si="92"/>
        <v>1</v>
      </c>
      <c r="J898" t="s">
        <v>340</v>
      </c>
      <c r="K898">
        <v>24</v>
      </c>
      <c r="L898">
        <v>953</v>
      </c>
      <c r="M898">
        <v>0</v>
      </c>
      <c r="N898">
        <v>71</v>
      </c>
      <c r="O898">
        <v>0</v>
      </c>
      <c r="P898">
        <v>0</v>
      </c>
      <c r="Q898">
        <v>174</v>
      </c>
      <c r="R898" s="2">
        <f t="shared" si="93"/>
        <v>1198</v>
      </c>
      <c r="S898">
        <v>6</v>
      </c>
      <c r="T898" s="2" t="str">
        <f t="shared" si="94"/>
        <v>With Discount</v>
      </c>
      <c r="U898">
        <v>10</v>
      </c>
      <c r="V898" s="18">
        <f t="shared" si="95"/>
        <v>599</v>
      </c>
      <c r="W898">
        <v>5</v>
      </c>
      <c r="X898">
        <v>10</v>
      </c>
      <c r="Y898" s="18">
        <f t="shared" si="96"/>
        <v>599</v>
      </c>
      <c r="Z898">
        <v>8</v>
      </c>
      <c r="AA898" s="2">
        <f t="shared" si="97"/>
        <v>31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3</v>
      </c>
      <c r="AI898">
        <v>11</v>
      </c>
      <c r="AJ898">
        <v>1</v>
      </c>
    </row>
    <row r="899" spans="1:36" x14ac:dyDescent="0.25">
      <c r="A899">
        <v>1048</v>
      </c>
      <c r="B899">
        <v>1972</v>
      </c>
      <c r="C899" s="2">
        <f t="shared" ref="C899:C962" ca="1" si="98">YEAR(TODAY()) -B899</f>
        <v>53</v>
      </c>
      <c r="D899" t="s">
        <v>443</v>
      </c>
      <c r="E899" t="s">
        <v>34</v>
      </c>
      <c r="F899">
        <v>35641</v>
      </c>
      <c r="G899">
        <v>1</v>
      </c>
      <c r="H899">
        <v>0</v>
      </c>
      <c r="I899" s="21">
        <f t="shared" ref="I899:I962" si="99">SUM(G899,H899)</f>
        <v>1</v>
      </c>
      <c r="J899" t="s">
        <v>280</v>
      </c>
      <c r="K899">
        <v>11</v>
      </c>
      <c r="L899">
        <v>63</v>
      </c>
      <c r="M899">
        <v>3</v>
      </c>
      <c r="N899">
        <v>67</v>
      </c>
      <c r="O899">
        <v>8</v>
      </c>
      <c r="P899">
        <v>9</v>
      </c>
      <c r="Q899">
        <v>28</v>
      </c>
      <c r="R899" s="2">
        <f t="shared" ref="R899:R962" si="100">SUM(L899,M899,N899,O899,P899,Q899)</f>
        <v>178</v>
      </c>
      <c r="S899">
        <v>2</v>
      </c>
      <c r="T899" s="2" t="str">
        <f t="shared" ref="T899:T962" si="101">IF(S899&gt;0, "With Discount", "Without Discount")</f>
        <v>With Discount</v>
      </c>
      <c r="U899">
        <v>3</v>
      </c>
      <c r="V899" s="18">
        <f t="shared" ref="V899:V962" si="102">IF((U899+X899)=0,0, (U899/(U899+X899))*R899)</f>
        <v>76.285714285714278</v>
      </c>
      <c r="W899">
        <v>1</v>
      </c>
      <c r="X899">
        <v>4</v>
      </c>
      <c r="Y899" s="18">
        <f t="shared" ref="Y899:Y962" si="103">IF((X899+U899)=0,0, (X899/(X899+U899))*R899)</f>
        <v>101.71428571428571</v>
      </c>
      <c r="Z899">
        <v>7</v>
      </c>
      <c r="AA899" s="2">
        <f t="shared" ref="AA899:AA962" si="104">SUM(S899,U899,W899,X899)</f>
        <v>10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3</v>
      </c>
      <c r="AI899">
        <v>11</v>
      </c>
      <c r="AJ899">
        <v>1</v>
      </c>
    </row>
    <row r="900" spans="1:36" x14ac:dyDescent="0.25">
      <c r="A900">
        <v>10619</v>
      </c>
      <c r="B900">
        <v>1994</v>
      </c>
      <c r="C900" s="2">
        <f t="shared" ca="1" si="98"/>
        <v>31</v>
      </c>
      <c r="D900" t="s">
        <v>442</v>
      </c>
      <c r="E900" t="s">
        <v>30</v>
      </c>
      <c r="F900">
        <v>95529</v>
      </c>
      <c r="G900">
        <v>0</v>
      </c>
      <c r="H900">
        <v>0</v>
      </c>
      <c r="I900" s="21">
        <f t="shared" si="99"/>
        <v>0</v>
      </c>
      <c r="J900" s="1">
        <v>40980</v>
      </c>
      <c r="K900">
        <v>29</v>
      </c>
      <c r="L900">
        <v>770</v>
      </c>
      <c r="M900">
        <v>29</v>
      </c>
      <c r="N900">
        <v>890</v>
      </c>
      <c r="O900">
        <v>250</v>
      </c>
      <c r="P900">
        <v>27</v>
      </c>
      <c r="Q900">
        <v>24</v>
      </c>
      <c r="R900" s="2">
        <f t="shared" si="100"/>
        <v>1990</v>
      </c>
      <c r="S900">
        <v>1</v>
      </c>
      <c r="T900" s="2" t="str">
        <f t="shared" si="101"/>
        <v>With Discount</v>
      </c>
      <c r="U900">
        <v>7</v>
      </c>
      <c r="V900" s="18">
        <f t="shared" si="102"/>
        <v>995</v>
      </c>
      <c r="W900">
        <v>3</v>
      </c>
      <c r="X900">
        <v>7</v>
      </c>
      <c r="Y900" s="18">
        <f t="shared" si="103"/>
        <v>995</v>
      </c>
      <c r="Z900">
        <v>3</v>
      </c>
      <c r="AA900" s="2">
        <f t="shared" si="104"/>
        <v>18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3</v>
      </c>
      <c r="AI900">
        <v>11</v>
      </c>
      <c r="AJ900">
        <v>1</v>
      </c>
    </row>
    <row r="901" spans="1:36" x14ac:dyDescent="0.25">
      <c r="A901">
        <v>9308</v>
      </c>
      <c r="B901">
        <v>1954</v>
      </c>
      <c r="C901" s="2">
        <f t="shared" ca="1" si="98"/>
        <v>71</v>
      </c>
      <c r="D901" t="s">
        <v>442</v>
      </c>
      <c r="E901" t="s">
        <v>34</v>
      </c>
      <c r="F901">
        <v>62820</v>
      </c>
      <c r="G901">
        <v>0</v>
      </c>
      <c r="H901">
        <v>0</v>
      </c>
      <c r="I901" s="21">
        <f t="shared" si="99"/>
        <v>0</v>
      </c>
      <c r="J901" s="1">
        <v>41583</v>
      </c>
      <c r="K901">
        <v>51</v>
      </c>
      <c r="L901">
        <v>398</v>
      </c>
      <c r="M901">
        <v>61</v>
      </c>
      <c r="N901">
        <v>265</v>
      </c>
      <c r="O901">
        <v>138</v>
      </c>
      <c r="P901">
        <v>61</v>
      </c>
      <c r="Q901">
        <v>53</v>
      </c>
      <c r="R901" s="2">
        <f t="shared" si="100"/>
        <v>976</v>
      </c>
      <c r="S901">
        <v>1</v>
      </c>
      <c r="T901" s="2" t="str">
        <f t="shared" si="101"/>
        <v>With Discount</v>
      </c>
      <c r="U901">
        <v>3</v>
      </c>
      <c r="V901" s="18">
        <f t="shared" si="102"/>
        <v>325.33333333333331</v>
      </c>
      <c r="W901">
        <v>4</v>
      </c>
      <c r="X901">
        <v>6</v>
      </c>
      <c r="Y901" s="18">
        <f t="shared" si="103"/>
        <v>650.66666666666663</v>
      </c>
      <c r="Z901">
        <v>1</v>
      </c>
      <c r="AA901" s="2">
        <f t="shared" si="104"/>
        <v>14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3</v>
      </c>
      <c r="AI901">
        <v>11</v>
      </c>
      <c r="AJ901">
        <v>0</v>
      </c>
    </row>
    <row r="902" spans="1:36" x14ac:dyDescent="0.25">
      <c r="A902">
        <v>10505</v>
      </c>
      <c r="B902">
        <v>1960</v>
      </c>
      <c r="C902" s="2">
        <f t="shared" ca="1" si="98"/>
        <v>65</v>
      </c>
      <c r="D902" t="s">
        <v>443</v>
      </c>
      <c r="E902" t="s">
        <v>34</v>
      </c>
      <c r="F902">
        <v>73113</v>
      </c>
      <c r="G902">
        <v>0</v>
      </c>
      <c r="H902">
        <v>0</v>
      </c>
      <c r="I902" s="21">
        <f t="shared" si="99"/>
        <v>0</v>
      </c>
      <c r="J902" t="s">
        <v>150</v>
      </c>
      <c r="K902">
        <v>86</v>
      </c>
      <c r="L902">
        <v>741</v>
      </c>
      <c r="M902">
        <v>19</v>
      </c>
      <c r="N902">
        <v>154</v>
      </c>
      <c r="O902">
        <v>50</v>
      </c>
      <c r="P902">
        <v>9</v>
      </c>
      <c r="Q902">
        <v>28</v>
      </c>
      <c r="R902" s="2">
        <f t="shared" si="100"/>
        <v>1001</v>
      </c>
      <c r="S902">
        <v>1</v>
      </c>
      <c r="T902" s="2" t="str">
        <f t="shared" si="101"/>
        <v>With Discount</v>
      </c>
      <c r="U902">
        <v>3</v>
      </c>
      <c r="V902" s="18">
        <f t="shared" si="102"/>
        <v>300.3</v>
      </c>
      <c r="W902">
        <v>4</v>
      </c>
      <c r="X902">
        <v>7</v>
      </c>
      <c r="Y902" s="18">
        <f t="shared" si="103"/>
        <v>700.69999999999993</v>
      </c>
      <c r="Z902">
        <v>2</v>
      </c>
      <c r="AA902" s="2">
        <f t="shared" si="104"/>
        <v>15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3</v>
      </c>
      <c r="AI902">
        <v>11</v>
      </c>
      <c r="AJ902">
        <v>0</v>
      </c>
    </row>
    <row r="903" spans="1:36" x14ac:dyDescent="0.25">
      <c r="A903">
        <v>8362</v>
      </c>
      <c r="B903">
        <v>1982</v>
      </c>
      <c r="C903" s="2">
        <f t="shared" ca="1" si="98"/>
        <v>43</v>
      </c>
      <c r="D903" t="s">
        <v>33</v>
      </c>
      <c r="E903" t="s">
        <v>34</v>
      </c>
      <c r="F903">
        <v>84169</v>
      </c>
      <c r="G903">
        <v>0</v>
      </c>
      <c r="H903">
        <v>0</v>
      </c>
      <c r="I903" s="21">
        <f t="shared" si="99"/>
        <v>0</v>
      </c>
      <c r="J903" s="1">
        <v>41463</v>
      </c>
      <c r="K903">
        <v>9</v>
      </c>
      <c r="L903">
        <v>1478</v>
      </c>
      <c r="M903">
        <v>19</v>
      </c>
      <c r="N903">
        <v>403</v>
      </c>
      <c r="O903">
        <v>0</v>
      </c>
      <c r="P903">
        <v>19</v>
      </c>
      <c r="Q903">
        <v>0</v>
      </c>
      <c r="R903" s="2">
        <f t="shared" si="100"/>
        <v>1919</v>
      </c>
      <c r="S903">
        <v>1</v>
      </c>
      <c r="T903" s="2" t="str">
        <f t="shared" si="101"/>
        <v>With Discount</v>
      </c>
      <c r="U903">
        <v>7</v>
      </c>
      <c r="V903" s="18">
        <f t="shared" si="102"/>
        <v>1033.3076923076922</v>
      </c>
      <c r="W903">
        <v>6</v>
      </c>
      <c r="X903">
        <v>6</v>
      </c>
      <c r="Y903" s="18">
        <f t="shared" si="103"/>
        <v>885.69230769230774</v>
      </c>
      <c r="Z903">
        <v>3</v>
      </c>
      <c r="AA903" s="2">
        <f t="shared" si="104"/>
        <v>20</v>
      </c>
      <c r="AB903">
        <v>0</v>
      </c>
      <c r="AC903">
        <v>1</v>
      </c>
      <c r="AD903">
        <v>1</v>
      </c>
      <c r="AE903">
        <v>0</v>
      </c>
      <c r="AF903">
        <v>0</v>
      </c>
      <c r="AG903">
        <v>0</v>
      </c>
      <c r="AH903">
        <v>3</v>
      </c>
      <c r="AI903">
        <v>11</v>
      </c>
      <c r="AJ903">
        <v>1</v>
      </c>
    </row>
    <row r="904" spans="1:36" x14ac:dyDescent="0.25">
      <c r="A904">
        <v>2625</v>
      </c>
      <c r="B904">
        <v>1954</v>
      </c>
      <c r="C904" s="2">
        <f t="shared" ca="1" si="98"/>
        <v>71</v>
      </c>
      <c r="D904" t="s">
        <v>443</v>
      </c>
      <c r="E904" t="s">
        <v>30</v>
      </c>
      <c r="F904">
        <v>42607</v>
      </c>
      <c r="G904">
        <v>0</v>
      </c>
      <c r="H904">
        <v>1</v>
      </c>
      <c r="I904" s="21">
        <f t="shared" si="99"/>
        <v>1</v>
      </c>
      <c r="J904" t="s">
        <v>341</v>
      </c>
      <c r="K904">
        <v>30</v>
      </c>
      <c r="L904">
        <v>156</v>
      </c>
      <c r="M904">
        <v>29</v>
      </c>
      <c r="N904">
        <v>56</v>
      </c>
      <c r="O904">
        <v>30</v>
      </c>
      <c r="P904">
        <v>32</v>
      </c>
      <c r="Q904">
        <v>47</v>
      </c>
      <c r="R904" s="2">
        <f t="shared" si="100"/>
        <v>350</v>
      </c>
      <c r="S904">
        <v>2</v>
      </c>
      <c r="T904" s="2" t="str">
        <f t="shared" si="101"/>
        <v>With Discount</v>
      </c>
      <c r="U904">
        <v>3</v>
      </c>
      <c r="V904" s="18">
        <f t="shared" si="102"/>
        <v>105</v>
      </c>
      <c r="W904">
        <v>2</v>
      </c>
      <c r="X904">
        <v>7</v>
      </c>
      <c r="Y904" s="18">
        <f t="shared" si="103"/>
        <v>244.99999999999997</v>
      </c>
      <c r="Z904">
        <v>3</v>
      </c>
      <c r="AA904" s="2">
        <f t="shared" si="104"/>
        <v>14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3</v>
      </c>
      <c r="AI904">
        <v>11</v>
      </c>
      <c r="AJ904">
        <v>0</v>
      </c>
    </row>
    <row r="905" spans="1:36" x14ac:dyDescent="0.25">
      <c r="A905">
        <v>4637</v>
      </c>
      <c r="B905">
        <v>1954</v>
      </c>
      <c r="C905" s="2">
        <f t="shared" ca="1" si="98"/>
        <v>71</v>
      </c>
      <c r="D905" t="s">
        <v>33</v>
      </c>
      <c r="E905" t="s">
        <v>30</v>
      </c>
      <c r="F905">
        <v>74637</v>
      </c>
      <c r="G905">
        <v>0</v>
      </c>
      <c r="H905">
        <v>0</v>
      </c>
      <c r="I905" s="21">
        <f t="shared" si="99"/>
        <v>0</v>
      </c>
      <c r="J905" t="s">
        <v>342</v>
      </c>
      <c r="K905">
        <v>73</v>
      </c>
      <c r="L905">
        <v>960</v>
      </c>
      <c r="M905">
        <v>64</v>
      </c>
      <c r="N905">
        <v>464</v>
      </c>
      <c r="O905">
        <v>146</v>
      </c>
      <c r="P905">
        <v>0</v>
      </c>
      <c r="Q905">
        <v>16</v>
      </c>
      <c r="R905" s="2">
        <f t="shared" si="100"/>
        <v>1650</v>
      </c>
      <c r="S905">
        <v>1</v>
      </c>
      <c r="T905" s="2" t="str">
        <f t="shared" si="101"/>
        <v>With Discount</v>
      </c>
      <c r="U905">
        <v>6</v>
      </c>
      <c r="V905" s="18">
        <f t="shared" si="102"/>
        <v>660</v>
      </c>
      <c r="W905">
        <v>9</v>
      </c>
      <c r="X905">
        <v>9</v>
      </c>
      <c r="Y905" s="18">
        <f t="shared" si="103"/>
        <v>990</v>
      </c>
      <c r="Z905">
        <v>3</v>
      </c>
      <c r="AA905" s="2">
        <f t="shared" si="104"/>
        <v>25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3</v>
      </c>
      <c r="AI905">
        <v>11</v>
      </c>
      <c r="AJ905">
        <v>0</v>
      </c>
    </row>
    <row r="906" spans="1:36" x14ac:dyDescent="0.25">
      <c r="A906">
        <v>9972</v>
      </c>
      <c r="B906">
        <v>1955</v>
      </c>
      <c r="C906" s="2">
        <f t="shared" ca="1" si="98"/>
        <v>70</v>
      </c>
      <c r="D906" t="s">
        <v>33</v>
      </c>
      <c r="E906" t="s">
        <v>34</v>
      </c>
      <c r="F906">
        <v>46015</v>
      </c>
      <c r="G906">
        <v>1</v>
      </c>
      <c r="H906">
        <v>1</v>
      </c>
      <c r="I906" s="21">
        <f t="shared" si="99"/>
        <v>2</v>
      </c>
      <c r="J906" t="s">
        <v>180</v>
      </c>
      <c r="K906">
        <v>25</v>
      </c>
      <c r="L906">
        <v>38</v>
      </c>
      <c r="M906">
        <v>0</v>
      </c>
      <c r="N906">
        <v>2</v>
      </c>
      <c r="O906">
        <v>0</v>
      </c>
      <c r="P906">
        <v>0</v>
      </c>
      <c r="Q906">
        <v>6</v>
      </c>
      <c r="R906" s="2">
        <f t="shared" si="100"/>
        <v>46</v>
      </c>
      <c r="S906">
        <v>1</v>
      </c>
      <c r="T906" s="2" t="str">
        <f t="shared" si="101"/>
        <v>With Discount</v>
      </c>
      <c r="U906">
        <v>1</v>
      </c>
      <c r="V906" s="18">
        <f t="shared" si="102"/>
        <v>11.5</v>
      </c>
      <c r="W906">
        <v>0</v>
      </c>
      <c r="X906">
        <v>3</v>
      </c>
      <c r="Y906" s="18">
        <f t="shared" si="103"/>
        <v>34.5</v>
      </c>
      <c r="Z906">
        <v>7</v>
      </c>
      <c r="AA906" s="2">
        <f t="shared" si="104"/>
        <v>5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3</v>
      </c>
      <c r="AI906">
        <v>11</v>
      </c>
      <c r="AJ906">
        <v>0</v>
      </c>
    </row>
    <row r="907" spans="1:36" x14ac:dyDescent="0.25">
      <c r="A907">
        <v>4483</v>
      </c>
      <c r="B907">
        <v>1993</v>
      </c>
      <c r="C907" s="2">
        <f t="shared" ca="1" si="98"/>
        <v>32</v>
      </c>
      <c r="D907" t="s">
        <v>442</v>
      </c>
      <c r="E907" t="s">
        <v>30</v>
      </c>
      <c r="F907">
        <v>72354</v>
      </c>
      <c r="G907">
        <v>0</v>
      </c>
      <c r="H907">
        <v>0</v>
      </c>
      <c r="I907" s="21">
        <f t="shared" si="99"/>
        <v>0</v>
      </c>
      <c r="J907" t="s">
        <v>343</v>
      </c>
      <c r="K907">
        <v>67</v>
      </c>
      <c r="L907">
        <v>315</v>
      </c>
      <c r="M907">
        <v>26</v>
      </c>
      <c r="N907">
        <v>473</v>
      </c>
      <c r="O907">
        <v>220</v>
      </c>
      <c r="P907">
        <v>12</v>
      </c>
      <c r="Q907">
        <v>182</v>
      </c>
      <c r="R907" s="2">
        <f t="shared" si="100"/>
        <v>1228</v>
      </c>
      <c r="S907">
        <v>1</v>
      </c>
      <c r="T907" s="2" t="str">
        <f t="shared" si="101"/>
        <v>With Discount</v>
      </c>
      <c r="U907">
        <v>2</v>
      </c>
      <c r="V907" s="18">
        <f t="shared" si="102"/>
        <v>307</v>
      </c>
      <c r="W907">
        <v>10</v>
      </c>
      <c r="X907">
        <v>6</v>
      </c>
      <c r="Y907" s="18">
        <f t="shared" si="103"/>
        <v>921</v>
      </c>
      <c r="Z907">
        <v>1</v>
      </c>
      <c r="AA907" s="2">
        <f t="shared" si="104"/>
        <v>19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3</v>
      </c>
      <c r="AI907">
        <v>11</v>
      </c>
      <c r="AJ907">
        <v>0</v>
      </c>
    </row>
    <row r="908" spans="1:36" x14ac:dyDescent="0.25">
      <c r="A908">
        <v>4487</v>
      </c>
      <c r="B908">
        <v>1969</v>
      </c>
      <c r="C908" s="2">
        <f t="shared" ca="1" si="98"/>
        <v>56</v>
      </c>
      <c r="D908" t="s">
        <v>443</v>
      </c>
      <c r="E908" t="s">
        <v>30</v>
      </c>
      <c r="F908">
        <v>39858</v>
      </c>
      <c r="G908">
        <v>1</v>
      </c>
      <c r="H908">
        <v>0</v>
      </c>
      <c r="I908" s="21">
        <f t="shared" si="99"/>
        <v>1</v>
      </c>
      <c r="J908" t="s">
        <v>344</v>
      </c>
      <c r="K908">
        <v>67</v>
      </c>
      <c r="L908">
        <v>15</v>
      </c>
      <c r="M908">
        <v>20</v>
      </c>
      <c r="N908">
        <v>25</v>
      </c>
      <c r="O908">
        <v>2</v>
      </c>
      <c r="P908">
        <v>7</v>
      </c>
      <c r="Q908">
        <v>26</v>
      </c>
      <c r="R908" s="2">
        <f t="shared" si="100"/>
        <v>95</v>
      </c>
      <c r="S908">
        <v>1</v>
      </c>
      <c r="T908" s="2" t="str">
        <f t="shared" si="101"/>
        <v>With Discount</v>
      </c>
      <c r="U908">
        <v>2</v>
      </c>
      <c r="V908" s="18">
        <f t="shared" si="102"/>
        <v>31.666666666666664</v>
      </c>
      <c r="W908">
        <v>0</v>
      </c>
      <c r="X908">
        <v>4</v>
      </c>
      <c r="Y908" s="18">
        <f t="shared" si="103"/>
        <v>63.333333333333329</v>
      </c>
      <c r="Z908">
        <v>6</v>
      </c>
      <c r="AA908" s="2">
        <f t="shared" si="104"/>
        <v>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3</v>
      </c>
      <c r="AI908">
        <v>11</v>
      </c>
      <c r="AJ908">
        <v>1</v>
      </c>
    </row>
    <row r="909" spans="1:36" x14ac:dyDescent="0.25">
      <c r="A909">
        <v>4988</v>
      </c>
      <c r="B909">
        <v>1948</v>
      </c>
      <c r="C909" s="2">
        <f t="shared" ca="1" si="98"/>
        <v>77</v>
      </c>
      <c r="D909" t="s">
        <v>33</v>
      </c>
      <c r="E909" t="s">
        <v>34</v>
      </c>
      <c r="F909">
        <v>34469</v>
      </c>
      <c r="G909">
        <v>1</v>
      </c>
      <c r="H909">
        <v>1</v>
      </c>
      <c r="I909" s="21">
        <f t="shared" si="99"/>
        <v>2</v>
      </c>
      <c r="J909" s="1">
        <v>41734</v>
      </c>
      <c r="K909">
        <v>58</v>
      </c>
      <c r="L909">
        <v>19</v>
      </c>
      <c r="M909">
        <v>6</v>
      </c>
      <c r="N909">
        <v>20</v>
      </c>
      <c r="O909">
        <v>0</v>
      </c>
      <c r="P909">
        <v>5</v>
      </c>
      <c r="Q909">
        <v>12</v>
      </c>
      <c r="R909" s="2">
        <f t="shared" si="100"/>
        <v>62</v>
      </c>
      <c r="S909">
        <v>3</v>
      </c>
      <c r="T909" s="2" t="str">
        <f t="shared" si="101"/>
        <v>With Discount</v>
      </c>
      <c r="U909">
        <v>1</v>
      </c>
      <c r="V909" s="18">
        <f t="shared" si="102"/>
        <v>12.4</v>
      </c>
      <c r="W909">
        <v>1</v>
      </c>
      <c r="X909">
        <v>4</v>
      </c>
      <c r="Y909" s="18">
        <f t="shared" si="103"/>
        <v>49.6</v>
      </c>
      <c r="Z909">
        <v>4</v>
      </c>
      <c r="AA909" s="2">
        <f t="shared" si="104"/>
        <v>9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3</v>
      </c>
      <c r="AI909">
        <v>11</v>
      </c>
      <c r="AJ909">
        <v>0</v>
      </c>
    </row>
    <row r="910" spans="1:36" x14ac:dyDescent="0.25">
      <c r="A910">
        <v>8931</v>
      </c>
      <c r="B910">
        <v>1986</v>
      </c>
      <c r="C910" s="2">
        <f t="shared" ca="1" si="98"/>
        <v>39</v>
      </c>
      <c r="D910" t="s">
        <v>442</v>
      </c>
      <c r="E910" t="s">
        <v>34</v>
      </c>
      <c r="F910">
        <v>83033</v>
      </c>
      <c r="G910">
        <v>1</v>
      </c>
      <c r="H910">
        <v>0</v>
      </c>
      <c r="I910" s="21">
        <f t="shared" si="99"/>
        <v>1</v>
      </c>
      <c r="J910" t="s">
        <v>238</v>
      </c>
      <c r="K910">
        <v>82</v>
      </c>
      <c r="L910">
        <v>812</v>
      </c>
      <c r="M910">
        <v>99</v>
      </c>
      <c r="N910">
        <v>431</v>
      </c>
      <c r="O910">
        <v>237</v>
      </c>
      <c r="P910">
        <v>149</v>
      </c>
      <c r="Q910">
        <v>33</v>
      </c>
      <c r="R910" s="2">
        <f t="shared" si="100"/>
        <v>1761</v>
      </c>
      <c r="S910">
        <v>1</v>
      </c>
      <c r="T910" s="2" t="str">
        <f t="shared" si="101"/>
        <v>With Discount</v>
      </c>
      <c r="U910">
        <v>11</v>
      </c>
      <c r="V910" s="18">
        <f t="shared" si="102"/>
        <v>922.42857142857144</v>
      </c>
      <c r="W910">
        <v>4</v>
      </c>
      <c r="X910">
        <v>10</v>
      </c>
      <c r="Y910" s="18">
        <f t="shared" si="103"/>
        <v>838.57142857142856</v>
      </c>
      <c r="Z910">
        <v>5</v>
      </c>
      <c r="AA910" s="2">
        <f t="shared" si="104"/>
        <v>26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3</v>
      </c>
      <c r="AI910">
        <v>11</v>
      </c>
      <c r="AJ910">
        <v>0</v>
      </c>
    </row>
    <row r="911" spans="1:36" x14ac:dyDescent="0.25">
      <c r="A911">
        <v>5871</v>
      </c>
      <c r="B911">
        <v>1979</v>
      </c>
      <c r="C911" s="2">
        <f t="shared" ca="1" si="98"/>
        <v>46</v>
      </c>
      <c r="D911" t="s">
        <v>443</v>
      </c>
      <c r="E911" t="s">
        <v>34</v>
      </c>
      <c r="F911">
        <v>24401</v>
      </c>
      <c r="G911">
        <v>0</v>
      </c>
      <c r="H911">
        <v>0</v>
      </c>
      <c r="I911" s="21">
        <f t="shared" si="99"/>
        <v>0</v>
      </c>
      <c r="J911" t="s">
        <v>44</v>
      </c>
      <c r="K911">
        <v>98</v>
      </c>
      <c r="L911">
        <v>73</v>
      </c>
      <c r="M911">
        <v>28</v>
      </c>
      <c r="N911">
        <v>217</v>
      </c>
      <c r="O911">
        <v>10</v>
      </c>
      <c r="P911">
        <v>24</v>
      </c>
      <c r="Q911">
        <v>115</v>
      </c>
      <c r="R911" s="2">
        <f t="shared" si="100"/>
        <v>467</v>
      </c>
      <c r="S911">
        <v>3</v>
      </c>
      <c r="T911" s="2" t="str">
        <f t="shared" si="101"/>
        <v>With Discount</v>
      </c>
      <c r="U911">
        <v>6</v>
      </c>
      <c r="V911" s="18">
        <f t="shared" si="102"/>
        <v>233.5</v>
      </c>
      <c r="W911">
        <v>1</v>
      </c>
      <c r="X911">
        <v>6</v>
      </c>
      <c r="Y911" s="18">
        <f t="shared" si="103"/>
        <v>233.5</v>
      </c>
      <c r="Z911">
        <v>8</v>
      </c>
      <c r="AA911" s="2">
        <f t="shared" si="104"/>
        <v>16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3</v>
      </c>
      <c r="AI911">
        <v>11</v>
      </c>
      <c r="AJ911">
        <v>0</v>
      </c>
    </row>
    <row r="912" spans="1:36" x14ac:dyDescent="0.25">
      <c r="A912">
        <v>2008</v>
      </c>
      <c r="B912">
        <v>1978</v>
      </c>
      <c r="C912" s="2">
        <f t="shared" ca="1" si="98"/>
        <v>47</v>
      </c>
      <c r="D912" t="s">
        <v>442</v>
      </c>
      <c r="E912" t="s">
        <v>34</v>
      </c>
      <c r="F912">
        <v>77583</v>
      </c>
      <c r="G912">
        <v>0</v>
      </c>
      <c r="H912">
        <v>0</v>
      </c>
      <c r="I912" s="21">
        <f t="shared" si="99"/>
        <v>0</v>
      </c>
      <c r="J912" s="1">
        <v>41914</v>
      </c>
      <c r="K912">
        <v>93</v>
      </c>
      <c r="L912">
        <v>372</v>
      </c>
      <c r="M912">
        <v>23</v>
      </c>
      <c r="N912">
        <v>384</v>
      </c>
      <c r="O912">
        <v>250</v>
      </c>
      <c r="P912">
        <v>12</v>
      </c>
      <c r="Q912">
        <v>108</v>
      </c>
      <c r="R912" s="2">
        <f t="shared" si="100"/>
        <v>1149</v>
      </c>
      <c r="S912">
        <v>1</v>
      </c>
      <c r="T912" s="2" t="str">
        <f t="shared" si="101"/>
        <v>With Discount</v>
      </c>
      <c r="U912">
        <v>4</v>
      </c>
      <c r="V912" s="18">
        <f t="shared" si="102"/>
        <v>353.53846153846155</v>
      </c>
      <c r="W912">
        <v>5</v>
      </c>
      <c r="X912">
        <v>9</v>
      </c>
      <c r="Y912" s="18">
        <f t="shared" si="103"/>
        <v>795.46153846153845</v>
      </c>
      <c r="Z912">
        <v>2</v>
      </c>
      <c r="AA912" s="2">
        <f t="shared" si="104"/>
        <v>19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3</v>
      </c>
      <c r="AI912">
        <v>11</v>
      </c>
      <c r="AJ912">
        <v>0</v>
      </c>
    </row>
    <row r="913" spans="1:36" x14ac:dyDescent="0.25">
      <c r="A913">
        <v>3139</v>
      </c>
      <c r="B913">
        <v>1982</v>
      </c>
      <c r="C913" s="2">
        <f t="shared" ca="1" si="98"/>
        <v>43</v>
      </c>
      <c r="D913" t="s">
        <v>443</v>
      </c>
      <c r="E913" t="s">
        <v>30</v>
      </c>
      <c r="F913">
        <v>74116</v>
      </c>
      <c r="G913">
        <v>0</v>
      </c>
      <c r="H913">
        <v>0</v>
      </c>
      <c r="I913" s="21">
        <f t="shared" si="99"/>
        <v>0</v>
      </c>
      <c r="J913" t="s">
        <v>240</v>
      </c>
      <c r="K913">
        <v>53</v>
      </c>
      <c r="L913">
        <v>871</v>
      </c>
      <c r="M913">
        <v>111</v>
      </c>
      <c r="N913">
        <v>704</v>
      </c>
      <c r="O913">
        <v>145</v>
      </c>
      <c r="P913">
        <v>55</v>
      </c>
      <c r="Q913">
        <v>166</v>
      </c>
      <c r="R913" s="2">
        <f t="shared" si="100"/>
        <v>2052</v>
      </c>
      <c r="S913">
        <v>1</v>
      </c>
      <c r="T913" s="2" t="str">
        <f t="shared" si="101"/>
        <v>With Discount</v>
      </c>
      <c r="U913">
        <v>4</v>
      </c>
      <c r="V913" s="18">
        <f t="shared" si="102"/>
        <v>586.28571428571422</v>
      </c>
      <c r="W913">
        <v>4</v>
      </c>
      <c r="X913">
        <v>10</v>
      </c>
      <c r="Y913" s="18">
        <f t="shared" si="103"/>
        <v>1465.7142857142858</v>
      </c>
      <c r="Z913">
        <v>2</v>
      </c>
      <c r="AA913" s="2">
        <f t="shared" si="104"/>
        <v>19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3</v>
      </c>
      <c r="AI913">
        <v>11</v>
      </c>
      <c r="AJ913">
        <v>0</v>
      </c>
    </row>
    <row r="914" spans="1:36" x14ac:dyDescent="0.25">
      <c r="A914">
        <v>10037</v>
      </c>
      <c r="B914">
        <v>1993</v>
      </c>
      <c r="C914" s="2">
        <f t="shared" ca="1" si="98"/>
        <v>32</v>
      </c>
      <c r="D914" t="s">
        <v>442</v>
      </c>
      <c r="E914" t="s">
        <v>30</v>
      </c>
      <c r="F914">
        <v>74293</v>
      </c>
      <c r="G914">
        <v>0</v>
      </c>
      <c r="H914">
        <v>0</v>
      </c>
      <c r="I914" s="21">
        <f t="shared" si="99"/>
        <v>0</v>
      </c>
      <c r="J914" s="1">
        <v>41734</v>
      </c>
      <c r="K914">
        <v>66</v>
      </c>
      <c r="L914">
        <v>375</v>
      </c>
      <c r="M914">
        <v>152</v>
      </c>
      <c r="N914">
        <v>335</v>
      </c>
      <c r="O914">
        <v>93</v>
      </c>
      <c r="P914">
        <v>91</v>
      </c>
      <c r="Q914">
        <v>81</v>
      </c>
      <c r="R914" s="2">
        <f t="shared" si="100"/>
        <v>1127</v>
      </c>
      <c r="S914">
        <v>1</v>
      </c>
      <c r="T914" s="2" t="str">
        <f t="shared" si="101"/>
        <v>With Discount</v>
      </c>
      <c r="U914">
        <v>5</v>
      </c>
      <c r="V914" s="18">
        <f t="shared" si="102"/>
        <v>512.27272727272725</v>
      </c>
      <c r="W914">
        <v>4</v>
      </c>
      <c r="X914">
        <v>6</v>
      </c>
      <c r="Y914" s="18">
        <f t="shared" si="103"/>
        <v>614.72727272727263</v>
      </c>
      <c r="Z914">
        <v>2</v>
      </c>
      <c r="AA914" s="2">
        <f t="shared" si="104"/>
        <v>16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3</v>
      </c>
      <c r="AI914">
        <v>11</v>
      </c>
      <c r="AJ914">
        <v>0</v>
      </c>
    </row>
    <row r="915" spans="1:36" x14ac:dyDescent="0.25">
      <c r="A915">
        <v>10673</v>
      </c>
      <c r="B915">
        <v>1976</v>
      </c>
      <c r="C915" s="2">
        <f t="shared" ca="1" si="98"/>
        <v>49</v>
      </c>
      <c r="D915" t="s">
        <v>33</v>
      </c>
      <c r="E915" t="s">
        <v>34</v>
      </c>
      <c r="F915">
        <v>68397</v>
      </c>
      <c r="G915">
        <v>0</v>
      </c>
      <c r="H915">
        <v>1</v>
      </c>
      <c r="I915" s="21">
        <f t="shared" si="99"/>
        <v>1</v>
      </c>
      <c r="J915" t="s">
        <v>341</v>
      </c>
      <c r="K915">
        <v>6</v>
      </c>
      <c r="L915">
        <v>760</v>
      </c>
      <c r="M915">
        <v>80</v>
      </c>
      <c r="N915">
        <v>466</v>
      </c>
      <c r="O915">
        <v>17</v>
      </c>
      <c r="P915">
        <v>13</v>
      </c>
      <c r="Q915">
        <v>80</v>
      </c>
      <c r="R915" s="2">
        <f t="shared" si="100"/>
        <v>1416</v>
      </c>
      <c r="S915">
        <v>1</v>
      </c>
      <c r="T915" s="2" t="str">
        <f t="shared" si="101"/>
        <v>With Discount</v>
      </c>
      <c r="U915">
        <v>6</v>
      </c>
      <c r="V915" s="18">
        <f t="shared" si="102"/>
        <v>772.36363636363626</v>
      </c>
      <c r="W915">
        <v>9</v>
      </c>
      <c r="X915">
        <v>5</v>
      </c>
      <c r="Y915" s="18">
        <f t="shared" si="103"/>
        <v>643.63636363636363</v>
      </c>
      <c r="Z915">
        <v>3</v>
      </c>
      <c r="AA915" s="2">
        <f t="shared" si="104"/>
        <v>21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3</v>
      </c>
      <c r="AI915">
        <v>11</v>
      </c>
      <c r="AJ915">
        <v>0</v>
      </c>
    </row>
    <row r="916" spans="1:36" x14ac:dyDescent="0.25">
      <c r="A916">
        <v>5303</v>
      </c>
      <c r="B916">
        <v>1974</v>
      </c>
      <c r="C916" s="2">
        <f t="shared" ca="1" si="98"/>
        <v>51</v>
      </c>
      <c r="D916" t="s">
        <v>33</v>
      </c>
      <c r="E916" t="s">
        <v>34</v>
      </c>
      <c r="F916">
        <v>79632</v>
      </c>
      <c r="G916">
        <v>0</v>
      </c>
      <c r="H916">
        <v>0</v>
      </c>
      <c r="I916" s="21">
        <f t="shared" si="99"/>
        <v>0</v>
      </c>
      <c r="J916" s="1">
        <v>41855</v>
      </c>
      <c r="K916">
        <v>42</v>
      </c>
      <c r="L916">
        <v>471</v>
      </c>
      <c r="M916">
        <v>0</v>
      </c>
      <c r="N916">
        <v>510</v>
      </c>
      <c r="O916">
        <v>99</v>
      </c>
      <c r="P916">
        <v>21</v>
      </c>
      <c r="Q916">
        <v>12</v>
      </c>
      <c r="R916" s="2">
        <f t="shared" si="100"/>
        <v>1113</v>
      </c>
      <c r="S916">
        <v>1</v>
      </c>
      <c r="T916" s="2" t="str">
        <f t="shared" si="101"/>
        <v>With Discount</v>
      </c>
      <c r="U916">
        <v>6</v>
      </c>
      <c r="V916" s="18">
        <f t="shared" si="102"/>
        <v>445.20000000000005</v>
      </c>
      <c r="W916">
        <v>4</v>
      </c>
      <c r="X916">
        <v>9</v>
      </c>
      <c r="Y916" s="18">
        <f t="shared" si="103"/>
        <v>667.8</v>
      </c>
      <c r="Z916">
        <v>2</v>
      </c>
      <c r="AA916" s="2">
        <f t="shared" si="104"/>
        <v>20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3</v>
      </c>
      <c r="AI916">
        <v>11</v>
      </c>
      <c r="AJ916">
        <v>0</v>
      </c>
    </row>
    <row r="917" spans="1:36" x14ac:dyDescent="0.25">
      <c r="A917">
        <v>538</v>
      </c>
      <c r="B917">
        <v>1989</v>
      </c>
      <c r="C917" s="2">
        <f t="shared" ca="1" si="98"/>
        <v>36</v>
      </c>
      <c r="D917" t="s">
        <v>442</v>
      </c>
      <c r="E917" t="s">
        <v>30</v>
      </c>
      <c r="F917">
        <v>46107</v>
      </c>
      <c r="G917">
        <v>1</v>
      </c>
      <c r="H917">
        <v>0</v>
      </c>
      <c r="I917" s="21">
        <f t="shared" si="99"/>
        <v>1</v>
      </c>
      <c r="J917" s="1">
        <v>41914</v>
      </c>
      <c r="K917">
        <v>78</v>
      </c>
      <c r="L917">
        <v>31</v>
      </c>
      <c r="M917">
        <v>9</v>
      </c>
      <c r="N917">
        <v>27</v>
      </c>
      <c r="O917">
        <v>16</v>
      </c>
      <c r="P917">
        <v>9</v>
      </c>
      <c r="Q917">
        <v>33</v>
      </c>
      <c r="R917" s="2">
        <f t="shared" si="100"/>
        <v>125</v>
      </c>
      <c r="S917">
        <v>1</v>
      </c>
      <c r="T917" s="2" t="str">
        <f t="shared" si="101"/>
        <v>With Discount</v>
      </c>
      <c r="U917">
        <v>1</v>
      </c>
      <c r="V917" s="18">
        <f t="shared" si="102"/>
        <v>25</v>
      </c>
      <c r="W917">
        <v>1</v>
      </c>
      <c r="X917">
        <v>4</v>
      </c>
      <c r="Y917" s="18">
        <f t="shared" si="103"/>
        <v>100</v>
      </c>
      <c r="Z917">
        <v>3</v>
      </c>
      <c r="AA917" s="2">
        <f t="shared" si="104"/>
        <v>7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3</v>
      </c>
      <c r="AI917">
        <v>11</v>
      </c>
      <c r="AJ917">
        <v>0</v>
      </c>
    </row>
    <row r="918" spans="1:36" x14ac:dyDescent="0.25">
      <c r="A918">
        <v>7922</v>
      </c>
      <c r="B918">
        <v>1951</v>
      </c>
      <c r="C918" s="2">
        <f t="shared" ca="1" si="98"/>
        <v>74</v>
      </c>
      <c r="D918" t="s">
        <v>33</v>
      </c>
      <c r="E918" t="s">
        <v>30</v>
      </c>
      <c r="F918">
        <v>64950</v>
      </c>
      <c r="G918">
        <v>0</v>
      </c>
      <c r="H918">
        <v>1</v>
      </c>
      <c r="I918" s="21">
        <f t="shared" si="99"/>
        <v>1</v>
      </c>
      <c r="J918" s="1">
        <v>41251</v>
      </c>
      <c r="K918">
        <v>29</v>
      </c>
      <c r="L918">
        <v>819</v>
      </c>
      <c r="M918">
        <v>0</v>
      </c>
      <c r="N918">
        <v>72</v>
      </c>
      <c r="O918">
        <v>12</v>
      </c>
      <c r="P918">
        <v>0</v>
      </c>
      <c r="Q918">
        <v>63</v>
      </c>
      <c r="R918" s="2">
        <f t="shared" si="100"/>
        <v>966</v>
      </c>
      <c r="S918">
        <v>2</v>
      </c>
      <c r="T918" s="2" t="str">
        <f t="shared" si="101"/>
        <v>With Discount</v>
      </c>
      <c r="U918">
        <v>11</v>
      </c>
      <c r="V918" s="18">
        <f t="shared" si="102"/>
        <v>506</v>
      </c>
      <c r="W918">
        <v>2</v>
      </c>
      <c r="X918">
        <v>10</v>
      </c>
      <c r="Y918" s="18">
        <f t="shared" si="103"/>
        <v>460</v>
      </c>
      <c r="Z918">
        <v>7</v>
      </c>
      <c r="AA918" s="2">
        <f t="shared" si="104"/>
        <v>25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3</v>
      </c>
      <c r="AI918">
        <v>11</v>
      </c>
      <c r="AJ918">
        <v>0</v>
      </c>
    </row>
    <row r="919" spans="1:36" x14ac:dyDescent="0.25">
      <c r="A919">
        <v>5692</v>
      </c>
      <c r="B919">
        <v>1989</v>
      </c>
      <c r="C919" s="2">
        <f t="shared" ca="1" si="98"/>
        <v>36</v>
      </c>
      <c r="D919" t="s">
        <v>41</v>
      </c>
      <c r="E919" t="s">
        <v>34</v>
      </c>
      <c r="F919">
        <v>25443</v>
      </c>
      <c r="G919">
        <v>1</v>
      </c>
      <c r="H919">
        <v>0</v>
      </c>
      <c r="I919" s="21">
        <f t="shared" si="99"/>
        <v>1</v>
      </c>
      <c r="J919" t="s">
        <v>195</v>
      </c>
      <c r="K919">
        <v>82</v>
      </c>
      <c r="L919">
        <v>1</v>
      </c>
      <c r="M919">
        <v>4</v>
      </c>
      <c r="N919">
        <v>3</v>
      </c>
      <c r="O919">
        <v>8</v>
      </c>
      <c r="P919">
        <v>9</v>
      </c>
      <c r="Q919">
        <v>7</v>
      </c>
      <c r="R919" s="2">
        <f t="shared" si="100"/>
        <v>32</v>
      </c>
      <c r="S919">
        <v>1</v>
      </c>
      <c r="T919" s="2" t="str">
        <f t="shared" si="101"/>
        <v>With Discount</v>
      </c>
      <c r="U919">
        <v>1</v>
      </c>
      <c r="V919" s="18">
        <f t="shared" si="102"/>
        <v>8</v>
      </c>
      <c r="W919">
        <v>0</v>
      </c>
      <c r="X919">
        <v>3</v>
      </c>
      <c r="Y919" s="18">
        <f t="shared" si="103"/>
        <v>24</v>
      </c>
      <c r="Z919">
        <v>8</v>
      </c>
      <c r="AA919" s="2">
        <f t="shared" si="104"/>
        <v>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3</v>
      </c>
      <c r="AI919">
        <v>11</v>
      </c>
      <c r="AJ919">
        <v>0</v>
      </c>
    </row>
    <row r="920" spans="1:36" x14ac:dyDescent="0.25">
      <c r="A920">
        <v>4843</v>
      </c>
      <c r="B920">
        <v>1952</v>
      </c>
      <c r="C920" s="2">
        <f t="shared" ca="1" si="98"/>
        <v>73</v>
      </c>
      <c r="D920" t="s">
        <v>442</v>
      </c>
      <c r="E920" t="s">
        <v>30</v>
      </c>
      <c r="F920">
        <v>75127</v>
      </c>
      <c r="G920">
        <v>0</v>
      </c>
      <c r="H920">
        <v>0</v>
      </c>
      <c r="I920" s="21">
        <f t="shared" si="99"/>
        <v>0</v>
      </c>
      <c r="J920" t="s">
        <v>53</v>
      </c>
      <c r="K920">
        <v>92</v>
      </c>
      <c r="L920">
        <v>203</v>
      </c>
      <c r="M920">
        <v>35</v>
      </c>
      <c r="N920">
        <v>305</v>
      </c>
      <c r="O920">
        <v>46</v>
      </c>
      <c r="P920">
        <v>17</v>
      </c>
      <c r="Q920">
        <v>227</v>
      </c>
      <c r="R920" s="2">
        <f t="shared" si="100"/>
        <v>833</v>
      </c>
      <c r="S920">
        <v>1</v>
      </c>
      <c r="T920" s="2" t="str">
        <f t="shared" si="101"/>
        <v>With Discount</v>
      </c>
      <c r="U920">
        <v>2</v>
      </c>
      <c r="V920" s="18">
        <f t="shared" si="102"/>
        <v>238</v>
      </c>
      <c r="W920">
        <v>11</v>
      </c>
      <c r="X920">
        <v>5</v>
      </c>
      <c r="Y920" s="18">
        <f t="shared" si="103"/>
        <v>595</v>
      </c>
      <c r="Z920">
        <v>1</v>
      </c>
      <c r="AA920" s="2">
        <f t="shared" si="104"/>
        <v>19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3</v>
      </c>
      <c r="AI920">
        <v>11</v>
      </c>
      <c r="AJ920">
        <v>0</v>
      </c>
    </row>
    <row r="921" spans="1:36" x14ac:dyDescent="0.25">
      <c r="A921">
        <v>6383</v>
      </c>
      <c r="B921">
        <v>1971</v>
      </c>
      <c r="C921" s="2">
        <f t="shared" ca="1" si="98"/>
        <v>54</v>
      </c>
      <c r="D921" t="s">
        <v>33</v>
      </c>
      <c r="E921" t="s">
        <v>34</v>
      </c>
      <c r="F921">
        <v>32892</v>
      </c>
      <c r="G921">
        <v>1</v>
      </c>
      <c r="H921">
        <v>0</v>
      </c>
      <c r="I921" s="21">
        <f t="shared" si="99"/>
        <v>1</v>
      </c>
      <c r="J921" t="s">
        <v>231</v>
      </c>
      <c r="K921">
        <v>78</v>
      </c>
      <c r="L921">
        <v>26</v>
      </c>
      <c r="M921">
        <v>0</v>
      </c>
      <c r="N921">
        <v>15</v>
      </c>
      <c r="O921">
        <v>2</v>
      </c>
      <c r="P921">
        <v>1</v>
      </c>
      <c r="Q921">
        <v>2</v>
      </c>
      <c r="R921" s="2">
        <f t="shared" si="100"/>
        <v>46</v>
      </c>
      <c r="S921">
        <v>2</v>
      </c>
      <c r="T921" s="2" t="str">
        <f t="shared" si="101"/>
        <v>With Discount</v>
      </c>
      <c r="U921">
        <v>3</v>
      </c>
      <c r="V921" s="18">
        <f t="shared" si="102"/>
        <v>23</v>
      </c>
      <c r="W921">
        <v>0</v>
      </c>
      <c r="X921">
        <v>3</v>
      </c>
      <c r="Y921" s="18">
        <f t="shared" si="103"/>
        <v>23</v>
      </c>
      <c r="Z921">
        <v>8</v>
      </c>
      <c r="AA921" s="2">
        <f t="shared" si="104"/>
        <v>8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3</v>
      </c>
      <c r="AI921">
        <v>11</v>
      </c>
      <c r="AJ921">
        <v>0</v>
      </c>
    </row>
    <row r="922" spans="1:36" x14ac:dyDescent="0.25">
      <c r="A922">
        <v>1628</v>
      </c>
      <c r="B922">
        <v>1971</v>
      </c>
      <c r="C922" s="2">
        <f t="shared" ca="1" si="98"/>
        <v>54</v>
      </c>
      <c r="D922" t="s">
        <v>442</v>
      </c>
      <c r="E922" t="s">
        <v>34</v>
      </c>
      <c r="F922">
        <v>71796</v>
      </c>
      <c r="G922">
        <v>0</v>
      </c>
      <c r="H922">
        <v>0</v>
      </c>
      <c r="I922" s="21">
        <f t="shared" si="99"/>
        <v>0</v>
      </c>
      <c r="J922" t="s">
        <v>298</v>
      </c>
      <c r="K922">
        <v>54</v>
      </c>
      <c r="L922">
        <v>354</v>
      </c>
      <c r="M922">
        <v>21</v>
      </c>
      <c r="N922">
        <v>311</v>
      </c>
      <c r="O922">
        <v>167</v>
      </c>
      <c r="P922">
        <v>75</v>
      </c>
      <c r="Q922">
        <v>32</v>
      </c>
      <c r="R922" s="2">
        <f t="shared" si="100"/>
        <v>960</v>
      </c>
      <c r="S922">
        <v>1</v>
      </c>
      <c r="T922" s="2" t="str">
        <f t="shared" si="101"/>
        <v>With Discount</v>
      </c>
      <c r="U922">
        <v>9</v>
      </c>
      <c r="V922" s="18">
        <f t="shared" si="102"/>
        <v>664.61538461538464</v>
      </c>
      <c r="W922">
        <v>3</v>
      </c>
      <c r="X922">
        <v>4</v>
      </c>
      <c r="Y922" s="18">
        <f t="shared" si="103"/>
        <v>295.38461538461542</v>
      </c>
      <c r="Z922">
        <v>4</v>
      </c>
      <c r="AA922" s="2">
        <f t="shared" si="104"/>
        <v>17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3</v>
      </c>
      <c r="AI922">
        <v>11</v>
      </c>
      <c r="AJ922">
        <v>0</v>
      </c>
    </row>
    <row r="923" spans="1:36" x14ac:dyDescent="0.25">
      <c r="A923">
        <v>1204</v>
      </c>
      <c r="B923">
        <v>1970</v>
      </c>
      <c r="C923" s="2">
        <f t="shared" ca="1" si="98"/>
        <v>55</v>
      </c>
      <c r="D923" t="s">
        <v>33</v>
      </c>
      <c r="E923" t="s">
        <v>34</v>
      </c>
      <c r="F923">
        <v>67536</v>
      </c>
      <c r="G923">
        <v>0</v>
      </c>
      <c r="H923">
        <v>1</v>
      </c>
      <c r="I923" s="21">
        <f t="shared" si="99"/>
        <v>1</v>
      </c>
      <c r="J923" t="s">
        <v>163</v>
      </c>
      <c r="K923">
        <v>45</v>
      </c>
      <c r="L923">
        <v>1253</v>
      </c>
      <c r="M923">
        <v>0</v>
      </c>
      <c r="N923">
        <v>447</v>
      </c>
      <c r="O923">
        <v>23</v>
      </c>
      <c r="P923">
        <v>71</v>
      </c>
      <c r="Q923">
        <v>35</v>
      </c>
      <c r="R923" s="2">
        <f t="shared" si="100"/>
        <v>1829</v>
      </c>
      <c r="S923">
        <v>3</v>
      </c>
      <c r="T923" s="2" t="str">
        <f t="shared" si="101"/>
        <v>With Discount</v>
      </c>
      <c r="U923">
        <v>11</v>
      </c>
      <c r="V923" s="18">
        <f t="shared" si="102"/>
        <v>914.5</v>
      </c>
      <c r="W923">
        <v>5</v>
      </c>
      <c r="X923">
        <v>11</v>
      </c>
      <c r="Y923" s="18">
        <f t="shared" si="103"/>
        <v>914.5</v>
      </c>
      <c r="Z923">
        <v>8</v>
      </c>
      <c r="AA923" s="2">
        <f t="shared" si="104"/>
        <v>30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3</v>
      </c>
      <c r="AI923">
        <v>11</v>
      </c>
      <c r="AJ923">
        <v>0</v>
      </c>
    </row>
    <row r="924" spans="1:36" x14ac:dyDescent="0.25">
      <c r="A924">
        <v>3673</v>
      </c>
      <c r="B924">
        <v>1971</v>
      </c>
      <c r="C924" s="2">
        <f t="shared" ca="1" si="98"/>
        <v>54</v>
      </c>
      <c r="D924" t="s">
        <v>442</v>
      </c>
      <c r="E924" t="s">
        <v>30</v>
      </c>
      <c r="F924">
        <v>55239</v>
      </c>
      <c r="G924">
        <v>0</v>
      </c>
      <c r="H924">
        <v>1</v>
      </c>
      <c r="I924" s="21">
        <f t="shared" si="99"/>
        <v>1</v>
      </c>
      <c r="J924" t="s">
        <v>280</v>
      </c>
      <c r="K924">
        <v>59</v>
      </c>
      <c r="L924">
        <v>371</v>
      </c>
      <c r="M924">
        <v>17</v>
      </c>
      <c r="N924">
        <v>238</v>
      </c>
      <c r="O924">
        <v>23</v>
      </c>
      <c r="P924">
        <v>24</v>
      </c>
      <c r="Q924">
        <v>106</v>
      </c>
      <c r="R924" s="2">
        <f t="shared" si="100"/>
        <v>779</v>
      </c>
      <c r="S924">
        <v>3</v>
      </c>
      <c r="T924" s="2" t="str">
        <f t="shared" si="101"/>
        <v>With Discount</v>
      </c>
      <c r="U924">
        <v>7</v>
      </c>
      <c r="V924" s="18">
        <f t="shared" si="102"/>
        <v>302.94444444444446</v>
      </c>
      <c r="W924">
        <v>5</v>
      </c>
      <c r="X924">
        <v>11</v>
      </c>
      <c r="Y924" s="18">
        <f t="shared" si="103"/>
        <v>476.0555555555556</v>
      </c>
      <c r="Z924">
        <v>5</v>
      </c>
      <c r="AA924" s="2">
        <f t="shared" si="104"/>
        <v>26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</v>
      </c>
      <c r="AI924">
        <v>11</v>
      </c>
      <c r="AJ924">
        <v>0</v>
      </c>
    </row>
    <row r="925" spans="1:36" x14ac:dyDescent="0.25">
      <c r="A925">
        <v>760</v>
      </c>
      <c r="B925">
        <v>1975</v>
      </c>
      <c r="C925" s="2">
        <f t="shared" ca="1" si="98"/>
        <v>50</v>
      </c>
      <c r="D925" t="s">
        <v>33</v>
      </c>
      <c r="E925" t="s">
        <v>37</v>
      </c>
      <c r="F925">
        <v>60554</v>
      </c>
      <c r="G925">
        <v>1</v>
      </c>
      <c r="H925">
        <v>0</v>
      </c>
      <c r="I925" s="21">
        <f t="shared" si="99"/>
        <v>1</v>
      </c>
      <c r="J925" s="1">
        <v>41525</v>
      </c>
      <c r="K925">
        <v>8</v>
      </c>
      <c r="L925">
        <v>588</v>
      </c>
      <c r="M925">
        <v>7</v>
      </c>
      <c r="N925">
        <v>76</v>
      </c>
      <c r="O925">
        <v>110</v>
      </c>
      <c r="P925">
        <v>15</v>
      </c>
      <c r="Q925">
        <v>15</v>
      </c>
      <c r="R925" s="2">
        <f t="shared" si="100"/>
        <v>811</v>
      </c>
      <c r="S925">
        <v>2</v>
      </c>
      <c r="T925" s="2" t="str">
        <f t="shared" si="101"/>
        <v>With Discount</v>
      </c>
      <c r="U925">
        <v>8</v>
      </c>
      <c r="V925" s="18">
        <f t="shared" si="102"/>
        <v>381.64705882352939</v>
      </c>
      <c r="W925">
        <v>4</v>
      </c>
      <c r="X925">
        <v>9</v>
      </c>
      <c r="Y925" s="18">
        <f t="shared" si="103"/>
        <v>429.35294117647061</v>
      </c>
      <c r="Z925">
        <v>6</v>
      </c>
      <c r="AA925" s="2">
        <f t="shared" si="104"/>
        <v>23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3</v>
      </c>
      <c r="AI925">
        <v>11</v>
      </c>
      <c r="AJ925">
        <v>0</v>
      </c>
    </row>
    <row r="926" spans="1:36" x14ac:dyDescent="0.25">
      <c r="A926">
        <v>8957</v>
      </c>
      <c r="B926">
        <v>1952</v>
      </c>
      <c r="C926" s="2">
        <f t="shared" ca="1" si="98"/>
        <v>73</v>
      </c>
      <c r="D926" t="s">
        <v>443</v>
      </c>
      <c r="E926" t="s">
        <v>30</v>
      </c>
      <c r="F926">
        <v>64831</v>
      </c>
      <c r="G926">
        <v>1</v>
      </c>
      <c r="H926">
        <v>1</v>
      </c>
      <c r="I926" s="21">
        <f t="shared" si="99"/>
        <v>2</v>
      </c>
      <c r="J926" s="1">
        <v>41553</v>
      </c>
      <c r="K926">
        <v>51</v>
      </c>
      <c r="L926">
        <v>480</v>
      </c>
      <c r="M926">
        <v>86</v>
      </c>
      <c r="N926">
        <v>249</v>
      </c>
      <c r="O926">
        <v>75</v>
      </c>
      <c r="P926">
        <v>86</v>
      </c>
      <c r="Q926">
        <v>144</v>
      </c>
      <c r="R926" s="2">
        <f t="shared" si="100"/>
        <v>1120</v>
      </c>
      <c r="S926">
        <v>8</v>
      </c>
      <c r="T926" s="2" t="str">
        <f t="shared" si="101"/>
        <v>With Discount</v>
      </c>
      <c r="U926">
        <v>6</v>
      </c>
      <c r="V926" s="18">
        <f t="shared" si="102"/>
        <v>610.90909090909088</v>
      </c>
      <c r="W926">
        <v>3</v>
      </c>
      <c r="X926">
        <v>5</v>
      </c>
      <c r="Y926" s="18">
        <f t="shared" si="103"/>
        <v>509.09090909090907</v>
      </c>
      <c r="Z926">
        <v>6</v>
      </c>
      <c r="AA926" s="2">
        <f t="shared" si="104"/>
        <v>22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3</v>
      </c>
      <c r="AI926">
        <v>11</v>
      </c>
      <c r="AJ926">
        <v>0</v>
      </c>
    </row>
    <row r="927" spans="1:36" x14ac:dyDescent="0.25">
      <c r="A927">
        <v>4128</v>
      </c>
      <c r="B927">
        <v>1962</v>
      </c>
      <c r="C927" s="2">
        <f t="shared" ca="1" si="98"/>
        <v>63</v>
      </c>
      <c r="D927" t="s">
        <v>33</v>
      </c>
      <c r="E927" t="s">
        <v>34</v>
      </c>
      <c r="F927">
        <v>56067</v>
      </c>
      <c r="G927">
        <v>0</v>
      </c>
      <c r="H927">
        <v>1</v>
      </c>
      <c r="I927" s="21">
        <f t="shared" si="99"/>
        <v>1</v>
      </c>
      <c r="J927" t="s">
        <v>345</v>
      </c>
      <c r="K927">
        <v>51</v>
      </c>
      <c r="L927">
        <v>517</v>
      </c>
      <c r="M927">
        <v>12</v>
      </c>
      <c r="N927">
        <v>54</v>
      </c>
      <c r="O927">
        <v>16</v>
      </c>
      <c r="P927">
        <v>6</v>
      </c>
      <c r="Q927">
        <v>120</v>
      </c>
      <c r="R927" s="2">
        <f t="shared" si="100"/>
        <v>725</v>
      </c>
      <c r="S927">
        <v>2</v>
      </c>
      <c r="T927" s="2" t="str">
        <f t="shared" si="101"/>
        <v>With Discount</v>
      </c>
      <c r="U927">
        <v>7</v>
      </c>
      <c r="V927" s="18">
        <f t="shared" si="102"/>
        <v>362.5</v>
      </c>
      <c r="W927">
        <v>4</v>
      </c>
      <c r="X927">
        <v>7</v>
      </c>
      <c r="Y927" s="18">
        <f t="shared" si="103"/>
        <v>362.5</v>
      </c>
      <c r="Z927">
        <v>5</v>
      </c>
      <c r="AA927" s="2">
        <f t="shared" si="104"/>
        <v>20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3</v>
      </c>
      <c r="AI927">
        <v>11</v>
      </c>
      <c r="AJ927">
        <v>0</v>
      </c>
    </row>
    <row r="928" spans="1:36" x14ac:dyDescent="0.25">
      <c r="A928">
        <v>6810</v>
      </c>
      <c r="B928">
        <v>1983</v>
      </c>
      <c r="C928" s="2">
        <f t="shared" ca="1" si="98"/>
        <v>42</v>
      </c>
      <c r="D928" t="s">
        <v>442</v>
      </c>
      <c r="E928" t="s">
        <v>37</v>
      </c>
      <c r="F928">
        <v>82025</v>
      </c>
      <c r="G928">
        <v>0</v>
      </c>
      <c r="H928">
        <v>0</v>
      </c>
      <c r="I928" s="21">
        <f t="shared" si="99"/>
        <v>0</v>
      </c>
      <c r="J928" t="s">
        <v>346</v>
      </c>
      <c r="K928">
        <v>76</v>
      </c>
      <c r="L928">
        <v>267</v>
      </c>
      <c r="M928">
        <v>98</v>
      </c>
      <c r="N928">
        <v>606</v>
      </c>
      <c r="O928">
        <v>48</v>
      </c>
      <c r="P928">
        <v>70</v>
      </c>
      <c r="Q928">
        <v>98</v>
      </c>
      <c r="R928" s="2">
        <f t="shared" si="100"/>
        <v>1187</v>
      </c>
      <c r="S928">
        <v>1</v>
      </c>
      <c r="T928" s="2" t="str">
        <f t="shared" si="101"/>
        <v>With Discount</v>
      </c>
      <c r="U928">
        <v>3</v>
      </c>
      <c r="V928" s="18">
        <f t="shared" si="102"/>
        <v>395.66666666666663</v>
      </c>
      <c r="W928">
        <v>2</v>
      </c>
      <c r="X928">
        <v>6</v>
      </c>
      <c r="Y928" s="18">
        <f t="shared" si="103"/>
        <v>791.33333333333326</v>
      </c>
      <c r="Z928">
        <v>1</v>
      </c>
      <c r="AA928" s="2">
        <f t="shared" si="104"/>
        <v>12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3</v>
      </c>
      <c r="AI928">
        <v>11</v>
      </c>
      <c r="AJ928">
        <v>1</v>
      </c>
    </row>
    <row r="929" spans="1:36" x14ac:dyDescent="0.25">
      <c r="A929">
        <v>5386</v>
      </c>
      <c r="B929">
        <v>1953</v>
      </c>
      <c r="C929" s="2">
        <f t="shared" ca="1" si="98"/>
        <v>72</v>
      </c>
      <c r="D929" t="s">
        <v>442</v>
      </c>
      <c r="E929" t="s">
        <v>34</v>
      </c>
      <c r="F929">
        <v>94384</v>
      </c>
      <c r="G929">
        <v>0</v>
      </c>
      <c r="H929">
        <v>0</v>
      </c>
      <c r="I929" s="21">
        <f t="shared" si="99"/>
        <v>0</v>
      </c>
      <c r="J929" s="1">
        <v>41367</v>
      </c>
      <c r="K929">
        <v>62</v>
      </c>
      <c r="L929">
        <v>1111</v>
      </c>
      <c r="M929">
        <v>24</v>
      </c>
      <c r="N929">
        <v>790</v>
      </c>
      <c r="O929">
        <v>160</v>
      </c>
      <c r="P929">
        <v>45</v>
      </c>
      <c r="Q929">
        <v>172</v>
      </c>
      <c r="R929" s="2">
        <f t="shared" si="100"/>
        <v>2302</v>
      </c>
      <c r="S929">
        <v>0</v>
      </c>
      <c r="T929" s="2" t="str">
        <f t="shared" si="101"/>
        <v>Without Discount</v>
      </c>
      <c r="U929">
        <v>5</v>
      </c>
      <c r="V929" s="18">
        <f t="shared" si="102"/>
        <v>1151</v>
      </c>
      <c r="W929">
        <v>8</v>
      </c>
      <c r="X929">
        <v>5</v>
      </c>
      <c r="Y929" s="18">
        <f t="shared" si="103"/>
        <v>1151</v>
      </c>
      <c r="Z929">
        <v>2</v>
      </c>
      <c r="AA929" s="2">
        <f t="shared" si="104"/>
        <v>18</v>
      </c>
      <c r="AB929">
        <v>0</v>
      </c>
      <c r="AC929">
        <v>1</v>
      </c>
      <c r="AD929">
        <v>1</v>
      </c>
      <c r="AE929">
        <v>1</v>
      </c>
      <c r="AF929">
        <v>0</v>
      </c>
      <c r="AG929">
        <v>0</v>
      </c>
      <c r="AH929">
        <v>3</v>
      </c>
      <c r="AI929">
        <v>11</v>
      </c>
      <c r="AJ929">
        <v>1</v>
      </c>
    </row>
    <row r="930" spans="1:36" x14ac:dyDescent="0.25">
      <c r="A930">
        <v>8700</v>
      </c>
      <c r="B930">
        <v>1986</v>
      </c>
      <c r="C930" s="2">
        <f t="shared" ca="1" si="98"/>
        <v>39</v>
      </c>
      <c r="D930" t="s">
        <v>41</v>
      </c>
      <c r="E930" t="s">
        <v>30</v>
      </c>
      <c r="F930">
        <v>14906</v>
      </c>
      <c r="G930">
        <v>0</v>
      </c>
      <c r="H930">
        <v>0</v>
      </c>
      <c r="I930" s="21">
        <f t="shared" si="99"/>
        <v>0</v>
      </c>
      <c r="J930" t="s">
        <v>195</v>
      </c>
      <c r="K930">
        <v>86</v>
      </c>
      <c r="L930">
        <v>7</v>
      </c>
      <c r="M930">
        <v>7</v>
      </c>
      <c r="N930">
        <v>14</v>
      </c>
      <c r="O930">
        <v>7</v>
      </c>
      <c r="P930">
        <v>16</v>
      </c>
      <c r="Q930">
        <v>15</v>
      </c>
      <c r="R930" s="2">
        <f t="shared" si="100"/>
        <v>66</v>
      </c>
      <c r="S930">
        <v>3</v>
      </c>
      <c r="T930" s="2" t="str">
        <f t="shared" si="101"/>
        <v>With Discount</v>
      </c>
      <c r="U930">
        <v>2</v>
      </c>
      <c r="V930" s="18">
        <f t="shared" si="102"/>
        <v>26.400000000000002</v>
      </c>
      <c r="W930">
        <v>1</v>
      </c>
      <c r="X930">
        <v>3</v>
      </c>
      <c r="Y930" s="18">
        <f t="shared" si="103"/>
        <v>39.6</v>
      </c>
      <c r="Z930">
        <v>7</v>
      </c>
      <c r="AA930" s="2">
        <f t="shared" si="104"/>
        <v>9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3</v>
      </c>
      <c r="AI930">
        <v>11</v>
      </c>
      <c r="AJ930">
        <v>0</v>
      </c>
    </row>
    <row r="931" spans="1:36" x14ac:dyDescent="0.25">
      <c r="A931">
        <v>3202</v>
      </c>
      <c r="B931">
        <v>1987</v>
      </c>
      <c r="C931" s="2">
        <f t="shared" ca="1" si="98"/>
        <v>38</v>
      </c>
      <c r="D931" t="s">
        <v>33</v>
      </c>
      <c r="E931" t="s">
        <v>34</v>
      </c>
      <c r="F931">
        <v>51563</v>
      </c>
      <c r="G931">
        <v>0</v>
      </c>
      <c r="H931">
        <v>0</v>
      </c>
      <c r="I931" s="21">
        <f t="shared" si="99"/>
        <v>0</v>
      </c>
      <c r="J931" s="1">
        <v>40918</v>
      </c>
      <c r="K931">
        <v>60</v>
      </c>
      <c r="L931">
        <v>1166</v>
      </c>
      <c r="M931">
        <v>0</v>
      </c>
      <c r="N931">
        <v>48</v>
      </c>
      <c r="O931">
        <v>0</v>
      </c>
      <c r="P931">
        <v>0</v>
      </c>
      <c r="Q931">
        <v>36</v>
      </c>
      <c r="R931" s="2">
        <f t="shared" si="100"/>
        <v>1250</v>
      </c>
      <c r="S931">
        <v>1</v>
      </c>
      <c r="T931" s="2" t="str">
        <f t="shared" si="101"/>
        <v>With Discount</v>
      </c>
      <c r="U931">
        <v>4</v>
      </c>
      <c r="V931" s="18">
        <f t="shared" si="102"/>
        <v>357.14285714285711</v>
      </c>
      <c r="W931">
        <v>4</v>
      </c>
      <c r="X931">
        <v>10</v>
      </c>
      <c r="Y931" s="18">
        <f t="shared" si="103"/>
        <v>892.85714285714289</v>
      </c>
      <c r="Z931">
        <v>8</v>
      </c>
      <c r="AA931" s="2">
        <f t="shared" si="104"/>
        <v>19</v>
      </c>
      <c r="AB931">
        <v>0</v>
      </c>
      <c r="AC931">
        <v>1</v>
      </c>
      <c r="AD931">
        <v>1</v>
      </c>
      <c r="AE931">
        <v>0</v>
      </c>
      <c r="AF931">
        <v>0</v>
      </c>
      <c r="AG931">
        <v>0</v>
      </c>
      <c r="AH931">
        <v>3</v>
      </c>
      <c r="AI931">
        <v>11</v>
      </c>
      <c r="AJ931">
        <v>0</v>
      </c>
    </row>
    <row r="932" spans="1:36" x14ac:dyDescent="0.25">
      <c r="A932">
        <v>1328</v>
      </c>
      <c r="B932">
        <v>1982</v>
      </c>
      <c r="C932" s="2">
        <f t="shared" ca="1" si="98"/>
        <v>43</v>
      </c>
      <c r="D932" t="s">
        <v>443</v>
      </c>
      <c r="E932" t="s">
        <v>34</v>
      </c>
      <c r="F932">
        <v>57937</v>
      </c>
      <c r="G932">
        <v>0</v>
      </c>
      <c r="H932">
        <v>1</v>
      </c>
      <c r="I932" s="21">
        <f t="shared" si="99"/>
        <v>1</v>
      </c>
      <c r="J932" t="s">
        <v>145</v>
      </c>
      <c r="K932">
        <v>56</v>
      </c>
      <c r="L932">
        <v>261</v>
      </c>
      <c r="M932">
        <v>42</v>
      </c>
      <c r="N932">
        <v>144</v>
      </c>
      <c r="O932">
        <v>55</v>
      </c>
      <c r="P932">
        <v>48</v>
      </c>
      <c r="Q932">
        <v>133</v>
      </c>
      <c r="R932" s="2">
        <f t="shared" si="100"/>
        <v>683</v>
      </c>
      <c r="S932">
        <v>3</v>
      </c>
      <c r="T932" s="2" t="str">
        <f t="shared" si="101"/>
        <v>With Discount</v>
      </c>
      <c r="U932">
        <v>4</v>
      </c>
      <c r="V932" s="18">
        <f t="shared" si="102"/>
        <v>210.15384615384616</v>
      </c>
      <c r="W932">
        <v>4</v>
      </c>
      <c r="X932">
        <v>9</v>
      </c>
      <c r="Y932" s="18">
        <f t="shared" si="103"/>
        <v>472.84615384615381</v>
      </c>
      <c r="Z932">
        <v>3</v>
      </c>
      <c r="AA932" s="2">
        <f t="shared" si="104"/>
        <v>20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3</v>
      </c>
      <c r="AI932">
        <v>11</v>
      </c>
      <c r="AJ932">
        <v>0</v>
      </c>
    </row>
    <row r="933" spans="1:36" x14ac:dyDescent="0.25">
      <c r="A933">
        <v>8405</v>
      </c>
      <c r="B933">
        <v>1979</v>
      </c>
      <c r="C933" s="2">
        <f t="shared" ca="1" si="98"/>
        <v>46</v>
      </c>
      <c r="D933" t="s">
        <v>442</v>
      </c>
      <c r="E933" t="s">
        <v>37</v>
      </c>
      <c r="F933">
        <v>68274</v>
      </c>
      <c r="G933">
        <v>1</v>
      </c>
      <c r="H933">
        <v>1</v>
      </c>
      <c r="I933" s="21">
        <f t="shared" si="99"/>
        <v>2</v>
      </c>
      <c r="J933" t="s">
        <v>97</v>
      </c>
      <c r="K933">
        <v>83</v>
      </c>
      <c r="L933">
        <v>135</v>
      </c>
      <c r="M933">
        <v>25</v>
      </c>
      <c r="N933">
        <v>51</v>
      </c>
      <c r="O933">
        <v>23</v>
      </c>
      <c r="P933">
        <v>25</v>
      </c>
      <c r="Q933">
        <v>46</v>
      </c>
      <c r="R933" s="2">
        <f t="shared" si="100"/>
        <v>305</v>
      </c>
      <c r="S933">
        <v>2</v>
      </c>
      <c r="T933" s="2" t="str">
        <f t="shared" si="101"/>
        <v>With Discount</v>
      </c>
      <c r="U933">
        <v>4</v>
      </c>
      <c r="V933" s="18">
        <f t="shared" si="102"/>
        <v>135.55555555555554</v>
      </c>
      <c r="W933">
        <v>2</v>
      </c>
      <c r="X933">
        <v>5</v>
      </c>
      <c r="Y933" s="18">
        <f t="shared" si="103"/>
        <v>169.44444444444446</v>
      </c>
      <c r="Z933">
        <v>3</v>
      </c>
      <c r="AA933" s="2">
        <f t="shared" si="104"/>
        <v>13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3</v>
      </c>
      <c r="AI933">
        <v>11</v>
      </c>
      <c r="AJ933">
        <v>0</v>
      </c>
    </row>
    <row r="934" spans="1:36" x14ac:dyDescent="0.25">
      <c r="A934">
        <v>6515</v>
      </c>
      <c r="B934">
        <v>1977</v>
      </c>
      <c r="C934" s="2">
        <f t="shared" ca="1" si="98"/>
        <v>48</v>
      </c>
      <c r="D934" t="s">
        <v>442</v>
      </c>
      <c r="E934" t="s">
        <v>34</v>
      </c>
      <c r="F934">
        <v>39771</v>
      </c>
      <c r="G934">
        <v>1</v>
      </c>
      <c r="H934">
        <v>0</v>
      </c>
      <c r="I934" s="21">
        <f t="shared" si="99"/>
        <v>1</v>
      </c>
      <c r="J934" s="1">
        <v>41437</v>
      </c>
      <c r="K934">
        <v>92</v>
      </c>
      <c r="L934">
        <v>6</v>
      </c>
      <c r="M934">
        <v>2</v>
      </c>
      <c r="N934">
        <v>18</v>
      </c>
      <c r="O934">
        <v>2</v>
      </c>
      <c r="P934">
        <v>8</v>
      </c>
      <c r="Q934">
        <v>14</v>
      </c>
      <c r="R934" s="2">
        <f t="shared" si="100"/>
        <v>50</v>
      </c>
      <c r="S934">
        <v>1</v>
      </c>
      <c r="T934" s="2" t="str">
        <f t="shared" si="101"/>
        <v>With Discount</v>
      </c>
      <c r="U934">
        <v>2</v>
      </c>
      <c r="V934" s="18">
        <f t="shared" si="102"/>
        <v>20</v>
      </c>
      <c r="W934">
        <v>0</v>
      </c>
      <c r="X934">
        <v>3</v>
      </c>
      <c r="Y934" s="18">
        <f t="shared" si="103"/>
        <v>30</v>
      </c>
      <c r="Z934">
        <v>4</v>
      </c>
      <c r="AA934" s="2">
        <f t="shared" si="104"/>
        <v>6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3</v>
      </c>
      <c r="AI934">
        <v>11</v>
      </c>
      <c r="AJ934">
        <v>0</v>
      </c>
    </row>
    <row r="935" spans="1:36" x14ac:dyDescent="0.25">
      <c r="A935">
        <v>2882</v>
      </c>
      <c r="B935">
        <v>1975</v>
      </c>
      <c r="C935" s="2">
        <f t="shared" ca="1" si="98"/>
        <v>50</v>
      </c>
      <c r="D935" t="s">
        <v>443</v>
      </c>
      <c r="E935" t="s">
        <v>37</v>
      </c>
      <c r="F935">
        <v>67893</v>
      </c>
      <c r="G935">
        <v>0</v>
      </c>
      <c r="H935">
        <v>1</v>
      </c>
      <c r="I935" s="21">
        <f t="shared" si="99"/>
        <v>1</v>
      </c>
      <c r="J935" s="1">
        <v>40918</v>
      </c>
      <c r="K935">
        <v>31</v>
      </c>
      <c r="L935">
        <v>711</v>
      </c>
      <c r="M935">
        <v>28</v>
      </c>
      <c r="N935">
        <v>142</v>
      </c>
      <c r="O935">
        <v>49</v>
      </c>
      <c r="P935">
        <v>18</v>
      </c>
      <c r="Q935">
        <v>47</v>
      </c>
      <c r="R935" s="2">
        <f t="shared" si="100"/>
        <v>995</v>
      </c>
      <c r="S935">
        <v>2</v>
      </c>
      <c r="T935" s="2" t="str">
        <f t="shared" si="101"/>
        <v>With Discount</v>
      </c>
      <c r="U935">
        <v>3</v>
      </c>
      <c r="V935" s="18">
        <f t="shared" si="102"/>
        <v>248.75</v>
      </c>
      <c r="W935">
        <v>2</v>
      </c>
      <c r="X935">
        <v>9</v>
      </c>
      <c r="Y935" s="18">
        <f t="shared" si="103"/>
        <v>746.25</v>
      </c>
      <c r="Z935">
        <v>8</v>
      </c>
      <c r="AA935" s="2">
        <f t="shared" si="104"/>
        <v>16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3</v>
      </c>
      <c r="AI935">
        <v>11</v>
      </c>
      <c r="AJ935">
        <v>0</v>
      </c>
    </row>
    <row r="936" spans="1:36" x14ac:dyDescent="0.25">
      <c r="A936">
        <v>7574</v>
      </c>
      <c r="B936">
        <v>1979</v>
      </c>
      <c r="C936" s="2">
        <f t="shared" ca="1" si="98"/>
        <v>46</v>
      </c>
      <c r="D936" t="s">
        <v>33</v>
      </c>
      <c r="E936" t="s">
        <v>34</v>
      </c>
      <c r="F936">
        <v>27922</v>
      </c>
      <c r="G936">
        <v>1</v>
      </c>
      <c r="H936">
        <v>0</v>
      </c>
      <c r="I936" s="21">
        <f t="shared" si="99"/>
        <v>1</v>
      </c>
      <c r="J936" s="1">
        <v>41917</v>
      </c>
      <c r="K936">
        <v>80</v>
      </c>
      <c r="L936">
        <v>11</v>
      </c>
      <c r="M936">
        <v>0</v>
      </c>
      <c r="N936">
        <v>13</v>
      </c>
      <c r="O936">
        <v>2</v>
      </c>
      <c r="P936">
        <v>4</v>
      </c>
      <c r="Q936">
        <v>11</v>
      </c>
      <c r="R936" s="2">
        <f t="shared" si="100"/>
        <v>41</v>
      </c>
      <c r="S936">
        <v>1</v>
      </c>
      <c r="T936" s="2" t="str">
        <f t="shared" si="101"/>
        <v>With Discount</v>
      </c>
      <c r="U936">
        <v>2</v>
      </c>
      <c r="V936" s="18">
        <f t="shared" si="102"/>
        <v>16.400000000000002</v>
      </c>
      <c r="W936">
        <v>0</v>
      </c>
      <c r="X936">
        <v>3</v>
      </c>
      <c r="Y936" s="18">
        <f t="shared" si="103"/>
        <v>24.599999999999998</v>
      </c>
      <c r="Z936">
        <v>4</v>
      </c>
      <c r="AA936" s="2">
        <f t="shared" si="104"/>
        <v>6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3</v>
      </c>
      <c r="AI936">
        <v>11</v>
      </c>
      <c r="AJ936">
        <v>0</v>
      </c>
    </row>
    <row r="937" spans="1:36" x14ac:dyDescent="0.25">
      <c r="A937">
        <v>6387</v>
      </c>
      <c r="B937">
        <v>1976</v>
      </c>
      <c r="C937" s="2">
        <f t="shared" ca="1" si="98"/>
        <v>49</v>
      </c>
      <c r="D937" t="s">
        <v>33</v>
      </c>
      <c r="E937" t="s">
        <v>34</v>
      </c>
      <c r="F937">
        <v>52190</v>
      </c>
      <c r="G937">
        <v>1</v>
      </c>
      <c r="H937">
        <v>1</v>
      </c>
      <c r="I937" s="21">
        <f t="shared" si="99"/>
        <v>2</v>
      </c>
      <c r="J937" s="1">
        <v>41856</v>
      </c>
      <c r="K937">
        <v>39</v>
      </c>
      <c r="L937">
        <v>42</v>
      </c>
      <c r="M937">
        <v>0</v>
      </c>
      <c r="N937">
        <v>17</v>
      </c>
      <c r="O937">
        <v>0</v>
      </c>
      <c r="P937">
        <v>0</v>
      </c>
      <c r="Q937">
        <v>18</v>
      </c>
      <c r="R937" s="2">
        <f t="shared" si="100"/>
        <v>77</v>
      </c>
      <c r="S937">
        <v>3</v>
      </c>
      <c r="T937" s="2" t="str">
        <f t="shared" si="101"/>
        <v>With Discount</v>
      </c>
      <c r="U937">
        <v>2</v>
      </c>
      <c r="V937" s="18">
        <f t="shared" si="102"/>
        <v>30.8</v>
      </c>
      <c r="W937">
        <v>1</v>
      </c>
      <c r="X937">
        <v>3</v>
      </c>
      <c r="Y937" s="18">
        <f t="shared" si="103"/>
        <v>46.199999999999996</v>
      </c>
      <c r="Z937">
        <v>5</v>
      </c>
      <c r="AA937" s="2">
        <f t="shared" si="104"/>
        <v>9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3</v>
      </c>
      <c r="AI937">
        <v>11</v>
      </c>
      <c r="AJ937">
        <v>0</v>
      </c>
    </row>
    <row r="938" spans="1:36" x14ac:dyDescent="0.25">
      <c r="A938">
        <v>5320</v>
      </c>
      <c r="B938">
        <v>1973</v>
      </c>
      <c r="C938" s="2">
        <f t="shared" ca="1" si="98"/>
        <v>52</v>
      </c>
      <c r="D938" t="s">
        <v>443</v>
      </c>
      <c r="E938" t="s">
        <v>37</v>
      </c>
      <c r="F938">
        <v>44051</v>
      </c>
      <c r="G938">
        <v>1</v>
      </c>
      <c r="H938">
        <v>1</v>
      </c>
      <c r="I938" s="21">
        <f t="shared" si="99"/>
        <v>2</v>
      </c>
      <c r="J938" t="s">
        <v>172</v>
      </c>
      <c r="K938">
        <v>20</v>
      </c>
      <c r="L938">
        <v>79</v>
      </c>
      <c r="M938">
        <v>7</v>
      </c>
      <c r="N938">
        <v>58</v>
      </c>
      <c r="O938">
        <v>6</v>
      </c>
      <c r="P938">
        <v>3</v>
      </c>
      <c r="Q938">
        <v>18</v>
      </c>
      <c r="R938" s="2">
        <f t="shared" si="100"/>
        <v>171</v>
      </c>
      <c r="S938">
        <v>4</v>
      </c>
      <c r="T938" s="2" t="str">
        <f t="shared" si="101"/>
        <v>With Discount</v>
      </c>
      <c r="U938">
        <v>3</v>
      </c>
      <c r="V938" s="18">
        <f t="shared" si="102"/>
        <v>73.285714285714278</v>
      </c>
      <c r="W938">
        <v>1</v>
      </c>
      <c r="X938">
        <v>4</v>
      </c>
      <c r="Y938" s="18">
        <f t="shared" si="103"/>
        <v>97.714285714285708</v>
      </c>
      <c r="Z938">
        <v>6</v>
      </c>
      <c r="AA938" s="2">
        <f t="shared" si="104"/>
        <v>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3</v>
      </c>
      <c r="AI938">
        <v>11</v>
      </c>
      <c r="AJ938">
        <v>1</v>
      </c>
    </row>
    <row r="939" spans="1:36" x14ac:dyDescent="0.25">
      <c r="A939">
        <v>5048</v>
      </c>
      <c r="B939">
        <v>1971</v>
      </c>
      <c r="C939" s="2">
        <f t="shared" ca="1" si="98"/>
        <v>54</v>
      </c>
      <c r="D939" t="s">
        <v>33</v>
      </c>
      <c r="E939" t="s">
        <v>30</v>
      </c>
      <c r="F939">
        <v>42767</v>
      </c>
      <c r="G939">
        <v>2</v>
      </c>
      <c r="H939">
        <v>0</v>
      </c>
      <c r="I939" s="21">
        <f t="shared" si="99"/>
        <v>2</v>
      </c>
      <c r="J939" s="1">
        <v>41583</v>
      </c>
      <c r="K939">
        <v>53</v>
      </c>
      <c r="L939">
        <v>20</v>
      </c>
      <c r="M939">
        <v>6</v>
      </c>
      <c r="N939">
        <v>43</v>
      </c>
      <c r="O939">
        <v>19</v>
      </c>
      <c r="P939">
        <v>5</v>
      </c>
      <c r="Q939">
        <v>38</v>
      </c>
      <c r="R939" s="2">
        <f t="shared" si="100"/>
        <v>131</v>
      </c>
      <c r="S939">
        <v>1</v>
      </c>
      <c r="T939" s="2" t="str">
        <f t="shared" si="101"/>
        <v>With Discount</v>
      </c>
      <c r="U939">
        <v>3</v>
      </c>
      <c r="V939" s="18">
        <f t="shared" si="102"/>
        <v>78.599999999999994</v>
      </c>
      <c r="W939">
        <v>1</v>
      </c>
      <c r="X939">
        <v>2</v>
      </c>
      <c r="Y939" s="18">
        <f t="shared" si="103"/>
        <v>52.400000000000006</v>
      </c>
      <c r="Z939">
        <v>8</v>
      </c>
      <c r="AA939" s="2">
        <f t="shared" si="104"/>
        <v>7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3</v>
      </c>
      <c r="AI939">
        <v>11</v>
      </c>
      <c r="AJ939">
        <v>0</v>
      </c>
    </row>
    <row r="940" spans="1:36" x14ac:dyDescent="0.25">
      <c r="A940">
        <v>8146</v>
      </c>
      <c r="B940">
        <v>1976</v>
      </c>
      <c r="C940" s="2">
        <f t="shared" ca="1" si="98"/>
        <v>49</v>
      </c>
      <c r="D940" t="s">
        <v>443</v>
      </c>
      <c r="E940" t="s">
        <v>34</v>
      </c>
      <c r="F940">
        <v>46106</v>
      </c>
      <c r="G940">
        <v>1</v>
      </c>
      <c r="H940">
        <v>1</v>
      </c>
      <c r="I940" s="21">
        <f t="shared" si="99"/>
        <v>2</v>
      </c>
      <c r="J940" s="1">
        <v>41948</v>
      </c>
      <c r="K940">
        <v>84</v>
      </c>
      <c r="L940">
        <v>30</v>
      </c>
      <c r="M940">
        <v>0</v>
      </c>
      <c r="N940">
        <v>8</v>
      </c>
      <c r="O940">
        <v>2</v>
      </c>
      <c r="P940">
        <v>0</v>
      </c>
      <c r="Q940">
        <v>14</v>
      </c>
      <c r="R940" s="2">
        <f t="shared" si="100"/>
        <v>54</v>
      </c>
      <c r="S940">
        <v>1</v>
      </c>
      <c r="T940" s="2" t="str">
        <f t="shared" si="101"/>
        <v>With Discount</v>
      </c>
      <c r="U940">
        <v>1</v>
      </c>
      <c r="V940" s="18">
        <f t="shared" si="102"/>
        <v>18</v>
      </c>
      <c r="W940">
        <v>1</v>
      </c>
      <c r="X940">
        <v>2</v>
      </c>
      <c r="Y940" s="18">
        <f t="shared" si="103"/>
        <v>36</v>
      </c>
      <c r="Z940">
        <v>6</v>
      </c>
      <c r="AA940" s="2">
        <f t="shared" si="104"/>
        <v>5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3</v>
      </c>
      <c r="AI940">
        <v>11</v>
      </c>
      <c r="AJ940">
        <v>0</v>
      </c>
    </row>
    <row r="941" spans="1:36" x14ac:dyDescent="0.25">
      <c r="A941">
        <v>10031</v>
      </c>
      <c r="B941">
        <v>1976</v>
      </c>
      <c r="C941" s="2">
        <f t="shared" ca="1" si="98"/>
        <v>49</v>
      </c>
      <c r="D941" t="s">
        <v>33</v>
      </c>
      <c r="E941" t="s">
        <v>34</v>
      </c>
      <c r="F941">
        <v>16927</v>
      </c>
      <c r="G941">
        <v>1</v>
      </c>
      <c r="H941">
        <v>1</v>
      </c>
      <c r="I941" s="21">
        <f t="shared" si="99"/>
        <v>2</v>
      </c>
      <c r="J941" s="1">
        <v>41549</v>
      </c>
      <c r="K941">
        <v>50</v>
      </c>
      <c r="L941">
        <v>20</v>
      </c>
      <c r="M941">
        <v>2</v>
      </c>
      <c r="N941">
        <v>23</v>
      </c>
      <c r="O941">
        <v>3</v>
      </c>
      <c r="P941">
        <v>1</v>
      </c>
      <c r="Q941">
        <v>4</v>
      </c>
      <c r="R941" s="2">
        <f t="shared" si="100"/>
        <v>53</v>
      </c>
      <c r="S941">
        <v>5</v>
      </c>
      <c r="T941" s="2" t="str">
        <f t="shared" si="101"/>
        <v>With Discount</v>
      </c>
      <c r="U941">
        <v>3</v>
      </c>
      <c r="V941" s="18">
        <f t="shared" si="102"/>
        <v>22.714285714285712</v>
      </c>
      <c r="W941">
        <v>0</v>
      </c>
      <c r="X941">
        <v>4</v>
      </c>
      <c r="Y941" s="18">
        <f t="shared" si="103"/>
        <v>30.285714285714285</v>
      </c>
      <c r="Z941">
        <v>8</v>
      </c>
      <c r="AA941" s="2">
        <f t="shared" si="104"/>
        <v>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3</v>
      </c>
      <c r="AI941">
        <v>11</v>
      </c>
      <c r="AJ941">
        <v>0</v>
      </c>
    </row>
    <row r="942" spans="1:36" x14ac:dyDescent="0.25">
      <c r="A942">
        <v>5748</v>
      </c>
      <c r="B942">
        <v>1965</v>
      </c>
      <c r="C942" s="2">
        <f t="shared" ca="1" si="98"/>
        <v>60</v>
      </c>
      <c r="D942" t="s">
        <v>442</v>
      </c>
      <c r="E942" t="s">
        <v>34</v>
      </c>
      <c r="F942">
        <v>59754</v>
      </c>
      <c r="G942">
        <v>0</v>
      </c>
      <c r="H942">
        <v>1</v>
      </c>
      <c r="I942" s="21">
        <f t="shared" si="99"/>
        <v>1</v>
      </c>
      <c r="J942" s="1">
        <v>40920</v>
      </c>
      <c r="K942">
        <v>96</v>
      </c>
      <c r="L942">
        <v>115</v>
      </c>
      <c r="M942">
        <v>27</v>
      </c>
      <c r="N942">
        <v>44</v>
      </c>
      <c r="O942">
        <v>4</v>
      </c>
      <c r="P942">
        <v>146</v>
      </c>
      <c r="Q942">
        <v>139</v>
      </c>
      <c r="R942" s="2">
        <f t="shared" si="100"/>
        <v>475</v>
      </c>
      <c r="S942">
        <v>3</v>
      </c>
      <c r="T942" s="2" t="str">
        <f t="shared" si="101"/>
        <v>With Discount</v>
      </c>
      <c r="U942">
        <v>5</v>
      </c>
      <c r="V942" s="18">
        <f t="shared" si="102"/>
        <v>215.90909090909091</v>
      </c>
      <c r="W942">
        <v>2</v>
      </c>
      <c r="X942">
        <v>6</v>
      </c>
      <c r="Y942" s="18">
        <f t="shared" si="103"/>
        <v>259.09090909090907</v>
      </c>
      <c r="Z942">
        <v>5</v>
      </c>
      <c r="AA942" s="2">
        <f t="shared" si="104"/>
        <v>16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3</v>
      </c>
      <c r="AI942">
        <v>11</v>
      </c>
      <c r="AJ942">
        <v>1</v>
      </c>
    </row>
    <row r="943" spans="1:36" x14ac:dyDescent="0.25">
      <c r="A943">
        <v>2134</v>
      </c>
      <c r="B943">
        <v>1952</v>
      </c>
      <c r="C943" s="2">
        <f t="shared" ca="1" si="98"/>
        <v>73</v>
      </c>
      <c r="D943" t="s">
        <v>442</v>
      </c>
      <c r="E943" t="s">
        <v>30</v>
      </c>
      <c r="F943">
        <v>53700</v>
      </c>
      <c r="G943">
        <v>0</v>
      </c>
      <c r="H943">
        <v>1</v>
      </c>
      <c r="I943" s="21">
        <f t="shared" si="99"/>
        <v>1</v>
      </c>
      <c r="J943" t="s">
        <v>155</v>
      </c>
      <c r="K943">
        <v>94</v>
      </c>
      <c r="L943">
        <v>263</v>
      </c>
      <c r="M943">
        <v>5</v>
      </c>
      <c r="N943">
        <v>233</v>
      </c>
      <c r="O943">
        <v>69</v>
      </c>
      <c r="P943">
        <v>41</v>
      </c>
      <c r="Q943">
        <v>83</v>
      </c>
      <c r="R943" s="2">
        <f t="shared" si="100"/>
        <v>694</v>
      </c>
      <c r="S943">
        <v>4</v>
      </c>
      <c r="T943" s="2" t="str">
        <f t="shared" si="101"/>
        <v>With Discount</v>
      </c>
      <c r="U943">
        <v>5</v>
      </c>
      <c r="V943" s="18">
        <f t="shared" si="102"/>
        <v>266.92307692307696</v>
      </c>
      <c r="W943">
        <v>5</v>
      </c>
      <c r="X943">
        <v>8</v>
      </c>
      <c r="Y943" s="18">
        <f t="shared" si="103"/>
        <v>427.07692307692309</v>
      </c>
      <c r="Z943">
        <v>5</v>
      </c>
      <c r="AA943" s="2">
        <f t="shared" si="104"/>
        <v>22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3</v>
      </c>
      <c r="AI943">
        <v>11</v>
      </c>
      <c r="AJ943">
        <v>0</v>
      </c>
    </row>
    <row r="944" spans="1:36" x14ac:dyDescent="0.25">
      <c r="A944">
        <v>1523</v>
      </c>
      <c r="B944">
        <v>1973</v>
      </c>
      <c r="C944" s="2">
        <f t="shared" ca="1" si="98"/>
        <v>52</v>
      </c>
      <c r="D944" t="s">
        <v>442</v>
      </c>
      <c r="E944" t="s">
        <v>34</v>
      </c>
      <c r="F944">
        <v>59041</v>
      </c>
      <c r="G944">
        <v>1</v>
      </c>
      <c r="H944">
        <v>1</v>
      </c>
      <c r="I944" s="21">
        <f t="shared" si="99"/>
        <v>2</v>
      </c>
      <c r="J944" s="1">
        <v>41825</v>
      </c>
      <c r="K944">
        <v>25</v>
      </c>
      <c r="L944">
        <v>69</v>
      </c>
      <c r="M944">
        <v>2</v>
      </c>
      <c r="N944">
        <v>15</v>
      </c>
      <c r="O944">
        <v>2</v>
      </c>
      <c r="P944">
        <v>2</v>
      </c>
      <c r="Q944">
        <v>6</v>
      </c>
      <c r="R944" s="2">
        <f t="shared" si="100"/>
        <v>96</v>
      </c>
      <c r="S944">
        <v>2</v>
      </c>
      <c r="T944" s="2" t="str">
        <f t="shared" si="101"/>
        <v>With Discount</v>
      </c>
      <c r="U944">
        <v>2</v>
      </c>
      <c r="V944" s="18">
        <f t="shared" si="102"/>
        <v>32</v>
      </c>
      <c r="W944">
        <v>0</v>
      </c>
      <c r="X944">
        <v>4</v>
      </c>
      <c r="Y944" s="18">
        <f t="shared" si="103"/>
        <v>64</v>
      </c>
      <c r="Z944">
        <v>5</v>
      </c>
      <c r="AA944" s="2">
        <f t="shared" si="104"/>
        <v>8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3</v>
      </c>
      <c r="AI944">
        <v>11</v>
      </c>
      <c r="AJ944">
        <v>0</v>
      </c>
    </row>
    <row r="945" spans="1:36" x14ac:dyDescent="0.25">
      <c r="A945">
        <v>9665</v>
      </c>
      <c r="B945">
        <v>1957</v>
      </c>
      <c r="C945" s="2">
        <f t="shared" ca="1" si="98"/>
        <v>68</v>
      </c>
      <c r="D945" t="s">
        <v>33</v>
      </c>
      <c r="E945" t="s">
        <v>37</v>
      </c>
      <c r="F945">
        <v>54237</v>
      </c>
      <c r="G945">
        <v>0</v>
      </c>
      <c r="H945">
        <v>1</v>
      </c>
      <c r="I945" s="21">
        <f t="shared" si="99"/>
        <v>1</v>
      </c>
      <c r="J945" t="s">
        <v>182</v>
      </c>
      <c r="K945">
        <v>48</v>
      </c>
      <c r="L945">
        <v>267</v>
      </c>
      <c r="M945">
        <v>3</v>
      </c>
      <c r="N945">
        <v>30</v>
      </c>
      <c r="O945">
        <v>4</v>
      </c>
      <c r="P945">
        <v>0</v>
      </c>
      <c r="Q945">
        <v>57</v>
      </c>
      <c r="R945" s="2">
        <f t="shared" si="100"/>
        <v>361</v>
      </c>
      <c r="S945">
        <v>4</v>
      </c>
      <c r="T945" s="2" t="str">
        <f t="shared" si="101"/>
        <v>With Discount</v>
      </c>
      <c r="U945">
        <v>5</v>
      </c>
      <c r="V945" s="18">
        <f t="shared" si="102"/>
        <v>180.5</v>
      </c>
      <c r="W945">
        <v>2</v>
      </c>
      <c r="X945">
        <v>5</v>
      </c>
      <c r="Y945" s="18">
        <f t="shared" si="103"/>
        <v>180.5</v>
      </c>
      <c r="Z945">
        <v>6</v>
      </c>
      <c r="AA945" s="2">
        <f t="shared" si="104"/>
        <v>16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3</v>
      </c>
      <c r="AI945">
        <v>11</v>
      </c>
      <c r="AJ945">
        <v>0</v>
      </c>
    </row>
    <row r="946" spans="1:36" x14ac:dyDescent="0.25">
      <c r="A946">
        <v>4640</v>
      </c>
      <c r="B946">
        <v>1967</v>
      </c>
      <c r="C946" s="2">
        <f t="shared" ca="1" si="98"/>
        <v>58</v>
      </c>
      <c r="D946" t="s">
        <v>442</v>
      </c>
      <c r="E946" t="s">
        <v>37</v>
      </c>
      <c r="F946">
        <v>70647</v>
      </c>
      <c r="G946">
        <v>0</v>
      </c>
      <c r="H946">
        <v>1</v>
      </c>
      <c r="I946" s="21">
        <f t="shared" si="99"/>
        <v>1</v>
      </c>
      <c r="J946" t="s">
        <v>283</v>
      </c>
      <c r="K946">
        <v>65</v>
      </c>
      <c r="L946">
        <v>561</v>
      </c>
      <c r="M946">
        <v>85</v>
      </c>
      <c r="N946">
        <v>171</v>
      </c>
      <c r="O946">
        <v>25</v>
      </c>
      <c r="P946">
        <v>123</v>
      </c>
      <c r="Q946">
        <v>114</v>
      </c>
      <c r="R946" s="2">
        <f t="shared" si="100"/>
        <v>1079</v>
      </c>
      <c r="S946">
        <v>2</v>
      </c>
      <c r="T946" s="2" t="str">
        <f t="shared" si="101"/>
        <v>With Discount</v>
      </c>
      <c r="U946">
        <v>4</v>
      </c>
      <c r="V946" s="18">
        <f t="shared" si="102"/>
        <v>253.88235294117646</v>
      </c>
      <c r="W946">
        <v>7</v>
      </c>
      <c r="X946">
        <v>13</v>
      </c>
      <c r="Y946" s="18">
        <f t="shared" si="103"/>
        <v>825.11764705882342</v>
      </c>
      <c r="Z946">
        <v>2</v>
      </c>
      <c r="AA946" s="2">
        <f t="shared" si="104"/>
        <v>26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3</v>
      </c>
      <c r="AI946">
        <v>11</v>
      </c>
      <c r="AJ946">
        <v>0</v>
      </c>
    </row>
    <row r="947" spans="1:36" x14ac:dyDescent="0.25">
      <c r="A947">
        <v>3635</v>
      </c>
      <c r="B947">
        <v>1962</v>
      </c>
      <c r="C947" s="2">
        <f t="shared" ca="1" si="98"/>
        <v>63</v>
      </c>
      <c r="D947" t="s">
        <v>33</v>
      </c>
      <c r="E947" t="s">
        <v>30</v>
      </c>
      <c r="F947">
        <v>52597</v>
      </c>
      <c r="G947">
        <v>0</v>
      </c>
      <c r="H947">
        <v>1</v>
      </c>
      <c r="I947" s="21">
        <f t="shared" si="99"/>
        <v>1</v>
      </c>
      <c r="J947" s="1">
        <v>41825</v>
      </c>
      <c r="K947">
        <v>69</v>
      </c>
      <c r="L947">
        <v>492</v>
      </c>
      <c r="M947">
        <v>0</v>
      </c>
      <c r="N947">
        <v>37</v>
      </c>
      <c r="O947">
        <v>7</v>
      </c>
      <c r="P947">
        <v>0</v>
      </c>
      <c r="Q947">
        <v>42</v>
      </c>
      <c r="R947" s="2">
        <f t="shared" si="100"/>
        <v>578</v>
      </c>
      <c r="S947">
        <v>3</v>
      </c>
      <c r="T947" s="2" t="str">
        <f t="shared" si="101"/>
        <v>With Discount</v>
      </c>
      <c r="U947">
        <v>6</v>
      </c>
      <c r="V947" s="18">
        <f t="shared" si="102"/>
        <v>247.71428571428569</v>
      </c>
      <c r="W947">
        <v>3</v>
      </c>
      <c r="X947">
        <v>8</v>
      </c>
      <c r="Y947" s="18">
        <f t="shared" si="103"/>
        <v>330.28571428571428</v>
      </c>
      <c r="Z947">
        <v>5</v>
      </c>
      <c r="AA947" s="2">
        <f t="shared" si="104"/>
        <v>20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3</v>
      </c>
      <c r="AI947">
        <v>11</v>
      </c>
      <c r="AJ947">
        <v>0</v>
      </c>
    </row>
    <row r="948" spans="1:36" x14ac:dyDescent="0.25">
      <c r="A948">
        <v>3547</v>
      </c>
      <c r="B948">
        <v>1969</v>
      </c>
      <c r="C948" s="2">
        <f t="shared" ca="1" si="98"/>
        <v>56</v>
      </c>
      <c r="D948" t="s">
        <v>443</v>
      </c>
      <c r="E948" t="s">
        <v>34</v>
      </c>
      <c r="F948">
        <v>41021</v>
      </c>
      <c r="G948">
        <v>1</v>
      </c>
      <c r="H948">
        <v>0</v>
      </c>
      <c r="I948" s="21">
        <f t="shared" si="99"/>
        <v>1</v>
      </c>
      <c r="J948" t="s">
        <v>206</v>
      </c>
      <c r="K948">
        <v>12</v>
      </c>
      <c r="L948">
        <v>14</v>
      </c>
      <c r="M948">
        <v>7</v>
      </c>
      <c r="N948">
        <v>9</v>
      </c>
      <c r="O948">
        <v>6</v>
      </c>
      <c r="P948">
        <v>16</v>
      </c>
      <c r="Q948">
        <v>12</v>
      </c>
      <c r="R948" s="2">
        <f t="shared" si="100"/>
        <v>64</v>
      </c>
      <c r="S948">
        <v>2</v>
      </c>
      <c r="T948" s="2" t="str">
        <f t="shared" si="101"/>
        <v>With Discount</v>
      </c>
      <c r="U948">
        <v>2</v>
      </c>
      <c r="V948" s="18">
        <f t="shared" si="102"/>
        <v>25.6</v>
      </c>
      <c r="W948">
        <v>0</v>
      </c>
      <c r="X948">
        <v>3</v>
      </c>
      <c r="Y948" s="18">
        <f t="shared" si="103"/>
        <v>38.4</v>
      </c>
      <c r="Z948">
        <v>6</v>
      </c>
      <c r="AA948" s="2">
        <f t="shared" si="104"/>
        <v>7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</v>
      </c>
      <c r="AI948">
        <v>11</v>
      </c>
      <c r="AJ948">
        <v>1</v>
      </c>
    </row>
    <row r="949" spans="1:36" x14ac:dyDescent="0.25">
      <c r="A949">
        <v>2456</v>
      </c>
      <c r="B949">
        <v>1975</v>
      </c>
      <c r="C949" s="2">
        <f t="shared" ca="1" si="98"/>
        <v>50</v>
      </c>
      <c r="D949" t="s">
        <v>33</v>
      </c>
      <c r="E949" t="s">
        <v>34</v>
      </c>
      <c r="F949">
        <v>40233</v>
      </c>
      <c r="G949">
        <v>0</v>
      </c>
      <c r="H949">
        <v>1</v>
      </c>
      <c r="I949" s="21">
        <f t="shared" si="99"/>
        <v>1</v>
      </c>
      <c r="J949" t="s">
        <v>134</v>
      </c>
      <c r="K949">
        <v>84</v>
      </c>
      <c r="L949">
        <v>80</v>
      </c>
      <c r="M949">
        <v>4</v>
      </c>
      <c r="N949">
        <v>46</v>
      </c>
      <c r="O949">
        <v>0</v>
      </c>
      <c r="P949">
        <v>17</v>
      </c>
      <c r="Q949">
        <v>2</v>
      </c>
      <c r="R949" s="2">
        <f t="shared" si="100"/>
        <v>149</v>
      </c>
      <c r="S949">
        <v>5</v>
      </c>
      <c r="T949" s="2" t="str">
        <f t="shared" si="101"/>
        <v>With Discount</v>
      </c>
      <c r="U949">
        <v>2</v>
      </c>
      <c r="V949" s="18">
        <f t="shared" si="102"/>
        <v>42.571428571428569</v>
      </c>
      <c r="W949">
        <v>1</v>
      </c>
      <c r="X949">
        <v>5</v>
      </c>
      <c r="Y949" s="18">
        <f t="shared" si="103"/>
        <v>106.42857142857143</v>
      </c>
      <c r="Z949">
        <v>6</v>
      </c>
      <c r="AA949" s="2">
        <f t="shared" si="104"/>
        <v>13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3</v>
      </c>
      <c r="AI949">
        <v>11</v>
      </c>
      <c r="AJ949">
        <v>0</v>
      </c>
    </row>
    <row r="950" spans="1:36" x14ac:dyDescent="0.25">
      <c r="A950">
        <v>5633</v>
      </c>
      <c r="B950">
        <v>1980</v>
      </c>
      <c r="C950" s="2">
        <f t="shared" ca="1" si="98"/>
        <v>45</v>
      </c>
      <c r="D950" t="s">
        <v>442</v>
      </c>
      <c r="E950" t="s">
        <v>34</v>
      </c>
      <c r="F950">
        <v>50183</v>
      </c>
      <c r="G950">
        <v>1</v>
      </c>
      <c r="H950">
        <v>1</v>
      </c>
      <c r="I950" s="21">
        <f t="shared" si="99"/>
        <v>2</v>
      </c>
      <c r="J950" t="s">
        <v>90</v>
      </c>
      <c r="K950">
        <v>47</v>
      </c>
      <c r="L950">
        <v>97</v>
      </c>
      <c r="M950">
        <v>12</v>
      </c>
      <c r="N950">
        <v>84</v>
      </c>
      <c r="O950">
        <v>13</v>
      </c>
      <c r="P950">
        <v>10</v>
      </c>
      <c r="Q950">
        <v>15</v>
      </c>
      <c r="R950" s="2">
        <f t="shared" si="100"/>
        <v>231</v>
      </c>
      <c r="S950">
        <v>7</v>
      </c>
      <c r="T950" s="2" t="str">
        <f t="shared" si="101"/>
        <v>With Discount</v>
      </c>
      <c r="U950">
        <v>3</v>
      </c>
      <c r="V950" s="18">
        <f t="shared" si="102"/>
        <v>77</v>
      </c>
      <c r="W950">
        <v>1</v>
      </c>
      <c r="X950">
        <v>6</v>
      </c>
      <c r="Y950" s="18">
        <f t="shared" si="103"/>
        <v>154</v>
      </c>
      <c r="Z950">
        <v>5</v>
      </c>
      <c r="AA950" s="2">
        <f t="shared" si="104"/>
        <v>17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3</v>
      </c>
      <c r="AI950">
        <v>11</v>
      </c>
      <c r="AJ950">
        <v>0</v>
      </c>
    </row>
    <row r="951" spans="1:36" x14ac:dyDescent="0.25">
      <c r="A951">
        <v>7801</v>
      </c>
      <c r="B951">
        <v>1959</v>
      </c>
      <c r="C951" s="2">
        <f t="shared" ca="1" si="98"/>
        <v>66</v>
      </c>
      <c r="D951" t="s">
        <v>442</v>
      </c>
      <c r="E951" t="s">
        <v>34</v>
      </c>
      <c r="F951">
        <v>54753</v>
      </c>
      <c r="G951">
        <v>0</v>
      </c>
      <c r="H951">
        <v>1</v>
      </c>
      <c r="I951" s="21">
        <f t="shared" si="99"/>
        <v>1</v>
      </c>
      <c r="J951" s="1">
        <v>41617</v>
      </c>
      <c r="K951">
        <v>87</v>
      </c>
      <c r="L951">
        <v>197</v>
      </c>
      <c r="M951">
        <v>107</v>
      </c>
      <c r="N951">
        <v>227</v>
      </c>
      <c r="O951">
        <v>7</v>
      </c>
      <c r="P951">
        <v>59</v>
      </c>
      <c r="Q951">
        <v>131</v>
      </c>
      <c r="R951" s="2">
        <f t="shared" si="100"/>
        <v>728</v>
      </c>
      <c r="S951">
        <v>3</v>
      </c>
      <c r="T951" s="2" t="str">
        <f t="shared" si="101"/>
        <v>With Discount</v>
      </c>
      <c r="U951">
        <v>5</v>
      </c>
      <c r="V951" s="18">
        <f t="shared" si="102"/>
        <v>227.5</v>
      </c>
      <c r="W951">
        <v>2</v>
      </c>
      <c r="X951">
        <v>11</v>
      </c>
      <c r="Y951" s="18">
        <f t="shared" si="103"/>
        <v>500.5</v>
      </c>
      <c r="Z951">
        <v>4</v>
      </c>
      <c r="AA951" s="2">
        <f t="shared" si="104"/>
        <v>21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3</v>
      </c>
      <c r="AI951">
        <v>11</v>
      </c>
      <c r="AJ951">
        <v>0</v>
      </c>
    </row>
    <row r="952" spans="1:36" x14ac:dyDescent="0.25">
      <c r="A952">
        <v>10489</v>
      </c>
      <c r="B952">
        <v>1973</v>
      </c>
      <c r="C952" s="2">
        <f t="shared" ca="1" si="98"/>
        <v>52</v>
      </c>
      <c r="D952" t="s">
        <v>442</v>
      </c>
      <c r="E952" t="s">
        <v>34</v>
      </c>
      <c r="F952">
        <v>92955</v>
      </c>
      <c r="G952">
        <v>0</v>
      </c>
      <c r="H952">
        <v>0</v>
      </c>
      <c r="I952" s="21">
        <f t="shared" si="99"/>
        <v>0</v>
      </c>
      <c r="J952" t="s">
        <v>277</v>
      </c>
      <c r="K952">
        <v>35</v>
      </c>
      <c r="L952">
        <v>693</v>
      </c>
      <c r="M952">
        <v>21</v>
      </c>
      <c r="N952">
        <v>925</v>
      </c>
      <c r="O952">
        <v>31</v>
      </c>
      <c r="P952">
        <v>24</v>
      </c>
      <c r="Q952">
        <v>84</v>
      </c>
      <c r="R952" s="2">
        <f t="shared" si="100"/>
        <v>1778</v>
      </c>
      <c r="S952">
        <v>1</v>
      </c>
      <c r="T952" s="2" t="str">
        <f t="shared" si="101"/>
        <v>With Discount</v>
      </c>
      <c r="U952">
        <v>6</v>
      </c>
      <c r="V952" s="18">
        <f t="shared" si="102"/>
        <v>711.2</v>
      </c>
      <c r="W952">
        <v>7</v>
      </c>
      <c r="X952">
        <v>9</v>
      </c>
      <c r="Y952" s="18">
        <f t="shared" si="103"/>
        <v>1066.8</v>
      </c>
      <c r="Z952">
        <v>2</v>
      </c>
      <c r="AA952" s="2">
        <f t="shared" si="104"/>
        <v>23</v>
      </c>
      <c r="AB952">
        <v>0</v>
      </c>
      <c r="AC952">
        <v>0</v>
      </c>
      <c r="AD952">
        <v>1</v>
      </c>
      <c r="AE952">
        <v>1</v>
      </c>
      <c r="AF952">
        <v>0</v>
      </c>
      <c r="AG952">
        <v>0</v>
      </c>
      <c r="AH952">
        <v>3</v>
      </c>
      <c r="AI952">
        <v>11</v>
      </c>
      <c r="AJ952">
        <v>1</v>
      </c>
    </row>
    <row r="953" spans="1:36" x14ac:dyDescent="0.25">
      <c r="A953">
        <v>7011</v>
      </c>
      <c r="B953">
        <v>1973</v>
      </c>
      <c r="C953" s="2">
        <f t="shared" ca="1" si="98"/>
        <v>52</v>
      </c>
      <c r="D953" t="s">
        <v>442</v>
      </c>
      <c r="E953" t="s">
        <v>34</v>
      </c>
      <c r="F953">
        <v>33471</v>
      </c>
      <c r="G953">
        <v>1</v>
      </c>
      <c r="H953">
        <v>0</v>
      </c>
      <c r="I953" s="21">
        <f t="shared" si="99"/>
        <v>1</v>
      </c>
      <c r="J953" s="1">
        <v>41253</v>
      </c>
      <c r="K953">
        <v>47</v>
      </c>
      <c r="L953">
        <v>43</v>
      </c>
      <c r="M953">
        <v>2</v>
      </c>
      <c r="N953">
        <v>27</v>
      </c>
      <c r="O953">
        <v>0</v>
      </c>
      <c r="P953">
        <v>9</v>
      </c>
      <c r="Q953">
        <v>12</v>
      </c>
      <c r="R953" s="2">
        <f t="shared" si="100"/>
        <v>93</v>
      </c>
      <c r="S953">
        <v>3</v>
      </c>
      <c r="T953" s="2" t="str">
        <f t="shared" si="101"/>
        <v>With Discount</v>
      </c>
      <c r="U953">
        <v>3</v>
      </c>
      <c r="V953" s="18">
        <f t="shared" si="102"/>
        <v>39.857142857142854</v>
      </c>
      <c r="W953">
        <v>0</v>
      </c>
      <c r="X953">
        <v>4</v>
      </c>
      <c r="Y953" s="18">
        <f t="shared" si="103"/>
        <v>53.142857142857139</v>
      </c>
      <c r="Z953">
        <v>7</v>
      </c>
      <c r="AA953" s="2">
        <f t="shared" si="104"/>
        <v>10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3</v>
      </c>
      <c r="AI953">
        <v>11</v>
      </c>
      <c r="AJ953">
        <v>0</v>
      </c>
    </row>
    <row r="954" spans="1:36" x14ac:dyDescent="0.25">
      <c r="A954">
        <v>2620</v>
      </c>
      <c r="B954">
        <v>1974</v>
      </c>
      <c r="C954" s="2">
        <f t="shared" ca="1" si="98"/>
        <v>51</v>
      </c>
      <c r="D954" t="s">
        <v>33</v>
      </c>
      <c r="E954" t="s">
        <v>34</v>
      </c>
      <c r="F954">
        <v>34596</v>
      </c>
      <c r="G954">
        <v>1</v>
      </c>
      <c r="H954">
        <v>0</v>
      </c>
      <c r="I954" s="21">
        <f t="shared" si="99"/>
        <v>1</v>
      </c>
      <c r="J954" t="s">
        <v>221</v>
      </c>
      <c r="K954">
        <v>48</v>
      </c>
      <c r="L954">
        <v>14</v>
      </c>
      <c r="M954">
        <v>0</v>
      </c>
      <c r="N954">
        <v>2</v>
      </c>
      <c r="O954">
        <v>0</v>
      </c>
      <c r="P954">
        <v>0</v>
      </c>
      <c r="Q954">
        <v>7</v>
      </c>
      <c r="R954" s="2">
        <f t="shared" si="100"/>
        <v>23</v>
      </c>
      <c r="S954">
        <v>1</v>
      </c>
      <c r="T954" s="2" t="str">
        <f t="shared" si="101"/>
        <v>With Discount</v>
      </c>
      <c r="U954">
        <v>1</v>
      </c>
      <c r="V954" s="18">
        <f t="shared" si="102"/>
        <v>7.6666666666666661</v>
      </c>
      <c r="W954">
        <v>0</v>
      </c>
      <c r="X954">
        <v>2</v>
      </c>
      <c r="Y954" s="18">
        <f t="shared" si="103"/>
        <v>15.333333333333332</v>
      </c>
      <c r="Z954">
        <v>8</v>
      </c>
      <c r="AA954" s="2">
        <f t="shared" si="104"/>
        <v>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</v>
      </c>
      <c r="AI954">
        <v>11</v>
      </c>
      <c r="AJ954">
        <v>1</v>
      </c>
    </row>
    <row r="955" spans="1:36" x14ac:dyDescent="0.25">
      <c r="A955">
        <v>3933</v>
      </c>
      <c r="B955">
        <v>1980</v>
      </c>
      <c r="C955" s="2">
        <f t="shared" ca="1" si="98"/>
        <v>45</v>
      </c>
      <c r="D955" t="s">
        <v>442</v>
      </c>
      <c r="E955" t="s">
        <v>34</v>
      </c>
      <c r="F955">
        <v>44010</v>
      </c>
      <c r="G955">
        <v>1</v>
      </c>
      <c r="H955">
        <v>0</v>
      </c>
      <c r="I955" s="21">
        <f t="shared" si="99"/>
        <v>1</v>
      </c>
      <c r="J955" t="s">
        <v>160</v>
      </c>
      <c r="K955">
        <v>46</v>
      </c>
      <c r="L955">
        <v>186</v>
      </c>
      <c r="M955">
        <v>36</v>
      </c>
      <c r="N955">
        <v>234</v>
      </c>
      <c r="O955">
        <v>86</v>
      </c>
      <c r="P955">
        <v>72</v>
      </c>
      <c r="Q955">
        <v>48</v>
      </c>
      <c r="R955" s="2">
        <f t="shared" si="100"/>
        <v>662</v>
      </c>
      <c r="S955">
        <v>6</v>
      </c>
      <c r="T955" s="2" t="str">
        <f t="shared" si="101"/>
        <v>With Discount</v>
      </c>
      <c r="U955">
        <v>10</v>
      </c>
      <c r="V955" s="18">
        <f t="shared" si="102"/>
        <v>413.75</v>
      </c>
      <c r="W955">
        <v>2</v>
      </c>
      <c r="X955">
        <v>6</v>
      </c>
      <c r="Y955" s="18">
        <f t="shared" si="103"/>
        <v>248.25</v>
      </c>
      <c r="Z955">
        <v>9</v>
      </c>
      <c r="AA955" s="2">
        <f t="shared" si="104"/>
        <v>24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3</v>
      </c>
      <c r="AI955">
        <v>11</v>
      </c>
      <c r="AJ955">
        <v>0</v>
      </c>
    </row>
    <row r="956" spans="1:36" x14ac:dyDescent="0.25">
      <c r="A956">
        <v>10981</v>
      </c>
      <c r="B956">
        <v>1988</v>
      </c>
      <c r="C956" s="2">
        <f t="shared" ca="1" si="98"/>
        <v>37</v>
      </c>
      <c r="D956" t="s">
        <v>442</v>
      </c>
      <c r="E956" t="s">
        <v>34</v>
      </c>
      <c r="F956">
        <v>84219</v>
      </c>
      <c r="G956">
        <v>0</v>
      </c>
      <c r="H956">
        <v>0</v>
      </c>
      <c r="I956" s="21">
        <f t="shared" si="99"/>
        <v>0</v>
      </c>
      <c r="J956" s="1">
        <v>41672</v>
      </c>
      <c r="K956">
        <v>27</v>
      </c>
      <c r="L956">
        <v>434</v>
      </c>
      <c r="M956">
        <v>137</v>
      </c>
      <c r="N956">
        <v>400</v>
      </c>
      <c r="O956">
        <v>45</v>
      </c>
      <c r="P956">
        <v>137</v>
      </c>
      <c r="Q956">
        <v>45</v>
      </c>
      <c r="R956" s="2">
        <f t="shared" si="100"/>
        <v>1198</v>
      </c>
      <c r="S956">
        <v>1</v>
      </c>
      <c r="T956" s="2" t="str">
        <f t="shared" si="101"/>
        <v>With Discount</v>
      </c>
      <c r="U956">
        <v>3</v>
      </c>
      <c r="V956" s="18">
        <f t="shared" si="102"/>
        <v>276.46153846153845</v>
      </c>
      <c r="W956">
        <v>4</v>
      </c>
      <c r="X956">
        <v>10</v>
      </c>
      <c r="Y956" s="18">
        <f t="shared" si="103"/>
        <v>921.53846153846155</v>
      </c>
      <c r="Z956">
        <v>1</v>
      </c>
      <c r="AA956" s="2">
        <f t="shared" si="104"/>
        <v>18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3</v>
      </c>
      <c r="AI956">
        <v>11</v>
      </c>
      <c r="AJ956">
        <v>0</v>
      </c>
    </row>
    <row r="957" spans="1:36" x14ac:dyDescent="0.25">
      <c r="A957">
        <v>1734</v>
      </c>
      <c r="B957">
        <v>1968</v>
      </c>
      <c r="C957" s="2">
        <f t="shared" ca="1" si="98"/>
        <v>57</v>
      </c>
      <c r="D957" t="s">
        <v>33</v>
      </c>
      <c r="E957" t="s">
        <v>34</v>
      </c>
      <c r="F957">
        <v>40706</v>
      </c>
      <c r="G957">
        <v>2</v>
      </c>
      <c r="H957">
        <v>1</v>
      </c>
      <c r="I957" s="21">
        <f t="shared" si="99"/>
        <v>3</v>
      </c>
      <c r="J957" t="s">
        <v>131</v>
      </c>
      <c r="K957">
        <v>37</v>
      </c>
      <c r="L957">
        <v>59</v>
      </c>
      <c r="M957">
        <v>0</v>
      </c>
      <c r="N957">
        <v>11</v>
      </c>
      <c r="O957">
        <v>4</v>
      </c>
      <c r="P957">
        <v>2</v>
      </c>
      <c r="Q957">
        <v>5</v>
      </c>
      <c r="R957" s="2">
        <f t="shared" si="100"/>
        <v>81</v>
      </c>
      <c r="S957">
        <v>4</v>
      </c>
      <c r="T957" s="2" t="str">
        <f t="shared" si="101"/>
        <v>With Discount</v>
      </c>
      <c r="U957">
        <v>3</v>
      </c>
      <c r="V957" s="18">
        <f t="shared" si="102"/>
        <v>34.714285714285715</v>
      </c>
      <c r="W957">
        <v>0</v>
      </c>
      <c r="X957">
        <v>4</v>
      </c>
      <c r="Y957" s="18">
        <f t="shared" si="103"/>
        <v>46.285714285714285</v>
      </c>
      <c r="Z957">
        <v>7</v>
      </c>
      <c r="AA957" s="2">
        <f t="shared" si="104"/>
        <v>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3</v>
      </c>
      <c r="AI957">
        <v>11</v>
      </c>
      <c r="AJ957">
        <v>0</v>
      </c>
    </row>
    <row r="958" spans="1:36" x14ac:dyDescent="0.25">
      <c r="A958">
        <v>10995</v>
      </c>
      <c r="B958">
        <v>1988</v>
      </c>
      <c r="C958" s="2">
        <f t="shared" ca="1" si="98"/>
        <v>37</v>
      </c>
      <c r="D958" t="s">
        <v>443</v>
      </c>
      <c r="E958" t="s">
        <v>34</v>
      </c>
      <c r="F958">
        <v>15716</v>
      </c>
      <c r="G958">
        <v>1</v>
      </c>
      <c r="H958">
        <v>0</v>
      </c>
      <c r="I958" s="21">
        <f t="shared" si="99"/>
        <v>1</v>
      </c>
      <c r="J958" s="1">
        <v>41254</v>
      </c>
      <c r="K958">
        <v>8</v>
      </c>
      <c r="L958">
        <v>16</v>
      </c>
      <c r="M958">
        <v>5</v>
      </c>
      <c r="N958">
        <v>30</v>
      </c>
      <c r="O958">
        <v>8</v>
      </c>
      <c r="P958">
        <v>7</v>
      </c>
      <c r="Q958">
        <v>26</v>
      </c>
      <c r="R958" s="2">
        <f t="shared" si="100"/>
        <v>92</v>
      </c>
      <c r="S958">
        <v>3</v>
      </c>
      <c r="T958" s="2" t="str">
        <f t="shared" si="101"/>
        <v>With Discount</v>
      </c>
      <c r="U958">
        <v>3</v>
      </c>
      <c r="V958" s="18">
        <f t="shared" si="102"/>
        <v>39.428571428571423</v>
      </c>
      <c r="W958">
        <v>0</v>
      </c>
      <c r="X958">
        <v>4</v>
      </c>
      <c r="Y958" s="18">
        <f t="shared" si="103"/>
        <v>52.571428571428569</v>
      </c>
      <c r="Z958">
        <v>8</v>
      </c>
      <c r="AA958" s="2">
        <f t="shared" si="104"/>
        <v>10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3</v>
      </c>
      <c r="AI958">
        <v>11</v>
      </c>
      <c r="AJ958">
        <v>0</v>
      </c>
    </row>
    <row r="959" spans="1:36" x14ac:dyDescent="0.25">
      <c r="A959">
        <v>6357</v>
      </c>
      <c r="B959">
        <v>1959</v>
      </c>
      <c r="C959" s="2">
        <f t="shared" ca="1" si="98"/>
        <v>66</v>
      </c>
      <c r="D959" t="s">
        <v>443</v>
      </c>
      <c r="E959" t="s">
        <v>37</v>
      </c>
      <c r="F959">
        <v>59052</v>
      </c>
      <c r="G959">
        <v>0</v>
      </c>
      <c r="H959">
        <v>1</v>
      </c>
      <c r="I959" s="21">
        <f t="shared" si="99"/>
        <v>1</v>
      </c>
      <c r="J959" t="s">
        <v>341</v>
      </c>
      <c r="K959">
        <v>29</v>
      </c>
      <c r="L959">
        <v>230</v>
      </c>
      <c r="M959">
        <v>35</v>
      </c>
      <c r="N959">
        <v>75</v>
      </c>
      <c r="O959">
        <v>63</v>
      </c>
      <c r="P959">
        <v>57</v>
      </c>
      <c r="Q959">
        <v>31</v>
      </c>
      <c r="R959" s="2">
        <f t="shared" si="100"/>
        <v>491</v>
      </c>
      <c r="S959">
        <v>3</v>
      </c>
      <c r="T959" s="2" t="str">
        <f t="shared" si="101"/>
        <v>With Discount</v>
      </c>
      <c r="U959">
        <v>7</v>
      </c>
      <c r="V959" s="18">
        <f t="shared" si="102"/>
        <v>245.5</v>
      </c>
      <c r="W959">
        <v>1</v>
      </c>
      <c r="X959">
        <v>7</v>
      </c>
      <c r="Y959" s="18">
        <f t="shared" si="103"/>
        <v>245.5</v>
      </c>
      <c r="Z959">
        <v>5</v>
      </c>
      <c r="AA959" s="2">
        <f t="shared" si="104"/>
        <v>18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3</v>
      </c>
      <c r="AI959">
        <v>11</v>
      </c>
      <c r="AJ959">
        <v>0</v>
      </c>
    </row>
    <row r="960" spans="1:36" x14ac:dyDescent="0.25">
      <c r="A960">
        <v>9209</v>
      </c>
      <c r="B960">
        <v>1971</v>
      </c>
      <c r="C960" s="2">
        <f t="shared" ca="1" si="98"/>
        <v>54</v>
      </c>
      <c r="D960" t="s">
        <v>443</v>
      </c>
      <c r="E960" t="s">
        <v>34</v>
      </c>
      <c r="F960">
        <v>80573</v>
      </c>
      <c r="G960">
        <v>0</v>
      </c>
      <c r="H960">
        <v>0</v>
      </c>
      <c r="I960" s="21">
        <f t="shared" si="99"/>
        <v>0</v>
      </c>
      <c r="J960" t="s">
        <v>347</v>
      </c>
      <c r="K960">
        <v>85</v>
      </c>
      <c r="L960">
        <v>829</v>
      </c>
      <c r="M960">
        <v>138</v>
      </c>
      <c r="N960">
        <v>430</v>
      </c>
      <c r="O960">
        <v>60</v>
      </c>
      <c r="P960">
        <v>92</v>
      </c>
      <c r="Q960">
        <v>15</v>
      </c>
      <c r="R960" s="2">
        <f t="shared" si="100"/>
        <v>1564</v>
      </c>
      <c r="S960">
        <v>1</v>
      </c>
      <c r="T960" s="2" t="str">
        <f t="shared" si="101"/>
        <v>With Discount</v>
      </c>
      <c r="U960">
        <v>4</v>
      </c>
      <c r="V960" s="18">
        <f t="shared" si="102"/>
        <v>368</v>
      </c>
      <c r="W960">
        <v>6</v>
      </c>
      <c r="X960">
        <v>13</v>
      </c>
      <c r="Y960" s="18">
        <f t="shared" si="103"/>
        <v>1196</v>
      </c>
      <c r="Z960">
        <v>2</v>
      </c>
      <c r="AA960" s="2">
        <f t="shared" si="104"/>
        <v>24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3</v>
      </c>
      <c r="AI960">
        <v>11</v>
      </c>
      <c r="AJ960">
        <v>0</v>
      </c>
    </row>
    <row r="961" spans="1:36" x14ac:dyDescent="0.25">
      <c r="A961">
        <v>10286</v>
      </c>
      <c r="B961">
        <v>1962</v>
      </c>
      <c r="C961" s="2">
        <f t="shared" ca="1" si="98"/>
        <v>63</v>
      </c>
      <c r="D961" t="s">
        <v>442</v>
      </c>
      <c r="E961" t="s">
        <v>34</v>
      </c>
      <c r="F961">
        <v>83715</v>
      </c>
      <c r="G961">
        <v>0</v>
      </c>
      <c r="H961">
        <v>0</v>
      </c>
      <c r="I961" s="21">
        <f t="shared" si="99"/>
        <v>0</v>
      </c>
      <c r="J961" s="1">
        <v>41700</v>
      </c>
      <c r="K961">
        <v>2</v>
      </c>
      <c r="L961">
        <v>318</v>
      </c>
      <c r="M961">
        <v>8</v>
      </c>
      <c r="N961">
        <v>407</v>
      </c>
      <c r="O961">
        <v>150</v>
      </c>
      <c r="P961">
        <v>35</v>
      </c>
      <c r="Q961">
        <v>8</v>
      </c>
      <c r="R961" s="2">
        <f t="shared" si="100"/>
        <v>926</v>
      </c>
      <c r="S961">
        <v>1</v>
      </c>
      <c r="T961" s="2" t="str">
        <f t="shared" si="101"/>
        <v>With Discount</v>
      </c>
      <c r="U961">
        <v>2</v>
      </c>
      <c r="V961" s="18">
        <f t="shared" si="102"/>
        <v>123.46666666666667</v>
      </c>
      <c r="W961">
        <v>8</v>
      </c>
      <c r="X961">
        <v>13</v>
      </c>
      <c r="Y961" s="18">
        <f t="shared" si="103"/>
        <v>802.53333333333342</v>
      </c>
      <c r="Z961">
        <v>0</v>
      </c>
      <c r="AA961" s="2">
        <f t="shared" si="104"/>
        <v>24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3</v>
      </c>
      <c r="AI961">
        <v>11</v>
      </c>
      <c r="AJ961">
        <v>0</v>
      </c>
    </row>
    <row r="962" spans="1:36" x14ac:dyDescent="0.25">
      <c r="A962">
        <v>2611</v>
      </c>
      <c r="B962">
        <v>1959</v>
      </c>
      <c r="C962" s="2">
        <f t="shared" ca="1" si="98"/>
        <v>66</v>
      </c>
      <c r="D962" t="s">
        <v>443</v>
      </c>
      <c r="E962" t="s">
        <v>34</v>
      </c>
      <c r="F962">
        <v>82576</v>
      </c>
      <c r="G962">
        <v>0</v>
      </c>
      <c r="H962">
        <v>0</v>
      </c>
      <c r="I962" s="21">
        <f t="shared" si="99"/>
        <v>0</v>
      </c>
      <c r="J962" s="1">
        <v>40916</v>
      </c>
      <c r="K962">
        <v>66</v>
      </c>
      <c r="L962">
        <v>1206</v>
      </c>
      <c r="M962">
        <v>55</v>
      </c>
      <c r="N962">
        <v>445</v>
      </c>
      <c r="O962">
        <v>168</v>
      </c>
      <c r="P962">
        <v>18</v>
      </c>
      <c r="Q962">
        <v>18</v>
      </c>
      <c r="R962" s="2">
        <f t="shared" si="100"/>
        <v>1910</v>
      </c>
      <c r="S962">
        <v>1</v>
      </c>
      <c r="T962" s="2" t="str">
        <f t="shared" si="101"/>
        <v>With Discount</v>
      </c>
      <c r="U962">
        <v>2</v>
      </c>
      <c r="V962" s="18">
        <f t="shared" si="102"/>
        <v>272.85714285714283</v>
      </c>
      <c r="W962">
        <v>4</v>
      </c>
      <c r="X962">
        <v>12</v>
      </c>
      <c r="Y962" s="18">
        <f t="shared" si="103"/>
        <v>1637.1428571428571</v>
      </c>
      <c r="Z962">
        <v>1</v>
      </c>
      <c r="AA962" s="2">
        <f t="shared" si="104"/>
        <v>19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3</v>
      </c>
      <c r="AI962">
        <v>11</v>
      </c>
      <c r="AJ962">
        <v>0</v>
      </c>
    </row>
    <row r="963" spans="1:36" x14ac:dyDescent="0.25">
      <c r="A963">
        <v>1600</v>
      </c>
      <c r="B963">
        <v>1965</v>
      </c>
      <c r="C963" s="2">
        <f t="shared" ref="C963:C1026" ca="1" si="105">YEAR(TODAY()) -B963</f>
        <v>60</v>
      </c>
      <c r="D963" t="s">
        <v>443</v>
      </c>
      <c r="E963" t="s">
        <v>34</v>
      </c>
      <c r="F963">
        <v>56962</v>
      </c>
      <c r="G963">
        <v>2</v>
      </c>
      <c r="H963">
        <v>1</v>
      </c>
      <c r="I963" s="21">
        <f t="shared" ref="I963:I1026" si="106">SUM(G963,H963)</f>
        <v>3</v>
      </c>
      <c r="J963" s="1">
        <v>41588</v>
      </c>
      <c r="K963">
        <v>60</v>
      </c>
      <c r="L963">
        <v>292</v>
      </c>
      <c r="M963">
        <v>3</v>
      </c>
      <c r="N963">
        <v>77</v>
      </c>
      <c r="O963">
        <v>10</v>
      </c>
      <c r="P963">
        <v>3</v>
      </c>
      <c r="Q963">
        <v>26</v>
      </c>
      <c r="R963" s="2">
        <f t="shared" ref="R963:R1026" si="107">SUM(L963,M963,N963,O963,P963,Q963)</f>
        <v>411</v>
      </c>
      <c r="S963">
        <v>7</v>
      </c>
      <c r="T963" s="2" t="str">
        <f t="shared" ref="T963:T1026" si="108">IF(S963&gt;0, "With Discount", "Without Discount")</f>
        <v>With Discount</v>
      </c>
      <c r="U963">
        <v>6</v>
      </c>
      <c r="V963" s="18">
        <f t="shared" ref="V963:V1026" si="109">IF((U963+X963)=0,0, (U963/(U963+X963))*R963)</f>
        <v>224.18181818181816</v>
      </c>
      <c r="W963">
        <v>3</v>
      </c>
      <c r="X963">
        <v>5</v>
      </c>
      <c r="Y963" s="18">
        <f t="shared" ref="Y963:Y1026" si="110">IF((X963+U963)=0,0, (X963/(X963+U963))*R963)</f>
        <v>186.81818181818181</v>
      </c>
      <c r="Z963">
        <v>7</v>
      </c>
      <c r="AA963" s="2">
        <f t="shared" ref="AA963:AA1026" si="111">SUM(S963,U963,W963,X963)</f>
        <v>21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3</v>
      </c>
      <c r="AI963">
        <v>11</v>
      </c>
      <c r="AJ963">
        <v>0</v>
      </c>
    </row>
    <row r="964" spans="1:36" x14ac:dyDescent="0.25">
      <c r="A964">
        <v>3308</v>
      </c>
      <c r="B964">
        <v>1952</v>
      </c>
      <c r="C964" s="2">
        <f t="shared" ca="1" si="105"/>
        <v>73</v>
      </c>
      <c r="D964" t="s">
        <v>442</v>
      </c>
      <c r="E964" t="s">
        <v>34</v>
      </c>
      <c r="F964">
        <v>35704</v>
      </c>
      <c r="G964">
        <v>1</v>
      </c>
      <c r="H964">
        <v>1</v>
      </c>
      <c r="I964" s="21">
        <f t="shared" si="106"/>
        <v>2</v>
      </c>
      <c r="J964" s="1">
        <v>41699</v>
      </c>
      <c r="K964">
        <v>54</v>
      </c>
      <c r="L964">
        <v>30</v>
      </c>
      <c r="M964">
        <v>9</v>
      </c>
      <c r="N964">
        <v>12</v>
      </c>
      <c r="O964">
        <v>2</v>
      </c>
      <c r="P964">
        <v>11</v>
      </c>
      <c r="Q964">
        <v>30</v>
      </c>
      <c r="R964" s="2">
        <f t="shared" si="107"/>
        <v>94</v>
      </c>
      <c r="S964">
        <v>3</v>
      </c>
      <c r="T964" s="2" t="str">
        <f t="shared" si="108"/>
        <v>With Discount</v>
      </c>
      <c r="U964">
        <v>2</v>
      </c>
      <c r="V964" s="18">
        <f t="shared" si="109"/>
        <v>31.333333333333332</v>
      </c>
      <c r="W964">
        <v>0</v>
      </c>
      <c r="X964">
        <v>4</v>
      </c>
      <c r="Y964" s="18">
        <f t="shared" si="110"/>
        <v>62.666666666666664</v>
      </c>
      <c r="Z964">
        <v>4</v>
      </c>
      <c r="AA964" s="2">
        <f t="shared" si="111"/>
        <v>9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3</v>
      </c>
      <c r="AI964">
        <v>11</v>
      </c>
      <c r="AJ964">
        <v>0</v>
      </c>
    </row>
    <row r="965" spans="1:36" x14ac:dyDescent="0.25">
      <c r="A965">
        <v>5407</v>
      </c>
      <c r="B965">
        <v>1954</v>
      </c>
      <c r="C965" s="2">
        <f t="shared" ca="1" si="105"/>
        <v>71</v>
      </c>
      <c r="D965" t="s">
        <v>442</v>
      </c>
      <c r="E965" t="s">
        <v>34</v>
      </c>
      <c r="F965">
        <v>53103</v>
      </c>
      <c r="G965">
        <v>0</v>
      </c>
      <c r="H965">
        <v>1</v>
      </c>
      <c r="I965" s="21">
        <f t="shared" si="106"/>
        <v>1</v>
      </c>
      <c r="J965" s="1">
        <v>41617</v>
      </c>
      <c r="K965">
        <v>70</v>
      </c>
      <c r="L965">
        <v>729</v>
      </c>
      <c r="M965">
        <v>17</v>
      </c>
      <c r="N965">
        <v>133</v>
      </c>
      <c r="O965">
        <v>11</v>
      </c>
      <c r="P965">
        <v>0</v>
      </c>
      <c r="Q965">
        <v>195</v>
      </c>
      <c r="R965" s="2">
        <f t="shared" si="107"/>
        <v>1085</v>
      </c>
      <c r="S965">
        <v>5</v>
      </c>
      <c r="T965" s="2" t="str">
        <f t="shared" si="108"/>
        <v>With Discount</v>
      </c>
      <c r="U965">
        <v>10</v>
      </c>
      <c r="V965" s="18">
        <f t="shared" si="109"/>
        <v>638.23529411764707</v>
      </c>
      <c r="W965">
        <v>6</v>
      </c>
      <c r="X965">
        <v>7</v>
      </c>
      <c r="Y965" s="18">
        <f t="shared" si="110"/>
        <v>446.76470588235293</v>
      </c>
      <c r="Z965">
        <v>7</v>
      </c>
      <c r="AA965" s="2">
        <f t="shared" si="111"/>
        <v>28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3</v>
      </c>
      <c r="AI965">
        <v>11</v>
      </c>
      <c r="AJ965">
        <v>0</v>
      </c>
    </row>
    <row r="966" spans="1:36" x14ac:dyDescent="0.25">
      <c r="A966">
        <v>2166</v>
      </c>
      <c r="B966">
        <v>1960</v>
      </c>
      <c r="C966" s="2">
        <f t="shared" ca="1" si="105"/>
        <v>65</v>
      </c>
      <c r="D966" t="s">
        <v>443</v>
      </c>
      <c r="E966" t="s">
        <v>57</v>
      </c>
      <c r="F966">
        <v>46779</v>
      </c>
      <c r="G966">
        <v>1</v>
      </c>
      <c r="H966">
        <v>1</v>
      </c>
      <c r="I966" s="21">
        <f t="shared" si="106"/>
        <v>2</v>
      </c>
      <c r="J966" s="1">
        <v>41615</v>
      </c>
      <c r="K966">
        <v>55</v>
      </c>
      <c r="L966">
        <v>12</v>
      </c>
      <c r="M966">
        <v>1</v>
      </c>
      <c r="N966">
        <v>3</v>
      </c>
      <c r="O966">
        <v>0</v>
      </c>
      <c r="P966">
        <v>0</v>
      </c>
      <c r="Q966">
        <v>7</v>
      </c>
      <c r="R966" s="2">
        <f t="shared" si="107"/>
        <v>23</v>
      </c>
      <c r="S966">
        <v>1</v>
      </c>
      <c r="T966" s="2" t="str">
        <f t="shared" si="108"/>
        <v>With Discount</v>
      </c>
      <c r="U966">
        <v>0</v>
      </c>
      <c r="V966" s="18">
        <f t="shared" si="109"/>
        <v>0</v>
      </c>
      <c r="W966">
        <v>1</v>
      </c>
      <c r="X966">
        <v>2</v>
      </c>
      <c r="Y966" s="18">
        <f t="shared" si="110"/>
        <v>23</v>
      </c>
      <c r="Z966">
        <v>4</v>
      </c>
      <c r="AA966" s="2">
        <f t="shared" si="111"/>
        <v>4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3</v>
      </c>
      <c r="AI966">
        <v>11</v>
      </c>
      <c r="AJ966">
        <v>0</v>
      </c>
    </row>
    <row r="967" spans="1:36" x14ac:dyDescent="0.25">
      <c r="A967">
        <v>3955</v>
      </c>
      <c r="B967">
        <v>1965</v>
      </c>
      <c r="C967" s="2">
        <f t="shared" ca="1" si="105"/>
        <v>60</v>
      </c>
      <c r="D967" t="s">
        <v>442</v>
      </c>
      <c r="E967" t="s">
        <v>37</v>
      </c>
      <c r="F967">
        <v>4861</v>
      </c>
      <c r="G967">
        <v>0</v>
      </c>
      <c r="H967">
        <v>0</v>
      </c>
      <c r="I967" s="21">
        <f t="shared" si="106"/>
        <v>0</v>
      </c>
      <c r="J967" t="s">
        <v>348</v>
      </c>
      <c r="K967">
        <v>20</v>
      </c>
      <c r="L967">
        <v>2</v>
      </c>
      <c r="M967">
        <v>1</v>
      </c>
      <c r="N967">
        <v>1</v>
      </c>
      <c r="O967">
        <v>1</v>
      </c>
      <c r="P967">
        <v>0</v>
      </c>
      <c r="Q967">
        <v>1</v>
      </c>
      <c r="R967" s="2">
        <f t="shared" si="107"/>
        <v>6</v>
      </c>
      <c r="S967">
        <v>0</v>
      </c>
      <c r="T967" s="2" t="str">
        <f t="shared" si="108"/>
        <v>Without Discount</v>
      </c>
      <c r="U967">
        <v>0</v>
      </c>
      <c r="V967" s="18">
        <f t="shared" si="109"/>
        <v>0</v>
      </c>
      <c r="W967">
        <v>0</v>
      </c>
      <c r="X967">
        <v>0</v>
      </c>
      <c r="Y967" s="18">
        <f t="shared" si="110"/>
        <v>0</v>
      </c>
      <c r="Z967">
        <v>14</v>
      </c>
      <c r="AA967" s="2">
        <f t="shared" si="111"/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3</v>
      </c>
      <c r="AI967">
        <v>11</v>
      </c>
      <c r="AJ967">
        <v>0</v>
      </c>
    </row>
    <row r="968" spans="1:36" x14ac:dyDescent="0.25">
      <c r="A968">
        <v>6634</v>
      </c>
      <c r="B968">
        <v>1979</v>
      </c>
      <c r="C968" s="2">
        <f t="shared" ca="1" si="105"/>
        <v>46</v>
      </c>
      <c r="D968" t="s">
        <v>443</v>
      </c>
      <c r="E968" t="s">
        <v>37</v>
      </c>
      <c r="F968">
        <v>33462</v>
      </c>
      <c r="G968">
        <v>1</v>
      </c>
      <c r="H968">
        <v>0</v>
      </c>
      <c r="I968" s="21">
        <f t="shared" si="106"/>
        <v>1</v>
      </c>
      <c r="J968" s="1">
        <v>41463</v>
      </c>
      <c r="K968">
        <v>78</v>
      </c>
      <c r="L968">
        <v>22</v>
      </c>
      <c r="M968">
        <v>3</v>
      </c>
      <c r="N968">
        <v>18</v>
      </c>
      <c r="O968">
        <v>0</v>
      </c>
      <c r="P968">
        <v>0</v>
      </c>
      <c r="Q968">
        <v>11</v>
      </c>
      <c r="R968" s="2">
        <f t="shared" si="107"/>
        <v>54</v>
      </c>
      <c r="S968">
        <v>1</v>
      </c>
      <c r="T968" s="2" t="str">
        <f t="shared" si="108"/>
        <v>With Discount</v>
      </c>
      <c r="U968">
        <v>2</v>
      </c>
      <c r="V968" s="18">
        <f t="shared" si="109"/>
        <v>21.6</v>
      </c>
      <c r="W968">
        <v>0</v>
      </c>
      <c r="X968">
        <v>3</v>
      </c>
      <c r="Y968" s="18">
        <f t="shared" si="110"/>
        <v>32.4</v>
      </c>
      <c r="Z968">
        <v>7</v>
      </c>
      <c r="AA968" s="2">
        <f t="shared" si="111"/>
        <v>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3</v>
      </c>
      <c r="AI968">
        <v>11</v>
      </c>
      <c r="AJ968">
        <v>0</v>
      </c>
    </row>
    <row r="969" spans="1:36" x14ac:dyDescent="0.25">
      <c r="A969">
        <v>3056</v>
      </c>
      <c r="B969">
        <v>1978</v>
      </c>
      <c r="C969" s="2">
        <f t="shared" ca="1" si="105"/>
        <v>47</v>
      </c>
      <c r="D969" t="s">
        <v>442</v>
      </c>
      <c r="E969" t="s">
        <v>37</v>
      </c>
      <c r="F969">
        <v>63693</v>
      </c>
      <c r="G969">
        <v>0</v>
      </c>
      <c r="H969">
        <v>1</v>
      </c>
      <c r="I969" s="21">
        <f t="shared" si="106"/>
        <v>1</v>
      </c>
      <c r="J969" t="s">
        <v>134</v>
      </c>
      <c r="K969">
        <v>63</v>
      </c>
      <c r="L969">
        <v>587</v>
      </c>
      <c r="M969">
        <v>43</v>
      </c>
      <c r="N969">
        <v>337</v>
      </c>
      <c r="O969">
        <v>42</v>
      </c>
      <c r="P969">
        <v>87</v>
      </c>
      <c r="Q969">
        <v>54</v>
      </c>
      <c r="R969" s="2">
        <f t="shared" si="107"/>
        <v>1150</v>
      </c>
      <c r="S969">
        <v>3</v>
      </c>
      <c r="T969" s="2" t="str">
        <f t="shared" si="108"/>
        <v>With Discount</v>
      </c>
      <c r="U969">
        <v>11</v>
      </c>
      <c r="V969" s="18">
        <f t="shared" si="109"/>
        <v>632.5</v>
      </c>
      <c r="W969">
        <v>6</v>
      </c>
      <c r="X969">
        <v>9</v>
      </c>
      <c r="Y969" s="18">
        <f t="shared" si="110"/>
        <v>517.5</v>
      </c>
      <c r="Z969">
        <v>6</v>
      </c>
      <c r="AA969" s="2">
        <f t="shared" si="111"/>
        <v>29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3</v>
      </c>
      <c r="AI969">
        <v>11</v>
      </c>
      <c r="AJ969">
        <v>0</v>
      </c>
    </row>
    <row r="970" spans="1:36" x14ac:dyDescent="0.25">
      <c r="A970">
        <v>5718</v>
      </c>
      <c r="B970">
        <v>1950</v>
      </c>
      <c r="C970" s="2">
        <f t="shared" ca="1" si="105"/>
        <v>75</v>
      </c>
      <c r="D970" t="s">
        <v>442</v>
      </c>
      <c r="E970" t="s">
        <v>34</v>
      </c>
      <c r="F970">
        <v>80763</v>
      </c>
      <c r="G970">
        <v>0</v>
      </c>
      <c r="H970">
        <v>0</v>
      </c>
      <c r="I970" s="21">
        <f t="shared" si="106"/>
        <v>0</v>
      </c>
      <c r="J970" t="s">
        <v>191</v>
      </c>
      <c r="K970">
        <v>17</v>
      </c>
      <c r="L970">
        <v>674</v>
      </c>
      <c r="M970">
        <v>168</v>
      </c>
      <c r="N970">
        <v>108</v>
      </c>
      <c r="O970">
        <v>192</v>
      </c>
      <c r="P970">
        <v>42</v>
      </c>
      <c r="Q970">
        <v>231</v>
      </c>
      <c r="R970" s="2">
        <f t="shared" si="107"/>
        <v>1415</v>
      </c>
      <c r="S970">
        <v>1</v>
      </c>
      <c r="T970" s="2" t="str">
        <f t="shared" si="108"/>
        <v>With Discount</v>
      </c>
      <c r="U970">
        <v>5</v>
      </c>
      <c r="V970" s="18">
        <f t="shared" si="109"/>
        <v>643.18181818181813</v>
      </c>
      <c r="W970">
        <v>11</v>
      </c>
      <c r="X970">
        <v>6</v>
      </c>
      <c r="Y970" s="18">
        <f t="shared" si="110"/>
        <v>771.81818181818176</v>
      </c>
      <c r="Z970">
        <v>3</v>
      </c>
      <c r="AA970" s="2">
        <f t="shared" si="111"/>
        <v>23</v>
      </c>
      <c r="AB970">
        <v>0</v>
      </c>
      <c r="AC970">
        <v>0</v>
      </c>
      <c r="AD970">
        <v>1</v>
      </c>
      <c r="AE970">
        <v>1</v>
      </c>
      <c r="AF970">
        <v>0</v>
      </c>
      <c r="AG970">
        <v>0</v>
      </c>
      <c r="AH970">
        <v>3</v>
      </c>
      <c r="AI970">
        <v>11</v>
      </c>
      <c r="AJ970">
        <v>1</v>
      </c>
    </row>
    <row r="971" spans="1:36" x14ac:dyDescent="0.25">
      <c r="A971">
        <v>6872</v>
      </c>
      <c r="B971">
        <v>1974</v>
      </c>
      <c r="C971" s="2">
        <f t="shared" ca="1" si="105"/>
        <v>51</v>
      </c>
      <c r="D971" t="s">
        <v>33</v>
      </c>
      <c r="E971" t="s">
        <v>34</v>
      </c>
      <c r="F971">
        <v>65352</v>
      </c>
      <c r="G971">
        <v>0</v>
      </c>
      <c r="H971">
        <v>1</v>
      </c>
      <c r="I971" s="21">
        <f t="shared" si="106"/>
        <v>1</v>
      </c>
      <c r="J971" t="s">
        <v>32</v>
      </c>
      <c r="K971">
        <v>43</v>
      </c>
      <c r="L971">
        <v>284</v>
      </c>
      <c r="M971">
        <v>3</v>
      </c>
      <c r="N971">
        <v>84</v>
      </c>
      <c r="O971">
        <v>4</v>
      </c>
      <c r="P971">
        <v>7</v>
      </c>
      <c r="Q971">
        <v>23</v>
      </c>
      <c r="R971" s="2">
        <f t="shared" si="107"/>
        <v>405</v>
      </c>
      <c r="S971">
        <v>2</v>
      </c>
      <c r="T971" s="2" t="str">
        <f t="shared" si="108"/>
        <v>With Discount</v>
      </c>
      <c r="U971">
        <v>4</v>
      </c>
      <c r="V971" s="18">
        <f t="shared" si="109"/>
        <v>135</v>
      </c>
      <c r="W971">
        <v>2</v>
      </c>
      <c r="X971">
        <v>8</v>
      </c>
      <c r="Y971" s="18">
        <f t="shared" si="110"/>
        <v>270</v>
      </c>
      <c r="Z971">
        <v>4</v>
      </c>
      <c r="AA971" s="2">
        <f t="shared" si="111"/>
        <v>16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3</v>
      </c>
      <c r="AI971">
        <v>11</v>
      </c>
      <c r="AJ971">
        <v>0</v>
      </c>
    </row>
    <row r="972" spans="1:36" x14ac:dyDescent="0.25">
      <c r="A972">
        <v>8164</v>
      </c>
      <c r="B972">
        <v>1978</v>
      </c>
      <c r="C972" s="2">
        <f t="shared" ca="1" si="105"/>
        <v>47</v>
      </c>
      <c r="D972" t="s">
        <v>33</v>
      </c>
      <c r="E972" t="s">
        <v>34</v>
      </c>
      <c r="F972">
        <v>82170</v>
      </c>
      <c r="G972">
        <v>0</v>
      </c>
      <c r="H972">
        <v>0</v>
      </c>
      <c r="I972" s="21">
        <f t="shared" si="106"/>
        <v>0</v>
      </c>
      <c r="J972" t="s">
        <v>223</v>
      </c>
      <c r="K972">
        <v>13</v>
      </c>
      <c r="L972">
        <v>1023</v>
      </c>
      <c r="M972">
        <v>93</v>
      </c>
      <c r="N972">
        <v>651</v>
      </c>
      <c r="O972">
        <v>49</v>
      </c>
      <c r="P972">
        <v>55</v>
      </c>
      <c r="Q972">
        <v>37</v>
      </c>
      <c r="R972" s="2">
        <f t="shared" si="107"/>
        <v>1908</v>
      </c>
      <c r="S972">
        <v>1</v>
      </c>
      <c r="T972" s="2" t="str">
        <f t="shared" si="108"/>
        <v>With Discount</v>
      </c>
      <c r="U972">
        <v>5</v>
      </c>
      <c r="V972" s="18">
        <f t="shared" si="109"/>
        <v>795</v>
      </c>
      <c r="W972">
        <v>6</v>
      </c>
      <c r="X972">
        <v>7</v>
      </c>
      <c r="Y972" s="18">
        <f t="shared" si="110"/>
        <v>1113</v>
      </c>
      <c r="Z972">
        <v>2</v>
      </c>
      <c r="AA972" s="2">
        <f t="shared" si="111"/>
        <v>19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</v>
      </c>
      <c r="AI972">
        <v>11</v>
      </c>
      <c r="AJ972">
        <v>0</v>
      </c>
    </row>
    <row r="973" spans="1:36" x14ac:dyDescent="0.25">
      <c r="A973">
        <v>4580</v>
      </c>
      <c r="B973">
        <v>1969</v>
      </c>
      <c r="C973" s="2">
        <f t="shared" ca="1" si="105"/>
        <v>56</v>
      </c>
      <c r="D973" t="s">
        <v>442</v>
      </c>
      <c r="E973" t="s">
        <v>34</v>
      </c>
      <c r="F973">
        <v>75759</v>
      </c>
      <c r="G973">
        <v>0</v>
      </c>
      <c r="H973">
        <v>0</v>
      </c>
      <c r="I973" s="21">
        <f t="shared" si="106"/>
        <v>0</v>
      </c>
      <c r="J973" t="s">
        <v>349</v>
      </c>
      <c r="K973">
        <v>46</v>
      </c>
      <c r="L973">
        <v>1394</v>
      </c>
      <c r="M973">
        <v>22</v>
      </c>
      <c r="N973">
        <v>708</v>
      </c>
      <c r="O973">
        <v>89</v>
      </c>
      <c r="P973">
        <v>91</v>
      </c>
      <c r="Q973">
        <v>182</v>
      </c>
      <c r="R973" s="2">
        <f t="shared" si="107"/>
        <v>2486</v>
      </c>
      <c r="S973">
        <v>1</v>
      </c>
      <c r="T973" s="2" t="str">
        <f t="shared" si="108"/>
        <v>With Discount</v>
      </c>
      <c r="U973">
        <v>9</v>
      </c>
      <c r="V973" s="18">
        <f t="shared" si="109"/>
        <v>1243</v>
      </c>
      <c r="W973">
        <v>7</v>
      </c>
      <c r="X973">
        <v>9</v>
      </c>
      <c r="Y973" s="18">
        <f t="shared" si="110"/>
        <v>1243</v>
      </c>
      <c r="Z973">
        <v>5</v>
      </c>
      <c r="AA973" s="2">
        <f t="shared" si="111"/>
        <v>26</v>
      </c>
      <c r="AB973">
        <v>1</v>
      </c>
      <c r="AC973">
        <v>0</v>
      </c>
      <c r="AD973">
        <v>1</v>
      </c>
      <c r="AE973">
        <v>1</v>
      </c>
      <c r="AF973">
        <v>0</v>
      </c>
      <c r="AG973">
        <v>0</v>
      </c>
      <c r="AH973">
        <v>3</v>
      </c>
      <c r="AI973">
        <v>11</v>
      </c>
      <c r="AJ973">
        <v>1</v>
      </c>
    </row>
    <row r="974" spans="1:36" x14ac:dyDescent="0.25">
      <c r="A974">
        <v>9305</v>
      </c>
      <c r="B974">
        <v>1976</v>
      </c>
      <c r="C974" s="2">
        <f t="shared" ca="1" si="105"/>
        <v>49</v>
      </c>
      <c r="D974" t="s">
        <v>443</v>
      </c>
      <c r="E974" t="s">
        <v>30</v>
      </c>
      <c r="F974">
        <v>79689</v>
      </c>
      <c r="G974">
        <v>0</v>
      </c>
      <c r="H974">
        <v>0</v>
      </c>
      <c r="I974" s="21">
        <f t="shared" si="106"/>
        <v>0</v>
      </c>
      <c r="J974" s="1">
        <v>41613</v>
      </c>
      <c r="K974">
        <v>65</v>
      </c>
      <c r="L974">
        <v>311</v>
      </c>
      <c r="M974">
        <v>26</v>
      </c>
      <c r="N974">
        <v>640</v>
      </c>
      <c r="O974">
        <v>180</v>
      </c>
      <c r="P974">
        <v>37</v>
      </c>
      <c r="Q974">
        <v>121</v>
      </c>
      <c r="R974" s="2">
        <f t="shared" si="107"/>
        <v>1315</v>
      </c>
      <c r="S974">
        <v>1</v>
      </c>
      <c r="T974" s="2" t="str">
        <f t="shared" si="108"/>
        <v>With Discount</v>
      </c>
      <c r="U974">
        <v>4</v>
      </c>
      <c r="V974" s="18">
        <f t="shared" si="109"/>
        <v>309.41176470588238</v>
      </c>
      <c r="W974">
        <v>9</v>
      </c>
      <c r="X974">
        <v>13</v>
      </c>
      <c r="Y974" s="18">
        <f t="shared" si="110"/>
        <v>1005.5882352941176</v>
      </c>
      <c r="Z974">
        <v>2</v>
      </c>
      <c r="AA974" s="2">
        <f t="shared" si="111"/>
        <v>27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3</v>
      </c>
      <c r="AI974">
        <v>11</v>
      </c>
      <c r="AJ974">
        <v>0</v>
      </c>
    </row>
    <row r="975" spans="1:36" x14ac:dyDescent="0.25">
      <c r="A975">
        <v>453</v>
      </c>
      <c r="B975">
        <v>1956</v>
      </c>
      <c r="C975" s="2">
        <f t="shared" ca="1" si="105"/>
        <v>69</v>
      </c>
      <c r="D975" t="s">
        <v>33</v>
      </c>
      <c r="E975" t="s">
        <v>57</v>
      </c>
      <c r="F975">
        <v>35340</v>
      </c>
      <c r="G975">
        <v>1</v>
      </c>
      <c r="H975">
        <v>1</v>
      </c>
      <c r="I975" s="21">
        <f t="shared" si="106"/>
        <v>2</v>
      </c>
      <c r="J975" t="s">
        <v>133</v>
      </c>
      <c r="K975">
        <v>1</v>
      </c>
      <c r="L975">
        <v>27</v>
      </c>
      <c r="M975">
        <v>0</v>
      </c>
      <c r="N975">
        <v>12</v>
      </c>
      <c r="O975">
        <v>0</v>
      </c>
      <c r="P975">
        <v>1</v>
      </c>
      <c r="Q975">
        <v>5</v>
      </c>
      <c r="R975" s="2">
        <f t="shared" si="107"/>
        <v>45</v>
      </c>
      <c r="S975">
        <v>2</v>
      </c>
      <c r="T975" s="2" t="str">
        <f t="shared" si="108"/>
        <v>With Discount</v>
      </c>
      <c r="U975">
        <v>2</v>
      </c>
      <c r="V975" s="18">
        <f t="shared" si="109"/>
        <v>18</v>
      </c>
      <c r="W975">
        <v>0</v>
      </c>
      <c r="X975">
        <v>3</v>
      </c>
      <c r="Y975" s="18">
        <f t="shared" si="110"/>
        <v>27</v>
      </c>
      <c r="Z975">
        <v>5</v>
      </c>
      <c r="AA975" s="2">
        <f t="shared" si="111"/>
        <v>7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3</v>
      </c>
      <c r="AI975">
        <v>11</v>
      </c>
      <c r="AJ975">
        <v>0</v>
      </c>
    </row>
    <row r="976" spans="1:36" x14ac:dyDescent="0.25">
      <c r="A976">
        <v>8545</v>
      </c>
      <c r="B976">
        <v>1954</v>
      </c>
      <c r="C976" s="2">
        <f t="shared" ca="1" si="105"/>
        <v>71</v>
      </c>
      <c r="D976" t="s">
        <v>442</v>
      </c>
      <c r="E976" t="s">
        <v>37</v>
      </c>
      <c r="F976">
        <v>85683</v>
      </c>
      <c r="G976">
        <v>0</v>
      </c>
      <c r="H976">
        <v>0</v>
      </c>
      <c r="I976" s="21">
        <f t="shared" si="106"/>
        <v>0</v>
      </c>
      <c r="J976" t="s">
        <v>327</v>
      </c>
      <c r="K976">
        <v>6</v>
      </c>
      <c r="L976">
        <v>1296</v>
      </c>
      <c r="M976">
        <v>17</v>
      </c>
      <c r="N976">
        <v>311</v>
      </c>
      <c r="O976">
        <v>45</v>
      </c>
      <c r="P976">
        <v>69</v>
      </c>
      <c r="Q976">
        <v>51</v>
      </c>
      <c r="R976" s="2">
        <f t="shared" si="107"/>
        <v>1789</v>
      </c>
      <c r="S976">
        <v>1</v>
      </c>
      <c r="T976" s="2" t="str">
        <f t="shared" si="108"/>
        <v>With Discount</v>
      </c>
      <c r="U976">
        <v>2</v>
      </c>
      <c r="V976" s="18">
        <f t="shared" si="109"/>
        <v>298.16666666666663</v>
      </c>
      <c r="W976">
        <v>4</v>
      </c>
      <c r="X976">
        <v>10</v>
      </c>
      <c r="Y976" s="18">
        <f t="shared" si="110"/>
        <v>1490.8333333333335</v>
      </c>
      <c r="Z976">
        <v>1</v>
      </c>
      <c r="AA976" s="2">
        <f t="shared" si="111"/>
        <v>17</v>
      </c>
      <c r="AB976">
        <v>0</v>
      </c>
      <c r="AC976">
        <v>1</v>
      </c>
      <c r="AD976">
        <v>1</v>
      </c>
      <c r="AE976">
        <v>1</v>
      </c>
      <c r="AF976">
        <v>1</v>
      </c>
      <c r="AG976">
        <v>0</v>
      </c>
      <c r="AH976">
        <v>3</v>
      </c>
      <c r="AI976">
        <v>11</v>
      </c>
      <c r="AJ976">
        <v>1</v>
      </c>
    </row>
    <row r="977" spans="1:36" x14ac:dyDescent="0.25">
      <c r="A977">
        <v>9850</v>
      </c>
      <c r="B977">
        <v>1972</v>
      </c>
      <c r="C977" s="2">
        <f t="shared" ca="1" si="105"/>
        <v>53</v>
      </c>
      <c r="D977" t="s">
        <v>443</v>
      </c>
      <c r="E977" t="s">
        <v>34</v>
      </c>
      <c r="F977">
        <v>24884</v>
      </c>
      <c r="G977">
        <v>1</v>
      </c>
      <c r="H977">
        <v>0</v>
      </c>
      <c r="I977" s="21">
        <f t="shared" si="106"/>
        <v>1</v>
      </c>
      <c r="J977" t="s">
        <v>328</v>
      </c>
      <c r="K977">
        <v>32</v>
      </c>
      <c r="L977">
        <v>3</v>
      </c>
      <c r="M977">
        <v>6</v>
      </c>
      <c r="N977">
        <v>7</v>
      </c>
      <c r="O977">
        <v>0</v>
      </c>
      <c r="P977">
        <v>0</v>
      </c>
      <c r="Q977">
        <v>3</v>
      </c>
      <c r="R977" s="2">
        <f t="shared" si="107"/>
        <v>19</v>
      </c>
      <c r="S977">
        <v>1</v>
      </c>
      <c r="T977" s="2" t="str">
        <f t="shared" si="108"/>
        <v>With Discount</v>
      </c>
      <c r="U977">
        <v>0</v>
      </c>
      <c r="V977" s="18">
        <f t="shared" si="109"/>
        <v>0</v>
      </c>
      <c r="W977">
        <v>0</v>
      </c>
      <c r="X977">
        <v>3</v>
      </c>
      <c r="Y977" s="18">
        <f t="shared" si="110"/>
        <v>19</v>
      </c>
      <c r="Z977">
        <v>7</v>
      </c>
      <c r="AA977" s="2">
        <f t="shared" si="111"/>
        <v>4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3</v>
      </c>
      <c r="AI977">
        <v>11</v>
      </c>
      <c r="AJ977">
        <v>0</v>
      </c>
    </row>
    <row r="978" spans="1:36" x14ac:dyDescent="0.25">
      <c r="A978">
        <v>7378</v>
      </c>
      <c r="B978">
        <v>1981</v>
      </c>
      <c r="C978" s="2">
        <f t="shared" ca="1" si="105"/>
        <v>44</v>
      </c>
      <c r="D978" t="s">
        <v>443</v>
      </c>
      <c r="E978" t="s">
        <v>34</v>
      </c>
      <c r="F978">
        <v>42021</v>
      </c>
      <c r="G978">
        <v>1</v>
      </c>
      <c r="H978">
        <v>0</v>
      </c>
      <c r="I978" s="21">
        <f t="shared" si="106"/>
        <v>1</v>
      </c>
      <c r="J978" t="s">
        <v>44</v>
      </c>
      <c r="K978">
        <v>34</v>
      </c>
      <c r="L978">
        <v>393</v>
      </c>
      <c r="M978">
        <v>5</v>
      </c>
      <c r="N978">
        <v>136</v>
      </c>
      <c r="O978">
        <v>7</v>
      </c>
      <c r="P978">
        <v>5</v>
      </c>
      <c r="Q978">
        <v>27</v>
      </c>
      <c r="R978" s="2">
        <f t="shared" si="107"/>
        <v>573</v>
      </c>
      <c r="S978">
        <v>5</v>
      </c>
      <c r="T978" s="2" t="str">
        <f t="shared" si="108"/>
        <v>With Discount</v>
      </c>
      <c r="U978">
        <v>10</v>
      </c>
      <c r="V978" s="18">
        <f t="shared" si="109"/>
        <v>358.125</v>
      </c>
      <c r="W978">
        <v>1</v>
      </c>
      <c r="X978">
        <v>6</v>
      </c>
      <c r="Y978" s="18">
        <f t="shared" si="110"/>
        <v>214.875</v>
      </c>
      <c r="Z978">
        <v>9</v>
      </c>
      <c r="AA978" s="2">
        <f t="shared" si="111"/>
        <v>22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3</v>
      </c>
      <c r="AI978">
        <v>11</v>
      </c>
      <c r="AJ978">
        <v>0</v>
      </c>
    </row>
    <row r="979" spans="1:36" x14ac:dyDescent="0.25">
      <c r="A979">
        <v>7646</v>
      </c>
      <c r="B979">
        <v>1989</v>
      </c>
      <c r="C979" s="2">
        <f t="shared" ca="1" si="105"/>
        <v>36</v>
      </c>
      <c r="D979" t="s">
        <v>442</v>
      </c>
      <c r="E979" t="s">
        <v>30</v>
      </c>
      <c r="F979">
        <v>64449</v>
      </c>
      <c r="G979">
        <v>1</v>
      </c>
      <c r="H979">
        <v>0</v>
      </c>
      <c r="I979" s="21">
        <f t="shared" si="106"/>
        <v>1</v>
      </c>
      <c r="J979" t="s">
        <v>350</v>
      </c>
      <c r="K979">
        <v>70</v>
      </c>
      <c r="L979">
        <v>218</v>
      </c>
      <c r="M979">
        <v>63</v>
      </c>
      <c r="N979">
        <v>282</v>
      </c>
      <c r="O979">
        <v>137</v>
      </c>
      <c r="P979">
        <v>35</v>
      </c>
      <c r="Q979">
        <v>70</v>
      </c>
      <c r="R979" s="2">
        <f t="shared" si="107"/>
        <v>805</v>
      </c>
      <c r="S979">
        <v>4</v>
      </c>
      <c r="T979" s="2" t="str">
        <f t="shared" si="108"/>
        <v>With Discount</v>
      </c>
      <c r="U979">
        <v>5</v>
      </c>
      <c r="V979" s="18">
        <f t="shared" si="109"/>
        <v>236.76470588235296</v>
      </c>
      <c r="W979">
        <v>3</v>
      </c>
      <c r="X979">
        <v>12</v>
      </c>
      <c r="Y979" s="18">
        <f t="shared" si="110"/>
        <v>568.23529411764707</v>
      </c>
      <c r="Z979">
        <v>4</v>
      </c>
      <c r="AA979" s="2">
        <f t="shared" si="111"/>
        <v>24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3</v>
      </c>
      <c r="AI979">
        <v>11</v>
      </c>
      <c r="AJ979">
        <v>0</v>
      </c>
    </row>
    <row r="980" spans="1:36" x14ac:dyDescent="0.25">
      <c r="A980">
        <v>1640</v>
      </c>
      <c r="B980">
        <v>1954</v>
      </c>
      <c r="C980" s="2">
        <f t="shared" ca="1" si="105"/>
        <v>71</v>
      </c>
      <c r="D980" t="s">
        <v>442</v>
      </c>
      <c r="E980" t="s">
        <v>37</v>
      </c>
      <c r="F980">
        <v>64587</v>
      </c>
      <c r="G980">
        <v>1</v>
      </c>
      <c r="H980">
        <v>1</v>
      </c>
      <c r="I980" s="21">
        <f t="shared" si="106"/>
        <v>2</v>
      </c>
      <c r="J980" t="s">
        <v>348</v>
      </c>
      <c r="K980">
        <v>49</v>
      </c>
      <c r="L980">
        <v>66</v>
      </c>
      <c r="M980">
        <v>0</v>
      </c>
      <c r="N980">
        <v>16</v>
      </c>
      <c r="O980">
        <v>0</v>
      </c>
      <c r="P980">
        <v>6</v>
      </c>
      <c r="Q980">
        <v>20</v>
      </c>
      <c r="R980" s="2">
        <f t="shared" si="107"/>
        <v>108</v>
      </c>
      <c r="S980">
        <v>2</v>
      </c>
      <c r="T980" s="2" t="str">
        <f t="shared" si="108"/>
        <v>With Discount</v>
      </c>
      <c r="U980">
        <v>1</v>
      </c>
      <c r="V980" s="18">
        <f t="shared" si="109"/>
        <v>21.6</v>
      </c>
      <c r="W980">
        <v>1</v>
      </c>
      <c r="X980">
        <v>4</v>
      </c>
      <c r="Y980" s="18">
        <f t="shared" si="110"/>
        <v>86.4</v>
      </c>
      <c r="Z980">
        <v>3</v>
      </c>
      <c r="AA980" s="2">
        <f t="shared" si="111"/>
        <v>8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3</v>
      </c>
      <c r="AI980">
        <v>11</v>
      </c>
      <c r="AJ980">
        <v>0</v>
      </c>
    </row>
    <row r="981" spans="1:36" x14ac:dyDescent="0.25">
      <c r="A981">
        <v>5184</v>
      </c>
      <c r="B981">
        <v>1995</v>
      </c>
      <c r="C981" s="2">
        <f t="shared" ca="1" si="105"/>
        <v>30</v>
      </c>
      <c r="D981" t="s">
        <v>442</v>
      </c>
      <c r="E981" t="s">
        <v>30</v>
      </c>
      <c r="F981">
        <v>34824</v>
      </c>
      <c r="G981">
        <v>0</v>
      </c>
      <c r="H981">
        <v>0</v>
      </c>
      <c r="I981" s="21">
        <f t="shared" si="106"/>
        <v>0</v>
      </c>
      <c r="J981" t="s">
        <v>303</v>
      </c>
      <c r="K981">
        <v>65</v>
      </c>
      <c r="L981">
        <v>4</v>
      </c>
      <c r="M981">
        <v>2</v>
      </c>
      <c r="N981">
        <v>11</v>
      </c>
      <c r="O981">
        <v>2</v>
      </c>
      <c r="P981">
        <v>0</v>
      </c>
      <c r="Q981">
        <v>4</v>
      </c>
      <c r="R981" s="2">
        <f t="shared" si="107"/>
        <v>23</v>
      </c>
      <c r="S981">
        <v>1</v>
      </c>
      <c r="T981" s="2" t="str">
        <f t="shared" si="108"/>
        <v>With Discount</v>
      </c>
      <c r="U981">
        <v>1</v>
      </c>
      <c r="V981" s="18">
        <f t="shared" si="109"/>
        <v>7.6666666666666661</v>
      </c>
      <c r="W981">
        <v>0</v>
      </c>
      <c r="X981">
        <v>2</v>
      </c>
      <c r="Y981" s="18">
        <f t="shared" si="110"/>
        <v>15.333333333333332</v>
      </c>
      <c r="Z981">
        <v>6</v>
      </c>
      <c r="AA981" s="2">
        <f t="shared" si="111"/>
        <v>4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3</v>
      </c>
      <c r="AI981">
        <v>11</v>
      </c>
      <c r="AJ981">
        <v>0</v>
      </c>
    </row>
    <row r="982" spans="1:36" x14ac:dyDescent="0.25">
      <c r="A982">
        <v>8492</v>
      </c>
      <c r="B982">
        <v>1978</v>
      </c>
      <c r="C982" s="2">
        <f t="shared" ca="1" si="105"/>
        <v>47</v>
      </c>
      <c r="D982" t="s">
        <v>442</v>
      </c>
      <c r="E982" t="s">
        <v>34</v>
      </c>
      <c r="F982">
        <v>75437</v>
      </c>
      <c r="G982">
        <v>0</v>
      </c>
      <c r="H982">
        <v>0</v>
      </c>
      <c r="I982" s="21">
        <f t="shared" si="106"/>
        <v>0</v>
      </c>
      <c r="J982" s="1">
        <v>41528</v>
      </c>
      <c r="K982">
        <v>25</v>
      </c>
      <c r="L982">
        <v>795</v>
      </c>
      <c r="M982">
        <v>0</v>
      </c>
      <c r="N982">
        <v>545</v>
      </c>
      <c r="O982">
        <v>95</v>
      </c>
      <c r="P982">
        <v>58</v>
      </c>
      <c r="Q982">
        <v>0</v>
      </c>
      <c r="R982" s="2">
        <f t="shared" si="107"/>
        <v>1493</v>
      </c>
      <c r="S982">
        <v>1</v>
      </c>
      <c r="T982" s="2" t="str">
        <f t="shared" si="108"/>
        <v>With Discount</v>
      </c>
      <c r="U982">
        <v>8</v>
      </c>
      <c r="V982" s="18">
        <f t="shared" si="109"/>
        <v>663.55555555555554</v>
      </c>
      <c r="W982">
        <v>4</v>
      </c>
      <c r="X982">
        <v>10</v>
      </c>
      <c r="Y982" s="18">
        <f t="shared" si="110"/>
        <v>829.44444444444446</v>
      </c>
      <c r="Z982">
        <v>6</v>
      </c>
      <c r="AA982" s="2">
        <f t="shared" si="111"/>
        <v>23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3</v>
      </c>
      <c r="AI982">
        <v>11</v>
      </c>
      <c r="AJ982">
        <v>0</v>
      </c>
    </row>
    <row r="983" spans="1:36" x14ac:dyDescent="0.25">
      <c r="A983">
        <v>11188</v>
      </c>
      <c r="B983">
        <v>1957</v>
      </c>
      <c r="C983" s="2">
        <f t="shared" ca="1" si="105"/>
        <v>68</v>
      </c>
      <c r="D983" t="s">
        <v>442</v>
      </c>
      <c r="E983" t="s">
        <v>34</v>
      </c>
      <c r="F983">
        <v>26091</v>
      </c>
      <c r="G983">
        <v>1</v>
      </c>
      <c r="H983">
        <v>1</v>
      </c>
      <c r="I983" s="21">
        <f t="shared" si="106"/>
        <v>2</v>
      </c>
      <c r="J983" t="s">
        <v>75</v>
      </c>
      <c r="K983">
        <v>84</v>
      </c>
      <c r="L983">
        <v>15</v>
      </c>
      <c r="M983">
        <v>10</v>
      </c>
      <c r="N983">
        <v>19</v>
      </c>
      <c r="O983">
        <v>8</v>
      </c>
      <c r="P983">
        <v>17</v>
      </c>
      <c r="Q983">
        <v>20</v>
      </c>
      <c r="R983" s="2">
        <f t="shared" si="107"/>
        <v>89</v>
      </c>
      <c r="S983">
        <v>3</v>
      </c>
      <c r="T983" s="2" t="str">
        <f t="shared" si="108"/>
        <v>With Discount</v>
      </c>
      <c r="U983">
        <v>2</v>
      </c>
      <c r="V983" s="18">
        <f t="shared" si="109"/>
        <v>35.6</v>
      </c>
      <c r="W983">
        <v>1</v>
      </c>
      <c r="X983">
        <v>3</v>
      </c>
      <c r="Y983" s="18">
        <f t="shared" si="110"/>
        <v>53.4</v>
      </c>
      <c r="Z983">
        <v>5</v>
      </c>
      <c r="AA983" s="2">
        <f t="shared" si="111"/>
        <v>9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3</v>
      </c>
      <c r="AI983">
        <v>11</v>
      </c>
      <c r="AJ983">
        <v>0</v>
      </c>
    </row>
    <row r="984" spans="1:36" x14ac:dyDescent="0.25">
      <c r="A984">
        <v>1212</v>
      </c>
      <c r="B984">
        <v>1973</v>
      </c>
      <c r="C984" s="2">
        <f t="shared" ca="1" si="105"/>
        <v>52</v>
      </c>
      <c r="D984" t="s">
        <v>442</v>
      </c>
      <c r="E984" t="s">
        <v>34</v>
      </c>
      <c r="F984">
        <v>52845</v>
      </c>
      <c r="G984">
        <v>1</v>
      </c>
      <c r="H984">
        <v>0</v>
      </c>
      <c r="I984" s="21">
        <f t="shared" si="106"/>
        <v>1</v>
      </c>
      <c r="J984" t="s">
        <v>351</v>
      </c>
      <c r="K984">
        <v>7</v>
      </c>
      <c r="L984">
        <v>384</v>
      </c>
      <c r="M984">
        <v>25</v>
      </c>
      <c r="N984">
        <v>292</v>
      </c>
      <c r="O984">
        <v>130</v>
      </c>
      <c r="P984">
        <v>41</v>
      </c>
      <c r="Q984">
        <v>64</v>
      </c>
      <c r="R984" s="2">
        <f t="shared" si="107"/>
        <v>936</v>
      </c>
      <c r="S984">
        <v>3</v>
      </c>
      <c r="T984" s="2" t="str">
        <f t="shared" si="108"/>
        <v>With Discount</v>
      </c>
      <c r="U984">
        <v>8</v>
      </c>
      <c r="V984" s="18">
        <f t="shared" si="109"/>
        <v>534.85714285714278</v>
      </c>
      <c r="W984">
        <v>8</v>
      </c>
      <c r="X984">
        <v>6</v>
      </c>
      <c r="Y984" s="18">
        <f t="shared" si="110"/>
        <v>401.14285714285711</v>
      </c>
      <c r="Z984">
        <v>6</v>
      </c>
      <c r="AA984" s="2">
        <f t="shared" si="111"/>
        <v>25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</v>
      </c>
      <c r="AI984">
        <v>11</v>
      </c>
      <c r="AJ984">
        <v>0</v>
      </c>
    </row>
    <row r="985" spans="1:36" x14ac:dyDescent="0.25">
      <c r="A985">
        <v>9097</v>
      </c>
      <c r="B985">
        <v>1956</v>
      </c>
      <c r="C985" s="2">
        <f t="shared" ca="1" si="105"/>
        <v>69</v>
      </c>
      <c r="D985" t="s">
        <v>442</v>
      </c>
      <c r="E985" t="s">
        <v>37</v>
      </c>
      <c r="F985">
        <v>46086</v>
      </c>
      <c r="G985">
        <v>0</v>
      </c>
      <c r="H985">
        <v>1</v>
      </c>
      <c r="I985" s="21">
        <f t="shared" si="106"/>
        <v>1</v>
      </c>
      <c r="J985" s="1">
        <v>41344</v>
      </c>
      <c r="K985">
        <v>34</v>
      </c>
      <c r="L985">
        <v>244</v>
      </c>
      <c r="M985">
        <v>8</v>
      </c>
      <c r="N985">
        <v>32</v>
      </c>
      <c r="O985">
        <v>7</v>
      </c>
      <c r="P985">
        <v>2</v>
      </c>
      <c r="Q985">
        <v>50</v>
      </c>
      <c r="R985" s="2">
        <f t="shared" si="107"/>
        <v>343</v>
      </c>
      <c r="S985">
        <v>4</v>
      </c>
      <c r="T985" s="2" t="str">
        <f t="shared" si="108"/>
        <v>With Discount</v>
      </c>
      <c r="U985">
        <v>3</v>
      </c>
      <c r="V985" s="18">
        <f t="shared" si="109"/>
        <v>93.545454545454533</v>
      </c>
      <c r="W985">
        <v>1</v>
      </c>
      <c r="X985">
        <v>8</v>
      </c>
      <c r="Y985" s="18">
        <f t="shared" si="110"/>
        <v>249.45454545454547</v>
      </c>
      <c r="Z985">
        <v>4</v>
      </c>
      <c r="AA985" s="2">
        <f t="shared" si="111"/>
        <v>16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3</v>
      </c>
      <c r="AI985">
        <v>11</v>
      </c>
      <c r="AJ985">
        <v>0</v>
      </c>
    </row>
    <row r="986" spans="1:36" x14ac:dyDescent="0.25">
      <c r="A986">
        <v>10473</v>
      </c>
      <c r="B986">
        <v>1956</v>
      </c>
      <c r="C986" s="2">
        <f t="shared" ca="1" si="105"/>
        <v>69</v>
      </c>
      <c r="D986" t="s">
        <v>33</v>
      </c>
      <c r="E986" t="s">
        <v>57</v>
      </c>
      <c r="F986">
        <v>78028</v>
      </c>
      <c r="G986">
        <v>0</v>
      </c>
      <c r="H986">
        <v>1</v>
      </c>
      <c r="I986" s="21">
        <f t="shared" si="106"/>
        <v>1</v>
      </c>
      <c r="J986" s="1">
        <v>41191</v>
      </c>
      <c r="K986">
        <v>38</v>
      </c>
      <c r="L986">
        <v>158</v>
      </c>
      <c r="M986">
        <v>19</v>
      </c>
      <c r="N986">
        <v>288</v>
      </c>
      <c r="O986">
        <v>25</v>
      </c>
      <c r="P986">
        <v>0</v>
      </c>
      <c r="Q986">
        <v>38</v>
      </c>
      <c r="R986" s="2">
        <f t="shared" si="107"/>
        <v>528</v>
      </c>
      <c r="S986">
        <v>1</v>
      </c>
      <c r="T986" s="2" t="str">
        <f t="shared" si="108"/>
        <v>With Discount</v>
      </c>
      <c r="U986">
        <v>6</v>
      </c>
      <c r="V986" s="18">
        <f t="shared" si="109"/>
        <v>211.20000000000002</v>
      </c>
      <c r="W986">
        <v>4</v>
      </c>
      <c r="X986">
        <v>9</v>
      </c>
      <c r="Y986" s="18">
        <f t="shared" si="110"/>
        <v>316.8</v>
      </c>
      <c r="Z986">
        <v>7</v>
      </c>
      <c r="AA986" s="2">
        <f t="shared" si="111"/>
        <v>20</v>
      </c>
      <c r="AB986">
        <v>0</v>
      </c>
      <c r="AC986">
        <v>1</v>
      </c>
      <c r="AD986">
        <v>1</v>
      </c>
      <c r="AE986">
        <v>0</v>
      </c>
      <c r="AF986">
        <v>0</v>
      </c>
      <c r="AG986">
        <v>0</v>
      </c>
      <c r="AH986">
        <v>3</v>
      </c>
      <c r="AI986">
        <v>11</v>
      </c>
      <c r="AJ986">
        <v>1</v>
      </c>
    </row>
    <row r="987" spans="1:36" x14ac:dyDescent="0.25">
      <c r="A987">
        <v>7962</v>
      </c>
      <c r="B987">
        <v>1987</v>
      </c>
      <c r="C987" s="2">
        <f t="shared" ca="1" si="105"/>
        <v>38</v>
      </c>
      <c r="D987" t="s">
        <v>33</v>
      </c>
      <c r="E987" t="s">
        <v>30</v>
      </c>
      <c r="F987">
        <v>95169</v>
      </c>
      <c r="G987">
        <v>0</v>
      </c>
      <c r="H987">
        <v>0</v>
      </c>
      <c r="I987" s="21">
        <f t="shared" si="106"/>
        <v>0</v>
      </c>
      <c r="J987" s="1">
        <v>41527</v>
      </c>
      <c r="K987">
        <v>1</v>
      </c>
      <c r="L987">
        <v>1285</v>
      </c>
      <c r="M987">
        <v>21</v>
      </c>
      <c r="N987">
        <v>449</v>
      </c>
      <c r="O987">
        <v>106</v>
      </c>
      <c r="P987">
        <v>20</v>
      </c>
      <c r="Q987">
        <v>20</v>
      </c>
      <c r="R987" s="2">
        <f t="shared" si="107"/>
        <v>1901</v>
      </c>
      <c r="S987">
        <v>1</v>
      </c>
      <c r="T987" s="2" t="str">
        <f t="shared" si="108"/>
        <v>With Discount</v>
      </c>
      <c r="U987">
        <v>4</v>
      </c>
      <c r="V987" s="18">
        <f t="shared" si="109"/>
        <v>950.5</v>
      </c>
      <c r="W987">
        <v>3</v>
      </c>
      <c r="X987">
        <v>4</v>
      </c>
      <c r="Y987" s="18">
        <f t="shared" si="110"/>
        <v>950.5</v>
      </c>
      <c r="Z987">
        <v>1</v>
      </c>
      <c r="AA987" s="2">
        <f t="shared" si="111"/>
        <v>12</v>
      </c>
      <c r="AB987">
        <v>0</v>
      </c>
      <c r="AC987">
        <v>0</v>
      </c>
      <c r="AD987">
        <v>1</v>
      </c>
      <c r="AE987">
        <v>1</v>
      </c>
      <c r="AF987">
        <v>0</v>
      </c>
      <c r="AG987">
        <v>0</v>
      </c>
      <c r="AH987">
        <v>3</v>
      </c>
      <c r="AI987">
        <v>11</v>
      </c>
      <c r="AJ987">
        <v>1</v>
      </c>
    </row>
    <row r="988" spans="1:36" x14ac:dyDescent="0.25">
      <c r="A988">
        <v>9984</v>
      </c>
      <c r="B988">
        <v>1981</v>
      </c>
      <c r="C988" s="2">
        <f t="shared" ca="1" si="105"/>
        <v>44</v>
      </c>
      <c r="D988" t="s">
        <v>443</v>
      </c>
      <c r="E988" t="s">
        <v>34</v>
      </c>
      <c r="F988">
        <v>56337</v>
      </c>
      <c r="G988">
        <v>1</v>
      </c>
      <c r="H988">
        <v>1</v>
      </c>
      <c r="I988" s="21">
        <f t="shared" si="106"/>
        <v>2</v>
      </c>
      <c r="J988" t="s">
        <v>237</v>
      </c>
      <c r="K988">
        <v>25</v>
      </c>
      <c r="L988">
        <v>349</v>
      </c>
      <c r="M988">
        <v>16</v>
      </c>
      <c r="N988">
        <v>144</v>
      </c>
      <c r="O988">
        <v>28</v>
      </c>
      <c r="P988">
        <v>5</v>
      </c>
      <c r="Q988">
        <v>182</v>
      </c>
      <c r="R988" s="2">
        <f t="shared" si="107"/>
        <v>724</v>
      </c>
      <c r="S988">
        <v>5</v>
      </c>
      <c r="T988" s="2" t="str">
        <f t="shared" si="108"/>
        <v>With Discount</v>
      </c>
      <c r="U988">
        <v>8</v>
      </c>
      <c r="V988" s="18">
        <f t="shared" si="109"/>
        <v>482.66666666666663</v>
      </c>
      <c r="W988">
        <v>5</v>
      </c>
      <c r="X988">
        <v>4</v>
      </c>
      <c r="Y988" s="18">
        <f t="shared" si="110"/>
        <v>241.33333333333331</v>
      </c>
      <c r="Z988">
        <v>8</v>
      </c>
      <c r="AA988" s="2">
        <f t="shared" si="111"/>
        <v>22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3</v>
      </c>
      <c r="AI988">
        <v>11</v>
      </c>
      <c r="AJ988">
        <v>1</v>
      </c>
    </row>
    <row r="989" spans="1:36" x14ac:dyDescent="0.25">
      <c r="A989">
        <v>5527</v>
      </c>
      <c r="B989">
        <v>1987</v>
      </c>
      <c r="C989" s="2">
        <f t="shared" ca="1" si="105"/>
        <v>38</v>
      </c>
      <c r="D989" t="s">
        <v>442</v>
      </c>
      <c r="E989" t="s">
        <v>34</v>
      </c>
      <c r="F989">
        <v>22434</v>
      </c>
      <c r="G989">
        <v>1</v>
      </c>
      <c r="H989">
        <v>0</v>
      </c>
      <c r="I989" s="21">
        <f t="shared" si="106"/>
        <v>1</v>
      </c>
      <c r="J989" t="s">
        <v>188</v>
      </c>
      <c r="K989">
        <v>25</v>
      </c>
      <c r="L989">
        <v>4</v>
      </c>
      <c r="M989">
        <v>12</v>
      </c>
      <c r="N989">
        <v>11</v>
      </c>
      <c r="O989">
        <v>3</v>
      </c>
      <c r="P989">
        <v>13</v>
      </c>
      <c r="Q989">
        <v>15</v>
      </c>
      <c r="R989" s="2">
        <f t="shared" si="107"/>
        <v>58</v>
      </c>
      <c r="S989">
        <v>2</v>
      </c>
      <c r="T989" s="2" t="str">
        <f t="shared" si="108"/>
        <v>With Discount</v>
      </c>
      <c r="U989">
        <v>2</v>
      </c>
      <c r="V989" s="18">
        <f t="shared" si="109"/>
        <v>23.200000000000003</v>
      </c>
      <c r="W989">
        <v>0</v>
      </c>
      <c r="X989">
        <v>3</v>
      </c>
      <c r="Y989" s="18">
        <f t="shared" si="110"/>
        <v>34.799999999999997</v>
      </c>
      <c r="Z989">
        <v>8</v>
      </c>
      <c r="AA989" s="2">
        <f t="shared" si="111"/>
        <v>7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3</v>
      </c>
      <c r="AI989">
        <v>11</v>
      </c>
      <c r="AJ989">
        <v>0</v>
      </c>
    </row>
    <row r="990" spans="1:36" x14ac:dyDescent="0.25">
      <c r="A990">
        <v>6374</v>
      </c>
      <c r="B990">
        <v>1954</v>
      </c>
      <c r="C990" s="2">
        <f t="shared" ca="1" si="105"/>
        <v>71</v>
      </c>
      <c r="D990" t="s">
        <v>33</v>
      </c>
      <c r="E990" t="s">
        <v>34</v>
      </c>
      <c r="F990">
        <v>36930</v>
      </c>
      <c r="G990">
        <v>0</v>
      </c>
      <c r="H990">
        <v>1</v>
      </c>
      <c r="I990" s="21">
        <f t="shared" si="106"/>
        <v>1</v>
      </c>
      <c r="J990" t="s">
        <v>88</v>
      </c>
      <c r="K990">
        <v>50</v>
      </c>
      <c r="L990">
        <v>223</v>
      </c>
      <c r="M990">
        <v>2</v>
      </c>
      <c r="N990">
        <v>31</v>
      </c>
      <c r="O990">
        <v>0</v>
      </c>
      <c r="P990">
        <v>2</v>
      </c>
      <c r="Q990">
        <v>39</v>
      </c>
      <c r="R990" s="2">
        <f t="shared" si="107"/>
        <v>297</v>
      </c>
      <c r="S990">
        <v>5</v>
      </c>
      <c r="T990" s="2" t="str">
        <f t="shared" si="108"/>
        <v>With Discount</v>
      </c>
      <c r="U990">
        <v>5</v>
      </c>
      <c r="V990" s="18">
        <f t="shared" si="109"/>
        <v>165</v>
      </c>
      <c r="W990">
        <v>2</v>
      </c>
      <c r="X990">
        <v>4</v>
      </c>
      <c r="Y990" s="18">
        <f t="shared" si="110"/>
        <v>132</v>
      </c>
      <c r="Z990">
        <v>8</v>
      </c>
      <c r="AA990" s="2">
        <f t="shared" si="111"/>
        <v>16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</v>
      </c>
      <c r="AI990">
        <v>11</v>
      </c>
      <c r="AJ990">
        <v>0</v>
      </c>
    </row>
    <row r="991" spans="1:36" x14ac:dyDescent="0.25">
      <c r="A991">
        <v>7453</v>
      </c>
      <c r="B991">
        <v>1954</v>
      </c>
      <c r="C991" s="2">
        <f t="shared" ca="1" si="105"/>
        <v>71</v>
      </c>
      <c r="D991" t="s">
        <v>442</v>
      </c>
      <c r="E991" t="s">
        <v>30</v>
      </c>
      <c r="F991">
        <v>36130</v>
      </c>
      <c r="G991">
        <v>0</v>
      </c>
      <c r="H991">
        <v>1</v>
      </c>
      <c r="I991" s="21">
        <f t="shared" si="106"/>
        <v>1</v>
      </c>
      <c r="J991" s="1">
        <v>41307</v>
      </c>
      <c r="K991">
        <v>46</v>
      </c>
      <c r="L991">
        <v>157</v>
      </c>
      <c r="M991">
        <v>43</v>
      </c>
      <c r="N991">
        <v>127</v>
      </c>
      <c r="O991">
        <v>68</v>
      </c>
      <c r="P991">
        <v>56</v>
      </c>
      <c r="Q991">
        <v>37</v>
      </c>
      <c r="R991" s="2">
        <f t="shared" si="107"/>
        <v>488</v>
      </c>
      <c r="S991">
        <v>6</v>
      </c>
      <c r="T991" s="2" t="str">
        <f t="shared" si="108"/>
        <v>With Discount</v>
      </c>
      <c r="U991">
        <v>3</v>
      </c>
      <c r="V991" s="18">
        <f t="shared" si="109"/>
        <v>209.14285714285714</v>
      </c>
      <c r="W991">
        <v>8</v>
      </c>
      <c r="X991">
        <v>4</v>
      </c>
      <c r="Y991" s="18">
        <f t="shared" si="110"/>
        <v>278.85714285714283</v>
      </c>
      <c r="Z991">
        <v>4</v>
      </c>
      <c r="AA991" s="2">
        <f t="shared" si="111"/>
        <v>21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3</v>
      </c>
      <c r="AI991">
        <v>11</v>
      </c>
      <c r="AJ991">
        <v>1</v>
      </c>
    </row>
    <row r="992" spans="1:36" x14ac:dyDescent="0.25">
      <c r="A992">
        <v>8952</v>
      </c>
      <c r="B992">
        <v>1953</v>
      </c>
      <c r="C992" s="2">
        <f t="shared" ca="1" si="105"/>
        <v>72</v>
      </c>
      <c r="D992" t="s">
        <v>443</v>
      </c>
      <c r="E992" t="s">
        <v>34</v>
      </c>
      <c r="F992">
        <v>65569</v>
      </c>
      <c r="G992">
        <v>0</v>
      </c>
      <c r="H992">
        <v>1</v>
      </c>
      <c r="I992" s="21">
        <f t="shared" si="106"/>
        <v>1</v>
      </c>
      <c r="J992" s="1">
        <v>41040</v>
      </c>
      <c r="K992">
        <v>96</v>
      </c>
      <c r="L992">
        <v>397</v>
      </c>
      <c r="M992">
        <v>46</v>
      </c>
      <c r="N992">
        <v>288</v>
      </c>
      <c r="O992">
        <v>20</v>
      </c>
      <c r="P992">
        <v>38</v>
      </c>
      <c r="Q992">
        <v>70</v>
      </c>
      <c r="R992" s="2">
        <f t="shared" si="107"/>
        <v>859</v>
      </c>
      <c r="S992">
        <v>2</v>
      </c>
      <c r="T992" s="2" t="str">
        <f t="shared" si="108"/>
        <v>With Discount</v>
      </c>
      <c r="U992">
        <v>6</v>
      </c>
      <c r="V992" s="18">
        <f t="shared" si="109"/>
        <v>322.125</v>
      </c>
      <c r="W992">
        <v>5</v>
      </c>
      <c r="X992">
        <v>10</v>
      </c>
      <c r="Y992" s="18">
        <f t="shared" si="110"/>
        <v>536.875</v>
      </c>
      <c r="Z992">
        <v>3</v>
      </c>
      <c r="AA992" s="2">
        <f t="shared" si="111"/>
        <v>23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3</v>
      </c>
      <c r="AI992">
        <v>11</v>
      </c>
      <c r="AJ992">
        <v>0</v>
      </c>
    </row>
    <row r="993" spans="1:36" x14ac:dyDescent="0.25">
      <c r="A993">
        <v>241</v>
      </c>
      <c r="B993">
        <v>1952</v>
      </c>
      <c r="C993" s="2">
        <f t="shared" ca="1" si="105"/>
        <v>73</v>
      </c>
      <c r="D993" t="s">
        <v>442</v>
      </c>
      <c r="E993" t="s">
        <v>34</v>
      </c>
      <c r="F993">
        <v>83844</v>
      </c>
      <c r="G993">
        <v>0</v>
      </c>
      <c r="H993">
        <v>0</v>
      </c>
      <c r="I993" s="21">
        <f t="shared" si="106"/>
        <v>0</v>
      </c>
      <c r="J993" s="1">
        <v>41613</v>
      </c>
      <c r="K993">
        <v>57</v>
      </c>
      <c r="L993">
        <v>901</v>
      </c>
      <c r="M993">
        <v>31</v>
      </c>
      <c r="N993">
        <v>345</v>
      </c>
      <c r="O993">
        <v>75</v>
      </c>
      <c r="P993">
        <v>31</v>
      </c>
      <c r="Q993">
        <v>191</v>
      </c>
      <c r="R993" s="2">
        <f t="shared" si="107"/>
        <v>1574</v>
      </c>
      <c r="S993">
        <v>1</v>
      </c>
      <c r="T993" s="2" t="str">
        <f t="shared" si="108"/>
        <v>With Discount</v>
      </c>
      <c r="U993">
        <v>4</v>
      </c>
      <c r="V993" s="18">
        <f t="shared" si="109"/>
        <v>419.73333333333335</v>
      </c>
      <c r="W993">
        <v>4</v>
      </c>
      <c r="X993">
        <v>11</v>
      </c>
      <c r="Y993" s="18">
        <f t="shared" si="110"/>
        <v>1154.2666666666667</v>
      </c>
      <c r="Z993">
        <v>1</v>
      </c>
      <c r="AA993" s="2">
        <f t="shared" si="111"/>
        <v>20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3</v>
      </c>
      <c r="AI993">
        <v>11</v>
      </c>
      <c r="AJ993">
        <v>0</v>
      </c>
    </row>
    <row r="994" spans="1:36" x14ac:dyDescent="0.25">
      <c r="A994">
        <v>8975</v>
      </c>
      <c r="B994">
        <v>1968</v>
      </c>
      <c r="C994" s="2">
        <f t="shared" ca="1" si="105"/>
        <v>57</v>
      </c>
      <c r="D994" t="s">
        <v>442</v>
      </c>
      <c r="E994" t="s">
        <v>34</v>
      </c>
      <c r="F994">
        <v>19514</v>
      </c>
      <c r="G994">
        <v>1</v>
      </c>
      <c r="H994">
        <v>1</v>
      </c>
      <c r="I994" s="21">
        <f t="shared" si="106"/>
        <v>2</v>
      </c>
      <c r="J994" t="s">
        <v>244</v>
      </c>
      <c r="K994">
        <v>47</v>
      </c>
      <c r="L994">
        <v>14</v>
      </c>
      <c r="M994">
        <v>3</v>
      </c>
      <c r="N994">
        <v>21</v>
      </c>
      <c r="O994">
        <v>2</v>
      </c>
      <c r="P994">
        <v>1</v>
      </c>
      <c r="Q994">
        <v>28</v>
      </c>
      <c r="R994" s="2">
        <f t="shared" si="107"/>
        <v>69</v>
      </c>
      <c r="S994">
        <v>4</v>
      </c>
      <c r="T994" s="2" t="str">
        <f t="shared" si="108"/>
        <v>With Discount</v>
      </c>
      <c r="U994">
        <v>3</v>
      </c>
      <c r="V994" s="18">
        <f t="shared" si="109"/>
        <v>41.4</v>
      </c>
      <c r="W994">
        <v>1</v>
      </c>
      <c r="X994">
        <v>2</v>
      </c>
      <c r="Y994" s="18">
        <f t="shared" si="110"/>
        <v>27.6</v>
      </c>
      <c r="Z994">
        <v>8</v>
      </c>
      <c r="AA994" s="2">
        <f t="shared" si="111"/>
        <v>10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3</v>
      </c>
      <c r="AI994">
        <v>11</v>
      </c>
      <c r="AJ994">
        <v>0</v>
      </c>
    </row>
    <row r="995" spans="1:36" x14ac:dyDescent="0.25">
      <c r="A995">
        <v>6119</v>
      </c>
      <c r="B995">
        <v>1963</v>
      </c>
      <c r="C995" s="2">
        <f t="shared" ca="1" si="105"/>
        <v>62</v>
      </c>
      <c r="D995" t="s">
        <v>33</v>
      </c>
      <c r="E995" t="s">
        <v>30</v>
      </c>
      <c r="F995">
        <v>36736</v>
      </c>
      <c r="G995">
        <v>1</v>
      </c>
      <c r="H995">
        <v>1</v>
      </c>
      <c r="I995" s="21">
        <f t="shared" si="106"/>
        <v>2</v>
      </c>
      <c r="J995" s="1">
        <v>41552</v>
      </c>
      <c r="K995">
        <v>52</v>
      </c>
      <c r="L995">
        <v>10</v>
      </c>
      <c r="M995">
        <v>0</v>
      </c>
      <c r="N995">
        <v>3</v>
      </c>
      <c r="O995">
        <v>0</v>
      </c>
      <c r="P995">
        <v>0</v>
      </c>
      <c r="Q995">
        <v>4</v>
      </c>
      <c r="R995" s="2">
        <f t="shared" si="107"/>
        <v>17</v>
      </c>
      <c r="S995">
        <v>1</v>
      </c>
      <c r="T995" s="2" t="str">
        <f t="shared" si="108"/>
        <v>With Discount</v>
      </c>
      <c r="U995">
        <v>1</v>
      </c>
      <c r="V995" s="18">
        <f t="shared" si="109"/>
        <v>5.6666666666666661</v>
      </c>
      <c r="W995">
        <v>0</v>
      </c>
      <c r="X995">
        <v>2</v>
      </c>
      <c r="Y995" s="18">
        <f t="shared" si="110"/>
        <v>11.333333333333332</v>
      </c>
      <c r="Z995">
        <v>6</v>
      </c>
      <c r="AA995" s="2">
        <f t="shared" si="111"/>
        <v>4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3</v>
      </c>
      <c r="AI995">
        <v>11</v>
      </c>
      <c r="AJ995">
        <v>0</v>
      </c>
    </row>
    <row r="996" spans="1:36" x14ac:dyDescent="0.25">
      <c r="A996">
        <v>5236</v>
      </c>
      <c r="B996">
        <v>1979</v>
      </c>
      <c r="C996" s="2">
        <f t="shared" ca="1" si="105"/>
        <v>46</v>
      </c>
      <c r="D996" t="s">
        <v>442</v>
      </c>
      <c r="E996" t="s">
        <v>34</v>
      </c>
      <c r="F996">
        <v>77568</v>
      </c>
      <c r="G996">
        <v>0</v>
      </c>
      <c r="H996">
        <v>1</v>
      </c>
      <c r="I996" s="21">
        <f t="shared" si="106"/>
        <v>1</v>
      </c>
      <c r="J996" t="s">
        <v>352</v>
      </c>
      <c r="K996">
        <v>30</v>
      </c>
      <c r="L996">
        <v>1230</v>
      </c>
      <c r="M996">
        <v>0</v>
      </c>
      <c r="N996">
        <v>396</v>
      </c>
      <c r="O996">
        <v>232</v>
      </c>
      <c r="P996">
        <v>178</v>
      </c>
      <c r="Q996">
        <v>158</v>
      </c>
      <c r="R996" s="2">
        <f t="shared" si="107"/>
        <v>2194</v>
      </c>
      <c r="S996">
        <v>1</v>
      </c>
      <c r="T996" s="2" t="str">
        <f t="shared" si="108"/>
        <v>With Discount</v>
      </c>
      <c r="U996">
        <v>10</v>
      </c>
      <c r="V996" s="18">
        <f t="shared" si="109"/>
        <v>1218.8888888888889</v>
      </c>
      <c r="W996">
        <v>2</v>
      </c>
      <c r="X996">
        <v>8</v>
      </c>
      <c r="Y996" s="18">
        <f t="shared" si="110"/>
        <v>975.11111111111109</v>
      </c>
      <c r="Z996">
        <v>5</v>
      </c>
      <c r="AA996" s="2">
        <f t="shared" si="111"/>
        <v>21</v>
      </c>
      <c r="AB996">
        <v>0</v>
      </c>
      <c r="AC996">
        <v>1</v>
      </c>
      <c r="AD996">
        <v>1</v>
      </c>
      <c r="AE996">
        <v>1</v>
      </c>
      <c r="AF996">
        <v>0</v>
      </c>
      <c r="AG996">
        <v>0</v>
      </c>
      <c r="AH996">
        <v>3</v>
      </c>
      <c r="AI996">
        <v>11</v>
      </c>
      <c r="AJ996">
        <v>0</v>
      </c>
    </row>
    <row r="997" spans="1:36" x14ac:dyDescent="0.25">
      <c r="A997">
        <v>5723</v>
      </c>
      <c r="B997">
        <v>1976</v>
      </c>
      <c r="C997" s="2">
        <f t="shared" ca="1" si="105"/>
        <v>49</v>
      </c>
      <c r="D997" t="s">
        <v>33</v>
      </c>
      <c r="E997" t="s">
        <v>34</v>
      </c>
      <c r="F997">
        <v>49187</v>
      </c>
      <c r="G997">
        <v>0</v>
      </c>
      <c r="H997">
        <v>1</v>
      </c>
      <c r="I997" s="21">
        <f t="shared" si="106"/>
        <v>1</v>
      </c>
      <c r="J997" s="1">
        <v>41944</v>
      </c>
      <c r="K997">
        <v>63</v>
      </c>
      <c r="L997">
        <v>81</v>
      </c>
      <c r="M997">
        <v>1</v>
      </c>
      <c r="N997">
        <v>31</v>
      </c>
      <c r="O997">
        <v>2</v>
      </c>
      <c r="P997">
        <v>1</v>
      </c>
      <c r="Q997">
        <v>0</v>
      </c>
      <c r="R997" s="2">
        <f t="shared" si="107"/>
        <v>116</v>
      </c>
      <c r="S997">
        <v>1</v>
      </c>
      <c r="T997" s="2" t="str">
        <f t="shared" si="108"/>
        <v>With Discount</v>
      </c>
      <c r="U997">
        <v>1</v>
      </c>
      <c r="V997" s="18">
        <f t="shared" si="109"/>
        <v>19.333333333333332</v>
      </c>
      <c r="W997">
        <v>1</v>
      </c>
      <c r="X997">
        <v>5</v>
      </c>
      <c r="Y997" s="18">
        <f t="shared" si="110"/>
        <v>96.666666666666671</v>
      </c>
      <c r="Z997">
        <v>2</v>
      </c>
      <c r="AA997" s="2">
        <f t="shared" si="111"/>
        <v>8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3</v>
      </c>
      <c r="AI997">
        <v>11</v>
      </c>
      <c r="AJ997">
        <v>0</v>
      </c>
    </row>
    <row r="998" spans="1:36" x14ac:dyDescent="0.25">
      <c r="A998">
        <v>1710</v>
      </c>
      <c r="B998">
        <v>1978</v>
      </c>
      <c r="C998" s="2">
        <f t="shared" ca="1" si="105"/>
        <v>47</v>
      </c>
      <c r="D998" t="s">
        <v>442</v>
      </c>
      <c r="E998" t="s">
        <v>30</v>
      </c>
      <c r="F998">
        <v>30168</v>
      </c>
      <c r="G998">
        <v>1</v>
      </c>
      <c r="H998">
        <v>0</v>
      </c>
      <c r="I998" s="21">
        <f t="shared" si="106"/>
        <v>1</v>
      </c>
      <c r="J998" s="1">
        <v>41458</v>
      </c>
      <c r="K998">
        <v>51</v>
      </c>
      <c r="L998">
        <v>154</v>
      </c>
      <c r="M998">
        <v>20</v>
      </c>
      <c r="N998">
        <v>66</v>
      </c>
      <c r="O998">
        <v>0</v>
      </c>
      <c r="P998">
        <v>12</v>
      </c>
      <c r="Q998">
        <v>27</v>
      </c>
      <c r="R998" s="2">
        <f t="shared" si="107"/>
        <v>279</v>
      </c>
      <c r="S998">
        <v>7</v>
      </c>
      <c r="T998" s="2" t="str">
        <f t="shared" si="108"/>
        <v>With Discount</v>
      </c>
      <c r="U998">
        <v>6</v>
      </c>
      <c r="V998" s="18">
        <f t="shared" si="109"/>
        <v>167.4</v>
      </c>
      <c r="W998">
        <v>1</v>
      </c>
      <c r="X998">
        <v>4</v>
      </c>
      <c r="Y998" s="18">
        <f t="shared" si="110"/>
        <v>111.60000000000001</v>
      </c>
      <c r="Z998">
        <v>9</v>
      </c>
      <c r="AA998" s="2">
        <f t="shared" si="111"/>
        <v>18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3</v>
      </c>
      <c r="AI998">
        <v>11</v>
      </c>
      <c r="AJ998">
        <v>0</v>
      </c>
    </row>
    <row r="999" spans="1:36" x14ac:dyDescent="0.25">
      <c r="A999">
        <v>1970</v>
      </c>
      <c r="B999">
        <v>1968</v>
      </c>
      <c r="C999" s="2">
        <f t="shared" ca="1" si="105"/>
        <v>57</v>
      </c>
      <c r="D999" t="s">
        <v>443</v>
      </c>
      <c r="E999" t="s">
        <v>34</v>
      </c>
      <c r="F999">
        <v>34053</v>
      </c>
      <c r="G999">
        <v>0</v>
      </c>
      <c r="H999">
        <v>1</v>
      </c>
      <c r="I999" s="21">
        <f t="shared" si="106"/>
        <v>1</v>
      </c>
      <c r="J999" s="1">
        <v>41191</v>
      </c>
      <c r="K999">
        <v>14</v>
      </c>
      <c r="L999">
        <v>63</v>
      </c>
      <c r="M999">
        <v>0</v>
      </c>
      <c r="N999">
        <v>21</v>
      </c>
      <c r="O999">
        <v>7</v>
      </c>
      <c r="P999">
        <v>0</v>
      </c>
      <c r="Q999">
        <v>12</v>
      </c>
      <c r="R999" s="2">
        <f t="shared" si="107"/>
        <v>103</v>
      </c>
      <c r="S999">
        <v>1</v>
      </c>
      <c r="T999" s="2" t="str">
        <f t="shared" si="108"/>
        <v>With Discount</v>
      </c>
      <c r="U999">
        <v>3</v>
      </c>
      <c r="V999" s="18">
        <f t="shared" si="109"/>
        <v>51.5</v>
      </c>
      <c r="W999">
        <v>0</v>
      </c>
      <c r="X999">
        <v>3</v>
      </c>
      <c r="Y999" s="18">
        <f t="shared" si="110"/>
        <v>51.5</v>
      </c>
      <c r="Z999">
        <v>8</v>
      </c>
      <c r="AA999" s="2">
        <f t="shared" si="111"/>
        <v>7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3</v>
      </c>
      <c r="AI999">
        <v>11</v>
      </c>
      <c r="AJ999">
        <v>0</v>
      </c>
    </row>
    <row r="1000" spans="1:36" x14ac:dyDescent="0.25">
      <c r="A1000">
        <v>5313</v>
      </c>
      <c r="B1000">
        <v>1971</v>
      </c>
      <c r="C1000" s="2">
        <f t="shared" ca="1" si="105"/>
        <v>54</v>
      </c>
      <c r="D1000" t="s">
        <v>443</v>
      </c>
      <c r="E1000" t="s">
        <v>34</v>
      </c>
      <c r="F1000">
        <v>38196</v>
      </c>
      <c r="G1000">
        <v>1</v>
      </c>
      <c r="H1000">
        <v>1</v>
      </c>
      <c r="I1000" s="21">
        <f t="shared" si="106"/>
        <v>2</v>
      </c>
      <c r="J1000" t="s">
        <v>269</v>
      </c>
      <c r="K1000">
        <v>20</v>
      </c>
      <c r="L1000">
        <v>30</v>
      </c>
      <c r="M1000">
        <v>0</v>
      </c>
      <c r="N1000">
        <v>11</v>
      </c>
      <c r="O1000">
        <v>0</v>
      </c>
      <c r="P1000">
        <v>0</v>
      </c>
      <c r="Q1000">
        <v>3</v>
      </c>
      <c r="R1000" s="2">
        <f t="shared" si="107"/>
        <v>44</v>
      </c>
      <c r="S1000">
        <v>3</v>
      </c>
      <c r="T1000" s="2" t="str">
        <f t="shared" si="108"/>
        <v>With Discount</v>
      </c>
      <c r="U1000">
        <v>2</v>
      </c>
      <c r="V1000" s="18">
        <f t="shared" si="109"/>
        <v>14.666666666666666</v>
      </c>
      <c r="W1000">
        <v>0</v>
      </c>
      <c r="X1000">
        <v>4</v>
      </c>
      <c r="Y1000" s="18">
        <f t="shared" si="110"/>
        <v>29.333333333333332</v>
      </c>
      <c r="Z1000">
        <v>5</v>
      </c>
      <c r="AA1000" s="2">
        <f t="shared" si="111"/>
        <v>9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3</v>
      </c>
      <c r="AI1000">
        <v>11</v>
      </c>
      <c r="AJ1000">
        <v>0</v>
      </c>
    </row>
    <row r="1001" spans="1:36" x14ac:dyDescent="0.25">
      <c r="A1001">
        <v>10634</v>
      </c>
      <c r="B1001">
        <v>1951</v>
      </c>
      <c r="C1001" s="2">
        <f t="shared" ca="1" si="105"/>
        <v>74</v>
      </c>
      <c r="D1001" t="s">
        <v>443</v>
      </c>
      <c r="E1001" t="s">
        <v>34</v>
      </c>
      <c r="F1001">
        <v>59412</v>
      </c>
      <c r="G1001">
        <v>0</v>
      </c>
      <c r="H1001">
        <v>0</v>
      </c>
      <c r="I1001" s="21">
        <f t="shared" si="106"/>
        <v>0</v>
      </c>
      <c r="J1001" t="s">
        <v>353</v>
      </c>
      <c r="K1001">
        <v>56</v>
      </c>
      <c r="L1001">
        <v>90</v>
      </c>
      <c r="M1001">
        <v>67</v>
      </c>
      <c r="N1001">
        <v>165</v>
      </c>
      <c r="O1001">
        <v>30</v>
      </c>
      <c r="P1001">
        <v>43</v>
      </c>
      <c r="Q1001">
        <v>11</v>
      </c>
      <c r="R1001" s="2">
        <f t="shared" si="107"/>
        <v>406</v>
      </c>
      <c r="S1001">
        <v>1</v>
      </c>
      <c r="T1001" s="2" t="str">
        <f t="shared" si="108"/>
        <v>With Discount</v>
      </c>
      <c r="U1001">
        <v>4</v>
      </c>
      <c r="V1001" s="18">
        <f t="shared" si="109"/>
        <v>135.33333333333331</v>
      </c>
      <c r="W1001">
        <v>2</v>
      </c>
      <c r="X1001">
        <v>8</v>
      </c>
      <c r="Y1001" s="18">
        <f t="shared" si="110"/>
        <v>270.66666666666663</v>
      </c>
      <c r="Z1001">
        <v>3</v>
      </c>
      <c r="AA1001" s="2">
        <f t="shared" si="111"/>
        <v>15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</v>
      </c>
      <c r="AI1001">
        <v>11</v>
      </c>
      <c r="AJ1001">
        <v>0</v>
      </c>
    </row>
    <row r="1002" spans="1:36" x14ac:dyDescent="0.25">
      <c r="A1002">
        <v>7010</v>
      </c>
      <c r="B1002">
        <v>1965</v>
      </c>
      <c r="C1002" s="2">
        <f t="shared" ca="1" si="105"/>
        <v>60</v>
      </c>
      <c r="D1002" t="s">
        <v>443</v>
      </c>
      <c r="E1002" t="s">
        <v>34</v>
      </c>
      <c r="F1002">
        <v>70924</v>
      </c>
      <c r="G1002">
        <v>0</v>
      </c>
      <c r="H1002">
        <v>0</v>
      </c>
      <c r="I1002" s="21">
        <f t="shared" si="106"/>
        <v>0</v>
      </c>
      <c r="J1002" s="1">
        <v>41824</v>
      </c>
      <c r="K1002">
        <v>41</v>
      </c>
      <c r="L1002">
        <v>635</v>
      </c>
      <c r="M1002">
        <v>114</v>
      </c>
      <c r="N1002">
        <v>254</v>
      </c>
      <c r="O1002">
        <v>132</v>
      </c>
      <c r="P1002">
        <v>152</v>
      </c>
      <c r="Q1002">
        <v>76</v>
      </c>
      <c r="R1002" s="2">
        <f t="shared" si="107"/>
        <v>1363</v>
      </c>
      <c r="S1002">
        <v>1</v>
      </c>
      <c r="T1002" s="2" t="str">
        <f t="shared" si="108"/>
        <v>With Discount</v>
      </c>
      <c r="U1002">
        <v>6</v>
      </c>
      <c r="V1002" s="18">
        <f t="shared" si="109"/>
        <v>629.07692307692309</v>
      </c>
      <c r="W1002">
        <v>6</v>
      </c>
      <c r="X1002">
        <v>7</v>
      </c>
      <c r="Y1002" s="18">
        <f t="shared" si="110"/>
        <v>733.92307692307691</v>
      </c>
      <c r="Z1002">
        <v>3</v>
      </c>
      <c r="AA1002" s="2">
        <f t="shared" si="111"/>
        <v>20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3</v>
      </c>
      <c r="AI1002">
        <v>11</v>
      </c>
      <c r="AJ1002">
        <v>0</v>
      </c>
    </row>
    <row r="1003" spans="1:36" x14ac:dyDescent="0.25">
      <c r="A1003">
        <v>8562</v>
      </c>
      <c r="B1003">
        <v>1969</v>
      </c>
      <c r="C1003" s="2">
        <f t="shared" ca="1" si="105"/>
        <v>56</v>
      </c>
      <c r="D1003" t="s">
        <v>442</v>
      </c>
      <c r="E1003" t="s">
        <v>34</v>
      </c>
      <c r="F1003">
        <v>54165</v>
      </c>
      <c r="G1003">
        <v>0</v>
      </c>
      <c r="H1003">
        <v>0</v>
      </c>
      <c r="I1003" s="21">
        <f t="shared" si="106"/>
        <v>0</v>
      </c>
      <c r="J1003" t="s">
        <v>346</v>
      </c>
      <c r="K1003">
        <v>72</v>
      </c>
      <c r="L1003">
        <v>127</v>
      </c>
      <c r="M1003">
        <v>4</v>
      </c>
      <c r="N1003">
        <v>73</v>
      </c>
      <c r="O1003">
        <v>15</v>
      </c>
      <c r="P1003">
        <v>6</v>
      </c>
      <c r="Q1003">
        <v>11</v>
      </c>
      <c r="R1003" s="2">
        <f t="shared" si="107"/>
        <v>236</v>
      </c>
      <c r="S1003">
        <v>1</v>
      </c>
      <c r="T1003" s="2" t="str">
        <f t="shared" si="108"/>
        <v>With Discount</v>
      </c>
      <c r="U1003">
        <v>2</v>
      </c>
      <c r="V1003" s="18">
        <f t="shared" si="109"/>
        <v>52.444444444444443</v>
      </c>
      <c r="W1003">
        <v>1</v>
      </c>
      <c r="X1003">
        <v>7</v>
      </c>
      <c r="Y1003" s="18">
        <f t="shared" si="110"/>
        <v>183.55555555555557</v>
      </c>
      <c r="Z1003">
        <v>2</v>
      </c>
      <c r="AA1003" s="2">
        <f t="shared" si="111"/>
        <v>11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3</v>
      </c>
      <c r="AI1003">
        <v>11</v>
      </c>
      <c r="AJ1003">
        <v>0</v>
      </c>
    </row>
    <row r="1004" spans="1:36" x14ac:dyDescent="0.25">
      <c r="A1004">
        <v>3158</v>
      </c>
      <c r="B1004">
        <v>1973</v>
      </c>
      <c r="C1004" s="2">
        <f t="shared" ca="1" si="105"/>
        <v>52</v>
      </c>
      <c r="D1004" t="s">
        <v>442</v>
      </c>
      <c r="E1004" t="s">
        <v>34</v>
      </c>
      <c r="F1004">
        <v>32300</v>
      </c>
      <c r="G1004">
        <v>1</v>
      </c>
      <c r="H1004">
        <v>0</v>
      </c>
      <c r="I1004" s="21">
        <f t="shared" si="106"/>
        <v>1</v>
      </c>
      <c r="J1004" s="1">
        <v>41334</v>
      </c>
      <c r="K1004">
        <v>1</v>
      </c>
      <c r="L1004">
        <v>13</v>
      </c>
      <c r="M1004">
        <v>3</v>
      </c>
      <c r="N1004">
        <v>6</v>
      </c>
      <c r="O1004">
        <v>6</v>
      </c>
      <c r="P1004">
        <v>5</v>
      </c>
      <c r="Q1004">
        <v>6</v>
      </c>
      <c r="R1004" s="2">
        <f t="shared" si="107"/>
        <v>39</v>
      </c>
      <c r="S1004">
        <v>1</v>
      </c>
      <c r="T1004" s="2" t="str">
        <f t="shared" si="108"/>
        <v>With Discount</v>
      </c>
      <c r="U1004">
        <v>1</v>
      </c>
      <c r="V1004" s="18">
        <f t="shared" si="109"/>
        <v>9.75</v>
      </c>
      <c r="W1004">
        <v>0</v>
      </c>
      <c r="X1004">
        <v>3</v>
      </c>
      <c r="Y1004" s="18">
        <f t="shared" si="110"/>
        <v>29.25</v>
      </c>
      <c r="Z1004">
        <v>8</v>
      </c>
      <c r="AA1004" s="2">
        <f t="shared" si="111"/>
        <v>5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3</v>
      </c>
      <c r="AI1004">
        <v>11</v>
      </c>
      <c r="AJ1004">
        <v>0</v>
      </c>
    </row>
    <row r="1005" spans="1:36" x14ac:dyDescent="0.25">
      <c r="A1005">
        <v>4436</v>
      </c>
      <c r="B1005">
        <v>1976</v>
      </c>
      <c r="C1005" s="2">
        <f t="shared" ca="1" si="105"/>
        <v>49</v>
      </c>
      <c r="D1005" t="s">
        <v>442</v>
      </c>
      <c r="E1005" t="s">
        <v>30</v>
      </c>
      <c r="F1005">
        <v>20180</v>
      </c>
      <c r="G1005">
        <v>0</v>
      </c>
      <c r="H1005">
        <v>0</v>
      </c>
      <c r="I1005" s="21">
        <f t="shared" si="106"/>
        <v>0</v>
      </c>
      <c r="J1005" t="s">
        <v>50</v>
      </c>
      <c r="K1005">
        <v>27</v>
      </c>
      <c r="L1005">
        <v>18</v>
      </c>
      <c r="M1005">
        <v>42</v>
      </c>
      <c r="N1005">
        <v>24</v>
      </c>
      <c r="O1005">
        <v>15</v>
      </c>
      <c r="P1005">
        <v>20</v>
      </c>
      <c r="Q1005">
        <v>18</v>
      </c>
      <c r="R1005" s="2">
        <f t="shared" si="107"/>
        <v>137</v>
      </c>
      <c r="S1005">
        <v>1</v>
      </c>
      <c r="T1005" s="2" t="str">
        <f t="shared" si="108"/>
        <v>With Discount</v>
      </c>
      <c r="U1005">
        <v>2</v>
      </c>
      <c r="V1005" s="18">
        <f t="shared" si="109"/>
        <v>45.666666666666664</v>
      </c>
      <c r="W1005">
        <v>1</v>
      </c>
      <c r="X1005">
        <v>4</v>
      </c>
      <c r="Y1005" s="18">
        <f t="shared" si="110"/>
        <v>91.333333333333329</v>
      </c>
      <c r="Z1005">
        <v>7</v>
      </c>
      <c r="AA1005" s="2">
        <f t="shared" si="111"/>
        <v>8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3</v>
      </c>
      <c r="AI1005">
        <v>11</v>
      </c>
      <c r="AJ1005">
        <v>0</v>
      </c>
    </row>
    <row r="1006" spans="1:36" x14ac:dyDescent="0.25">
      <c r="A1006">
        <v>5287</v>
      </c>
      <c r="B1006">
        <v>1973</v>
      </c>
      <c r="C1006" s="2">
        <f t="shared" ca="1" si="105"/>
        <v>52</v>
      </c>
      <c r="D1006" t="s">
        <v>442</v>
      </c>
      <c r="E1006" t="s">
        <v>34</v>
      </c>
      <c r="F1006">
        <v>34961</v>
      </c>
      <c r="G1006">
        <v>1</v>
      </c>
      <c r="H1006">
        <v>0</v>
      </c>
      <c r="I1006" s="21">
        <f t="shared" si="106"/>
        <v>1</v>
      </c>
      <c r="J1006" t="s">
        <v>334</v>
      </c>
      <c r="K1006">
        <v>77</v>
      </c>
      <c r="L1006">
        <v>45</v>
      </c>
      <c r="M1006">
        <v>2</v>
      </c>
      <c r="N1006">
        <v>26</v>
      </c>
      <c r="O1006">
        <v>4</v>
      </c>
      <c r="P1006">
        <v>1</v>
      </c>
      <c r="Q1006">
        <v>1</v>
      </c>
      <c r="R1006" s="2">
        <f t="shared" si="107"/>
        <v>79</v>
      </c>
      <c r="S1006">
        <v>3</v>
      </c>
      <c r="T1006" s="2" t="str">
        <f t="shared" si="108"/>
        <v>With Discount</v>
      </c>
      <c r="U1006">
        <v>3</v>
      </c>
      <c r="V1006" s="18">
        <f t="shared" si="109"/>
        <v>39.5</v>
      </c>
      <c r="W1006">
        <v>1</v>
      </c>
      <c r="X1006">
        <v>3</v>
      </c>
      <c r="Y1006" s="18">
        <f t="shared" si="110"/>
        <v>39.5</v>
      </c>
      <c r="Z1006">
        <v>7</v>
      </c>
      <c r="AA1006" s="2">
        <f t="shared" si="111"/>
        <v>10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3</v>
      </c>
      <c r="AI1006">
        <v>11</v>
      </c>
      <c r="AJ1006">
        <v>0</v>
      </c>
    </row>
    <row r="1007" spans="1:36" x14ac:dyDescent="0.25">
      <c r="A1007">
        <v>2445</v>
      </c>
      <c r="B1007">
        <v>1974</v>
      </c>
      <c r="C1007" s="2">
        <f t="shared" ca="1" si="105"/>
        <v>51</v>
      </c>
      <c r="D1007" t="s">
        <v>33</v>
      </c>
      <c r="E1007" t="s">
        <v>34</v>
      </c>
      <c r="F1007">
        <v>28440</v>
      </c>
      <c r="G1007">
        <v>1</v>
      </c>
      <c r="H1007">
        <v>0</v>
      </c>
      <c r="I1007" s="21">
        <f t="shared" si="106"/>
        <v>1</v>
      </c>
      <c r="J1007" s="1">
        <v>41462</v>
      </c>
      <c r="K1007">
        <v>87</v>
      </c>
      <c r="L1007">
        <v>38</v>
      </c>
      <c r="M1007">
        <v>1</v>
      </c>
      <c r="N1007">
        <v>24</v>
      </c>
      <c r="O1007">
        <v>0</v>
      </c>
      <c r="P1007">
        <v>0</v>
      </c>
      <c r="Q1007">
        <v>0</v>
      </c>
      <c r="R1007" s="2">
        <f t="shared" si="107"/>
        <v>63</v>
      </c>
      <c r="S1007">
        <v>1</v>
      </c>
      <c r="T1007" s="2" t="str">
        <f t="shared" si="108"/>
        <v>With Discount</v>
      </c>
      <c r="U1007">
        <v>2</v>
      </c>
      <c r="V1007" s="18">
        <f t="shared" si="109"/>
        <v>25.200000000000003</v>
      </c>
      <c r="W1007">
        <v>0</v>
      </c>
      <c r="X1007">
        <v>3</v>
      </c>
      <c r="Y1007" s="18">
        <f t="shared" si="110"/>
        <v>37.799999999999997</v>
      </c>
      <c r="Z1007">
        <v>8</v>
      </c>
      <c r="AA1007" s="2">
        <f t="shared" si="111"/>
        <v>6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3</v>
      </c>
      <c r="AI1007">
        <v>11</v>
      </c>
      <c r="AJ1007">
        <v>0</v>
      </c>
    </row>
    <row r="1008" spans="1:36" x14ac:dyDescent="0.25">
      <c r="A1008">
        <v>6059</v>
      </c>
      <c r="B1008">
        <v>1953</v>
      </c>
      <c r="C1008" s="2">
        <f t="shared" ca="1" si="105"/>
        <v>72</v>
      </c>
      <c r="D1008" t="s">
        <v>33</v>
      </c>
      <c r="E1008" t="s">
        <v>34</v>
      </c>
      <c r="F1008">
        <v>64504</v>
      </c>
      <c r="G1008">
        <v>1</v>
      </c>
      <c r="H1008">
        <v>2</v>
      </c>
      <c r="I1008" s="21">
        <f t="shared" si="106"/>
        <v>3</v>
      </c>
      <c r="J1008" s="1">
        <v>41367</v>
      </c>
      <c r="K1008">
        <v>81</v>
      </c>
      <c r="L1008">
        <v>986</v>
      </c>
      <c r="M1008">
        <v>36</v>
      </c>
      <c r="N1008">
        <v>168</v>
      </c>
      <c r="O1008">
        <v>16</v>
      </c>
      <c r="P1008">
        <v>0</v>
      </c>
      <c r="Q1008">
        <v>108</v>
      </c>
      <c r="R1008" s="2">
        <f t="shared" si="107"/>
        <v>1314</v>
      </c>
      <c r="S1008">
        <v>7</v>
      </c>
      <c r="T1008" s="2" t="str">
        <f t="shared" si="108"/>
        <v>With Discount</v>
      </c>
      <c r="U1008">
        <v>11</v>
      </c>
      <c r="V1008" s="18">
        <f t="shared" si="109"/>
        <v>963.59999999999991</v>
      </c>
      <c r="W1008">
        <v>3</v>
      </c>
      <c r="X1008">
        <v>4</v>
      </c>
      <c r="Y1008" s="18">
        <f t="shared" si="110"/>
        <v>350.4</v>
      </c>
      <c r="Z1008">
        <v>7</v>
      </c>
      <c r="AA1008" s="2">
        <f t="shared" si="111"/>
        <v>25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3</v>
      </c>
      <c r="AI1008">
        <v>11</v>
      </c>
      <c r="AJ1008">
        <v>1</v>
      </c>
    </row>
    <row r="1009" spans="1:36" x14ac:dyDescent="0.25">
      <c r="A1009">
        <v>4550</v>
      </c>
      <c r="B1009">
        <v>1966</v>
      </c>
      <c r="C1009" s="2">
        <f t="shared" ca="1" si="105"/>
        <v>59</v>
      </c>
      <c r="D1009" t="s">
        <v>443</v>
      </c>
      <c r="E1009" t="s">
        <v>34</v>
      </c>
      <c r="F1009">
        <v>33564</v>
      </c>
      <c r="G1009">
        <v>0</v>
      </c>
      <c r="H1009">
        <v>1</v>
      </c>
      <c r="I1009" s="21">
        <f t="shared" si="106"/>
        <v>1</v>
      </c>
      <c r="J1009" t="s">
        <v>121</v>
      </c>
      <c r="K1009">
        <v>51</v>
      </c>
      <c r="L1009">
        <v>61</v>
      </c>
      <c r="M1009">
        <v>0</v>
      </c>
      <c r="N1009">
        <v>3</v>
      </c>
      <c r="O1009">
        <v>0</v>
      </c>
      <c r="P1009">
        <v>0</v>
      </c>
      <c r="Q1009">
        <v>7</v>
      </c>
      <c r="R1009" s="2">
        <f t="shared" si="107"/>
        <v>71</v>
      </c>
      <c r="S1009">
        <v>1</v>
      </c>
      <c r="T1009" s="2" t="str">
        <f t="shared" si="108"/>
        <v>With Discount</v>
      </c>
      <c r="U1009">
        <v>1</v>
      </c>
      <c r="V1009" s="18">
        <f t="shared" si="109"/>
        <v>17.75</v>
      </c>
      <c r="W1009">
        <v>1</v>
      </c>
      <c r="X1009">
        <v>3</v>
      </c>
      <c r="Y1009" s="18">
        <f t="shared" si="110"/>
        <v>53.25</v>
      </c>
      <c r="Z1009">
        <v>5</v>
      </c>
      <c r="AA1009" s="2">
        <f t="shared" si="111"/>
        <v>6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</v>
      </c>
      <c r="AI1009">
        <v>11</v>
      </c>
      <c r="AJ1009">
        <v>0</v>
      </c>
    </row>
    <row r="1010" spans="1:36" x14ac:dyDescent="0.25">
      <c r="A1010">
        <v>4240</v>
      </c>
      <c r="B1010">
        <v>1978</v>
      </c>
      <c r="C1010" s="2">
        <f t="shared" ca="1" si="105"/>
        <v>47</v>
      </c>
      <c r="D1010" t="s">
        <v>442</v>
      </c>
      <c r="E1010" t="s">
        <v>34</v>
      </c>
      <c r="F1010">
        <v>17345</v>
      </c>
      <c r="G1010">
        <v>1</v>
      </c>
      <c r="H1010">
        <v>0</v>
      </c>
      <c r="I1010" s="21">
        <f t="shared" si="106"/>
        <v>1</v>
      </c>
      <c r="J1010" s="1">
        <v>40979</v>
      </c>
      <c r="K1010">
        <v>79</v>
      </c>
      <c r="L1010">
        <v>4</v>
      </c>
      <c r="M1010">
        <v>9</v>
      </c>
      <c r="N1010">
        <v>16</v>
      </c>
      <c r="O1010">
        <v>17</v>
      </c>
      <c r="P1010">
        <v>0</v>
      </c>
      <c r="Q1010">
        <v>12</v>
      </c>
      <c r="R1010" s="2">
        <f t="shared" si="107"/>
        <v>58</v>
      </c>
      <c r="S1010">
        <v>2</v>
      </c>
      <c r="T1010" s="2" t="str">
        <f t="shared" si="108"/>
        <v>With Discount</v>
      </c>
      <c r="U1010">
        <v>2</v>
      </c>
      <c r="V1010" s="18">
        <f t="shared" si="109"/>
        <v>29</v>
      </c>
      <c r="W1010">
        <v>1</v>
      </c>
      <c r="X1010">
        <v>2</v>
      </c>
      <c r="Y1010" s="18">
        <f t="shared" si="110"/>
        <v>29</v>
      </c>
      <c r="Z1010">
        <v>8</v>
      </c>
      <c r="AA1010" s="2">
        <f t="shared" si="111"/>
        <v>7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3</v>
      </c>
      <c r="AI1010">
        <v>11</v>
      </c>
      <c r="AJ1010">
        <v>0</v>
      </c>
    </row>
    <row r="1011" spans="1:36" x14ac:dyDescent="0.25">
      <c r="A1011">
        <v>8911</v>
      </c>
      <c r="B1011">
        <v>1967</v>
      </c>
      <c r="C1011" s="2">
        <f t="shared" ca="1" si="105"/>
        <v>58</v>
      </c>
      <c r="D1011" t="s">
        <v>33</v>
      </c>
      <c r="E1011" t="s">
        <v>34</v>
      </c>
      <c r="F1011">
        <v>56320</v>
      </c>
      <c r="G1011">
        <v>0</v>
      </c>
      <c r="H1011">
        <v>1</v>
      </c>
      <c r="I1011" s="21">
        <f t="shared" si="106"/>
        <v>1</v>
      </c>
      <c r="J1011" s="1">
        <v>41490</v>
      </c>
      <c r="K1011">
        <v>11</v>
      </c>
      <c r="L1011">
        <v>201</v>
      </c>
      <c r="M1011">
        <v>53</v>
      </c>
      <c r="N1011">
        <v>172</v>
      </c>
      <c r="O1011">
        <v>116</v>
      </c>
      <c r="P1011">
        <v>77</v>
      </c>
      <c r="Q1011">
        <v>83</v>
      </c>
      <c r="R1011" s="2">
        <f t="shared" si="107"/>
        <v>702</v>
      </c>
      <c r="S1011">
        <v>3</v>
      </c>
      <c r="T1011" s="2" t="str">
        <f t="shared" si="108"/>
        <v>With Discount</v>
      </c>
      <c r="U1011">
        <v>5</v>
      </c>
      <c r="V1011" s="18">
        <f t="shared" si="109"/>
        <v>250.71428571428572</v>
      </c>
      <c r="W1011">
        <v>4</v>
      </c>
      <c r="X1011">
        <v>9</v>
      </c>
      <c r="Y1011" s="18">
        <f t="shared" si="110"/>
        <v>451.28571428571433</v>
      </c>
      <c r="Z1011">
        <v>4</v>
      </c>
      <c r="AA1011" s="2">
        <f t="shared" si="111"/>
        <v>21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3</v>
      </c>
      <c r="AI1011">
        <v>11</v>
      </c>
      <c r="AJ1011">
        <v>0</v>
      </c>
    </row>
    <row r="1012" spans="1:36" x14ac:dyDescent="0.25">
      <c r="A1012">
        <v>3706</v>
      </c>
      <c r="B1012">
        <v>1978</v>
      </c>
      <c r="C1012" s="2">
        <f t="shared" ca="1" si="105"/>
        <v>47</v>
      </c>
      <c r="D1012" t="s">
        <v>442</v>
      </c>
      <c r="E1012" t="s">
        <v>30</v>
      </c>
      <c r="F1012">
        <v>28647</v>
      </c>
      <c r="G1012">
        <v>1</v>
      </c>
      <c r="H1012">
        <v>0</v>
      </c>
      <c r="I1012" s="21">
        <f t="shared" si="106"/>
        <v>1</v>
      </c>
      <c r="J1012" t="s">
        <v>32</v>
      </c>
      <c r="K1012">
        <v>54</v>
      </c>
      <c r="L1012">
        <v>19</v>
      </c>
      <c r="M1012">
        <v>8</v>
      </c>
      <c r="N1012">
        <v>29</v>
      </c>
      <c r="O1012">
        <v>0</v>
      </c>
      <c r="P1012">
        <v>12</v>
      </c>
      <c r="Q1012">
        <v>26</v>
      </c>
      <c r="R1012" s="2">
        <f t="shared" si="107"/>
        <v>94</v>
      </c>
      <c r="S1012">
        <v>1</v>
      </c>
      <c r="T1012" s="2" t="str">
        <f t="shared" si="108"/>
        <v>With Discount</v>
      </c>
      <c r="U1012">
        <v>2</v>
      </c>
      <c r="V1012" s="18">
        <f t="shared" si="109"/>
        <v>47</v>
      </c>
      <c r="W1012">
        <v>2</v>
      </c>
      <c r="X1012">
        <v>2</v>
      </c>
      <c r="Y1012" s="18">
        <f t="shared" si="110"/>
        <v>47</v>
      </c>
      <c r="Z1012">
        <v>7</v>
      </c>
      <c r="AA1012" s="2">
        <f t="shared" si="111"/>
        <v>7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</v>
      </c>
      <c r="AI1012">
        <v>11</v>
      </c>
      <c r="AJ1012">
        <v>1</v>
      </c>
    </row>
    <row r="1013" spans="1:36" x14ac:dyDescent="0.25">
      <c r="A1013">
        <v>3628</v>
      </c>
      <c r="B1013">
        <v>1987</v>
      </c>
      <c r="C1013" s="2">
        <f t="shared" ca="1" si="105"/>
        <v>38</v>
      </c>
      <c r="D1013" t="s">
        <v>41</v>
      </c>
      <c r="E1013" t="s">
        <v>30</v>
      </c>
      <c r="F1013">
        <v>15038</v>
      </c>
      <c r="G1013">
        <v>1</v>
      </c>
      <c r="H1013">
        <v>0</v>
      </c>
      <c r="I1013" s="21">
        <f t="shared" si="106"/>
        <v>1</v>
      </c>
      <c r="J1013" t="s">
        <v>172</v>
      </c>
      <c r="K1013">
        <v>93</v>
      </c>
      <c r="L1013">
        <v>4</v>
      </c>
      <c r="M1013">
        <v>8</v>
      </c>
      <c r="N1013">
        <v>11</v>
      </c>
      <c r="O1013">
        <v>19</v>
      </c>
      <c r="P1013">
        <v>12</v>
      </c>
      <c r="Q1013">
        <v>26</v>
      </c>
      <c r="R1013" s="2">
        <f t="shared" si="107"/>
        <v>80</v>
      </c>
      <c r="S1013">
        <v>2</v>
      </c>
      <c r="T1013" s="2" t="str">
        <f t="shared" si="108"/>
        <v>With Discount</v>
      </c>
      <c r="U1013">
        <v>2</v>
      </c>
      <c r="V1013" s="18">
        <f t="shared" si="109"/>
        <v>40</v>
      </c>
      <c r="W1013">
        <v>1</v>
      </c>
      <c r="X1013">
        <v>2</v>
      </c>
      <c r="Y1013" s="18">
        <f t="shared" si="110"/>
        <v>40</v>
      </c>
      <c r="Z1013">
        <v>9</v>
      </c>
      <c r="AA1013" s="2">
        <f t="shared" si="111"/>
        <v>7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3</v>
      </c>
      <c r="AI1013">
        <v>11</v>
      </c>
      <c r="AJ1013">
        <v>0</v>
      </c>
    </row>
    <row r="1014" spans="1:36" x14ac:dyDescent="0.25">
      <c r="A1014">
        <v>10175</v>
      </c>
      <c r="B1014">
        <v>1958</v>
      </c>
      <c r="C1014" s="2">
        <f t="shared" ca="1" si="105"/>
        <v>67</v>
      </c>
      <c r="D1014" t="s">
        <v>33</v>
      </c>
      <c r="E1014" t="s">
        <v>37</v>
      </c>
      <c r="F1014">
        <v>32173</v>
      </c>
      <c r="G1014">
        <v>0</v>
      </c>
      <c r="H1014">
        <v>1</v>
      </c>
      <c r="I1014" s="21">
        <f t="shared" si="106"/>
        <v>1</v>
      </c>
      <c r="J1014" s="1">
        <v>41282</v>
      </c>
      <c r="K1014">
        <v>0</v>
      </c>
      <c r="L1014">
        <v>18</v>
      </c>
      <c r="M1014">
        <v>0</v>
      </c>
      <c r="N1014">
        <v>2</v>
      </c>
      <c r="O1014">
        <v>0</v>
      </c>
      <c r="P1014">
        <v>0</v>
      </c>
      <c r="Q1014">
        <v>2</v>
      </c>
      <c r="R1014" s="2">
        <f t="shared" si="107"/>
        <v>22</v>
      </c>
      <c r="S1014">
        <v>1</v>
      </c>
      <c r="T1014" s="2" t="str">
        <f t="shared" si="108"/>
        <v>With Discount</v>
      </c>
      <c r="U1014">
        <v>1</v>
      </c>
      <c r="V1014" s="18">
        <f t="shared" si="109"/>
        <v>5.5</v>
      </c>
      <c r="W1014">
        <v>0</v>
      </c>
      <c r="X1014">
        <v>3</v>
      </c>
      <c r="Y1014" s="18">
        <f t="shared" si="110"/>
        <v>16.5</v>
      </c>
      <c r="Z1014">
        <v>4</v>
      </c>
      <c r="AA1014" s="2">
        <f t="shared" si="111"/>
        <v>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3</v>
      </c>
      <c r="AI1014">
        <v>11</v>
      </c>
      <c r="AJ1014">
        <v>0</v>
      </c>
    </row>
    <row r="1015" spans="1:36" x14ac:dyDescent="0.25">
      <c r="A1015">
        <v>8985</v>
      </c>
      <c r="B1015">
        <v>1964</v>
      </c>
      <c r="C1015" s="2">
        <f t="shared" ca="1" si="105"/>
        <v>61</v>
      </c>
      <c r="D1015" t="s">
        <v>443</v>
      </c>
      <c r="E1015" t="s">
        <v>34</v>
      </c>
      <c r="F1015">
        <v>68316</v>
      </c>
      <c r="G1015">
        <v>0</v>
      </c>
      <c r="H1015">
        <v>1</v>
      </c>
      <c r="I1015" s="21">
        <f t="shared" si="106"/>
        <v>1</v>
      </c>
      <c r="J1015" s="1">
        <v>41010</v>
      </c>
      <c r="K1015">
        <v>54</v>
      </c>
      <c r="L1015">
        <v>806</v>
      </c>
      <c r="M1015">
        <v>80</v>
      </c>
      <c r="N1015">
        <v>161</v>
      </c>
      <c r="O1015">
        <v>120</v>
      </c>
      <c r="P1015">
        <v>11</v>
      </c>
      <c r="Q1015">
        <v>33</v>
      </c>
      <c r="R1015" s="2">
        <f t="shared" si="107"/>
        <v>1211</v>
      </c>
      <c r="S1015">
        <v>5</v>
      </c>
      <c r="T1015" s="2" t="str">
        <f t="shared" si="108"/>
        <v>With Discount</v>
      </c>
      <c r="U1015">
        <v>10</v>
      </c>
      <c r="V1015" s="18">
        <f t="shared" si="109"/>
        <v>605.5</v>
      </c>
      <c r="W1015">
        <v>7</v>
      </c>
      <c r="X1015">
        <v>10</v>
      </c>
      <c r="Y1015" s="18">
        <f t="shared" si="110"/>
        <v>605.5</v>
      </c>
      <c r="Z1015">
        <v>6</v>
      </c>
      <c r="AA1015" s="2">
        <f t="shared" si="111"/>
        <v>32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3</v>
      </c>
      <c r="AI1015">
        <v>11</v>
      </c>
      <c r="AJ1015">
        <v>0</v>
      </c>
    </row>
    <row r="1016" spans="1:36" x14ac:dyDescent="0.25">
      <c r="A1016">
        <v>5204</v>
      </c>
      <c r="B1016">
        <v>1971</v>
      </c>
      <c r="C1016" s="2">
        <f t="shared" ca="1" si="105"/>
        <v>54</v>
      </c>
      <c r="D1016" t="s">
        <v>442</v>
      </c>
      <c r="E1016" t="s">
        <v>34</v>
      </c>
      <c r="F1016">
        <v>74538</v>
      </c>
      <c r="G1016">
        <v>0</v>
      </c>
      <c r="H1016">
        <v>0</v>
      </c>
      <c r="I1016" s="21">
        <f t="shared" si="106"/>
        <v>0</v>
      </c>
      <c r="J1016" t="s">
        <v>339</v>
      </c>
      <c r="K1016">
        <v>21</v>
      </c>
      <c r="L1016">
        <v>380</v>
      </c>
      <c r="M1016">
        <v>98</v>
      </c>
      <c r="N1016">
        <v>733</v>
      </c>
      <c r="O1016">
        <v>110</v>
      </c>
      <c r="P1016">
        <v>112</v>
      </c>
      <c r="Q1016">
        <v>28</v>
      </c>
      <c r="R1016" s="2">
        <f t="shared" si="107"/>
        <v>1461</v>
      </c>
      <c r="S1016">
        <v>1</v>
      </c>
      <c r="T1016" s="2" t="str">
        <f t="shared" si="108"/>
        <v>With Discount</v>
      </c>
      <c r="U1016">
        <v>8</v>
      </c>
      <c r="V1016" s="18">
        <f t="shared" si="109"/>
        <v>899.07692307692309</v>
      </c>
      <c r="W1016">
        <v>8</v>
      </c>
      <c r="X1016">
        <v>5</v>
      </c>
      <c r="Y1016" s="18">
        <f t="shared" si="110"/>
        <v>561.92307692307691</v>
      </c>
      <c r="Z1016">
        <v>3</v>
      </c>
      <c r="AA1016" s="2">
        <f t="shared" si="111"/>
        <v>22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3</v>
      </c>
      <c r="AI1016">
        <v>11</v>
      </c>
      <c r="AJ1016">
        <v>1</v>
      </c>
    </row>
    <row r="1017" spans="1:36" x14ac:dyDescent="0.25">
      <c r="A1017">
        <v>9220</v>
      </c>
      <c r="B1017">
        <v>1971</v>
      </c>
      <c r="C1017" s="2">
        <f t="shared" ca="1" si="105"/>
        <v>54</v>
      </c>
      <c r="D1017" t="s">
        <v>442</v>
      </c>
      <c r="E1017" t="s">
        <v>30</v>
      </c>
      <c r="F1017">
        <v>91700</v>
      </c>
      <c r="G1017">
        <v>0</v>
      </c>
      <c r="H1017">
        <v>0</v>
      </c>
      <c r="I1017" s="21">
        <f t="shared" si="106"/>
        <v>0</v>
      </c>
      <c r="J1017" t="s">
        <v>131</v>
      </c>
      <c r="K1017">
        <v>58</v>
      </c>
      <c r="L1017">
        <v>576</v>
      </c>
      <c r="M1017">
        <v>172</v>
      </c>
      <c r="N1017">
        <v>961</v>
      </c>
      <c r="O1017">
        <v>125</v>
      </c>
      <c r="P1017">
        <v>115</v>
      </c>
      <c r="Q1017">
        <v>19</v>
      </c>
      <c r="R1017" s="2">
        <f t="shared" si="107"/>
        <v>1968</v>
      </c>
      <c r="S1017">
        <v>1</v>
      </c>
      <c r="T1017" s="2" t="str">
        <f t="shared" si="108"/>
        <v>With Discount</v>
      </c>
      <c r="U1017">
        <v>8</v>
      </c>
      <c r="V1017" s="18">
        <f t="shared" si="109"/>
        <v>1211.0769230769231</v>
      </c>
      <c r="W1017">
        <v>6</v>
      </c>
      <c r="X1017">
        <v>5</v>
      </c>
      <c r="Y1017" s="18">
        <f t="shared" si="110"/>
        <v>756.92307692307702</v>
      </c>
      <c r="Z1017">
        <v>3</v>
      </c>
      <c r="AA1017" s="2">
        <f t="shared" si="111"/>
        <v>20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</v>
      </c>
      <c r="AI1017">
        <v>11</v>
      </c>
      <c r="AJ1017">
        <v>1</v>
      </c>
    </row>
    <row r="1018" spans="1:36" x14ac:dyDescent="0.25">
      <c r="A1018">
        <v>9888</v>
      </c>
      <c r="B1018">
        <v>1969</v>
      </c>
      <c r="C1018" s="2">
        <f t="shared" ca="1" si="105"/>
        <v>56</v>
      </c>
      <c r="D1018" t="s">
        <v>442</v>
      </c>
      <c r="E1018" t="s">
        <v>34</v>
      </c>
      <c r="F1018">
        <v>68695</v>
      </c>
      <c r="G1018">
        <v>0</v>
      </c>
      <c r="H1018">
        <v>0</v>
      </c>
      <c r="I1018" s="21">
        <f t="shared" si="106"/>
        <v>0</v>
      </c>
      <c r="J1018" t="s">
        <v>90</v>
      </c>
      <c r="K1018">
        <v>3</v>
      </c>
      <c r="L1018">
        <v>458</v>
      </c>
      <c r="M1018">
        <v>81</v>
      </c>
      <c r="N1018">
        <v>356</v>
      </c>
      <c r="O1018">
        <v>106</v>
      </c>
      <c r="P1018">
        <v>50</v>
      </c>
      <c r="Q1018">
        <v>40</v>
      </c>
      <c r="R1018" s="2">
        <f t="shared" si="107"/>
        <v>1091</v>
      </c>
      <c r="S1018">
        <v>1</v>
      </c>
      <c r="T1018" s="2" t="str">
        <f t="shared" si="108"/>
        <v>With Discount</v>
      </c>
      <c r="U1018">
        <v>4</v>
      </c>
      <c r="V1018" s="18">
        <f t="shared" si="109"/>
        <v>396.72727272727275</v>
      </c>
      <c r="W1018">
        <v>4</v>
      </c>
      <c r="X1018">
        <v>7</v>
      </c>
      <c r="Y1018" s="18">
        <f t="shared" si="110"/>
        <v>694.27272727272725</v>
      </c>
      <c r="Z1018">
        <v>2</v>
      </c>
      <c r="AA1018" s="2">
        <f t="shared" si="111"/>
        <v>16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3</v>
      </c>
      <c r="AI1018">
        <v>11</v>
      </c>
      <c r="AJ1018">
        <v>0</v>
      </c>
    </row>
    <row r="1019" spans="1:36" x14ac:dyDescent="0.25">
      <c r="A1019">
        <v>5263</v>
      </c>
      <c r="B1019">
        <v>1977</v>
      </c>
      <c r="C1019" s="2">
        <f t="shared" ca="1" si="105"/>
        <v>48</v>
      </c>
      <c r="D1019" t="s">
        <v>443</v>
      </c>
      <c r="E1019" t="s">
        <v>34</v>
      </c>
      <c r="F1019">
        <v>31056</v>
      </c>
      <c r="G1019">
        <v>1</v>
      </c>
      <c r="H1019">
        <v>0</v>
      </c>
      <c r="I1019" s="21">
        <f t="shared" si="106"/>
        <v>1</v>
      </c>
      <c r="J1019" t="s">
        <v>354</v>
      </c>
      <c r="K1019">
        <v>99</v>
      </c>
      <c r="L1019">
        <v>5</v>
      </c>
      <c r="M1019">
        <v>10</v>
      </c>
      <c r="N1019">
        <v>13</v>
      </c>
      <c r="O1019">
        <v>3</v>
      </c>
      <c r="P1019">
        <v>8</v>
      </c>
      <c r="Q1019">
        <v>16</v>
      </c>
      <c r="R1019" s="2">
        <f t="shared" si="107"/>
        <v>55</v>
      </c>
      <c r="S1019">
        <v>1</v>
      </c>
      <c r="T1019" s="2" t="str">
        <f t="shared" si="108"/>
        <v>With Discount</v>
      </c>
      <c r="U1019">
        <v>1</v>
      </c>
      <c r="V1019" s="18">
        <f t="shared" si="109"/>
        <v>13.75</v>
      </c>
      <c r="W1019">
        <v>0</v>
      </c>
      <c r="X1019">
        <v>3</v>
      </c>
      <c r="Y1019" s="18">
        <f t="shared" si="110"/>
        <v>41.25</v>
      </c>
      <c r="Z1019">
        <v>8</v>
      </c>
      <c r="AA1019" s="2">
        <f t="shared" si="111"/>
        <v>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</v>
      </c>
      <c r="AI1019">
        <v>11</v>
      </c>
      <c r="AJ1019">
        <v>0</v>
      </c>
    </row>
    <row r="1020" spans="1:36" x14ac:dyDescent="0.25">
      <c r="A1020">
        <v>1020</v>
      </c>
      <c r="B1020">
        <v>1973</v>
      </c>
      <c r="C1020" s="2">
        <f t="shared" ca="1" si="105"/>
        <v>52</v>
      </c>
      <c r="D1020" t="s">
        <v>442</v>
      </c>
      <c r="E1020" t="s">
        <v>34</v>
      </c>
      <c r="F1020">
        <v>79593</v>
      </c>
      <c r="G1020">
        <v>0</v>
      </c>
      <c r="H1020">
        <v>0</v>
      </c>
      <c r="I1020" s="21">
        <f t="shared" si="106"/>
        <v>0</v>
      </c>
      <c r="J1020" s="1">
        <v>41978</v>
      </c>
      <c r="K1020">
        <v>70</v>
      </c>
      <c r="L1020">
        <v>350</v>
      </c>
      <c r="M1020">
        <v>60</v>
      </c>
      <c r="N1020">
        <v>568</v>
      </c>
      <c r="O1020">
        <v>110</v>
      </c>
      <c r="P1020">
        <v>133</v>
      </c>
      <c r="Q1020">
        <v>145</v>
      </c>
      <c r="R1020" s="2">
        <f t="shared" si="107"/>
        <v>1366</v>
      </c>
      <c r="S1020">
        <v>1</v>
      </c>
      <c r="T1020" s="2" t="str">
        <f t="shared" si="108"/>
        <v>With Discount</v>
      </c>
      <c r="U1020">
        <v>5</v>
      </c>
      <c r="V1020" s="18">
        <f t="shared" si="109"/>
        <v>569.16666666666674</v>
      </c>
      <c r="W1020">
        <v>6</v>
      </c>
      <c r="X1020">
        <v>7</v>
      </c>
      <c r="Y1020" s="18">
        <f t="shared" si="110"/>
        <v>796.83333333333337</v>
      </c>
      <c r="Z1020">
        <v>2</v>
      </c>
      <c r="AA1020" s="2">
        <f t="shared" si="111"/>
        <v>19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3</v>
      </c>
      <c r="AI1020">
        <v>11</v>
      </c>
      <c r="AJ1020">
        <v>0</v>
      </c>
    </row>
    <row r="1021" spans="1:36" x14ac:dyDescent="0.25">
      <c r="A1021">
        <v>9503</v>
      </c>
      <c r="B1021">
        <v>1980</v>
      </c>
      <c r="C1021" s="2">
        <f t="shared" ca="1" si="105"/>
        <v>45</v>
      </c>
      <c r="D1021" t="s">
        <v>442</v>
      </c>
      <c r="E1021" t="s">
        <v>30</v>
      </c>
      <c r="F1021">
        <v>28071</v>
      </c>
      <c r="G1021">
        <v>0</v>
      </c>
      <c r="H1021">
        <v>0</v>
      </c>
      <c r="I1021" s="21">
        <f t="shared" si="106"/>
        <v>0</v>
      </c>
      <c r="J1021" t="s">
        <v>73</v>
      </c>
      <c r="K1021">
        <v>65</v>
      </c>
      <c r="L1021">
        <v>39</v>
      </c>
      <c r="M1021">
        <v>33</v>
      </c>
      <c r="N1021">
        <v>130</v>
      </c>
      <c r="O1021">
        <v>41</v>
      </c>
      <c r="P1021">
        <v>26</v>
      </c>
      <c r="Q1021">
        <v>44</v>
      </c>
      <c r="R1021" s="2">
        <f t="shared" si="107"/>
        <v>313</v>
      </c>
      <c r="S1021">
        <v>2</v>
      </c>
      <c r="T1021" s="2" t="str">
        <f t="shared" si="108"/>
        <v>With Discount</v>
      </c>
      <c r="U1021">
        <v>5</v>
      </c>
      <c r="V1021" s="18">
        <f t="shared" si="109"/>
        <v>156.5</v>
      </c>
      <c r="W1021">
        <v>1</v>
      </c>
      <c r="X1021">
        <v>5</v>
      </c>
      <c r="Y1021" s="18">
        <f t="shared" si="110"/>
        <v>156.5</v>
      </c>
      <c r="Z1021">
        <v>8</v>
      </c>
      <c r="AA1021" s="2">
        <f t="shared" si="111"/>
        <v>13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</v>
      </c>
      <c r="AI1021">
        <v>11</v>
      </c>
      <c r="AJ1021">
        <v>0</v>
      </c>
    </row>
    <row r="1022" spans="1:36" x14ac:dyDescent="0.25">
      <c r="A1022">
        <v>10613</v>
      </c>
      <c r="B1022">
        <v>1958</v>
      </c>
      <c r="C1022" s="2">
        <f t="shared" ca="1" si="105"/>
        <v>67</v>
      </c>
      <c r="D1022" t="s">
        <v>33</v>
      </c>
      <c r="E1022" t="s">
        <v>34</v>
      </c>
      <c r="F1022">
        <v>37334</v>
      </c>
      <c r="G1022">
        <v>1</v>
      </c>
      <c r="H1022">
        <v>1</v>
      </c>
      <c r="I1022" s="21">
        <f t="shared" si="106"/>
        <v>2</v>
      </c>
      <c r="J1022" t="s">
        <v>355</v>
      </c>
      <c r="K1022">
        <v>44</v>
      </c>
      <c r="L1022">
        <v>26</v>
      </c>
      <c r="M1022">
        <v>1</v>
      </c>
      <c r="N1022">
        <v>16</v>
      </c>
      <c r="O1022">
        <v>2</v>
      </c>
      <c r="P1022">
        <v>2</v>
      </c>
      <c r="Q1022">
        <v>15</v>
      </c>
      <c r="R1022" s="2">
        <f t="shared" si="107"/>
        <v>62</v>
      </c>
      <c r="S1022">
        <v>4</v>
      </c>
      <c r="T1022" s="2" t="str">
        <f t="shared" si="108"/>
        <v>With Discount</v>
      </c>
      <c r="U1022">
        <v>3</v>
      </c>
      <c r="V1022" s="18">
        <f t="shared" si="109"/>
        <v>26.571428571428569</v>
      </c>
      <c r="W1022">
        <v>0</v>
      </c>
      <c r="X1022">
        <v>4</v>
      </c>
      <c r="Y1022" s="18">
        <f t="shared" si="110"/>
        <v>35.428571428571423</v>
      </c>
      <c r="Z1022">
        <v>4</v>
      </c>
      <c r="AA1022" s="2">
        <f t="shared" si="111"/>
        <v>11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</v>
      </c>
      <c r="AI1022">
        <v>11</v>
      </c>
      <c r="AJ1022">
        <v>0</v>
      </c>
    </row>
    <row r="1023" spans="1:36" x14ac:dyDescent="0.25">
      <c r="A1023">
        <v>67</v>
      </c>
      <c r="B1023">
        <v>1972</v>
      </c>
      <c r="C1023" s="2">
        <f t="shared" ca="1" si="105"/>
        <v>53</v>
      </c>
      <c r="D1023" t="s">
        <v>443</v>
      </c>
      <c r="E1023" t="s">
        <v>30</v>
      </c>
      <c r="F1023">
        <v>46423</v>
      </c>
      <c r="G1023">
        <v>1</v>
      </c>
      <c r="H1023">
        <v>1</v>
      </c>
      <c r="I1023" s="21">
        <f t="shared" si="106"/>
        <v>2</v>
      </c>
      <c r="J1023" t="s">
        <v>257</v>
      </c>
      <c r="K1023">
        <v>6</v>
      </c>
      <c r="L1023">
        <v>68</v>
      </c>
      <c r="M1023">
        <v>0</v>
      </c>
      <c r="N1023">
        <v>16</v>
      </c>
      <c r="O1023">
        <v>0</v>
      </c>
      <c r="P1023">
        <v>0</v>
      </c>
      <c r="Q1023">
        <v>8</v>
      </c>
      <c r="R1023" s="2">
        <f t="shared" si="107"/>
        <v>92</v>
      </c>
      <c r="S1023">
        <v>3</v>
      </c>
      <c r="T1023" s="2" t="str">
        <f t="shared" si="108"/>
        <v>With Discount</v>
      </c>
      <c r="U1023">
        <v>2</v>
      </c>
      <c r="V1023" s="18">
        <f t="shared" si="109"/>
        <v>30.666666666666664</v>
      </c>
      <c r="W1023">
        <v>0</v>
      </c>
      <c r="X1023">
        <v>4</v>
      </c>
      <c r="Y1023" s="18">
        <f t="shared" si="110"/>
        <v>61.333333333333329</v>
      </c>
      <c r="Z1023">
        <v>7</v>
      </c>
      <c r="AA1023" s="2">
        <f t="shared" si="111"/>
        <v>9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</v>
      </c>
      <c r="AI1023">
        <v>11</v>
      </c>
      <c r="AJ1023">
        <v>0</v>
      </c>
    </row>
    <row r="1024" spans="1:36" x14ac:dyDescent="0.25">
      <c r="A1024">
        <v>6019</v>
      </c>
      <c r="B1024">
        <v>1971</v>
      </c>
      <c r="C1024" s="2">
        <f t="shared" ca="1" si="105"/>
        <v>54</v>
      </c>
      <c r="D1024" t="s">
        <v>33</v>
      </c>
      <c r="E1024" t="s">
        <v>34</v>
      </c>
      <c r="F1024">
        <v>37126</v>
      </c>
      <c r="G1024">
        <v>1</v>
      </c>
      <c r="H1024">
        <v>0</v>
      </c>
      <c r="I1024" s="21">
        <f t="shared" si="106"/>
        <v>1</v>
      </c>
      <c r="J1024" t="s">
        <v>86</v>
      </c>
      <c r="K1024">
        <v>9</v>
      </c>
      <c r="L1024">
        <v>45</v>
      </c>
      <c r="M1024">
        <v>3</v>
      </c>
      <c r="N1024">
        <v>9</v>
      </c>
      <c r="O1024">
        <v>4</v>
      </c>
      <c r="P1024">
        <v>4</v>
      </c>
      <c r="Q1024">
        <v>7</v>
      </c>
      <c r="R1024" s="2">
        <f t="shared" si="107"/>
        <v>72</v>
      </c>
      <c r="S1024">
        <v>1</v>
      </c>
      <c r="T1024" s="2" t="str">
        <f t="shared" si="108"/>
        <v>With Discount</v>
      </c>
      <c r="U1024">
        <v>1</v>
      </c>
      <c r="V1024" s="18">
        <f t="shared" si="109"/>
        <v>24</v>
      </c>
      <c r="W1024">
        <v>2</v>
      </c>
      <c r="X1024">
        <v>2</v>
      </c>
      <c r="Y1024" s="18">
        <f t="shared" si="110"/>
        <v>48</v>
      </c>
      <c r="Z1024">
        <v>6</v>
      </c>
      <c r="AA1024" s="2">
        <f t="shared" si="111"/>
        <v>6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3</v>
      </c>
      <c r="AI1024">
        <v>11</v>
      </c>
      <c r="AJ1024">
        <v>1</v>
      </c>
    </row>
    <row r="1025" spans="1:36" x14ac:dyDescent="0.25">
      <c r="A1025">
        <v>5863</v>
      </c>
      <c r="B1025">
        <v>1953</v>
      </c>
      <c r="C1025" s="2">
        <f t="shared" ca="1" si="105"/>
        <v>72</v>
      </c>
      <c r="D1025" t="s">
        <v>442</v>
      </c>
      <c r="E1025" t="s">
        <v>34</v>
      </c>
      <c r="F1025">
        <v>47703</v>
      </c>
      <c r="G1025">
        <v>0</v>
      </c>
      <c r="H1025">
        <v>1</v>
      </c>
      <c r="I1025" s="21">
        <f t="shared" si="106"/>
        <v>1</v>
      </c>
      <c r="J1025" t="s">
        <v>302</v>
      </c>
      <c r="K1025">
        <v>95</v>
      </c>
      <c r="L1025">
        <v>359</v>
      </c>
      <c r="M1025">
        <v>0</v>
      </c>
      <c r="N1025">
        <v>134</v>
      </c>
      <c r="O1025">
        <v>13</v>
      </c>
      <c r="P1025">
        <v>26</v>
      </c>
      <c r="Q1025">
        <v>123</v>
      </c>
      <c r="R1025" s="2">
        <f t="shared" si="107"/>
        <v>655</v>
      </c>
      <c r="S1025">
        <v>4</v>
      </c>
      <c r="T1025" s="2" t="str">
        <f t="shared" si="108"/>
        <v>With Discount</v>
      </c>
      <c r="U1025">
        <v>6</v>
      </c>
      <c r="V1025" s="18">
        <f t="shared" si="109"/>
        <v>280.71428571428572</v>
      </c>
      <c r="W1025">
        <v>3</v>
      </c>
      <c r="X1025">
        <v>8</v>
      </c>
      <c r="Y1025" s="18">
        <f t="shared" si="110"/>
        <v>374.28571428571428</v>
      </c>
      <c r="Z1025">
        <v>5</v>
      </c>
      <c r="AA1025" s="2">
        <f t="shared" si="111"/>
        <v>21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</v>
      </c>
      <c r="AI1025">
        <v>11</v>
      </c>
      <c r="AJ1025">
        <v>0</v>
      </c>
    </row>
    <row r="1026" spans="1:36" x14ac:dyDescent="0.25">
      <c r="A1026">
        <v>3717</v>
      </c>
      <c r="B1026">
        <v>1959</v>
      </c>
      <c r="C1026" s="2">
        <f t="shared" ca="1" si="105"/>
        <v>66</v>
      </c>
      <c r="D1026" t="s">
        <v>442</v>
      </c>
      <c r="E1026" t="s">
        <v>34</v>
      </c>
      <c r="F1026">
        <v>61180</v>
      </c>
      <c r="G1026">
        <v>0</v>
      </c>
      <c r="H1026">
        <v>1</v>
      </c>
      <c r="I1026" s="21">
        <f t="shared" si="106"/>
        <v>1</v>
      </c>
      <c r="J1026" t="s">
        <v>356</v>
      </c>
      <c r="K1026">
        <v>70</v>
      </c>
      <c r="L1026">
        <v>403</v>
      </c>
      <c r="M1026">
        <v>24</v>
      </c>
      <c r="N1026">
        <v>29</v>
      </c>
      <c r="O1026">
        <v>6</v>
      </c>
      <c r="P1026">
        <v>24</v>
      </c>
      <c r="Q1026">
        <v>218</v>
      </c>
      <c r="R1026" s="2">
        <f t="shared" si="107"/>
        <v>704</v>
      </c>
      <c r="S1026">
        <v>2</v>
      </c>
      <c r="T1026" s="2" t="str">
        <f t="shared" si="108"/>
        <v>With Discount</v>
      </c>
      <c r="U1026">
        <v>5</v>
      </c>
      <c r="V1026" s="18">
        <f t="shared" si="109"/>
        <v>320</v>
      </c>
      <c r="W1026">
        <v>5</v>
      </c>
      <c r="X1026">
        <v>6</v>
      </c>
      <c r="Y1026" s="18">
        <f t="shared" si="110"/>
        <v>384</v>
      </c>
      <c r="Z1026">
        <v>3</v>
      </c>
      <c r="AA1026" s="2">
        <f t="shared" si="111"/>
        <v>18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</v>
      </c>
      <c r="AI1026">
        <v>11</v>
      </c>
      <c r="AJ1026">
        <v>0</v>
      </c>
    </row>
    <row r="1027" spans="1:36" x14ac:dyDescent="0.25">
      <c r="A1027">
        <v>6730</v>
      </c>
      <c r="B1027">
        <v>1954</v>
      </c>
      <c r="C1027" s="2">
        <f t="shared" ref="C1027:C1090" ca="1" si="112">YEAR(TODAY()) -B1027</f>
        <v>71</v>
      </c>
      <c r="D1027" t="s">
        <v>442</v>
      </c>
      <c r="E1027" t="s">
        <v>34</v>
      </c>
      <c r="F1027">
        <v>38998</v>
      </c>
      <c r="G1027">
        <v>1</v>
      </c>
      <c r="H1027">
        <v>1</v>
      </c>
      <c r="I1027" s="21">
        <f t="shared" ref="I1027:I1090" si="113">SUM(G1027,H1027)</f>
        <v>2</v>
      </c>
      <c r="J1027" s="1">
        <v>40979</v>
      </c>
      <c r="K1027">
        <v>92</v>
      </c>
      <c r="L1027">
        <v>34</v>
      </c>
      <c r="M1027">
        <v>1</v>
      </c>
      <c r="N1027">
        <v>14</v>
      </c>
      <c r="O1027">
        <v>0</v>
      </c>
      <c r="P1027">
        <v>0</v>
      </c>
      <c r="Q1027">
        <v>5</v>
      </c>
      <c r="R1027" s="2">
        <f t="shared" ref="R1027:R1090" si="114">SUM(L1027,M1027,N1027,O1027,P1027,Q1027)</f>
        <v>54</v>
      </c>
      <c r="S1027">
        <v>3</v>
      </c>
      <c r="T1027" s="2" t="str">
        <f t="shared" ref="T1027:T1090" si="115">IF(S1027&gt;0, "With Discount", "Without Discount")</f>
        <v>With Discount</v>
      </c>
      <c r="U1027">
        <v>2</v>
      </c>
      <c r="V1027" s="18">
        <f t="shared" ref="V1027:V1090" si="116">IF((U1027+X1027)=0,0, (U1027/(U1027+X1027))*R1027)</f>
        <v>21.6</v>
      </c>
      <c r="W1027">
        <v>0</v>
      </c>
      <c r="X1027">
        <v>3</v>
      </c>
      <c r="Y1027" s="18">
        <f t="shared" ref="Y1027:Y1090" si="117">IF((X1027+U1027)=0,0, (X1027/(X1027+U1027))*R1027)</f>
        <v>32.4</v>
      </c>
      <c r="Z1027">
        <v>8</v>
      </c>
      <c r="AA1027" s="2">
        <f t="shared" ref="AA1027:AA1090" si="118">SUM(S1027,U1027,W1027,X1027)</f>
        <v>8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3</v>
      </c>
      <c r="AI1027">
        <v>11</v>
      </c>
      <c r="AJ1027">
        <v>0</v>
      </c>
    </row>
    <row r="1028" spans="1:36" x14ac:dyDescent="0.25">
      <c r="A1028">
        <v>10749</v>
      </c>
      <c r="B1028">
        <v>1991</v>
      </c>
      <c r="C1028" s="2">
        <f t="shared" ca="1" si="112"/>
        <v>34</v>
      </c>
      <c r="D1028" t="s">
        <v>442</v>
      </c>
      <c r="E1028" t="s">
        <v>30</v>
      </c>
      <c r="F1028">
        <v>8028</v>
      </c>
      <c r="G1028">
        <v>0</v>
      </c>
      <c r="H1028">
        <v>0</v>
      </c>
      <c r="I1028" s="21">
        <f t="shared" si="113"/>
        <v>0</v>
      </c>
      <c r="J1028" t="s">
        <v>181</v>
      </c>
      <c r="K1028">
        <v>62</v>
      </c>
      <c r="L1028">
        <v>73</v>
      </c>
      <c r="M1028">
        <v>18</v>
      </c>
      <c r="N1028">
        <v>66</v>
      </c>
      <c r="O1028">
        <v>7</v>
      </c>
      <c r="P1028">
        <v>12</v>
      </c>
      <c r="Q1028">
        <v>2</v>
      </c>
      <c r="R1028" s="2">
        <f t="shared" si="114"/>
        <v>178</v>
      </c>
      <c r="S1028">
        <v>15</v>
      </c>
      <c r="T1028" s="2" t="str">
        <f t="shared" si="115"/>
        <v>With Discount</v>
      </c>
      <c r="U1028">
        <v>0</v>
      </c>
      <c r="V1028" s="18">
        <f t="shared" si="116"/>
        <v>0</v>
      </c>
      <c r="W1028">
        <v>1</v>
      </c>
      <c r="X1028">
        <v>0</v>
      </c>
      <c r="Y1028" s="18">
        <f t="shared" si="117"/>
        <v>0</v>
      </c>
      <c r="Z1028">
        <v>19</v>
      </c>
      <c r="AA1028" s="2">
        <f t="shared" si="118"/>
        <v>16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</v>
      </c>
      <c r="AI1028">
        <v>11</v>
      </c>
      <c r="AJ1028">
        <v>0</v>
      </c>
    </row>
    <row r="1029" spans="1:36" x14ac:dyDescent="0.25">
      <c r="A1029">
        <v>4998</v>
      </c>
      <c r="B1029">
        <v>1962</v>
      </c>
      <c r="C1029" s="2">
        <f t="shared" ca="1" si="112"/>
        <v>63</v>
      </c>
      <c r="D1029" t="s">
        <v>442</v>
      </c>
      <c r="E1029" t="s">
        <v>34</v>
      </c>
      <c r="F1029">
        <v>76081</v>
      </c>
      <c r="G1029">
        <v>0</v>
      </c>
      <c r="H1029">
        <v>0</v>
      </c>
      <c r="I1029" s="21">
        <f t="shared" si="113"/>
        <v>0</v>
      </c>
      <c r="J1029" t="s">
        <v>120</v>
      </c>
      <c r="K1029">
        <v>85</v>
      </c>
      <c r="L1029">
        <v>292</v>
      </c>
      <c r="M1029">
        <v>30</v>
      </c>
      <c r="N1029">
        <v>415</v>
      </c>
      <c r="O1029">
        <v>63</v>
      </c>
      <c r="P1029">
        <v>33</v>
      </c>
      <c r="Q1029">
        <v>200</v>
      </c>
      <c r="R1029" s="2">
        <f t="shared" si="114"/>
        <v>1033</v>
      </c>
      <c r="S1029">
        <v>1</v>
      </c>
      <c r="T1029" s="2" t="str">
        <f t="shared" si="115"/>
        <v>With Discount</v>
      </c>
      <c r="U1029">
        <v>4</v>
      </c>
      <c r="V1029" s="18">
        <f t="shared" si="116"/>
        <v>516.5</v>
      </c>
      <c r="W1029">
        <v>5</v>
      </c>
      <c r="X1029">
        <v>4</v>
      </c>
      <c r="Y1029" s="18">
        <f t="shared" si="117"/>
        <v>516.5</v>
      </c>
      <c r="Z1029">
        <v>2</v>
      </c>
      <c r="AA1029" s="2">
        <f t="shared" si="118"/>
        <v>14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3</v>
      </c>
      <c r="AI1029">
        <v>11</v>
      </c>
      <c r="AJ1029">
        <v>0</v>
      </c>
    </row>
    <row r="1030" spans="1:36" x14ac:dyDescent="0.25">
      <c r="A1030">
        <v>6287</v>
      </c>
      <c r="B1030">
        <v>1986</v>
      </c>
      <c r="C1030" s="2">
        <f t="shared" ca="1" si="112"/>
        <v>39</v>
      </c>
      <c r="D1030" t="s">
        <v>442</v>
      </c>
      <c r="E1030" t="s">
        <v>34</v>
      </c>
      <c r="F1030">
        <v>34728</v>
      </c>
      <c r="G1030">
        <v>1</v>
      </c>
      <c r="H1030">
        <v>0</v>
      </c>
      <c r="I1030" s="21">
        <f t="shared" si="113"/>
        <v>1</v>
      </c>
      <c r="J1030" t="s">
        <v>357</v>
      </c>
      <c r="K1030">
        <v>2</v>
      </c>
      <c r="L1030">
        <v>14</v>
      </c>
      <c r="M1030">
        <v>0</v>
      </c>
      <c r="N1030">
        <v>16</v>
      </c>
      <c r="O1030">
        <v>0</v>
      </c>
      <c r="P1030">
        <v>0</v>
      </c>
      <c r="Q1030">
        <v>6</v>
      </c>
      <c r="R1030" s="2">
        <f t="shared" si="114"/>
        <v>36</v>
      </c>
      <c r="S1030">
        <v>1</v>
      </c>
      <c r="T1030" s="2" t="str">
        <f t="shared" si="115"/>
        <v>With Discount</v>
      </c>
      <c r="U1030">
        <v>1</v>
      </c>
      <c r="V1030" s="18">
        <f t="shared" si="116"/>
        <v>12</v>
      </c>
      <c r="W1030">
        <v>1</v>
      </c>
      <c r="X1030">
        <v>2</v>
      </c>
      <c r="Y1030" s="18">
        <f t="shared" si="117"/>
        <v>24</v>
      </c>
      <c r="Z1030">
        <v>6</v>
      </c>
      <c r="AA1030" s="2">
        <f t="shared" si="118"/>
        <v>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3</v>
      </c>
      <c r="AI1030">
        <v>11</v>
      </c>
      <c r="AJ1030">
        <v>1</v>
      </c>
    </row>
    <row r="1031" spans="1:36" x14ac:dyDescent="0.25">
      <c r="A1031">
        <v>5985</v>
      </c>
      <c r="B1031">
        <v>1965</v>
      </c>
      <c r="C1031" s="2">
        <f t="shared" ca="1" si="112"/>
        <v>60</v>
      </c>
      <c r="D1031" t="s">
        <v>443</v>
      </c>
      <c r="E1031" t="s">
        <v>30</v>
      </c>
      <c r="F1031">
        <v>33168</v>
      </c>
      <c r="G1031">
        <v>0</v>
      </c>
      <c r="H1031">
        <v>1</v>
      </c>
      <c r="I1031" s="21">
        <f t="shared" si="113"/>
        <v>1</v>
      </c>
      <c r="J1031" t="s">
        <v>160</v>
      </c>
      <c r="K1031">
        <v>0</v>
      </c>
      <c r="L1031">
        <v>80</v>
      </c>
      <c r="M1031">
        <v>1</v>
      </c>
      <c r="N1031">
        <v>37</v>
      </c>
      <c r="O1031">
        <v>0</v>
      </c>
      <c r="P1031">
        <v>1</v>
      </c>
      <c r="Q1031">
        <v>3</v>
      </c>
      <c r="R1031" s="2">
        <f t="shared" si="114"/>
        <v>122</v>
      </c>
      <c r="S1031">
        <v>3</v>
      </c>
      <c r="T1031" s="2" t="str">
        <f t="shared" si="115"/>
        <v>With Discount</v>
      </c>
      <c r="U1031">
        <v>2</v>
      </c>
      <c r="V1031" s="18">
        <f t="shared" si="116"/>
        <v>40.666666666666664</v>
      </c>
      <c r="W1031">
        <v>1</v>
      </c>
      <c r="X1031">
        <v>4</v>
      </c>
      <c r="Y1031" s="18">
        <f t="shared" si="117"/>
        <v>81.333333333333329</v>
      </c>
      <c r="Z1031">
        <v>7</v>
      </c>
      <c r="AA1031" s="2">
        <f t="shared" si="118"/>
        <v>10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3</v>
      </c>
      <c r="AI1031">
        <v>11</v>
      </c>
      <c r="AJ1031">
        <v>0</v>
      </c>
    </row>
    <row r="1032" spans="1:36" x14ac:dyDescent="0.25">
      <c r="A1032">
        <v>4754</v>
      </c>
      <c r="B1032">
        <v>1966</v>
      </c>
      <c r="C1032" s="2">
        <f t="shared" ca="1" si="112"/>
        <v>59</v>
      </c>
      <c r="D1032" t="s">
        <v>443</v>
      </c>
      <c r="E1032" t="s">
        <v>34</v>
      </c>
      <c r="F1032">
        <v>33585</v>
      </c>
      <c r="G1032">
        <v>0</v>
      </c>
      <c r="H1032">
        <v>1</v>
      </c>
      <c r="I1032" s="21">
        <f t="shared" si="113"/>
        <v>1</v>
      </c>
      <c r="J1032" t="s">
        <v>293</v>
      </c>
      <c r="K1032">
        <v>91</v>
      </c>
      <c r="L1032">
        <v>30</v>
      </c>
      <c r="M1032">
        <v>11</v>
      </c>
      <c r="N1032">
        <v>33</v>
      </c>
      <c r="O1032">
        <v>13</v>
      </c>
      <c r="P1032">
        <v>6</v>
      </c>
      <c r="Q1032">
        <v>29</v>
      </c>
      <c r="R1032" s="2">
        <f t="shared" si="114"/>
        <v>122</v>
      </c>
      <c r="S1032">
        <v>1</v>
      </c>
      <c r="T1032" s="2" t="str">
        <f t="shared" si="115"/>
        <v>With Discount</v>
      </c>
      <c r="U1032">
        <v>2</v>
      </c>
      <c r="V1032" s="18">
        <f t="shared" si="116"/>
        <v>40.666666666666664</v>
      </c>
      <c r="W1032">
        <v>0</v>
      </c>
      <c r="X1032">
        <v>4</v>
      </c>
      <c r="Y1032" s="18">
        <f t="shared" si="117"/>
        <v>81.333333333333329</v>
      </c>
      <c r="Z1032">
        <v>4</v>
      </c>
      <c r="AA1032" s="2">
        <f t="shared" si="118"/>
        <v>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3</v>
      </c>
      <c r="AI1032">
        <v>11</v>
      </c>
      <c r="AJ1032">
        <v>0</v>
      </c>
    </row>
    <row r="1033" spans="1:36" x14ac:dyDescent="0.25">
      <c r="A1033">
        <v>4002</v>
      </c>
      <c r="B1033">
        <v>1960</v>
      </c>
      <c r="C1033" s="2">
        <f t="shared" ca="1" si="112"/>
        <v>65</v>
      </c>
      <c r="D1033" t="s">
        <v>33</v>
      </c>
      <c r="E1033" t="s">
        <v>34</v>
      </c>
      <c r="F1033">
        <v>77037</v>
      </c>
      <c r="G1033">
        <v>0</v>
      </c>
      <c r="H1033">
        <v>1</v>
      </c>
      <c r="I1033" s="21">
        <f t="shared" si="113"/>
        <v>1</v>
      </c>
      <c r="J1033" t="s">
        <v>358</v>
      </c>
      <c r="K1033">
        <v>3</v>
      </c>
      <c r="L1033">
        <v>463</v>
      </c>
      <c r="M1033">
        <v>96</v>
      </c>
      <c r="N1033">
        <v>333</v>
      </c>
      <c r="O1033">
        <v>168</v>
      </c>
      <c r="P1033">
        <v>53</v>
      </c>
      <c r="Q1033">
        <v>10</v>
      </c>
      <c r="R1033" s="2">
        <f t="shared" si="114"/>
        <v>1123</v>
      </c>
      <c r="S1033">
        <v>1</v>
      </c>
      <c r="T1033" s="2" t="str">
        <f t="shared" si="115"/>
        <v>With Discount</v>
      </c>
      <c r="U1033">
        <v>7</v>
      </c>
      <c r="V1033" s="18">
        <f t="shared" si="116"/>
        <v>413.73684210526312</v>
      </c>
      <c r="W1033">
        <v>7</v>
      </c>
      <c r="X1033">
        <v>12</v>
      </c>
      <c r="Y1033" s="18">
        <f t="shared" si="117"/>
        <v>709.26315789473676</v>
      </c>
      <c r="Z1033">
        <v>3</v>
      </c>
      <c r="AA1033" s="2">
        <f t="shared" si="118"/>
        <v>27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3</v>
      </c>
      <c r="AI1033">
        <v>11</v>
      </c>
      <c r="AJ1033">
        <v>0</v>
      </c>
    </row>
    <row r="1034" spans="1:36" x14ac:dyDescent="0.25">
      <c r="A1034">
        <v>8870</v>
      </c>
      <c r="B1034">
        <v>1984</v>
      </c>
      <c r="C1034" s="2">
        <f t="shared" ca="1" si="112"/>
        <v>41</v>
      </c>
      <c r="D1034" t="s">
        <v>442</v>
      </c>
      <c r="E1034" t="s">
        <v>34</v>
      </c>
      <c r="F1034">
        <v>35196</v>
      </c>
      <c r="G1034">
        <v>1</v>
      </c>
      <c r="H1034">
        <v>0</v>
      </c>
      <c r="I1034" s="21">
        <f t="shared" si="113"/>
        <v>1</v>
      </c>
      <c r="J1034" t="s">
        <v>38</v>
      </c>
      <c r="K1034">
        <v>68</v>
      </c>
      <c r="L1034">
        <v>75</v>
      </c>
      <c r="M1034">
        <v>12</v>
      </c>
      <c r="N1034">
        <v>141</v>
      </c>
      <c r="O1034">
        <v>43</v>
      </c>
      <c r="P1034">
        <v>39</v>
      </c>
      <c r="Q1034">
        <v>187</v>
      </c>
      <c r="R1034" s="2">
        <f t="shared" si="114"/>
        <v>497</v>
      </c>
      <c r="S1034">
        <v>6</v>
      </c>
      <c r="T1034" s="2" t="str">
        <f t="shared" si="115"/>
        <v>With Discount</v>
      </c>
      <c r="U1034">
        <v>6</v>
      </c>
      <c r="V1034" s="18">
        <f t="shared" si="116"/>
        <v>271.09090909090907</v>
      </c>
      <c r="W1034">
        <v>1</v>
      </c>
      <c r="X1034">
        <v>5</v>
      </c>
      <c r="Y1034" s="18">
        <f t="shared" si="117"/>
        <v>225.90909090909091</v>
      </c>
      <c r="Z1034">
        <v>8</v>
      </c>
      <c r="AA1034" s="2">
        <f t="shared" si="118"/>
        <v>18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11</v>
      </c>
      <c r="AJ1034">
        <v>1</v>
      </c>
    </row>
    <row r="1035" spans="1:36" x14ac:dyDescent="0.25">
      <c r="A1035">
        <v>966</v>
      </c>
      <c r="B1035">
        <v>1966</v>
      </c>
      <c r="C1035" s="2">
        <f t="shared" ca="1" si="112"/>
        <v>59</v>
      </c>
      <c r="D1035" t="s">
        <v>442</v>
      </c>
      <c r="E1035" t="s">
        <v>34</v>
      </c>
      <c r="F1035">
        <v>44529</v>
      </c>
      <c r="G1035">
        <v>0</v>
      </c>
      <c r="H1035">
        <v>1</v>
      </c>
      <c r="I1035" s="21">
        <f t="shared" si="113"/>
        <v>1</v>
      </c>
      <c r="J1035" s="1">
        <v>41401</v>
      </c>
      <c r="K1035">
        <v>98</v>
      </c>
      <c r="L1035">
        <v>538</v>
      </c>
      <c r="M1035">
        <v>13</v>
      </c>
      <c r="N1035">
        <v>91</v>
      </c>
      <c r="O1035">
        <v>17</v>
      </c>
      <c r="P1035">
        <v>6</v>
      </c>
      <c r="Q1035">
        <v>26</v>
      </c>
      <c r="R1035" s="2">
        <f t="shared" si="114"/>
        <v>691</v>
      </c>
      <c r="S1035">
        <v>6</v>
      </c>
      <c r="T1035" s="2" t="str">
        <f t="shared" si="115"/>
        <v>With Discount</v>
      </c>
      <c r="U1035">
        <v>6</v>
      </c>
      <c r="V1035" s="18">
        <f t="shared" si="116"/>
        <v>243.88235294117649</v>
      </c>
      <c r="W1035">
        <v>2</v>
      </c>
      <c r="X1035">
        <v>11</v>
      </c>
      <c r="Y1035" s="18">
        <f t="shared" si="117"/>
        <v>447.11764705882354</v>
      </c>
      <c r="Z1035">
        <v>5</v>
      </c>
      <c r="AA1035" s="2">
        <f t="shared" si="118"/>
        <v>25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3</v>
      </c>
      <c r="AI1035">
        <v>11</v>
      </c>
      <c r="AJ1035">
        <v>0</v>
      </c>
    </row>
    <row r="1036" spans="1:36" x14ac:dyDescent="0.25">
      <c r="A1036">
        <v>4767</v>
      </c>
      <c r="B1036">
        <v>1965</v>
      </c>
      <c r="C1036" s="2">
        <f t="shared" ca="1" si="112"/>
        <v>60</v>
      </c>
      <c r="D1036" t="s">
        <v>443</v>
      </c>
      <c r="E1036" t="s">
        <v>34</v>
      </c>
      <c r="F1036">
        <v>70924</v>
      </c>
      <c r="G1036">
        <v>0</v>
      </c>
      <c r="H1036">
        <v>0</v>
      </c>
      <c r="I1036" s="21">
        <f t="shared" si="113"/>
        <v>0</v>
      </c>
      <c r="J1036" s="1">
        <v>41824</v>
      </c>
      <c r="K1036">
        <v>41</v>
      </c>
      <c r="L1036">
        <v>635</v>
      </c>
      <c r="M1036">
        <v>114</v>
      </c>
      <c r="N1036">
        <v>254</v>
      </c>
      <c r="O1036">
        <v>132</v>
      </c>
      <c r="P1036">
        <v>152</v>
      </c>
      <c r="Q1036">
        <v>76</v>
      </c>
      <c r="R1036" s="2">
        <f t="shared" si="114"/>
        <v>1363</v>
      </c>
      <c r="S1036">
        <v>1</v>
      </c>
      <c r="T1036" s="2" t="str">
        <f t="shared" si="115"/>
        <v>With Discount</v>
      </c>
      <c r="U1036">
        <v>6</v>
      </c>
      <c r="V1036" s="18">
        <f t="shared" si="116"/>
        <v>629.07692307692309</v>
      </c>
      <c r="W1036">
        <v>6</v>
      </c>
      <c r="X1036">
        <v>7</v>
      </c>
      <c r="Y1036" s="18">
        <f t="shared" si="117"/>
        <v>733.92307692307691</v>
      </c>
      <c r="Z1036">
        <v>3</v>
      </c>
      <c r="AA1036" s="2">
        <f t="shared" si="118"/>
        <v>20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3</v>
      </c>
      <c r="AI1036">
        <v>11</v>
      </c>
      <c r="AJ1036">
        <v>0</v>
      </c>
    </row>
    <row r="1037" spans="1:36" x14ac:dyDescent="0.25">
      <c r="A1037">
        <v>9725</v>
      </c>
      <c r="B1037">
        <v>1966</v>
      </c>
      <c r="C1037" s="2">
        <f t="shared" ca="1" si="112"/>
        <v>59</v>
      </c>
      <c r="D1037" t="s">
        <v>33</v>
      </c>
      <c r="E1037" t="s">
        <v>34</v>
      </c>
      <c r="F1037">
        <v>28764</v>
      </c>
      <c r="G1037">
        <v>1</v>
      </c>
      <c r="H1037">
        <v>1</v>
      </c>
      <c r="I1037" s="21">
        <f t="shared" si="113"/>
        <v>2</v>
      </c>
      <c r="J1037" s="1">
        <v>41765</v>
      </c>
      <c r="K1037">
        <v>16</v>
      </c>
      <c r="L1037">
        <v>8</v>
      </c>
      <c r="M1037">
        <v>0</v>
      </c>
      <c r="N1037">
        <v>3</v>
      </c>
      <c r="O1037">
        <v>0</v>
      </c>
      <c r="P1037">
        <v>0</v>
      </c>
      <c r="Q1037">
        <v>1</v>
      </c>
      <c r="R1037" s="2">
        <f t="shared" si="114"/>
        <v>12</v>
      </c>
      <c r="S1037">
        <v>1</v>
      </c>
      <c r="T1037" s="2" t="str">
        <f t="shared" si="115"/>
        <v>With Discount</v>
      </c>
      <c r="U1037">
        <v>1</v>
      </c>
      <c r="V1037" s="18">
        <f t="shared" si="116"/>
        <v>4</v>
      </c>
      <c r="W1037">
        <v>0</v>
      </c>
      <c r="X1037">
        <v>2</v>
      </c>
      <c r="Y1037" s="18">
        <f t="shared" si="117"/>
        <v>8</v>
      </c>
      <c r="Z1037">
        <v>8</v>
      </c>
      <c r="AA1037" s="2">
        <f t="shared" si="118"/>
        <v>4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</v>
      </c>
      <c r="AI1037">
        <v>11</v>
      </c>
      <c r="AJ1037">
        <v>0</v>
      </c>
    </row>
    <row r="1038" spans="1:36" x14ac:dyDescent="0.25">
      <c r="A1038">
        <v>4475</v>
      </c>
      <c r="B1038">
        <v>1949</v>
      </c>
      <c r="C1038" s="2">
        <f t="shared" ca="1" si="112"/>
        <v>76</v>
      </c>
      <c r="D1038" t="s">
        <v>33</v>
      </c>
      <c r="E1038" t="s">
        <v>34</v>
      </c>
      <c r="F1038">
        <v>69098</v>
      </c>
      <c r="G1038">
        <v>0</v>
      </c>
      <c r="H1038">
        <v>0</v>
      </c>
      <c r="I1038" s="21">
        <f t="shared" si="113"/>
        <v>0</v>
      </c>
      <c r="J1038" t="s">
        <v>229</v>
      </c>
      <c r="K1038">
        <v>82</v>
      </c>
      <c r="L1038">
        <v>1315</v>
      </c>
      <c r="M1038">
        <v>22</v>
      </c>
      <c r="N1038">
        <v>780</v>
      </c>
      <c r="O1038">
        <v>145</v>
      </c>
      <c r="P1038">
        <v>0</v>
      </c>
      <c r="Q1038">
        <v>178</v>
      </c>
      <c r="R1038" s="2">
        <f t="shared" si="114"/>
        <v>2440</v>
      </c>
      <c r="S1038">
        <v>1</v>
      </c>
      <c r="T1038" s="2" t="str">
        <f t="shared" si="115"/>
        <v>With Discount</v>
      </c>
      <c r="U1038">
        <v>7</v>
      </c>
      <c r="V1038" s="18">
        <f t="shared" si="116"/>
        <v>1067.5</v>
      </c>
      <c r="W1038">
        <v>8</v>
      </c>
      <c r="X1038">
        <v>9</v>
      </c>
      <c r="Y1038" s="18">
        <f t="shared" si="117"/>
        <v>1372.5</v>
      </c>
      <c r="Z1038">
        <v>5</v>
      </c>
      <c r="AA1038" s="2">
        <f t="shared" si="118"/>
        <v>25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3</v>
      </c>
      <c r="AI1038">
        <v>11</v>
      </c>
      <c r="AJ1038">
        <v>0</v>
      </c>
    </row>
    <row r="1039" spans="1:36" x14ac:dyDescent="0.25">
      <c r="A1039">
        <v>5740</v>
      </c>
      <c r="B1039">
        <v>1970</v>
      </c>
      <c r="C1039" s="2">
        <f t="shared" ca="1" si="112"/>
        <v>55</v>
      </c>
      <c r="D1039" t="s">
        <v>443</v>
      </c>
      <c r="E1039" t="s">
        <v>37</v>
      </c>
      <c r="F1039">
        <v>25959</v>
      </c>
      <c r="G1039">
        <v>1</v>
      </c>
      <c r="H1039">
        <v>1</v>
      </c>
      <c r="I1039" s="21">
        <f t="shared" si="113"/>
        <v>2</v>
      </c>
      <c r="J1039" t="s">
        <v>326</v>
      </c>
      <c r="K1039">
        <v>1</v>
      </c>
      <c r="L1039">
        <v>4</v>
      </c>
      <c r="M1039">
        <v>2</v>
      </c>
      <c r="N1039">
        <v>12</v>
      </c>
      <c r="O1039">
        <v>7</v>
      </c>
      <c r="P1039">
        <v>5</v>
      </c>
      <c r="Q1039">
        <v>26</v>
      </c>
      <c r="R1039" s="2">
        <f t="shared" si="114"/>
        <v>56</v>
      </c>
      <c r="S1039">
        <v>2</v>
      </c>
      <c r="T1039" s="2" t="str">
        <f t="shared" si="115"/>
        <v>With Discount</v>
      </c>
      <c r="U1039">
        <v>1</v>
      </c>
      <c r="V1039" s="18">
        <f t="shared" si="116"/>
        <v>18.666666666666664</v>
      </c>
      <c r="W1039">
        <v>2</v>
      </c>
      <c r="X1039">
        <v>2</v>
      </c>
      <c r="Y1039" s="18">
        <f t="shared" si="117"/>
        <v>37.333333333333329</v>
      </c>
      <c r="Z1039">
        <v>6</v>
      </c>
      <c r="AA1039" s="2">
        <f t="shared" si="118"/>
        <v>7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</v>
      </c>
      <c r="AI1039">
        <v>11</v>
      </c>
      <c r="AJ1039">
        <v>1</v>
      </c>
    </row>
    <row r="1040" spans="1:36" x14ac:dyDescent="0.25">
      <c r="A1040">
        <v>5731</v>
      </c>
      <c r="B1040">
        <v>1983</v>
      </c>
      <c r="C1040" s="2">
        <f t="shared" ca="1" si="112"/>
        <v>42</v>
      </c>
      <c r="D1040" t="s">
        <v>443</v>
      </c>
      <c r="E1040" t="s">
        <v>34</v>
      </c>
      <c r="F1040">
        <v>27100</v>
      </c>
      <c r="G1040">
        <v>1</v>
      </c>
      <c r="H1040">
        <v>0</v>
      </c>
      <c r="I1040" s="21">
        <f t="shared" si="113"/>
        <v>1</v>
      </c>
      <c r="J1040" s="1">
        <v>41398</v>
      </c>
      <c r="K1040">
        <v>64</v>
      </c>
      <c r="L1040">
        <v>12</v>
      </c>
      <c r="M1040">
        <v>0</v>
      </c>
      <c r="N1040">
        <v>13</v>
      </c>
      <c r="O1040">
        <v>2</v>
      </c>
      <c r="P1040">
        <v>0</v>
      </c>
      <c r="Q1040">
        <v>10</v>
      </c>
      <c r="R1040" s="2">
        <f t="shared" si="114"/>
        <v>37</v>
      </c>
      <c r="S1040">
        <v>1</v>
      </c>
      <c r="T1040" s="2" t="str">
        <f t="shared" si="115"/>
        <v>With Discount</v>
      </c>
      <c r="U1040">
        <v>1</v>
      </c>
      <c r="V1040" s="18">
        <f t="shared" si="116"/>
        <v>9.25</v>
      </c>
      <c r="W1040">
        <v>0</v>
      </c>
      <c r="X1040">
        <v>3</v>
      </c>
      <c r="Y1040" s="18">
        <f t="shared" si="117"/>
        <v>27.75</v>
      </c>
      <c r="Z1040">
        <v>7</v>
      </c>
      <c r="AA1040" s="2">
        <f t="shared" si="118"/>
        <v>5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</v>
      </c>
      <c r="AI1040">
        <v>11</v>
      </c>
      <c r="AJ1040">
        <v>0</v>
      </c>
    </row>
    <row r="1041" spans="1:36" x14ac:dyDescent="0.25">
      <c r="A1041">
        <v>7290</v>
      </c>
      <c r="B1041">
        <v>1985</v>
      </c>
      <c r="C1041" s="2">
        <f t="shared" ca="1" si="112"/>
        <v>40</v>
      </c>
      <c r="D1041" t="s">
        <v>442</v>
      </c>
      <c r="E1041" t="s">
        <v>30</v>
      </c>
      <c r="F1041">
        <v>70596</v>
      </c>
      <c r="G1041">
        <v>0</v>
      </c>
      <c r="H1041">
        <v>0</v>
      </c>
      <c r="I1041" s="21">
        <f t="shared" si="113"/>
        <v>0</v>
      </c>
      <c r="J1041" s="1">
        <v>41039</v>
      </c>
      <c r="K1041">
        <v>68</v>
      </c>
      <c r="L1041">
        <v>347</v>
      </c>
      <c r="M1041">
        <v>44</v>
      </c>
      <c r="N1041">
        <v>534</v>
      </c>
      <c r="O1041">
        <v>17</v>
      </c>
      <c r="P1041">
        <v>0</v>
      </c>
      <c r="Q1041">
        <v>26</v>
      </c>
      <c r="R1041" s="2">
        <f t="shared" si="114"/>
        <v>968</v>
      </c>
      <c r="S1041">
        <v>1</v>
      </c>
      <c r="T1041" s="2" t="str">
        <f t="shared" si="115"/>
        <v>With Discount</v>
      </c>
      <c r="U1041">
        <v>3</v>
      </c>
      <c r="V1041" s="18">
        <f t="shared" si="116"/>
        <v>193.60000000000002</v>
      </c>
      <c r="W1041">
        <v>5</v>
      </c>
      <c r="X1041">
        <v>12</v>
      </c>
      <c r="Y1041" s="18">
        <f t="shared" si="117"/>
        <v>774.40000000000009</v>
      </c>
      <c r="Z1041">
        <v>2</v>
      </c>
      <c r="AA1041" s="2">
        <f t="shared" si="118"/>
        <v>21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3</v>
      </c>
      <c r="AI1041">
        <v>11</v>
      </c>
      <c r="AJ1041">
        <v>0</v>
      </c>
    </row>
    <row r="1042" spans="1:36" x14ac:dyDescent="0.25">
      <c r="A1042">
        <v>3846</v>
      </c>
      <c r="B1042">
        <v>1974</v>
      </c>
      <c r="C1042" s="2">
        <f t="shared" ca="1" si="112"/>
        <v>51</v>
      </c>
      <c r="D1042" t="s">
        <v>442</v>
      </c>
      <c r="E1042" t="s">
        <v>34</v>
      </c>
      <c r="F1042">
        <v>42557</v>
      </c>
      <c r="G1042">
        <v>0</v>
      </c>
      <c r="H1042">
        <v>1</v>
      </c>
      <c r="I1042" s="21">
        <f t="shared" si="113"/>
        <v>1</v>
      </c>
      <c r="J1042" t="s">
        <v>73</v>
      </c>
      <c r="K1042">
        <v>98</v>
      </c>
      <c r="L1042">
        <v>192</v>
      </c>
      <c r="M1042">
        <v>5</v>
      </c>
      <c r="N1042">
        <v>53</v>
      </c>
      <c r="O1042">
        <v>0</v>
      </c>
      <c r="P1042">
        <v>5</v>
      </c>
      <c r="Q1042">
        <v>15</v>
      </c>
      <c r="R1042" s="2">
        <f t="shared" si="114"/>
        <v>270</v>
      </c>
      <c r="S1042">
        <v>4</v>
      </c>
      <c r="T1042" s="2" t="str">
        <f t="shared" si="115"/>
        <v>With Discount</v>
      </c>
      <c r="U1042">
        <v>6</v>
      </c>
      <c r="V1042" s="18">
        <f t="shared" si="116"/>
        <v>162</v>
      </c>
      <c r="W1042">
        <v>1</v>
      </c>
      <c r="X1042">
        <v>4</v>
      </c>
      <c r="Y1042" s="18">
        <f t="shared" si="117"/>
        <v>108</v>
      </c>
      <c r="Z1042">
        <v>8</v>
      </c>
      <c r="AA1042" s="2">
        <f t="shared" si="118"/>
        <v>15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</v>
      </c>
      <c r="AI1042">
        <v>11</v>
      </c>
      <c r="AJ1042">
        <v>0</v>
      </c>
    </row>
    <row r="1043" spans="1:36" x14ac:dyDescent="0.25">
      <c r="A1043">
        <v>8104</v>
      </c>
      <c r="B1043">
        <v>1951</v>
      </c>
      <c r="C1043" s="2">
        <f t="shared" ca="1" si="112"/>
        <v>74</v>
      </c>
      <c r="D1043" t="s">
        <v>33</v>
      </c>
      <c r="E1043" t="s">
        <v>34</v>
      </c>
      <c r="F1043">
        <v>53312</v>
      </c>
      <c r="G1043">
        <v>0</v>
      </c>
      <c r="H1043">
        <v>0</v>
      </c>
      <c r="I1043" s="21">
        <f t="shared" si="113"/>
        <v>0</v>
      </c>
      <c r="J1043" s="1">
        <v>41525</v>
      </c>
      <c r="K1043">
        <v>32</v>
      </c>
      <c r="L1043">
        <v>241</v>
      </c>
      <c r="M1043">
        <v>0</v>
      </c>
      <c r="N1043">
        <v>12</v>
      </c>
      <c r="O1043">
        <v>0</v>
      </c>
      <c r="P1043">
        <v>0</v>
      </c>
      <c r="Q1043">
        <v>25</v>
      </c>
      <c r="R1043" s="2">
        <f t="shared" si="114"/>
        <v>278</v>
      </c>
      <c r="S1043">
        <v>1</v>
      </c>
      <c r="T1043" s="2" t="str">
        <f t="shared" si="115"/>
        <v>With Discount</v>
      </c>
      <c r="U1043">
        <v>5</v>
      </c>
      <c r="V1043" s="18">
        <f t="shared" si="116"/>
        <v>139</v>
      </c>
      <c r="W1043">
        <v>1</v>
      </c>
      <c r="X1043">
        <v>5</v>
      </c>
      <c r="Y1043" s="18">
        <f t="shared" si="117"/>
        <v>139</v>
      </c>
      <c r="Z1043">
        <v>7</v>
      </c>
      <c r="AA1043" s="2">
        <f t="shared" si="118"/>
        <v>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3</v>
      </c>
      <c r="AI1043">
        <v>11</v>
      </c>
      <c r="AJ1043">
        <v>0</v>
      </c>
    </row>
    <row r="1044" spans="1:36" x14ac:dyDescent="0.25">
      <c r="A1044">
        <v>4507</v>
      </c>
      <c r="B1044">
        <v>1952</v>
      </c>
      <c r="C1044" s="2">
        <f t="shared" ca="1" si="112"/>
        <v>73</v>
      </c>
      <c r="D1044" t="s">
        <v>442</v>
      </c>
      <c r="E1044" t="s">
        <v>30</v>
      </c>
      <c r="F1044">
        <v>72228</v>
      </c>
      <c r="G1044">
        <v>0</v>
      </c>
      <c r="H1044">
        <v>0</v>
      </c>
      <c r="I1044" s="21">
        <f t="shared" si="113"/>
        <v>0</v>
      </c>
      <c r="J1044" t="s">
        <v>359</v>
      </c>
      <c r="K1044">
        <v>87</v>
      </c>
      <c r="L1044">
        <v>631</v>
      </c>
      <c r="M1044">
        <v>28</v>
      </c>
      <c r="N1044">
        <v>491</v>
      </c>
      <c r="O1044">
        <v>30</v>
      </c>
      <c r="P1044">
        <v>14</v>
      </c>
      <c r="Q1044">
        <v>56</v>
      </c>
      <c r="R1044" s="2">
        <f t="shared" si="114"/>
        <v>1250</v>
      </c>
      <c r="S1044">
        <v>1</v>
      </c>
      <c r="T1044" s="2" t="str">
        <f t="shared" si="115"/>
        <v>With Discount</v>
      </c>
      <c r="U1044">
        <v>6</v>
      </c>
      <c r="V1044" s="18">
        <f t="shared" si="116"/>
        <v>535.71428571428567</v>
      </c>
      <c r="W1044">
        <v>7</v>
      </c>
      <c r="X1044">
        <v>8</v>
      </c>
      <c r="Y1044" s="18">
        <f t="shared" si="117"/>
        <v>714.28571428571422</v>
      </c>
      <c r="Z1044">
        <v>3</v>
      </c>
      <c r="AA1044" s="2">
        <f t="shared" si="118"/>
        <v>22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</v>
      </c>
      <c r="AI1044">
        <v>11</v>
      </c>
      <c r="AJ1044">
        <v>0</v>
      </c>
    </row>
    <row r="1045" spans="1:36" x14ac:dyDescent="0.25">
      <c r="A1045">
        <v>11013</v>
      </c>
      <c r="B1045">
        <v>1987</v>
      </c>
      <c r="C1045" s="2">
        <f t="shared" ca="1" si="112"/>
        <v>38</v>
      </c>
      <c r="D1045" t="s">
        <v>442</v>
      </c>
      <c r="E1045" t="s">
        <v>34</v>
      </c>
      <c r="F1045">
        <v>67605</v>
      </c>
      <c r="G1045">
        <v>0</v>
      </c>
      <c r="H1045">
        <v>0</v>
      </c>
      <c r="I1045" s="21">
        <f t="shared" si="113"/>
        <v>0</v>
      </c>
      <c r="J1045" t="s">
        <v>137</v>
      </c>
      <c r="K1045">
        <v>84</v>
      </c>
      <c r="L1045">
        <v>336</v>
      </c>
      <c r="M1045">
        <v>28</v>
      </c>
      <c r="N1045">
        <v>282</v>
      </c>
      <c r="O1045">
        <v>184</v>
      </c>
      <c r="P1045">
        <v>54</v>
      </c>
      <c r="Q1045">
        <v>54</v>
      </c>
      <c r="R1045" s="2">
        <f t="shared" si="114"/>
        <v>938</v>
      </c>
      <c r="S1045">
        <v>1</v>
      </c>
      <c r="T1045" s="2" t="str">
        <f t="shared" si="115"/>
        <v>With Discount</v>
      </c>
      <c r="U1045">
        <v>2</v>
      </c>
      <c r="V1045" s="18">
        <f t="shared" si="116"/>
        <v>234.5</v>
      </c>
      <c r="W1045">
        <v>8</v>
      </c>
      <c r="X1045">
        <v>6</v>
      </c>
      <c r="Y1045" s="18">
        <f t="shared" si="117"/>
        <v>703.5</v>
      </c>
      <c r="Z1045">
        <v>1</v>
      </c>
      <c r="AA1045" s="2">
        <f t="shared" si="118"/>
        <v>17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3</v>
      </c>
      <c r="AI1045">
        <v>11</v>
      </c>
      <c r="AJ1045">
        <v>0</v>
      </c>
    </row>
    <row r="1046" spans="1:36" x14ac:dyDescent="0.25">
      <c r="A1046">
        <v>4491</v>
      </c>
      <c r="B1046">
        <v>1949</v>
      </c>
      <c r="C1046" s="2">
        <f t="shared" ca="1" si="112"/>
        <v>76</v>
      </c>
      <c r="D1046" t="s">
        <v>443</v>
      </c>
      <c r="E1046" t="s">
        <v>34</v>
      </c>
      <c r="F1046">
        <v>62845</v>
      </c>
      <c r="G1046">
        <v>1</v>
      </c>
      <c r="H1046">
        <v>1</v>
      </c>
      <c r="I1046" s="21">
        <f t="shared" si="113"/>
        <v>2</v>
      </c>
      <c r="J1046" s="1">
        <v>40918</v>
      </c>
      <c r="K1046">
        <v>3</v>
      </c>
      <c r="L1046">
        <v>1099</v>
      </c>
      <c r="M1046">
        <v>0</v>
      </c>
      <c r="N1046">
        <v>45</v>
      </c>
      <c r="O1046">
        <v>0</v>
      </c>
      <c r="P1046">
        <v>0</v>
      </c>
      <c r="Q1046">
        <v>34</v>
      </c>
      <c r="R1046" s="2">
        <f t="shared" si="114"/>
        <v>1178</v>
      </c>
      <c r="S1046">
        <v>11</v>
      </c>
      <c r="T1046" s="2" t="str">
        <f t="shared" si="115"/>
        <v>With Discount</v>
      </c>
      <c r="U1046">
        <v>3</v>
      </c>
      <c r="V1046" s="18">
        <f t="shared" si="116"/>
        <v>271.84615384615387</v>
      </c>
      <c r="W1046">
        <v>4</v>
      </c>
      <c r="X1046">
        <v>10</v>
      </c>
      <c r="Y1046" s="18">
        <f t="shared" si="117"/>
        <v>906.15384615384619</v>
      </c>
      <c r="Z1046">
        <v>8</v>
      </c>
      <c r="AA1046" s="2">
        <f t="shared" si="118"/>
        <v>28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3</v>
      </c>
      <c r="AI1046">
        <v>11</v>
      </c>
      <c r="AJ1046">
        <v>0</v>
      </c>
    </row>
    <row r="1047" spans="1:36" x14ac:dyDescent="0.25">
      <c r="A1047">
        <v>3759</v>
      </c>
      <c r="B1047">
        <v>1958</v>
      </c>
      <c r="C1047" s="2">
        <f t="shared" ca="1" si="112"/>
        <v>67</v>
      </c>
      <c r="D1047" t="s">
        <v>442</v>
      </c>
      <c r="E1047" t="s">
        <v>34</v>
      </c>
      <c r="F1047">
        <v>65196</v>
      </c>
      <c r="G1047">
        <v>0</v>
      </c>
      <c r="H1047">
        <v>2</v>
      </c>
      <c r="I1047" s="21">
        <f t="shared" si="113"/>
        <v>2</v>
      </c>
      <c r="J1047" t="s">
        <v>297</v>
      </c>
      <c r="K1047">
        <v>34</v>
      </c>
      <c r="L1047">
        <v>743</v>
      </c>
      <c r="M1047">
        <v>19</v>
      </c>
      <c r="N1047">
        <v>181</v>
      </c>
      <c r="O1047">
        <v>12</v>
      </c>
      <c r="P1047">
        <v>0</v>
      </c>
      <c r="Q1047">
        <v>200</v>
      </c>
      <c r="R1047" s="2">
        <f t="shared" si="114"/>
        <v>1155</v>
      </c>
      <c r="S1047">
        <v>2</v>
      </c>
      <c r="T1047" s="2" t="str">
        <f t="shared" si="115"/>
        <v>With Discount</v>
      </c>
      <c r="U1047">
        <v>7</v>
      </c>
      <c r="V1047" s="18">
        <f t="shared" si="116"/>
        <v>449.16666666666669</v>
      </c>
      <c r="W1047">
        <v>6</v>
      </c>
      <c r="X1047">
        <v>11</v>
      </c>
      <c r="Y1047" s="18">
        <f t="shared" si="117"/>
        <v>705.83333333333337</v>
      </c>
      <c r="Z1047">
        <v>5</v>
      </c>
      <c r="AA1047" s="2">
        <f t="shared" si="118"/>
        <v>26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3</v>
      </c>
      <c r="AI1047">
        <v>11</v>
      </c>
      <c r="AJ1047">
        <v>0</v>
      </c>
    </row>
    <row r="1048" spans="1:36" x14ac:dyDescent="0.25">
      <c r="A1048">
        <v>1162</v>
      </c>
      <c r="B1048">
        <v>1987</v>
      </c>
      <c r="C1048" s="2">
        <f t="shared" ca="1" si="112"/>
        <v>38</v>
      </c>
      <c r="D1048" t="s">
        <v>33</v>
      </c>
      <c r="E1048" t="s">
        <v>30</v>
      </c>
      <c r="F1048">
        <v>42000</v>
      </c>
      <c r="G1048">
        <v>0</v>
      </c>
      <c r="H1048">
        <v>0</v>
      </c>
      <c r="I1048" s="21">
        <f t="shared" si="113"/>
        <v>0</v>
      </c>
      <c r="J1048" s="1">
        <v>41548</v>
      </c>
      <c r="K1048">
        <v>23</v>
      </c>
      <c r="L1048">
        <v>124</v>
      </c>
      <c r="M1048">
        <v>83</v>
      </c>
      <c r="N1048">
        <v>267</v>
      </c>
      <c r="O1048">
        <v>85</v>
      </c>
      <c r="P1048">
        <v>59</v>
      </c>
      <c r="Q1048">
        <v>35</v>
      </c>
      <c r="R1048" s="2">
        <f t="shared" si="114"/>
        <v>653</v>
      </c>
      <c r="S1048">
        <v>2</v>
      </c>
      <c r="T1048" s="2" t="str">
        <f t="shared" si="115"/>
        <v>With Discount</v>
      </c>
      <c r="U1048">
        <v>5</v>
      </c>
      <c r="V1048" s="18">
        <f t="shared" si="116"/>
        <v>204.0625</v>
      </c>
      <c r="W1048">
        <v>2</v>
      </c>
      <c r="X1048">
        <v>11</v>
      </c>
      <c r="Y1048" s="18">
        <f t="shared" si="117"/>
        <v>448.9375</v>
      </c>
      <c r="Z1048">
        <v>5</v>
      </c>
      <c r="AA1048" s="2">
        <f t="shared" si="118"/>
        <v>20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3</v>
      </c>
      <c r="AI1048">
        <v>11</v>
      </c>
      <c r="AJ1048">
        <v>1</v>
      </c>
    </row>
    <row r="1049" spans="1:36" x14ac:dyDescent="0.25">
      <c r="A1049">
        <v>2055</v>
      </c>
      <c r="B1049">
        <v>1973</v>
      </c>
      <c r="C1049" s="2">
        <f t="shared" ca="1" si="112"/>
        <v>52</v>
      </c>
      <c r="D1049" t="s">
        <v>33</v>
      </c>
      <c r="E1049" t="s">
        <v>37</v>
      </c>
      <c r="F1049">
        <v>35860</v>
      </c>
      <c r="G1049">
        <v>1</v>
      </c>
      <c r="H1049">
        <v>1</v>
      </c>
      <c r="I1049" s="21">
        <f t="shared" si="113"/>
        <v>2</v>
      </c>
      <c r="J1049" t="s">
        <v>100</v>
      </c>
      <c r="K1049">
        <v>37</v>
      </c>
      <c r="L1049">
        <v>15</v>
      </c>
      <c r="M1049">
        <v>0</v>
      </c>
      <c r="N1049">
        <v>8</v>
      </c>
      <c r="O1049">
        <v>4</v>
      </c>
      <c r="P1049">
        <v>2</v>
      </c>
      <c r="Q1049">
        <v>20</v>
      </c>
      <c r="R1049" s="2">
        <f t="shared" si="114"/>
        <v>49</v>
      </c>
      <c r="S1049">
        <v>2</v>
      </c>
      <c r="T1049" s="2" t="str">
        <f t="shared" si="115"/>
        <v>With Discount</v>
      </c>
      <c r="U1049">
        <v>1</v>
      </c>
      <c r="V1049" s="18">
        <f t="shared" si="116"/>
        <v>16.333333333333332</v>
      </c>
      <c r="W1049">
        <v>1</v>
      </c>
      <c r="X1049">
        <v>2</v>
      </c>
      <c r="Y1049" s="18">
        <f t="shared" si="117"/>
        <v>32.666666666666664</v>
      </c>
      <c r="Z1049">
        <v>5</v>
      </c>
      <c r="AA1049" s="2">
        <f t="shared" si="118"/>
        <v>6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3</v>
      </c>
      <c r="AI1049">
        <v>11</v>
      </c>
      <c r="AJ1049">
        <v>0</v>
      </c>
    </row>
    <row r="1050" spans="1:36" x14ac:dyDescent="0.25">
      <c r="A1050">
        <v>10766</v>
      </c>
      <c r="B1050">
        <v>1964</v>
      </c>
      <c r="C1050" s="2">
        <f t="shared" ca="1" si="112"/>
        <v>61</v>
      </c>
      <c r="D1050" t="s">
        <v>33</v>
      </c>
      <c r="E1050" t="s">
        <v>34</v>
      </c>
      <c r="F1050">
        <v>65526</v>
      </c>
      <c r="G1050">
        <v>0</v>
      </c>
      <c r="H1050">
        <v>1</v>
      </c>
      <c r="I1050" s="21">
        <f t="shared" si="113"/>
        <v>1</v>
      </c>
      <c r="J1050" s="1">
        <v>41947</v>
      </c>
      <c r="K1050">
        <v>22</v>
      </c>
      <c r="L1050">
        <v>397</v>
      </c>
      <c r="M1050">
        <v>19</v>
      </c>
      <c r="N1050">
        <v>69</v>
      </c>
      <c r="O1050">
        <v>12</v>
      </c>
      <c r="P1050">
        <v>0</v>
      </c>
      <c r="Q1050">
        <v>9</v>
      </c>
      <c r="R1050" s="2">
        <f t="shared" si="114"/>
        <v>506</v>
      </c>
      <c r="S1050">
        <v>1</v>
      </c>
      <c r="T1050" s="2" t="str">
        <f t="shared" si="115"/>
        <v>With Discount</v>
      </c>
      <c r="U1050">
        <v>4</v>
      </c>
      <c r="V1050" s="18">
        <f t="shared" si="116"/>
        <v>168.66666666666666</v>
      </c>
      <c r="W1050">
        <v>4</v>
      </c>
      <c r="X1050">
        <v>8</v>
      </c>
      <c r="Y1050" s="18">
        <f t="shared" si="117"/>
        <v>337.33333333333331</v>
      </c>
      <c r="Z1050">
        <v>2</v>
      </c>
      <c r="AA1050" s="2">
        <f t="shared" si="118"/>
        <v>17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3</v>
      </c>
      <c r="AI1050">
        <v>11</v>
      </c>
      <c r="AJ1050">
        <v>0</v>
      </c>
    </row>
    <row r="1051" spans="1:36" x14ac:dyDescent="0.25">
      <c r="A1051">
        <v>4415</v>
      </c>
      <c r="B1051">
        <v>1961</v>
      </c>
      <c r="C1051" s="2">
        <f t="shared" ca="1" si="112"/>
        <v>64</v>
      </c>
      <c r="D1051" t="s">
        <v>442</v>
      </c>
      <c r="E1051" t="s">
        <v>34</v>
      </c>
      <c r="F1051">
        <v>16860</v>
      </c>
      <c r="G1051">
        <v>1</v>
      </c>
      <c r="H1051">
        <v>1</v>
      </c>
      <c r="I1051" s="21">
        <f t="shared" si="113"/>
        <v>2</v>
      </c>
      <c r="J1051" s="1">
        <v>41252</v>
      </c>
      <c r="K1051">
        <v>19</v>
      </c>
      <c r="L1051">
        <v>10</v>
      </c>
      <c r="M1051">
        <v>4</v>
      </c>
      <c r="N1051">
        <v>4</v>
      </c>
      <c r="O1051">
        <v>3</v>
      </c>
      <c r="P1051">
        <v>3</v>
      </c>
      <c r="Q1051">
        <v>14</v>
      </c>
      <c r="R1051" s="2">
        <f t="shared" si="114"/>
        <v>38</v>
      </c>
      <c r="S1051">
        <v>3</v>
      </c>
      <c r="T1051" s="2" t="str">
        <f t="shared" si="115"/>
        <v>With Discount</v>
      </c>
      <c r="U1051">
        <v>1</v>
      </c>
      <c r="V1051" s="18">
        <f t="shared" si="116"/>
        <v>9.5</v>
      </c>
      <c r="W1051">
        <v>1</v>
      </c>
      <c r="X1051">
        <v>3</v>
      </c>
      <c r="Y1051" s="18">
        <f t="shared" si="117"/>
        <v>28.5</v>
      </c>
      <c r="Z1051">
        <v>7</v>
      </c>
      <c r="AA1051" s="2">
        <f t="shared" si="118"/>
        <v>8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3</v>
      </c>
      <c r="AI1051">
        <v>11</v>
      </c>
      <c r="AJ1051">
        <v>0</v>
      </c>
    </row>
    <row r="1052" spans="1:36" x14ac:dyDescent="0.25">
      <c r="A1052">
        <v>3005</v>
      </c>
      <c r="B1052">
        <v>1992</v>
      </c>
      <c r="C1052" s="2">
        <f t="shared" ca="1" si="112"/>
        <v>33</v>
      </c>
      <c r="D1052" t="s">
        <v>442</v>
      </c>
      <c r="E1052" t="s">
        <v>30</v>
      </c>
      <c r="F1052">
        <v>83528</v>
      </c>
      <c r="G1052">
        <v>0</v>
      </c>
      <c r="H1052">
        <v>0</v>
      </c>
      <c r="I1052" s="21">
        <f t="shared" si="113"/>
        <v>0</v>
      </c>
      <c r="J1052" s="1">
        <v>41644</v>
      </c>
      <c r="K1052">
        <v>7</v>
      </c>
      <c r="L1052">
        <v>530</v>
      </c>
      <c r="M1052">
        <v>117</v>
      </c>
      <c r="N1052">
        <v>678</v>
      </c>
      <c r="O1052">
        <v>134</v>
      </c>
      <c r="P1052">
        <v>44</v>
      </c>
      <c r="Q1052">
        <v>147</v>
      </c>
      <c r="R1052" s="2">
        <f t="shared" si="114"/>
        <v>1650</v>
      </c>
      <c r="S1052">
        <v>1</v>
      </c>
      <c r="T1052" s="2" t="str">
        <f t="shared" si="115"/>
        <v>With Discount</v>
      </c>
      <c r="U1052">
        <v>4</v>
      </c>
      <c r="V1052" s="18">
        <f t="shared" si="116"/>
        <v>550</v>
      </c>
      <c r="W1052">
        <v>10</v>
      </c>
      <c r="X1052">
        <v>8</v>
      </c>
      <c r="Y1052" s="18">
        <f t="shared" si="117"/>
        <v>1100</v>
      </c>
      <c r="Z1052">
        <v>1</v>
      </c>
      <c r="AA1052" s="2">
        <f t="shared" si="118"/>
        <v>23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3</v>
      </c>
      <c r="AI1052">
        <v>11</v>
      </c>
      <c r="AJ1052">
        <v>1</v>
      </c>
    </row>
    <row r="1053" spans="1:36" x14ac:dyDescent="0.25">
      <c r="A1053">
        <v>2223</v>
      </c>
      <c r="B1053">
        <v>1965</v>
      </c>
      <c r="C1053" s="2">
        <f t="shared" ca="1" si="112"/>
        <v>60</v>
      </c>
      <c r="D1053" t="s">
        <v>443</v>
      </c>
      <c r="E1053" t="s">
        <v>37</v>
      </c>
      <c r="F1053">
        <v>64176</v>
      </c>
      <c r="G1053">
        <v>0</v>
      </c>
      <c r="H1053">
        <v>1</v>
      </c>
      <c r="I1053" s="21">
        <f t="shared" si="113"/>
        <v>1</v>
      </c>
      <c r="J1053" s="1">
        <v>40976</v>
      </c>
      <c r="K1053">
        <v>52</v>
      </c>
      <c r="L1053">
        <v>1215</v>
      </c>
      <c r="M1053">
        <v>33</v>
      </c>
      <c r="N1053">
        <v>249</v>
      </c>
      <c r="O1053">
        <v>64</v>
      </c>
      <c r="P1053">
        <v>116</v>
      </c>
      <c r="Q1053">
        <v>149</v>
      </c>
      <c r="R1053" s="2">
        <f t="shared" si="114"/>
        <v>1826</v>
      </c>
      <c r="S1053">
        <v>8</v>
      </c>
      <c r="T1053" s="2" t="str">
        <f t="shared" si="115"/>
        <v>With Discount</v>
      </c>
      <c r="U1053">
        <v>8</v>
      </c>
      <c r="V1053" s="18">
        <f t="shared" si="116"/>
        <v>913</v>
      </c>
      <c r="W1053">
        <v>9</v>
      </c>
      <c r="X1053">
        <v>8</v>
      </c>
      <c r="Y1053" s="18">
        <f t="shared" si="117"/>
        <v>913</v>
      </c>
      <c r="Z1053">
        <v>6</v>
      </c>
      <c r="AA1053" s="2">
        <f t="shared" si="118"/>
        <v>33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3</v>
      </c>
      <c r="AI1053">
        <v>11</v>
      </c>
      <c r="AJ1053">
        <v>0</v>
      </c>
    </row>
    <row r="1054" spans="1:36" x14ac:dyDescent="0.25">
      <c r="A1054">
        <v>4817</v>
      </c>
      <c r="B1054">
        <v>1956</v>
      </c>
      <c r="C1054" s="2">
        <f t="shared" ca="1" si="112"/>
        <v>69</v>
      </c>
      <c r="D1054" t="s">
        <v>442</v>
      </c>
      <c r="E1054" t="s">
        <v>37</v>
      </c>
      <c r="F1054">
        <v>22304</v>
      </c>
      <c r="G1054">
        <v>0</v>
      </c>
      <c r="H1054">
        <v>0</v>
      </c>
      <c r="I1054" s="21">
        <f t="shared" si="113"/>
        <v>0</v>
      </c>
      <c r="J1054" s="1">
        <v>41007</v>
      </c>
      <c r="K1054">
        <v>91</v>
      </c>
      <c r="L1054">
        <v>3</v>
      </c>
      <c r="M1054">
        <v>2</v>
      </c>
      <c r="N1054">
        <v>7</v>
      </c>
      <c r="O1054">
        <v>0</v>
      </c>
      <c r="P1054">
        <v>4</v>
      </c>
      <c r="Q1054">
        <v>2</v>
      </c>
      <c r="R1054" s="2">
        <f t="shared" si="114"/>
        <v>18</v>
      </c>
      <c r="S1054">
        <v>1</v>
      </c>
      <c r="T1054" s="2" t="str">
        <f t="shared" si="115"/>
        <v>With Discount</v>
      </c>
      <c r="U1054">
        <v>1</v>
      </c>
      <c r="V1054" s="18">
        <f t="shared" si="116"/>
        <v>6</v>
      </c>
      <c r="W1054">
        <v>0</v>
      </c>
      <c r="X1054">
        <v>2</v>
      </c>
      <c r="Y1054" s="18">
        <f t="shared" si="117"/>
        <v>12</v>
      </c>
      <c r="Z1054">
        <v>8</v>
      </c>
      <c r="AA1054" s="2">
        <f t="shared" si="118"/>
        <v>4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3</v>
      </c>
      <c r="AI1054">
        <v>11</v>
      </c>
      <c r="AJ1054">
        <v>0</v>
      </c>
    </row>
    <row r="1055" spans="1:36" x14ac:dyDescent="0.25">
      <c r="A1055">
        <v>2875</v>
      </c>
      <c r="B1055">
        <v>1978</v>
      </c>
      <c r="C1055" s="2">
        <f t="shared" ca="1" si="112"/>
        <v>47</v>
      </c>
      <c r="D1055" t="s">
        <v>442</v>
      </c>
      <c r="E1055" t="s">
        <v>34</v>
      </c>
      <c r="F1055">
        <v>67023</v>
      </c>
      <c r="G1055">
        <v>0</v>
      </c>
      <c r="H1055">
        <v>0</v>
      </c>
      <c r="I1055" s="21">
        <f t="shared" si="113"/>
        <v>0</v>
      </c>
      <c r="J1055" s="1">
        <v>41732</v>
      </c>
      <c r="K1055">
        <v>93</v>
      </c>
      <c r="L1055">
        <v>444</v>
      </c>
      <c r="M1055">
        <v>44</v>
      </c>
      <c r="N1055">
        <v>382</v>
      </c>
      <c r="O1055">
        <v>11</v>
      </c>
      <c r="P1055">
        <v>8</v>
      </c>
      <c r="Q1055">
        <v>17</v>
      </c>
      <c r="R1055" s="2">
        <f t="shared" si="114"/>
        <v>906</v>
      </c>
      <c r="S1055">
        <v>1</v>
      </c>
      <c r="T1055" s="2" t="str">
        <f t="shared" si="115"/>
        <v>With Discount</v>
      </c>
      <c r="U1055">
        <v>3</v>
      </c>
      <c r="V1055" s="18">
        <f t="shared" si="116"/>
        <v>169.875</v>
      </c>
      <c r="W1055">
        <v>7</v>
      </c>
      <c r="X1055">
        <v>13</v>
      </c>
      <c r="Y1055" s="18">
        <f t="shared" si="117"/>
        <v>736.125</v>
      </c>
      <c r="Z1055">
        <v>2</v>
      </c>
      <c r="AA1055" s="2">
        <f t="shared" si="118"/>
        <v>24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3</v>
      </c>
      <c r="AI1055">
        <v>11</v>
      </c>
      <c r="AJ1055">
        <v>0</v>
      </c>
    </row>
    <row r="1056" spans="1:36" x14ac:dyDescent="0.25">
      <c r="A1056">
        <v>10536</v>
      </c>
      <c r="B1056">
        <v>1971</v>
      </c>
      <c r="C1056" s="2">
        <f t="shared" ca="1" si="112"/>
        <v>54</v>
      </c>
      <c r="D1056" t="s">
        <v>33</v>
      </c>
      <c r="E1056" t="s">
        <v>34</v>
      </c>
      <c r="F1056">
        <v>32892</v>
      </c>
      <c r="G1056">
        <v>1</v>
      </c>
      <c r="H1056">
        <v>0</v>
      </c>
      <c r="I1056" s="21">
        <f t="shared" si="113"/>
        <v>1</v>
      </c>
      <c r="J1056" t="s">
        <v>231</v>
      </c>
      <c r="K1056">
        <v>78</v>
      </c>
      <c r="L1056">
        <v>26</v>
      </c>
      <c r="M1056">
        <v>0</v>
      </c>
      <c r="N1056">
        <v>15</v>
      </c>
      <c r="O1056">
        <v>2</v>
      </c>
      <c r="P1056">
        <v>1</v>
      </c>
      <c r="Q1056">
        <v>2</v>
      </c>
      <c r="R1056" s="2">
        <f t="shared" si="114"/>
        <v>46</v>
      </c>
      <c r="S1056">
        <v>2</v>
      </c>
      <c r="T1056" s="2" t="str">
        <f t="shared" si="115"/>
        <v>With Discount</v>
      </c>
      <c r="U1056">
        <v>3</v>
      </c>
      <c r="V1056" s="18">
        <f t="shared" si="116"/>
        <v>23</v>
      </c>
      <c r="W1056">
        <v>0</v>
      </c>
      <c r="X1056">
        <v>3</v>
      </c>
      <c r="Y1056" s="18">
        <f t="shared" si="117"/>
        <v>23</v>
      </c>
      <c r="Z1056">
        <v>8</v>
      </c>
      <c r="AA1056" s="2">
        <f t="shared" si="118"/>
        <v>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3</v>
      </c>
      <c r="AI1056">
        <v>11</v>
      </c>
      <c r="AJ1056">
        <v>0</v>
      </c>
    </row>
    <row r="1057" spans="1:36" x14ac:dyDescent="0.25">
      <c r="A1057">
        <v>11112</v>
      </c>
      <c r="B1057">
        <v>1966</v>
      </c>
      <c r="C1057" s="2">
        <f t="shared" ca="1" si="112"/>
        <v>59</v>
      </c>
      <c r="D1057" t="s">
        <v>442</v>
      </c>
      <c r="E1057" t="s">
        <v>34</v>
      </c>
      <c r="F1057">
        <v>70713</v>
      </c>
      <c r="G1057">
        <v>0</v>
      </c>
      <c r="H1057">
        <v>1</v>
      </c>
      <c r="I1057" s="21">
        <f t="shared" si="113"/>
        <v>1</v>
      </c>
      <c r="J1057" s="1">
        <v>40980</v>
      </c>
      <c r="K1057">
        <v>23</v>
      </c>
      <c r="L1057">
        <v>736</v>
      </c>
      <c r="M1057">
        <v>114</v>
      </c>
      <c r="N1057">
        <v>279</v>
      </c>
      <c r="O1057">
        <v>82</v>
      </c>
      <c r="P1057">
        <v>76</v>
      </c>
      <c r="Q1057">
        <v>190</v>
      </c>
      <c r="R1057" s="2">
        <f t="shared" si="114"/>
        <v>1477</v>
      </c>
      <c r="S1057">
        <v>6</v>
      </c>
      <c r="T1057" s="2" t="str">
        <f t="shared" si="115"/>
        <v>With Discount</v>
      </c>
      <c r="U1057">
        <v>5</v>
      </c>
      <c r="V1057" s="18">
        <f t="shared" si="116"/>
        <v>568.07692307692309</v>
      </c>
      <c r="W1057">
        <v>6</v>
      </c>
      <c r="X1057">
        <v>8</v>
      </c>
      <c r="Y1057" s="18">
        <f t="shared" si="117"/>
        <v>908.92307692307702</v>
      </c>
      <c r="Z1057">
        <v>3</v>
      </c>
      <c r="AA1057" s="2">
        <f t="shared" si="118"/>
        <v>25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3</v>
      </c>
      <c r="AI1057">
        <v>11</v>
      </c>
      <c r="AJ1057">
        <v>0</v>
      </c>
    </row>
    <row r="1058" spans="1:36" x14ac:dyDescent="0.25">
      <c r="A1058">
        <v>3807</v>
      </c>
      <c r="B1058">
        <v>1955</v>
      </c>
      <c r="C1058" s="2">
        <f t="shared" ca="1" si="112"/>
        <v>70</v>
      </c>
      <c r="D1058" t="s">
        <v>442</v>
      </c>
      <c r="E1058" t="s">
        <v>34</v>
      </c>
      <c r="F1058">
        <v>59925</v>
      </c>
      <c r="G1058">
        <v>0</v>
      </c>
      <c r="H1058">
        <v>1</v>
      </c>
      <c r="I1058" s="21">
        <f t="shared" si="113"/>
        <v>1</v>
      </c>
      <c r="J1058" t="s">
        <v>360</v>
      </c>
      <c r="K1058">
        <v>83</v>
      </c>
      <c r="L1058">
        <v>473</v>
      </c>
      <c r="M1058">
        <v>21</v>
      </c>
      <c r="N1058">
        <v>176</v>
      </c>
      <c r="O1058">
        <v>19</v>
      </c>
      <c r="P1058">
        <v>21</v>
      </c>
      <c r="Q1058">
        <v>56</v>
      </c>
      <c r="R1058" s="2">
        <f t="shared" si="114"/>
        <v>766</v>
      </c>
      <c r="S1058">
        <v>3</v>
      </c>
      <c r="T1058" s="2" t="str">
        <f t="shared" si="115"/>
        <v>With Discount</v>
      </c>
      <c r="U1058">
        <v>9</v>
      </c>
      <c r="V1058" s="18">
        <f t="shared" si="116"/>
        <v>383</v>
      </c>
      <c r="W1058">
        <v>2</v>
      </c>
      <c r="X1058">
        <v>9</v>
      </c>
      <c r="Y1058" s="18">
        <f t="shared" si="117"/>
        <v>383</v>
      </c>
      <c r="Z1058">
        <v>6</v>
      </c>
      <c r="AA1058" s="2">
        <f t="shared" si="118"/>
        <v>23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3</v>
      </c>
      <c r="AI1058">
        <v>11</v>
      </c>
      <c r="AJ1058">
        <v>0</v>
      </c>
    </row>
    <row r="1059" spans="1:36" x14ac:dyDescent="0.25">
      <c r="A1059">
        <v>9197</v>
      </c>
      <c r="B1059">
        <v>1953</v>
      </c>
      <c r="C1059" s="2">
        <f t="shared" ca="1" si="112"/>
        <v>72</v>
      </c>
      <c r="D1059" t="s">
        <v>442</v>
      </c>
      <c r="E1059" t="s">
        <v>34</v>
      </c>
      <c r="F1059">
        <v>39722</v>
      </c>
      <c r="G1059">
        <v>0</v>
      </c>
      <c r="H1059">
        <v>1</v>
      </c>
      <c r="I1059" s="21">
        <f t="shared" si="113"/>
        <v>1</v>
      </c>
      <c r="J1059" t="s">
        <v>94</v>
      </c>
      <c r="K1059">
        <v>92</v>
      </c>
      <c r="L1059">
        <v>32</v>
      </c>
      <c r="M1059">
        <v>0</v>
      </c>
      <c r="N1059">
        <v>5</v>
      </c>
      <c r="O1059">
        <v>2</v>
      </c>
      <c r="P1059">
        <v>0</v>
      </c>
      <c r="Q1059">
        <v>8</v>
      </c>
      <c r="R1059" s="2">
        <f t="shared" si="114"/>
        <v>47</v>
      </c>
      <c r="S1059">
        <v>2</v>
      </c>
      <c r="T1059" s="2" t="str">
        <f t="shared" si="115"/>
        <v>With Discount</v>
      </c>
      <c r="U1059">
        <v>2</v>
      </c>
      <c r="V1059" s="18">
        <f t="shared" si="116"/>
        <v>18.8</v>
      </c>
      <c r="W1059">
        <v>0</v>
      </c>
      <c r="X1059">
        <v>3</v>
      </c>
      <c r="Y1059" s="18">
        <f t="shared" si="117"/>
        <v>28.2</v>
      </c>
      <c r="Z1059">
        <v>5</v>
      </c>
      <c r="AA1059" s="2">
        <f t="shared" si="118"/>
        <v>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3</v>
      </c>
      <c r="AI1059">
        <v>11</v>
      </c>
      <c r="AJ1059">
        <v>0</v>
      </c>
    </row>
    <row r="1060" spans="1:36" x14ac:dyDescent="0.25">
      <c r="A1060">
        <v>10832</v>
      </c>
      <c r="B1060">
        <v>1958</v>
      </c>
      <c r="C1060" s="2">
        <f t="shared" ca="1" si="112"/>
        <v>67</v>
      </c>
      <c r="D1060" t="s">
        <v>442</v>
      </c>
      <c r="E1060" t="s">
        <v>34</v>
      </c>
      <c r="F1060">
        <v>46610</v>
      </c>
      <c r="G1060">
        <v>0</v>
      </c>
      <c r="H1060">
        <v>0</v>
      </c>
      <c r="I1060" s="21">
        <f t="shared" si="113"/>
        <v>0</v>
      </c>
      <c r="J1060" t="s">
        <v>278</v>
      </c>
      <c r="K1060">
        <v>4</v>
      </c>
      <c r="L1060">
        <v>288</v>
      </c>
      <c r="M1060">
        <v>10</v>
      </c>
      <c r="N1060">
        <v>30</v>
      </c>
      <c r="O1060">
        <v>4</v>
      </c>
      <c r="P1060">
        <v>10</v>
      </c>
      <c r="Q1060">
        <v>125</v>
      </c>
      <c r="R1060" s="2">
        <f t="shared" si="114"/>
        <v>467</v>
      </c>
      <c r="S1060">
        <v>1</v>
      </c>
      <c r="T1060" s="2" t="str">
        <f t="shared" si="115"/>
        <v>With Discount</v>
      </c>
      <c r="U1060">
        <v>6</v>
      </c>
      <c r="V1060" s="18">
        <f t="shared" si="116"/>
        <v>233.5</v>
      </c>
      <c r="W1060">
        <v>1</v>
      </c>
      <c r="X1060">
        <v>6</v>
      </c>
      <c r="Y1060" s="18">
        <f t="shared" si="117"/>
        <v>233.5</v>
      </c>
      <c r="Z1060">
        <v>6</v>
      </c>
      <c r="AA1060" s="2">
        <f t="shared" si="118"/>
        <v>14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3</v>
      </c>
      <c r="AI1060">
        <v>11</v>
      </c>
      <c r="AJ1060">
        <v>0</v>
      </c>
    </row>
    <row r="1061" spans="1:36" x14ac:dyDescent="0.25">
      <c r="A1061">
        <v>6421</v>
      </c>
      <c r="B1061">
        <v>1961</v>
      </c>
      <c r="C1061" s="2">
        <f t="shared" ca="1" si="112"/>
        <v>64</v>
      </c>
      <c r="D1061" t="s">
        <v>442</v>
      </c>
      <c r="E1061" t="s">
        <v>34</v>
      </c>
      <c r="F1061">
        <v>88347</v>
      </c>
      <c r="G1061">
        <v>0</v>
      </c>
      <c r="H1061">
        <v>0</v>
      </c>
      <c r="I1061" s="21">
        <f t="shared" si="113"/>
        <v>0</v>
      </c>
      <c r="J1061" s="1">
        <v>41340</v>
      </c>
      <c r="K1061">
        <v>32</v>
      </c>
      <c r="L1061">
        <v>1050</v>
      </c>
      <c r="M1061">
        <v>178</v>
      </c>
      <c r="N1061">
        <v>555</v>
      </c>
      <c r="O1061">
        <v>77</v>
      </c>
      <c r="P1061">
        <v>138</v>
      </c>
      <c r="Q1061">
        <v>118</v>
      </c>
      <c r="R1061" s="2">
        <f t="shared" si="114"/>
        <v>2116</v>
      </c>
      <c r="S1061">
        <v>1</v>
      </c>
      <c r="T1061" s="2" t="str">
        <f t="shared" si="115"/>
        <v>With Discount</v>
      </c>
      <c r="U1061">
        <v>4</v>
      </c>
      <c r="V1061" s="18">
        <f t="shared" si="116"/>
        <v>651.07692307692309</v>
      </c>
      <c r="W1061">
        <v>7</v>
      </c>
      <c r="X1061">
        <v>9</v>
      </c>
      <c r="Y1061" s="18">
        <f t="shared" si="117"/>
        <v>1464.9230769230769</v>
      </c>
      <c r="Z1061">
        <v>1</v>
      </c>
      <c r="AA1061" s="2">
        <f t="shared" si="118"/>
        <v>21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3</v>
      </c>
      <c r="AI1061">
        <v>11</v>
      </c>
      <c r="AJ1061">
        <v>0</v>
      </c>
    </row>
    <row r="1062" spans="1:36" x14ac:dyDescent="0.25">
      <c r="A1062">
        <v>4207</v>
      </c>
      <c r="B1062">
        <v>1981</v>
      </c>
      <c r="C1062" s="2">
        <f t="shared" ca="1" si="112"/>
        <v>44</v>
      </c>
      <c r="D1062" t="s">
        <v>33</v>
      </c>
      <c r="E1062" t="s">
        <v>34</v>
      </c>
      <c r="F1062">
        <v>87171</v>
      </c>
      <c r="G1062">
        <v>0</v>
      </c>
      <c r="H1062">
        <v>0</v>
      </c>
      <c r="I1062" s="21">
        <f t="shared" si="113"/>
        <v>0</v>
      </c>
      <c r="J1062" s="1">
        <v>41279</v>
      </c>
      <c r="K1062">
        <v>27</v>
      </c>
      <c r="L1062">
        <v>1001</v>
      </c>
      <c r="M1062">
        <v>44</v>
      </c>
      <c r="N1062">
        <v>107</v>
      </c>
      <c r="O1062">
        <v>58</v>
      </c>
      <c r="P1062">
        <v>44</v>
      </c>
      <c r="Q1062">
        <v>44</v>
      </c>
      <c r="R1062" s="2">
        <f t="shared" si="114"/>
        <v>1298</v>
      </c>
      <c r="S1062">
        <v>1</v>
      </c>
      <c r="T1062" s="2" t="str">
        <f t="shared" si="115"/>
        <v>With Discount</v>
      </c>
      <c r="U1062">
        <v>6</v>
      </c>
      <c r="V1062" s="18">
        <f t="shared" si="116"/>
        <v>458.11764705882354</v>
      </c>
      <c r="W1062">
        <v>7</v>
      </c>
      <c r="X1062">
        <v>11</v>
      </c>
      <c r="Y1062" s="18">
        <f t="shared" si="117"/>
        <v>839.88235294117646</v>
      </c>
      <c r="Z1062">
        <v>2</v>
      </c>
      <c r="AA1062" s="2">
        <f t="shared" si="118"/>
        <v>25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3</v>
      </c>
      <c r="AI1062">
        <v>11</v>
      </c>
      <c r="AJ1062">
        <v>0</v>
      </c>
    </row>
    <row r="1063" spans="1:36" x14ac:dyDescent="0.25">
      <c r="A1063">
        <v>577</v>
      </c>
      <c r="B1063">
        <v>1976</v>
      </c>
      <c r="C1063" s="2">
        <f t="shared" ca="1" si="112"/>
        <v>49</v>
      </c>
      <c r="D1063" t="s">
        <v>443</v>
      </c>
      <c r="E1063" t="s">
        <v>34</v>
      </c>
      <c r="F1063">
        <v>26907</v>
      </c>
      <c r="G1063">
        <v>1</v>
      </c>
      <c r="H1063">
        <v>1</v>
      </c>
      <c r="I1063" s="21">
        <f t="shared" si="113"/>
        <v>2</v>
      </c>
      <c r="J1063" t="s">
        <v>113</v>
      </c>
      <c r="K1063">
        <v>10</v>
      </c>
      <c r="L1063">
        <v>9</v>
      </c>
      <c r="M1063">
        <v>1</v>
      </c>
      <c r="N1063">
        <v>7</v>
      </c>
      <c r="O1063">
        <v>0</v>
      </c>
      <c r="P1063">
        <v>3</v>
      </c>
      <c r="Q1063">
        <v>2</v>
      </c>
      <c r="R1063" s="2">
        <f t="shared" si="114"/>
        <v>22</v>
      </c>
      <c r="S1063">
        <v>2</v>
      </c>
      <c r="T1063" s="2" t="str">
        <f t="shared" si="115"/>
        <v>With Discount</v>
      </c>
      <c r="U1063">
        <v>1</v>
      </c>
      <c r="V1063" s="18">
        <f t="shared" si="116"/>
        <v>5.5</v>
      </c>
      <c r="W1063">
        <v>0</v>
      </c>
      <c r="X1063">
        <v>3</v>
      </c>
      <c r="Y1063" s="18">
        <f t="shared" si="117"/>
        <v>16.5</v>
      </c>
      <c r="Z1063">
        <v>7</v>
      </c>
      <c r="AA1063" s="2">
        <f t="shared" si="118"/>
        <v>6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3</v>
      </c>
      <c r="AI1063">
        <v>11</v>
      </c>
      <c r="AJ1063">
        <v>0</v>
      </c>
    </row>
    <row r="1064" spans="1:36" x14ac:dyDescent="0.25">
      <c r="A1064">
        <v>10855</v>
      </c>
      <c r="B1064">
        <v>1968</v>
      </c>
      <c r="C1064" s="2">
        <f t="shared" ca="1" si="112"/>
        <v>57</v>
      </c>
      <c r="D1064" t="s">
        <v>443</v>
      </c>
      <c r="E1064" t="s">
        <v>30</v>
      </c>
      <c r="F1064">
        <v>50014</v>
      </c>
      <c r="G1064">
        <v>1</v>
      </c>
      <c r="H1064">
        <v>0</v>
      </c>
      <c r="I1064" s="21">
        <f t="shared" si="113"/>
        <v>1</v>
      </c>
      <c r="J1064" t="s">
        <v>123</v>
      </c>
      <c r="K1064">
        <v>9</v>
      </c>
      <c r="L1064">
        <v>234</v>
      </c>
      <c r="M1064">
        <v>14</v>
      </c>
      <c r="N1064">
        <v>77</v>
      </c>
      <c r="O1064">
        <v>19</v>
      </c>
      <c r="P1064">
        <v>10</v>
      </c>
      <c r="Q1064">
        <v>42</v>
      </c>
      <c r="R1064" s="2">
        <f t="shared" si="114"/>
        <v>396</v>
      </c>
      <c r="S1064">
        <v>2</v>
      </c>
      <c r="T1064" s="2" t="str">
        <f t="shared" si="115"/>
        <v>With Discount</v>
      </c>
      <c r="U1064">
        <v>4</v>
      </c>
      <c r="V1064" s="18">
        <f t="shared" si="116"/>
        <v>132</v>
      </c>
      <c r="W1064">
        <v>1</v>
      </c>
      <c r="X1064">
        <v>8</v>
      </c>
      <c r="Y1064" s="18">
        <f t="shared" si="117"/>
        <v>264</v>
      </c>
      <c r="Z1064">
        <v>5</v>
      </c>
      <c r="AA1064" s="2">
        <f t="shared" si="118"/>
        <v>15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</v>
      </c>
      <c r="AI1064">
        <v>11</v>
      </c>
      <c r="AJ1064">
        <v>0</v>
      </c>
    </row>
    <row r="1065" spans="1:36" x14ac:dyDescent="0.25">
      <c r="A1065">
        <v>3081</v>
      </c>
      <c r="B1065">
        <v>1978</v>
      </c>
      <c r="C1065" s="2">
        <f t="shared" ca="1" si="112"/>
        <v>47</v>
      </c>
      <c r="D1065" t="s">
        <v>33</v>
      </c>
      <c r="E1065" t="s">
        <v>34</v>
      </c>
      <c r="F1065">
        <v>41014</v>
      </c>
      <c r="G1065">
        <v>1</v>
      </c>
      <c r="H1065">
        <v>0</v>
      </c>
      <c r="I1065" s="21">
        <f t="shared" si="113"/>
        <v>1</v>
      </c>
      <c r="J1065" t="s">
        <v>95</v>
      </c>
      <c r="K1065">
        <v>65</v>
      </c>
      <c r="L1065">
        <v>7</v>
      </c>
      <c r="M1065">
        <v>2</v>
      </c>
      <c r="N1065">
        <v>6</v>
      </c>
      <c r="O1065">
        <v>2</v>
      </c>
      <c r="P1065">
        <v>0</v>
      </c>
      <c r="Q1065">
        <v>3</v>
      </c>
      <c r="R1065" s="2">
        <f t="shared" si="114"/>
        <v>20</v>
      </c>
      <c r="S1065">
        <v>1</v>
      </c>
      <c r="T1065" s="2" t="str">
        <f t="shared" si="115"/>
        <v>With Discount</v>
      </c>
      <c r="U1065">
        <v>1</v>
      </c>
      <c r="V1065" s="18">
        <f t="shared" si="116"/>
        <v>6.6666666666666661</v>
      </c>
      <c r="W1065">
        <v>0</v>
      </c>
      <c r="X1065">
        <v>2</v>
      </c>
      <c r="Y1065" s="18">
        <f t="shared" si="117"/>
        <v>13.333333333333332</v>
      </c>
      <c r="Z1065">
        <v>7</v>
      </c>
      <c r="AA1065" s="2">
        <f t="shared" si="118"/>
        <v>4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3</v>
      </c>
      <c r="AI1065">
        <v>11</v>
      </c>
      <c r="AJ1065">
        <v>0</v>
      </c>
    </row>
    <row r="1066" spans="1:36" x14ac:dyDescent="0.25">
      <c r="A1066">
        <v>3535</v>
      </c>
      <c r="B1066">
        <v>1965</v>
      </c>
      <c r="C1066" s="2">
        <f t="shared" ca="1" si="112"/>
        <v>60</v>
      </c>
      <c r="D1066" t="s">
        <v>442</v>
      </c>
      <c r="E1066" t="s">
        <v>30</v>
      </c>
      <c r="F1066">
        <v>66294</v>
      </c>
      <c r="G1066">
        <v>0</v>
      </c>
      <c r="H1066">
        <v>0</v>
      </c>
      <c r="I1066" s="21">
        <f t="shared" si="113"/>
        <v>0</v>
      </c>
      <c r="J1066" t="s">
        <v>179</v>
      </c>
      <c r="K1066">
        <v>68</v>
      </c>
      <c r="L1066">
        <v>251</v>
      </c>
      <c r="M1066">
        <v>108</v>
      </c>
      <c r="N1066">
        <v>334</v>
      </c>
      <c r="O1066">
        <v>65</v>
      </c>
      <c r="P1066">
        <v>92</v>
      </c>
      <c r="Q1066">
        <v>117</v>
      </c>
      <c r="R1066" s="2">
        <f t="shared" si="114"/>
        <v>967</v>
      </c>
      <c r="S1066">
        <v>1</v>
      </c>
      <c r="T1066" s="2" t="str">
        <f t="shared" si="115"/>
        <v>With Discount</v>
      </c>
      <c r="U1066">
        <v>4</v>
      </c>
      <c r="V1066" s="18">
        <f t="shared" si="116"/>
        <v>429.77777777777777</v>
      </c>
      <c r="W1066">
        <v>3</v>
      </c>
      <c r="X1066">
        <v>5</v>
      </c>
      <c r="Y1066" s="18">
        <f t="shared" si="117"/>
        <v>537.22222222222229</v>
      </c>
      <c r="Z1066">
        <v>2</v>
      </c>
      <c r="AA1066" s="2">
        <f t="shared" si="118"/>
        <v>13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3</v>
      </c>
      <c r="AI1066">
        <v>11</v>
      </c>
      <c r="AJ1066">
        <v>0</v>
      </c>
    </row>
    <row r="1067" spans="1:36" x14ac:dyDescent="0.25">
      <c r="A1067">
        <v>247</v>
      </c>
      <c r="B1067">
        <v>1971</v>
      </c>
      <c r="C1067" s="2">
        <f t="shared" ca="1" si="112"/>
        <v>54</v>
      </c>
      <c r="D1067" t="s">
        <v>442</v>
      </c>
      <c r="E1067" t="s">
        <v>34</v>
      </c>
      <c r="F1067">
        <v>36715</v>
      </c>
      <c r="G1067">
        <v>1</v>
      </c>
      <c r="H1067">
        <v>0</v>
      </c>
      <c r="I1067" s="21">
        <f t="shared" si="113"/>
        <v>1</v>
      </c>
      <c r="J1067" t="s">
        <v>202</v>
      </c>
      <c r="K1067">
        <v>16</v>
      </c>
      <c r="L1067">
        <v>172</v>
      </c>
      <c r="M1067">
        <v>10</v>
      </c>
      <c r="N1067">
        <v>125</v>
      </c>
      <c r="O1067">
        <v>21</v>
      </c>
      <c r="P1067">
        <v>13</v>
      </c>
      <c r="Q1067">
        <v>16</v>
      </c>
      <c r="R1067" s="2">
        <f t="shared" si="114"/>
        <v>357</v>
      </c>
      <c r="S1067">
        <v>6</v>
      </c>
      <c r="T1067" s="2" t="str">
        <f t="shared" si="115"/>
        <v>With Discount</v>
      </c>
      <c r="U1067">
        <v>7</v>
      </c>
      <c r="V1067" s="18">
        <f t="shared" si="116"/>
        <v>227.18181818181819</v>
      </c>
      <c r="W1067">
        <v>2</v>
      </c>
      <c r="X1067">
        <v>4</v>
      </c>
      <c r="Y1067" s="18">
        <f t="shared" si="117"/>
        <v>129.81818181818181</v>
      </c>
      <c r="Z1067">
        <v>9</v>
      </c>
      <c r="AA1067" s="2">
        <f t="shared" si="118"/>
        <v>19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3</v>
      </c>
      <c r="AI1067">
        <v>11</v>
      </c>
      <c r="AJ1067">
        <v>1</v>
      </c>
    </row>
    <row r="1068" spans="1:36" x14ac:dyDescent="0.25">
      <c r="A1068">
        <v>8707</v>
      </c>
      <c r="B1068">
        <v>1956</v>
      </c>
      <c r="C1068" s="2">
        <f t="shared" ca="1" si="112"/>
        <v>69</v>
      </c>
      <c r="D1068" t="s">
        <v>442</v>
      </c>
      <c r="E1068" t="s">
        <v>34</v>
      </c>
      <c r="F1068">
        <v>79456</v>
      </c>
      <c r="G1068">
        <v>0</v>
      </c>
      <c r="H1068">
        <v>0</v>
      </c>
      <c r="I1068" s="21">
        <f t="shared" si="113"/>
        <v>0</v>
      </c>
      <c r="J1068" t="s">
        <v>108</v>
      </c>
      <c r="K1068">
        <v>12</v>
      </c>
      <c r="L1068">
        <v>565</v>
      </c>
      <c r="M1068">
        <v>42</v>
      </c>
      <c r="N1068">
        <v>548</v>
      </c>
      <c r="O1068">
        <v>64</v>
      </c>
      <c r="P1068">
        <v>83</v>
      </c>
      <c r="Q1068">
        <v>99</v>
      </c>
      <c r="R1068" s="2">
        <f t="shared" si="114"/>
        <v>1401</v>
      </c>
      <c r="S1068">
        <v>1</v>
      </c>
      <c r="T1068" s="2" t="str">
        <f t="shared" si="115"/>
        <v>With Discount</v>
      </c>
      <c r="U1068">
        <v>5</v>
      </c>
      <c r="V1068" s="18">
        <f t="shared" si="116"/>
        <v>778.33333333333337</v>
      </c>
      <c r="W1068">
        <v>6</v>
      </c>
      <c r="X1068">
        <v>4</v>
      </c>
      <c r="Y1068" s="18">
        <f t="shared" si="117"/>
        <v>622.66666666666663</v>
      </c>
      <c r="Z1068">
        <v>3</v>
      </c>
      <c r="AA1068" s="2">
        <f t="shared" si="118"/>
        <v>16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3</v>
      </c>
      <c r="AI1068">
        <v>11</v>
      </c>
      <c r="AJ1068">
        <v>1</v>
      </c>
    </row>
    <row r="1069" spans="1:36" x14ac:dyDescent="0.25">
      <c r="A1069">
        <v>9523</v>
      </c>
      <c r="B1069">
        <v>1982</v>
      </c>
      <c r="C1069" s="2">
        <f t="shared" ca="1" si="112"/>
        <v>43</v>
      </c>
      <c r="D1069" t="s">
        <v>442</v>
      </c>
      <c r="E1069" t="s">
        <v>34</v>
      </c>
      <c r="F1069">
        <v>40479</v>
      </c>
      <c r="G1069">
        <v>1</v>
      </c>
      <c r="H1069">
        <v>0</v>
      </c>
      <c r="I1069" s="21">
        <f t="shared" si="113"/>
        <v>1</v>
      </c>
      <c r="J1069" t="s">
        <v>361</v>
      </c>
      <c r="K1069">
        <v>95</v>
      </c>
      <c r="L1069">
        <v>5</v>
      </c>
      <c r="M1069">
        <v>0</v>
      </c>
      <c r="N1069">
        <v>8</v>
      </c>
      <c r="O1069">
        <v>2</v>
      </c>
      <c r="P1069">
        <v>0</v>
      </c>
      <c r="Q1069">
        <v>0</v>
      </c>
      <c r="R1069" s="2">
        <f t="shared" si="114"/>
        <v>15</v>
      </c>
      <c r="S1069">
        <v>1</v>
      </c>
      <c r="T1069" s="2" t="str">
        <f t="shared" si="115"/>
        <v>With Discount</v>
      </c>
      <c r="U1069">
        <v>0</v>
      </c>
      <c r="V1069" s="18">
        <f t="shared" si="116"/>
        <v>0</v>
      </c>
      <c r="W1069">
        <v>0</v>
      </c>
      <c r="X1069">
        <v>3</v>
      </c>
      <c r="Y1069" s="18">
        <f t="shared" si="117"/>
        <v>15</v>
      </c>
      <c r="Z1069">
        <v>4</v>
      </c>
      <c r="AA1069" s="2">
        <f t="shared" si="118"/>
        <v>4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3</v>
      </c>
      <c r="AI1069">
        <v>11</v>
      </c>
      <c r="AJ1069">
        <v>0</v>
      </c>
    </row>
    <row r="1070" spans="1:36" x14ac:dyDescent="0.25">
      <c r="A1070">
        <v>6072</v>
      </c>
      <c r="B1070">
        <v>1970</v>
      </c>
      <c r="C1070" s="2">
        <f t="shared" ca="1" si="112"/>
        <v>55</v>
      </c>
      <c r="D1070" t="s">
        <v>443</v>
      </c>
      <c r="E1070" t="s">
        <v>30</v>
      </c>
      <c r="F1070">
        <v>75345</v>
      </c>
      <c r="G1070">
        <v>0</v>
      </c>
      <c r="H1070">
        <v>0</v>
      </c>
      <c r="I1070" s="21">
        <f t="shared" si="113"/>
        <v>0</v>
      </c>
      <c r="J1070" s="1">
        <v>41307</v>
      </c>
      <c r="K1070">
        <v>16</v>
      </c>
      <c r="L1070">
        <v>918</v>
      </c>
      <c r="M1070">
        <v>57</v>
      </c>
      <c r="N1070">
        <v>842</v>
      </c>
      <c r="O1070">
        <v>99</v>
      </c>
      <c r="P1070">
        <v>38</v>
      </c>
      <c r="Q1070">
        <v>133</v>
      </c>
      <c r="R1070" s="2">
        <f t="shared" si="114"/>
        <v>2087</v>
      </c>
      <c r="S1070">
        <v>1</v>
      </c>
      <c r="T1070" s="2" t="str">
        <f t="shared" si="115"/>
        <v>With Discount</v>
      </c>
      <c r="U1070">
        <v>5</v>
      </c>
      <c r="V1070" s="18">
        <f t="shared" si="116"/>
        <v>948.63636363636363</v>
      </c>
      <c r="W1070">
        <v>8</v>
      </c>
      <c r="X1070">
        <v>6</v>
      </c>
      <c r="Y1070" s="18">
        <f t="shared" si="117"/>
        <v>1138.3636363636363</v>
      </c>
      <c r="Z1070">
        <v>3</v>
      </c>
      <c r="AA1070" s="2">
        <f t="shared" si="118"/>
        <v>20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3</v>
      </c>
      <c r="AI1070">
        <v>11</v>
      </c>
      <c r="AJ1070">
        <v>1</v>
      </c>
    </row>
    <row r="1071" spans="1:36" x14ac:dyDescent="0.25">
      <c r="A1071">
        <v>6295</v>
      </c>
      <c r="B1071">
        <v>1977</v>
      </c>
      <c r="C1071" s="2">
        <f t="shared" ca="1" si="112"/>
        <v>48</v>
      </c>
      <c r="D1071" t="s">
        <v>442</v>
      </c>
      <c r="E1071" t="s">
        <v>34</v>
      </c>
      <c r="F1071">
        <v>54233</v>
      </c>
      <c r="G1071">
        <v>0</v>
      </c>
      <c r="H1071">
        <v>1</v>
      </c>
      <c r="I1071" s="21">
        <f t="shared" si="113"/>
        <v>1</v>
      </c>
      <c r="J1071" s="1">
        <v>41366</v>
      </c>
      <c r="K1071">
        <v>46</v>
      </c>
      <c r="L1071">
        <v>652</v>
      </c>
      <c r="M1071">
        <v>8</v>
      </c>
      <c r="N1071">
        <v>158</v>
      </c>
      <c r="O1071">
        <v>21</v>
      </c>
      <c r="P1071">
        <v>0</v>
      </c>
      <c r="Q1071">
        <v>142</v>
      </c>
      <c r="R1071" s="2">
        <f t="shared" si="114"/>
        <v>981</v>
      </c>
      <c r="S1071">
        <v>4</v>
      </c>
      <c r="T1071" s="2" t="str">
        <f t="shared" si="115"/>
        <v>With Discount</v>
      </c>
      <c r="U1071">
        <v>11</v>
      </c>
      <c r="V1071" s="18">
        <f t="shared" si="116"/>
        <v>674.4375</v>
      </c>
      <c r="W1071">
        <v>6</v>
      </c>
      <c r="X1071">
        <v>5</v>
      </c>
      <c r="Y1071" s="18">
        <f t="shared" si="117"/>
        <v>306.5625</v>
      </c>
      <c r="Z1071">
        <v>8</v>
      </c>
      <c r="AA1071" s="2">
        <f t="shared" si="118"/>
        <v>26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</v>
      </c>
      <c r="AI1071">
        <v>11</v>
      </c>
      <c r="AJ1071">
        <v>0</v>
      </c>
    </row>
    <row r="1072" spans="1:36" x14ac:dyDescent="0.25">
      <c r="A1072">
        <v>10914</v>
      </c>
      <c r="B1072">
        <v>1970</v>
      </c>
      <c r="C1072" s="2">
        <f t="shared" ca="1" si="112"/>
        <v>55</v>
      </c>
      <c r="D1072" t="s">
        <v>442</v>
      </c>
      <c r="E1072" t="s">
        <v>30</v>
      </c>
      <c r="F1072">
        <v>24163</v>
      </c>
      <c r="G1072">
        <v>1</v>
      </c>
      <c r="H1072">
        <v>1</v>
      </c>
      <c r="I1072" s="21">
        <f t="shared" si="113"/>
        <v>2</v>
      </c>
      <c r="J1072" s="1">
        <v>41618</v>
      </c>
      <c r="K1072">
        <v>3</v>
      </c>
      <c r="L1072">
        <v>4</v>
      </c>
      <c r="M1072">
        <v>1</v>
      </c>
      <c r="N1072">
        <v>7</v>
      </c>
      <c r="O1072">
        <v>2</v>
      </c>
      <c r="P1072">
        <v>1</v>
      </c>
      <c r="Q1072">
        <v>2</v>
      </c>
      <c r="R1072" s="2">
        <f t="shared" si="114"/>
        <v>17</v>
      </c>
      <c r="S1072">
        <v>2</v>
      </c>
      <c r="T1072" s="2" t="str">
        <f t="shared" si="115"/>
        <v>With Discount</v>
      </c>
      <c r="U1072">
        <v>1</v>
      </c>
      <c r="V1072" s="18">
        <f t="shared" si="116"/>
        <v>4.25</v>
      </c>
      <c r="W1072">
        <v>0</v>
      </c>
      <c r="X1072">
        <v>3</v>
      </c>
      <c r="Y1072" s="18">
        <f t="shared" si="117"/>
        <v>12.75</v>
      </c>
      <c r="Z1072">
        <v>4</v>
      </c>
      <c r="AA1072" s="2">
        <f t="shared" si="118"/>
        <v>6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3</v>
      </c>
      <c r="AI1072">
        <v>11</v>
      </c>
      <c r="AJ1072">
        <v>0</v>
      </c>
    </row>
    <row r="1073" spans="1:36" x14ac:dyDescent="0.25">
      <c r="A1073">
        <v>1509</v>
      </c>
      <c r="B1073">
        <v>1958</v>
      </c>
      <c r="C1073" s="2">
        <f t="shared" ca="1" si="112"/>
        <v>67</v>
      </c>
      <c r="D1073" t="s">
        <v>33</v>
      </c>
      <c r="E1073" t="s">
        <v>34</v>
      </c>
      <c r="F1073">
        <v>84460</v>
      </c>
      <c r="G1073">
        <v>0</v>
      </c>
      <c r="H1073">
        <v>0</v>
      </c>
      <c r="I1073" s="21">
        <f t="shared" si="113"/>
        <v>0</v>
      </c>
      <c r="J1073" s="1">
        <v>41365</v>
      </c>
      <c r="K1073">
        <v>80</v>
      </c>
      <c r="L1073">
        <v>152</v>
      </c>
      <c r="M1073">
        <v>27</v>
      </c>
      <c r="N1073">
        <v>103</v>
      </c>
      <c r="O1073">
        <v>106</v>
      </c>
      <c r="P1073">
        <v>54</v>
      </c>
      <c r="Q1073">
        <v>81</v>
      </c>
      <c r="R1073" s="2">
        <f t="shared" si="114"/>
        <v>523</v>
      </c>
      <c r="S1073">
        <v>0</v>
      </c>
      <c r="T1073" s="2" t="str">
        <f t="shared" si="115"/>
        <v>Without Discount</v>
      </c>
      <c r="U1073">
        <v>9</v>
      </c>
      <c r="V1073" s="18">
        <f t="shared" si="116"/>
        <v>362.07692307692309</v>
      </c>
      <c r="W1073">
        <v>9</v>
      </c>
      <c r="X1073">
        <v>4</v>
      </c>
      <c r="Y1073" s="18">
        <f t="shared" si="117"/>
        <v>160.92307692307693</v>
      </c>
      <c r="Z1073">
        <v>5</v>
      </c>
      <c r="AA1073" s="2">
        <f t="shared" si="118"/>
        <v>22</v>
      </c>
      <c r="AB1073">
        <v>0</v>
      </c>
      <c r="AC1073">
        <v>1</v>
      </c>
      <c r="AD1073">
        <v>1</v>
      </c>
      <c r="AE1073">
        <v>1</v>
      </c>
      <c r="AF1073">
        <v>1</v>
      </c>
      <c r="AG1073">
        <v>0</v>
      </c>
      <c r="AH1073">
        <v>3</v>
      </c>
      <c r="AI1073">
        <v>11</v>
      </c>
      <c r="AJ1073">
        <v>1</v>
      </c>
    </row>
    <row r="1074" spans="1:36" x14ac:dyDescent="0.25">
      <c r="A1074">
        <v>5577</v>
      </c>
      <c r="B1074">
        <v>1983</v>
      </c>
      <c r="C1074" s="2">
        <f t="shared" ca="1" si="112"/>
        <v>42</v>
      </c>
      <c r="D1074" t="s">
        <v>442</v>
      </c>
      <c r="E1074" t="s">
        <v>34</v>
      </c>
      <c r="F1074">
        <v>43776</v>
      </c>
      <c r="G1074">
        <v>1</v>
      </c>
      <c r="H1074">
        <v>0</v>
      </c>
      <c r="I1074" s="21">
        <f t="shared" si="113"/>
        <v>1</v>
      </c>
      <c r="J1074" s="1">
        <v>41703</v>
      </c>
      <c r="K1074">
        <v>77</v>
      </c>
      <c r="L1074">
        <v>8</v>
      </c>
      <c r="M1074">
        <v>0</v>
      </c>
      <c r="N1074">
        <v>9</v>
      </c>
      <c r="O1074">
        <v>2</v>
      </c>
      <c r="P1074">
        <v>1</v>
      </c>
      <c r="Q1074">
        <v>3</v>
      </c>
      <c r="R1074" s="2">
        <f t="shared" si="114"/>
        <v>23</v>
      </c>
      <c r="S1074">
        <v>1</v>
      </c>
      <c r="T1074" s="2" t="str">
        <f t="shared" si="115"/>
        <v>With Discount</v>
      </c>
      <c r="U1074">
        <v>1</v>
      </c>
      <c r="V1074" s="18">
        <f t="shared" si="116"/>
        <v>7.6666666666666661</v>
      </c>
      <c r="W1074">
        <v>0</v>
      </c>
      <c r="X1074">
        <v>2</v>
      </c>
      <c r="Y1074" s="18">
        <f t="shared" si="117"/>
        <v>15.333333333333332</v>
      </c>
      <c r="Z1074">
        <v>6</v>
      </c>
      <c r="AA1074" s="2">
        <f t="shared" si="118"/>
        <v>4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3</v>
      </c>
      <c r="AI1074">
        <v>11</v>
      </c>
      <c r="AJ1074">
        <v>0</v>
      </c>
    </row>
    <row r="1075" spans="1:36" x14ac:dyDescent="0.25">
      <c r="A1075">
        <v>7348</v>
      </c>
      <c r="B1075">
        <v>1958</v>
      </c>
      <c r="C1075" s="2">
        <f t="shared" ca="1" si="112"/>
        <v>67</v>
      </c>
      <c r="D1075" t="s">
        <v>33</v>
      </c>
      <c r="E1075" t="s">
        <v>30</v>
      </c>
      <c r="F1075">
        <v>71691</v>
      </c>
      <c r="G1075">
        <v>0</v>
      </c>
      <c r="H1075">
        <v>0</v>
      </c>
      <c r="I1075" s="21">
        <f t="shared" si="113"/>
        <v>0</v>
      </c>
      <c r="J1075" t="s">
        <v>179</v>
      </c>
      <c r="K1075">
        <v>0</v>
      </c>
      <c r="L1075">
        <v>336</v>
      </c>
      <c r="M1075">
        <v>130</v>
      </c>
      <c r="N1075">
        <v>411</v>
      </c>
      <c r="O1075">
        <v>240</v>
      </c>
      <c r="P1075">
        <v>32</v>
      </c>
      <c r="Q1075">
        <v>43</v>
      </c>
      <c r="R1075" s="2">
        <f t="shared" si="114"/>
        <v>1192</v>
      </c>
      <c r="S1075">
        <v>1</v>
      </c>
      <c r="T1075" s="2" t="str">
        <f t="shared" si="115"/>
        <v>With Discount</v>
      </c>
      <c r="U1075">
        <v>4</v>
      </c>
      <c r="V1075" s="18">
        <f t="shared" si="116"/>
        <v>529.77777777777771</v>
      </c>
      <c r="W1075">
        <v>7</v>
      </c>
      <c r="X1075">
        <v>5</v>
      </c>
      <c r="Y1075" s="18">
        <f t="shared" si="117"/>
        <v>662.22222222222229</v>
      </c>
      <c r="Z1075">
        <v>2</v>
      </c>
      <c r="AA1075" s="2">
        <f t="shared" si="118"/>
        <v>17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3</v>
      </c>
      <c r="AI1075">
        <v>11</v>
      </c>
      <c r="AJ1075">
        <v>1</v>
      </c>
    </row>
    <row r="1076" spans="1:36" x14ac:dyDescent="0.25">
      <c r="A1076">
        <v>1127</v>
      </c>
      <c r="B1076">
        <v>1973</v>
      </c>
      <c r="C1076" s="2">
        <f t="shared" ca="1" si="112"/>
        <v>52</v>
      </c>
      <c r="D1076" t="s">
        <v>33</v>
      </c>
      <c r="E1076" t="s">
        <v>34</v>
      </c>
      <c r="F1076">
        <v>85844</v>
      </c>
      <c r="G1076">
        <v>0</v>
      </c>
      <c r="H1076">
        <v>0</v>
      </c>
      <c r="I1076" s="21">
        <f t="shared" si="113"/>
        <v>0</v>
      </c>
      <c r="J1076" t="s">
        <v>319</v>
      </c>
      <c r="K1076">
        <v>62</v>
      </c>
      <c r="L1076">
        <v>938</v>
      </c>
      <c r="M1076">
        <v>19</v>
      </c>
      <c r="N1076">
        <v>843</v>
      </c>
      <c r="O1076">
        <v>25</v>
      </c>
      <c r="P1076">
        <v>95</v>
      </c>
      <c r="Q1076">
        <v>38</v>
      </c>
      <c r="R1076" s="2">
        <f t="shared" si="114"/>
        <v>1958</v>
      </c>
      <c r="S1076">
        <v>1</v>
      </c>
      <c r="T1076" s="2" t="str">
        <f t="shared" si="115"/>
        <v>With Discount</v>
      </c>
      <c r="U1076">
        <v>6</v>
      </c>
      <c r="V1076" s="18">
        <f t="shared" si="116"/>
        <v>903.69230769230774</v>
      </c>
      <c r="W1076">
        <v>6</v>
      </c>
      <c r="X1076">
        <v>7</v>
      </c>
      <c r="Y1076" s="18">
        <f t="shared" si="117"/>
        <v>1054.3076923076922</v>
      </c>
      <c r="Z1076">
        <v>2</v>
      </c>
      <c r="AA1076" s="2">
        <f t="shared" si="118"/>
        <v>20</v>
      </c>
      <c r="AB1076">
        <v>0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3</v>
      </c>
      <c r="AI1076">
        <v>11</v>
      </c>
      <c r="AJ1076">
        <v>0</v>
      </c>
    </row>
    <row r="1077" spans="1:36" x14ac:dyDescent="0.25">
      <c r="A1077">
        <v>1833</v>
      </c>
      <c r="B1077">
        <v>1974</v>
      </c>
      <c r="C1077" s="2">
        <f t="shared" ca="1" si="112"/>
        <v>51</v>
      </c>
      <c r="D1077" t="s">
        <v>33</v>
      </c>
      <c r="E1077" t="s">
        <v>30</v>
      </c>
      <c r="F1077">
        <v>39190</v>
      </c>
      <c r="G1077">
        <v>1</v>
      </c>
      <c r="H1077">
        <v>0</v>
      </c>
      <c r="I1077" s="21">
        <f t="shared" si="113"/>
        <v>1</v>
      </c>
      <c r="J1077" t="s">
        <v>362</v>
      </c>
      <c r="K1077">
        <v>91</v>
      </c>
      <c r="L1077">
        <v>68</v>
      </c>
      <c r="M1077">
        <v>8</v>
      </c>
      <c r="N1077">
        <v>18</v>
      </c>
      <c r="O1077">
        <v>19</v>
      </c>
      <c r="P1077">
        <v>8</v>
      </c>
      <c r="Q1077">
        <v>12</v>
      </c>
      <c r="R1077" s="2">
        <f t="shared" si="114"/>
        <v>133</v>
      </c>
      <c r="S1077">
        <v>2</v>
      </c>
      <c r="T1077" s="2" t="str">
        <f t="shared" si="115"/>
        <v>With Discount</v>
      </c>
      <c r="U1077">
        <v>2</v>
      </c>
      <c r="V1077" s="18">
        <f t="shared" si="116"/>
        <v>44.333333333333329</v>
      </c>
      <c r="W1077">
        <v>1</v>
      </c>
      <c r="X1077">
        <v>4</v>
      </c>
      <c r="Y1077" s="18">
        <f t="shared" si="117"/>
        <v>88.666666666666657</v>
      </c>
      <c r="Z1077">
        <v>5</v>
      </c>
      <c r="AA1077" s="2">
        <f t="shared" si="118"/>
        <v>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3</v>
      </c>
      <c r="AI1077">
        <v>11</v>
      </c>
      <c r="AJ1077">
        <v>0</v>
      </c>
    </row>
    <row r="1078" spans="1:36" x14ac:dyDescent="0.25">
      <c r="A1078">
        <v>4944</v>
      </c>
      <c r="B1078">
        <v>1959</v>
      </c>
      <c r="C1078" s="2">
        <f t="shared" ca="1" si="112"/>
        <v>66</v>
      </c>
      <c r="D1078" t="s">
        <v>442</v>
      </c>
      <c r="E1078" t="s">
        <v>34</v>
      </c>
      <c r="F1078">
        <v>71367</v>
      </c>
      <c r="G1078">
        <v>0</v>
      </c>
      <c r="H1078">
        <v>0</v>
      </c>
      <c r="I1078" s="21">
        <f t="shared" si="113"/>
        <v>0</v>
      </c>
      <c r="J1078" t="s">
        <v>187</v>
      </c>
      <c r="K1078">
        <v>24</v>
      </c>
      <c r="L1078">
        <v>227</v>
      </c>
      <c r="M1078">
        <v>23</v>
      </c>
      <c r="N1078">
        <v>389</v>
      </c>
      <c r="O1078">
        <v>42</v>
      </c>
      <c r="P1078">
        <v>21</v>
      </c>
      <c r="Q1078">
        <v>75</v>
      </c>
      <c r="R1078" s="2">
        <f t="shared" si="114"/>
        <v>777</v>
      </c>
      <c r="S1078">
        <v>1</v>
      </c>
      <c r="T1078" s="2" t="str">
        <f t="shared" si="115"/>
        <v>With Discount</v>
      </c>
      <c r="U1078">
        <v>4</v>
      </c>
      <c r="V1078" s="18">
        <f t="shared" si="116"/>
        <v>282.54545454545456</v>
      </c>
      <c r="W1078">
        <v>5</v>
      </c>
      <c r="X1078">
        <v>7</v>
      </c>
      <c r="Y1078" s="18">
        <f t="shared" si="117"/>
        <v>494.45454545454544</v>
      </c>
      <c r="Z1078">
        <v>2</v>
      </c>
      <c r="AA1078" s="2">
        <f t="shared" si="118"/>
        <v>17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3</v>
      </c>
      <c r="AI1078">
        <v>11</v>
      </c>
      <c r="AJ1078">
        <v>0</v>
      </c>
    </row>
    <row r="1079" spans="1:36" x14ac:dyDescent="0.25">
      <c r="A1079">
        <v>9080</v>
      </c>
      <c r="B1079">
        <v>1972</v>
      </c>
      <c r="C1079" s="2">
        <f t="shared" ca="1" si="112"/>
        <v>53</v>
      </c>
      <c r="D1079" t="s">
        <v>33</v>
      </c>
      <c r="E1079" t="s">
        <v>30</v>
      </c>
      <c r="F1079">
        <v>38578</v>
      </c>
      <c r="G1079">
        <v>1</v>
      </c>
      <c r="H1079">
        <v>1</v>
      </c>
      <c r="I1079" s="21">
        <f t="shared" si="113"/>
        <v>2</v>
      </c>
      <c r="J1079" t="s">
        <v>204</v>
      </c>
      <c r="K1079">
        <v>2</v>
      </c>
      <c r="L1079">
        <v>38</v>
      </c>
      <c r="M1079">
        <v>4</v>
      </c>
      <c r="N1079">
        <v>22</v>
      </c>
      <c r="O1079">
        <v>3</v>
      </c>
      <c r="P1079">
        <v>3</v>
      </c>
      <c r="Q1079">
        <v>3</v>
      </c>
      <c r="R1079" s="2">
        <f t="shared" si="114"/>
        <v>73</v>
      </c>
      <c r="S1079">
        <v>3</v>
      </c>
      <c r="T1079" s="2" t="str">
        <f t="shared" si="115"/>
        <v>With Discount</v>
      </c>
      <c r="U1079">
        <v>3</v>
      </c>
      <c r="V1079" s="18">
        <f t="shared" si="116"/>
        <v>36.5</v>
      </c>
      <c r="W1079">
        <v>0</v>
      </c>
      <c r="X1079">
        <v>3</v>
      </c>
      <c r="Y1079" s="18">
        <f t="shared" si="117"/>
        <v>36.5</v>
      </c>
      <c r="Z1079">
        <v>8</v>
      </c>
      <c r="AA1079" s="2">
        <f t="shared" si="118"/>
        <v>9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3</v>
      </c>
      <c r="AI1079">
        <v>11</v>
      </c>
      <c r="AJ1079">
        <v>0</v>
      </c>
    </row>
    <row r="1080" spans="1:36" x14ac:dyDescent="0.25">
      <c r="A1080">
        <v>6466</v>
      </c>
      <c r="B1080">
        <v>1965</v>
      </c>
      <c r="C1080" s="2">
        <f t="shared" ca="1" si="112"/>
        <v>60</v>
      </c>
      <c r="D1080" t="s">
        <v>33</v>
      </c>
      <c r="E1080" t="s">
        <v>34</v>
      </c>
      <c r="F1080">
        <v>57236</v>
      </c>
      <c r="G1080">
        <v>1</v>
      </c>
      <c r="H1080">
        <v>1</v>
      </c>
      <c r="I1080" s="21">
        <f t="shared" si="113"/>
        <v>2</v>
      </c>
      <c r="J1080" s="1">
        <v>41976</v>
      </c>
      <c r="K1080">
        <v>22</v>
      </c>
      <c r="L1080">
        <v>105</v>
      </c>
      <c r="M1080">
        <v>0</v>
      </c>
      <c r="N1080">
        <v>9</v>
      </c>
      <c r="O1080">
        <v>2</v>
      </c>
      <c r="P1080">
        <v>1</v>
      </c>
      <c r="Q1080">
        <v>4</v>
      </c>
      <c r="R1080" s="2">
        <f t="shared" si="114"/>
        <v>121</v>
      </c>
      <c r="S1080">
        <v>3</v>
      </c>
      <c r="T1080" s="2" t="str">
        <f t="shared" si="115"/>
        <v>With Discount</v>
      </c>
      <c r="U1080">
        <v>2</v>
      </c>
      <c r="V1080" s="18">
        <f t="shared" si="116"/>
        <v>40.333333333333329</v>
      </c>
      <c r="W1080">
        <v>1</v>
      </c>
      <c r="X1080">
        <v>4</v>
      </c>
      <c r="Y1080" s="18">
        <f t="shared" si="117"/>
        <v>80.666666666666657</v>
      </c>
      <c r="Z1080">
        <v>3</v>
      </c>
      <c r="AA1080" s="2">
        <f t="shared" si="118"/>
        <v>10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</v>
      </c>
      <c r="AI1080">
        <v>11</v>
      </c>
      <c r="AJ1080">
        <v>0</v>
      </c>
    </row>
    <row r="1081" spans="1:36" x14ac:dyDescent="0.25">
      <c r="A1081">
        <v>9964</v>
      </c>
      <c r="B1081">
        <v>1979</v>
      </c>
      <c r="C1081" s="2">
        <f t="shared" ca="1" si="112"/>
        <v>46</v>
      </c>
      <c r="D1081" t="s">
        <v>442</v>
      </c>
      <c r="E1081" t="s">
        <v>30</v>
      </c>
      <c r="F1081">
        <v>61825</v>
      </c>
      <c r="G1081">
        <v>0</v>
      </c>
      <c r="H1081">
        <v>1</v>
      </c>
      <c r="I1081" s="21">
        <f t="shared" si="113"/>
        <v>1</v>
      </c>
      <c r="J1081" s="1">
        <v>41463</v>
      </c>
      <c r="K1081">
        <v>56</v>
      </c>
      <c r="L1081">
        <v>162</v>
      </c>
      <c r="M1081">
        <v>50</v>
      </c>
      <c r="N1081">
        <v>100</v>
      </c>
      <c r="O1081">
        <v>55</v>
      </c>
      <c r="P1081">
        <v>30</v>
      </c>
      <c r="Q1081">
        <v>27</v>
      </c>
      <c r="R1081" s="2">
        <f t="shared" si="114"/>
        <v>424</v>
      </c>
      <c r="S1081">
        <v>1</v>
      </c>
      <c r="T1081" s="2" t="str">
        <f t="shared" si="115"/>
        <v>With Discount</v>
      </c>
      <c r="U1081">
        <v>4</v>
      </c>
      <c r="V1081" s="18">
        <f t="shared" si="116"/>
        <v>141.33333333333331</v>
      </c>
      <c r="W1081">
        <v>2</v>
      </c>
      <c r="X1081">
        <v>8</v>
      </c>
      <c r="Y1081" s="18">
        <f t="shared" si="117"/>
        <v>282.66666666666663</v>
      </c>
      <c r="Z1081">
        <v>4</v>
      </c>
      <c r="AA1081" s="2">
        <f t="shared" si="118"/>
        <v>15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3</v>
      </c>
      <c r="AI1081">
        <v>11</v>
      </c>
      <c r="AJ1081">
        <v>0</v>
      </c>
    </row>
    <row r="1082" spans="1:36" x14ac:dyDescent="0.25">
      <c r="A1082">
        <v>4790</v>
      </c>
      <c r="B1082">
        <v>1958</v>
      </c>
      <c r="C1082" s="2">
        <f t="shared" ca="1" si="112"/>
        <v>67</v>
      </c>
      <c r="D1082" t="s">
        <v>442</v>
      </c>
      <c r="E1082" t="s">
        <v>37</v>
      </c>
      <c r="F1082">
        <v>79803</v>
      </c>
      <c r="G1082">
        <v>0</v>
      </c>
      <c r="H1082">
        <v>1</v>
      </c>
      <c r="I1082" s="21">
        <f t="shared" si="113"/>
        <v>1</v>
      </c>
      <c r="J1082" s="1">
        <v>41676</v>
      </c>
      <c r="K1082">
        <v>54</v>
      </c>
      <c r="L1082">
        <v>574</v>
      </c>
      <c r="M1082">
        <v>8</v>
      </c>
      <c r="N1082">
        <v>216</v>
      </c>
      <c r="O1082">
        <v>21</v>
      </c>
      <c r="P1082">
        <v>16</v>
      </c>
      <c r="Q1082">
        <v>33</v>
      </c>
      <c r="R1082" s="2">
        <f t="shared" si="114"/>
        <v>868</v>
      </c>
      <c r="S1082">
        <v>1</v>
      </c>
      <c r="T1082" s="2" t="str">
        <f t="shared" si="115"/>
        <v>With Discount</v>
      </c>
      <c r="U1082">
        <v>4</v>
      </c>
      <c r="V1082" s="18">
        <f t="shared" si="116"/>
        <v>385.77777777777777</v>
      </c>
      <c r="W1082">
        <v>3</v>
      </c>
      <c r="X1082">
        <v>5</v>
      </c>
      <c r="Y1082" s="18">
        <f t="shared" si="117"/>
        <v>482.22222222222223</v>
      </c>
      <c r="Z1082">
        <v>1</v>
      </c>
      <c r="AA1082" s="2">
        <f t="shared" si="118"/>
        <v>13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3</v>
      </c>
      <c r="AI1082">
        <v>11</v>
      </c>
      <c r="AJ1082">
        <v>0</v>
      </c>
    </row>
    <row r="1083" spans="1:36" x14ac:dyDescent="0.25">
      <c r="A1083">
        <v>10245</v>
      </c>
      <c r="B1083">
        <v>1986</v>
      </c>
      <c r="C1083" s="2">
        <f t="shared" ca="1" si="112"/>
        <v>39</v>
      </c>
      <c r="D1083" t="s">
        <v>443</v>
      </c>
      <c r="E1083" t="s">
        <v>30</v>
      </c>
      <c r="F1083">
        <v>80910</v>
      </c>
      <c r="G1083">
        <v>0</v>
      </c>
      <c r="H1083">
        <v>0</v>
      </c>
      <c r="I1083" s="21">
        <f t="shared" si="113"/>
        <v>0</v>
      </c>
      <c r="J1083" t="s">
        <v>175</v>
      </c>
      <c r="K1083">
        <v>71</v>
      </c>
      <c r="L1083">
        <v>160</v>
      </c>
      <c r="M1083">
        <v>80</v>
      </c>
      <c r="N1083">
        <v>369</v>
      </c>
      <c r="O1083">
        <v>67</v>
      </c>
      <c r="P1083">
        <v>39</v>
      </c>
      <c r="Q1083">
        <v>41</v>
      </c>
      <c r="R1083" s="2">
        <f t="shared" si="114"/>
        <v>756</v>
      </c>
      <c r="S1083">
        <v>1</v>
      </c>
      <c r="T1083" s="2" t="str">
        <f t="shared" si="115"/>
        <v>With Discount</v>
      </c>
      <c r="U1083">
        <v>3</v>
      </c>
      <c r="V1083" s="18">
        <f t="shared" si="116"/>
        <v>206.18181818181816</v>
      </c>
      <c r="W1083">
        <v>3</v>
      </c>
      <c r="X1083">
        <v>8</v>
      </c>
      <c r="Y1083" s="18">
        <f t="shared" si="117"/>
        <v>549.81818181818187</v>
      </c>
      <c r="Z1083">
        <v>1</v>
      </c>
      <c r="AA1083" s="2">
        <f t="shared" si="118"/>
        <v>15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3</v>
      </c>
      <c r="AI1083">
        <v>11</v>
      </c>
      <c r="AJ1083">
        <v>0</v>
      </c>
    </row>
    <row r="1084" spans="1:36" x14ac:dyDescent="0.25">
      <c r="A1084">
        <v>1109</v>
      </c>
      <c r="B1084">
        <v>1982</v>
      </c>
      <c r="C1084" s="2">
        <f t="shared" ca="1" si="112"/>
        <v>43</v>
      </c>
      <c r="D1084" t="s">
        <v>443</v>
      </c>
      <c r="E1084" t="s">
        <v>34</v>
      </c>
      <c r="F1084">
        <v>27590</v>
      </c>
      <c r="G1084">
        <v>1</v>
      </c>
      <c r="H1084">
        <v>0</v>
      </c>
      <c r="I1084" s="21">
        <f t="shared" si="113"/>
        <v>1</v>
      </c>
      <c r="J1084" t="s">
        <v>235</v>
      </c>
      <c r="K1084">
        <v>38</v>
      </c>
      <c r="L1084">
        <v>6</v>
      </c>
      <c r="M1084">
        <v>0</v>
      </c>
      <c r="N1084">
        <v>5</v>
      </c>
      <c r="O1084">
        <v>0</v>
      </c>
      <c r="P1084">
        <v>0</v>
      </c>
      <c r="Q1084">
        <v>1</v>
      </c>
      <c r="R1084" s="2">
        <f t="shared" si="114"/>
        <v>12</v>
      </c>
      <c r="S1084">
        <v>1</v>
      </c>
      <c r="T1084" s="2" t="str">
        <f t="shared" si="115"/>
        <v>With Discount</v>
      </c>
      <c r="U1084">
        <v>1</v>
      </c>
      <c r="V1084" s="18">
        <f t="shared" si="116"/>
        <v>4</v>
      </c>
      <c r="W1084">
        <v>0</v>
      </c>
      <c r="X1084">
        <v>2</v>
      </c>
      <c r="Y1084" s="18">
        <f t="shared" si="117"/>
        <v>8</v>
      </c>
      <c r="Z1084">
        <v>7</v>
      </c>
      <c r="AA1084" s="2">
        <f t="shared" si="118"/>
        <v>4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3</v>
      </c>
      <c r="AI1084">
        <v>11</v>
      </c>
      <c r="AJ1084">
        <v>0</v>
      </c>
    </row>
    <row r="1085" spans="1:36" x14ac:dyDescent="0.25">
      <c r="A1085">
        <v>6001</v>
      </c>
      <c r="B1085">
        <v>1979</v>
      </c>
      <c r="C1085" s="2">
        <f t="shared" ca="1" si="112"/>
        <v>46</v>
      </c>
      <c r="D1085" t="s">
        <v>442</v>
      </c>
      <c r="E1085" t="s">
        <v>34</v>
      </c>
      <c r="F1085">
        <v>56775</v>
      </c>
      <c r="G1085">
        <v>0</v>
      </c>
      <c r="H1085">
        <v>1</v>
      </c>
      <c r="I1085" s="21">
        <f t="shared" si="113"/>
        <v>1</v>
      </c>
      <c r="J1085" s="1">
        <v>41306</v>
      </c>
      <c r="K1085">
        <v>62</v>
      </c>
      <c r="L1085">
        <v>614</v>
      </c>
      <c r="M1085">
        <v>35</v>
      </c>
      <c r="N1085">
        <v>160</v>
      </c>
      <c r="O1085">
        <v>58</v>
      </c>
      <c r="P1085">
        <v>35</v>
      </c>
      <c r="Q1085">
        <v>35</v>
      </c>
      <c r="R1085" s="2">
        <f t="shared" si="114"/>
        <v>937</v>
      </c>
      <c r="S1085">
        <v>2</v>
      </c>
      <c r="T1085" s="2" t="str">
        <f t="shared" si="115"/>
        <v>With Discount</v>
      </c>
      <c r="U1085">
        <v>5</v>
      </c>
      <c r="V1085" s="18">
        <f t="shared" si="116"/>
        <v>312.33333333333331</v>
      </c>
      <c r="W1085">
        <v>8</v>
      </c>
      <c r="X1085">
        <v>10</v>
      </c>
      <c r="Y1085" s="18">
        <f t="shared" si="117"/>
        <v>624.66666666666663</v>
      </c>
      <c r="Z1085">
        <v>5</v>
      </c>
      <c r="AA1085" s="2">
        <f t="shared" si="118"/>
        <v>25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3</v>
      </c>
      <c r="AI1085">
        <v>11</v>
      </c>
      <c r="AJ1085">
        <v>0</v>
      </c>
    </row>
    <row r="1086" spans="1:36" x14ac:dyDescent="0.25">
      <c r="A1086">
        <v>5538</v>
      </c>
      <c r="B1086">
        <v>1975</v>
      </c>
      <c r="C1086" s="2">
        <f t="shared" ca="1" si="112"/>
        <v>50</v>
      </c>
      <c r="D1086" t="s">
        <v>442</v>
      </c>
      <c r="E1086" t="s">
        <v>37</v>
      </c>
      <c r="F1086">
        <v>83829</v>
      </c>
      <c r="G1086">
        <v>0</v>
      </c>
      <c r="H1086">
        <v>0</v>
      </c>
      <c r="I1086" s="21">
        <f t="shared" si="113"/>
        <v>0</v>
      </c>
      <c r="J1086" s="1">
        <v>41496</v>
      </c>
      <c r="K1086">
        <v>78</v>
      </c>
      <c r="L1086">
        <v>897</v>
      </c>
      <c r="M1086">
        <v>161</v>
      </c>
      <c r="N1086">
        <v>430</v>
      </c>
      <c r="O1086">
        <v>186</v>
      </c>
      <c r="P1086">
        <v>161</v>
      </c>
      <c r="Q1086">
        <v>27</v>
      </c>
      <c r="R1086" s="2">
        <f t="shared" si="114"/>
        <v>1862</v>
      </c>
      <c r="S1086">
        <v>0</v>
      </c>
      <c r="T1086" s="2" t="str">
        <f t="shared" si="115"/>
        <v>Without Discount</v>
      </c>
      <c r="U1086">
        <v>4</v>
      </c>
      <c r="V1086" s="18">
        <f t="shared" si="116"/>
        <v>744.80000000000007</v>
      </c>
      <c r="W1086">
        <v>7</v>
      </c>
      <c r="X1086">
        <v>6</v>
      </c>
      <c r="Y1086" s="18">
        <f t="shared" si="117"/>
        <v>1117.2</v>
      </c>
      <c r="Z1086">
        <v>1</v>
      </c>
      <c r="AA1086" s="2">
        <f t="shared" si="118"/>
        <v>17</v>
      </c>
      <c r="AB1086">
        <v>1</v>
      </c>
      <c r="AC1086">
        <v>0</v>
      </c>
      <c r="AD1086">
        <v>1</v>
      </c>
      <c r="AE1086">
        <v>1</v>
      </c>
      <c r="AF1086">
        <v>0</v>
      </c>
      <c r="AG1086">
        <v>0</v>
      </c>
      <c r="AH1086">
        <v>3</v>
      </c>
      <c r="AI1086">
        <v>11</v>
      </c>
      <c r="AJ1086">
        <v>1</v>
      </c>
    </row>
    <row r="1087" spans="1:36" x14ac:dyDescent="0.25">
      <c r="A1087">
        <v>10552</v>
      </c>
      <c r="B1087">
        <v>1979</v>
      </c>
      <c r="C1087" s="2">
        <f t="shared" ca="1" si="112"/>
        <v>46</v>
      </c>
      <c r="D1087" t="s">
        <v>443</v>
      </c>
      <c r="E1087" t="s">
        <v>34</v>
      </c>
      <c r="F1087">
        <v>54210</v>
      </c>
      <c r="G1087">
        <v>0</v>
      </c>
      <c r="H1087">
        <v>1</v>
      </c>
      <c r="I1087" s="21">
        <f t="shared" si="113"/>
        <v>1</v>
      </c>
      <c r="J1087" t="s">
        <v>156</v>
      </c>
      <c r="K1087">
        <v>18</v>
      </c>
      <c r="L1087">
        <v>70</v>
      </c>
      <c r="M1087">
        <v>54</v>
      </c>
      <c r="N1087">
        <v>109</v>
      </c>
      <c r="O1087">
        <v>80</v>
      </c>
      <c r="P1087">
        <v>9</v>
      </c>
      <c r="Q1087">
        <v>45</v>
      </c>
      <c r="R1087" s="2">
        <f t="shared" si="114"/>
        <v>367</v>
      </c>
      <c r="S1087">
        <v>2</v>
      </c>
      <c r="T1087" s="2" t="str">
        <f t="shared" si="115"/>
        <v>With Discount</v>
      </c>
      <c r="U1087">
        <v>4</v>
      </c>
      <c r="V1087" s="18">
        <f t="shared" si="116"/>
        <v>133.45454545454547</v>
      </c>
      <c r="W1087">
        <v>1</v>
      </c>
      <c r="X1087">
        <v>7</v>
      </c>
      <c r="Y1087" s="18">
        <f t="shared" si="117"/>
        <v>233.54545454545453</v>
      </c>
      <c r="Z1087">
        <v>5</v>
      </c>
      <c r="AA1087" s="2">
        <f t="shared" si="118"/>
        <v>14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3</v>
      </c>
      <c r="AI1087">
        <v>11</v>
      </c>
      <c r="AJ1087">
        <v>0</v>
      </c>
    </row>
    <row r="1088" spans="1:36" x14ac:dyDescent="0.25">
      <c r="A1088">
        <v>1545</v>
      </c>
      <c r="B1088">
        <v>1986</v>
      </c>
      <c r="C1088" s="2">
        <f t="shared" ca="1" si="112"/>
        <v>39</v>
      </c>
      <c r="D1088" t="s">
        <v>442</v>
      </c>
      <c r="E1088" t="s">
        <v>34</v>
      </c>
      <c r="F1088">
        <v>38508</v>
      </c>
      <c r="G1088">
        <v>1</v>
      </c>
      <c r="H1088">
        <v>0</v>
      </c>
      <c r="I1088" s="21">
        <f t="shared" si="113"/>
        <v>1</v>
      </c>
      <c r="J1088" s="1">
        <v>41313</v>
      </c>
      <c r="K1088">
        <v>95</v>
      </c>
      <c r="L1088">
        <v>120</v>
      </c>
      <c r="M1088">
        <v>19</v>
      </c>
      <c r="N1088">
        <v>206</v>
      </c>
      <c r="O1088">
        <v>25</v>
      </c>
      <c r="P1088">
        <v>19</v>
      </c>
      <c r="Q1088">
        <v>54</v>
      </c>
      <c r="R1088" s="2">
        <f t="shared" si="114"/>
        <v>443</v>
      </c>
      <c r="S1088">
        <v>6</v>
      </c>
      <c r="T1088" s="2" t="str">
        <f t="shared" si="115"/>
        <v>With Discount</v>
      </c>
      <c r="U1088">
        <v>7</v>
      </c>
      <c r="V1088" s="18">
        <f t="shared" si="116"/>
        <v>258.41666666666669</v>
      </c>
      <c r="W1088">
        <v>2</v>
      </c>
      <c r="X1088">
        <v>5</v>
      </c>
      <c r="Y1088" s="18">
        <f t="shared" si="117"/>
        <v>184.58333333333334</v>
      </c>
      <c r="Z1088">
        <v>8</v>
      </c>
      <c r="AA1088" s="2">
        <f t="shared" si="118"/>
        <v>20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</v>
      </c>
      <c r="AI1088">
        <v>11</v>
      </c>
      <c r="AJ1088">
        <v>0</v>
      </c>
    </row>
    <row r="1089" spans="1:36" x14ac:dyDescent="0.25">
      <c r="A1089">
        <v>7409</v>
      </c>
      <c r="B1089">
        <v>1970</v>
      </c>
      <c r="C1089" s="2">
        <f t="shared" ca="1" si="112"/>
        <v>55</v>
      </c>
      <c r="D1089" t="s">
        <v>442</v>
      </c>
      <c r="E1089" t="s">
        <v>34</v>
      </c>
      <c r="F1089">
        <v>53187</v>
      </c>
      <c r="G1089">
        <v>1</v>
      </c>
      <c r="H1089">
        <v>0</v>
      </c>
      <c r="I1089" s="21">
        <f t="shared" si="113"/>
        <v>1</v>
      </c>
      <c r="J1089" t="s">
        <v>363</v>
      </c>
      <c r="K1089">
        <v>66</v>
      </c>
      <c r="L1089">
        <v>211</v>
      </c>
      <c r="M1089">
        <v>2</v>
      </c>
      <c r="N1089">
        <v>30</v>
      </c>
      <c r="O1089">
        <v>7</v>
      </c>
      <c r="P1089">
        <v>7</v>
      </c>
      <c r="Q1089">
        <v>10</v>
      </c>
      <c r="R1089" s="2">
        <f t="shared" si="114"/>
        <v>267</v>
      </c>
      <c r="S1089">
        <v>2</v>
      </c>
      <c r="T1089" s="2" t="str">
        <f t="shared" si="115"/>
        <v>With Discount</v>
      </c>
      <c r="U1089">
        <v>4</v>
      </c>
      <c r="V1089" s="18">
        <f t="shared" si="116"/>
        <v>106.80000000000001</v>
      </c>
      <c r="W1089">
        <v>1</v>
      </c>
      <c r="X1089">
        <v>6</v>
      </c>
      <c r="Y1089" s="18">
        <f t="shared" si="117"/>
        <v>160.19999999999999</v>
      </c>
      <c r="Z1089">
        <v>5</v>
      </c>
      <c r="AA1089" s="2">
        <f t="shared" si="118"/>
        <v>13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3</v>
      </c>
      <c r="AI1089">
        <v>11</v>
      </c>
      <c r="AJ1089">
        <v>0</v>
      </c>
    </row>
    <row r="1090" spans="1:36" x14ac:dyDescent="0.25">
      <c r="A1090">
        <v>4444</v>
      </c>
      <c r="B1090">
        <v>1972</v>
      </c>
      <c r="C1090" s="2">
        <f t="shared" ca="1" si="112"/>
        <v>53</v>
      </c>
      <c r="D1090" t="s">
        <v>442</v>
      </c>
      <c r="E1090" t="s">
        <v>34</v>
      </c>
      <c r="F1090">
        <v>30023</v>
      </c>
      <c r="G1090">
        <v>1</v>
      </c>
      <c r="H1090">
        <v>0</v>
      </c>
      <c r="I1090" s="21">
        <f t="shared" si="113"/>
        <v>1</v>
      </c>
      <c r="J1090" t="s">
        <v>364</v>
      </c>
      <c r="K1090">
        <v>28</v>
      </c>
      <c r="L1090">
        <v>11</v>
      </c>
      <c r="M1090">
        <v>0</v>
      </c>
      <c r="N1090">
        <v>16</v>
      </c>
      <c r="O1090">
        <v>7</v>
      </c>
      <c r="P1090">
        <v>6</v>
      </c>
      <c r="Q1090">
        <v>21</v>
      </c>
      <c r="R1090" s="2">
        <f t="shared" si="114"/>
        <v>61</v>
      </c>
      <c r="S1090">
        <v>1</v>
      </c>
      <c r="T1090" s="2" t="str">
        <f t="shared" si="115"/>
        <v>With Discount</v>
      </c>
      <c r="U1090">
        <v>2</v>
      </c>
      <c r="V1090" s="18">
        <f t="shared" si="116"/>
        <v>24.400000000000002</v>
      </c>
      <c r="W1090">
        <v>0</v>
      </c>
      <c r="X1090">
        <v>3</v>
      </c>
      <c r="Y1090" s="18">
        <f t="shared" si="117"/>
        <v>36.6</v>
      </c>
      <c r="Z1090">
        <v>8</v>
      </c>
      <c r="AA1090" s="2">
        <f t="shared" si="118"/>
        <v>6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3</v>
      </c>
      <c r="AI1090">
        <v>11</v>
      </c>
      <c r="AJ1090">
        <v>0</v>
      </c>
    </row>
    <row r="1091" spans="1:36" x14ac:dyDescent="0.25">
      <c r="A1091">
        <v>146</v>
      </c>
      <c r="B1091">
        <v>1960</v>
      </c>
      <c r="C1091" s="2">
        <f t="shared" ref="C1091:C1154" ca="1" si="119">YEAR(TODAY()) -B1091</f>
        <v>65</v>
      </c>
      <c r="D1091" t="s">
        <v>33</v>
      </c>
      <c r="E1091" t="s">
        <v>30</v>
      </c>
      <c r="F1091">
        <v>76045</v>
      </c>
      <c r="G1091">
        <v>0</v>
      </c>
      <c r="H1091">
        <v>0</v>
      </c>
      <c r="I1091" s="21">
        <f t="shared" ref="I1091:I1154" si="120">SUM(G1091,H1091)</f>
        <v>0</v>
      </c>
      <c r="J1091" t="s">
        <v>40</v>
      </c>
      <c r="K1091">
        <v>78</v>
      </c>
      <c r="L1091">
        <v>760</v>
      </c>
      <c r="M1091">
        <v>53</v>
      </c>
      <c r="N1091">
        <v>400</v>
      </c>
      <c r="O1091">
        <v>17</v>
      </c>
      <c r="P1091">
        <v>93</v>
      </c>
      <c r="Q1091">
        <v>0</v>
      </c>
      <c r="R1091" s="2">
        <f t="shared" ref="R1091:R1154" si="121">SUM(L1091,M1091,N1091,O1091,P1091,Q1091)</f>
        <v>1323</v>
      </c>
      <c r="S1091">
        <v>1</v>
      </c>
      <c r="T1091" s="2" t="str">
        <f t="shared" ref="T1091:T1154" si="122">IF(S1091&gt;0, "With Discount", "Without Discount")</f>
        <v>With Discount</v>
      </c>
      <c r="U1091">
        <v>4</v>
      </c>
      <c r="V1091" s="18">
        <f t="shared" ref="V1091:V1154" si="123">IF((U1091+X1091)=0,0, (U1091/(U1091+X1091))*R1091)</f>
        <v>352.8</v>
      </c>
      <c r="W1091">
        <v>5</v>
      </c>
      <c r="X1091">
        <v>11</v>
      </c>
      <c r="Y1091" s="18">
        <f t="shared" ref="Y1091:Y1154" si="124">IF((X1091+U1091)=0,0, (X1091/(X1091+U1091))*R1091)</f>
        <v>970.19999999999993</v>
      </c>
      <c r="Z1091">
        <v>2</v>
      </c>
      <c r="AA1091" s="2">
        <f t="shared" ref="AA1091:AA1154" si="125">SUM(S1091,U1091,W1091,X1091)</f>
        <v>21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3</v>
      </c>
      <c r="AI1091">
        <v>11</v>
      </c>
      <c r="AJ1091">
        <v>0</v>
      </c>
    </row>
    <row r="1092" spans="1:36" x14ac:dyDescent="0.25">
      <c r="A1092">
        <v>6271</v>
      </c>
      <c r="B1092">
        <v>1952</v>
      </c>
      <c r="C1092" s="2">
        <f t="shared" ca="1" si="119"/>
        <v>73</v>
      </c>
      <c r="D1092" t="s">
        <v>33</v>
      </c>
      <c r="E1092" t="s">
        <v>34</v>
      </c>
      <c r="F1092">
        <v>50870</v>
      </c>
      <c r="G1092">
        <v>0</v>
      </c>
      <c r="H1092">
        <v>1</v>
      </c>
      <c r="I1092" s="21">
        <f t="shared" si="120"/>
        <v>1</v>
      </c>
      <c r="J1092" t="s">
        <v>334</v>
      </c>
      <c r="K1092">
        <v>13</v>
      </c>
      <c r="L1092">
        <v>53</v>
      </c>
      <c r="M1092">
        <v>0</v>
      </c>
      <c r="N1092">
        <v>8</v>
      </c>
      <c r="O1092">
        <v>0</v>
      </c>
      <c r="P1092">
        <v>0</v>
      </c>
      <c r="Q1092">
        <v>2</v>
      </c>
      <c r="R1092" s="2">
        <f t="shared" si="121"/>
        <v>63</v>
      </c>
      <c r="S1092">
        <v>1</v>
      </c>
      <c r="T1092" s="2" t="str">
        <f t="shared" si="122"/>
        <v>With Discount</v>
      </c>
      <c r="U1092">
        <v>2</v>
      </c>
      <c r="V1092" s="18">
        <f t="shared" si="123"/>
        <v>25.200000000000003</v>
      </c>
      <c r="W1092">
        <v>0</v>
      </c>
      <c r="X1092">
        <v>3</v>
      </c>
      <c r="Y1092" s="18">
        <f t="shared" si="124"/>
        <v>37.799999999999997</v>
      </c>
      <c r="Z1092">
        <v>5</v>
      </c>
      <c r="AA1092" s="2">
        <f t="shared" si="125"/>
        <v>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</v>
      </c>
      <c r="AI1092">
        <v>11</v>
      </c>
      <c r="AJ1092">
        <v>0</v>
      </c>
    </row>
    <row r="1093" spans="1:36" x14ac:dyDescent="0.25">
      <c r="A1093">
        <v>10065</v>
      </c>
      <c r="B1093">
        <v>1970</v>
      </c>
      <c r="C1093" s="2">
        <f t="shared" ca="1" si="119"/>
        <v>55</v>
      </c>
      <c r="D1093" t="s">
        <v>443</v>
      </c>
      <c r="E1093" t="s">
        <v>34</v>
      </c>
      <c r="F1093">
        <v>15315</v>
      </c>
      <c r="G1093">
        <v>0</v>
      </c>
      <c r="H1093">
        <v>0</v>
      </c>
      <c r="I1093" s="21">
        <f t="shared" si="120"/>
        <v>0</v>
      </c>
      <c r="J1093" s="1">
        <v>41341</v>
      </c>
      <c r="K1093">
        <v>27</v>
      </c>
      <c r="L1093">
        <v>7</v>
      </c>
      <c r="M1093">
        <v>4</v>
      </c>
      <c r="N1093">
        <v>13</v>
      </c>
      <c r="O1093">
        <v>15</v>
      </c>
      <c r="P1093">
        <v>8</v>
      </c>
      <c r="Q1093">
        <v>17</v>
      </c>
      <c r="R1093" s="2">
        <f t="shared" si="121"/>
        <v>64</v>
      </c>
      <c r="S1093">
        <v>2</v>
      </c>
      <c r="T1093" s="2" t="str">
        <f t="shared" si="122"/>
        <v>With Discount</v>
      </c>
      <c r="U1093">
        <v>2</v>
      </c>
      <c r="V1093" s="18">
        <f t="shared" si="123"/>
        <v>21.333333333333332</v>
      </c>
      <c r="W1093">
        <v>0</v>
      </c>
      <c r="X1093">
        <v>4</v>
      </c>
      <c r="Y1093" s="18">
        <f t="shared" si="124"/>
        <v>42.666666666666664</v>
      </c>
      <c r="Z1093">
        <v>5</v>
      </c>
      <c r="AA1093" s="2">
        <f t="shared" si="125"/>
        <v>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3</v>
      </c>
      <c r="AI1093">
        <v>11</v>
      </c>
      <c r="AJ1093">
        <v>0</v>
      </c>
    </row>
    <row r="1094" spans="1:36" x14ac:dyDescent="0.25">
      <c r="A1094">
        <v>4741</v>
      </c>
      <c r="B1094">
        <v>1974</v>
      </c>
      <c r="C1094" s="2">
        <f t="shared" ca="1" si="119"/>
        <v>51</v>
      </c>
      <c r="D1094" t="s">
        <v>443</v>
      </c>
      <c r="E1094" t="s">
        <v>34</v>
      </c>
      <c r="F1094">
        <v>65463</v>
      </c>
      <c r="G1094">
        <v>1</v>
      </c>
      <c r="H1094">
        <v>0</v>
      </c>
      <c r="I1094" s="21">
        <f t="shared" si="120"/>
        <v>1</v>
      </c>
      <c r="J1094" t="s">
        <v>118</v>
      </c>
      <c r="K1094">
        <v>17</v>
      </c>
      <c r="L1094">
        <v>391</v>
      </c>
      <c r="M1094">
        <v>32</v>
      </c>
      <c r="N1094">
        <v>70</v>
      </c>
      <c r="O1094">
        <v>21</v>
      </c>
      <c r="P1094">
        <v>32</v>
      </c>
      <c r="Q1094">
        <v>16</v>
      </c>
      <c r="R1094" s="2">
        <f t="shared" si="121"/>
        <v>562</v>
      </c>
      <c r="S1094">
        <v>2</v>
      </c>
      <c r="T1094" s="2" t="str">
        <f t="shared" si="122"/>
        <v>With Discount</v>
      </c>
      <c r="U1094">
        <v>6</v>
      </c>
      <c r="V1094" s="18">
        <f t="shared" si="123"/>
        <v>224.8</v>
      </c>
      <c r="W1094">
        <v>2</v>
      </c>
      <c r="X1094">
        <v>9</v>
      </c>
      <c r="Y1094" s="18">
        <f t="shared" si="124"/>
        <v>337.2</v>
      </c>
      <c r="Z1094">
        <v>5</v>
      </c>
      <c r="AA1094" s="2">
        <f t="shared" si="125"/>
        <v>19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3</v>
      </c>
      <c r="AI1094">
        <v>11</v>
      </c>
      <c r="AJ1094">
        <v>0</v>
      </c>
    </row>
    <row r="1095" spans="1:36" x14ac:dyDescent="0.25">
      <c r="A1095">
        <v>246</v>
      </c>
      <c r="B1095">
        <v>1965</v>
      </c>
      <c r="C1095" s="2">
        <f t="shared" ca="1" si="119"/>
        <v>60</v>
      </c>
      <c r="D1095" t="s">
        <v>442</v>
      </c>
      <c r="E1095" t="s">
        <v>34</v>
      </c>
      <c r="F1095">
        <v>66480</v>
      </c>
      <c r="G1095">
        <v>1</v>
      </c>
      <c r="H1095">
        <v>1</v>
      </c>
      <c r="I1095" s="21">
        <f t="shared" si="120"/>
        <v>2</v>
      </c>
      <c r="J1095" t="s">
        <v>325</v>
      </c>
      <c r="K1095">
        <v>71</v>
      </c>
      <c r="L1095">
        <v>199</v>
      </c>
      <c r="M1095">
        <v>9</v>
      </c>
      <c r="N1095">
        <v>57</v>
      </c>
      <c r="O1095">
        <v>20</v>
      </c>
      <c r="P1095">
        <v>21</v>
      </c>
      <c r="Q1095">
        <v>6</v>
      </c>
      <c r="R1095" s="2">
        <f t="shared" si="121"/>
        <v>312</v>
      </c>
      <c r="S1095">
        <v>7</v>
      </c>
      <c r="T1095" s="2" t="str">
        <f t="shared" si="122"/>
        <v>With Discount</v>
      </c>
      <c r="U1095">
        <v>4</v>
      </c>
      <c r="V1095" s="18">
        <f t="shared" si="123"/>
        <v>113.45454545454545</v>
      </c>
      <c r="W1095">
        <v>1</v>
      </c>
      <c r="X1095">
        <v>7</v>
      </c>
      <c r="Y1095" s="18">
        <f t="shared" si="124"/>
        <v>198.54545454545453</v>
      </c>
      <c r="Z1095">
        <v>4</v>
      </c>
      <c r="AA1095" s="2">
        <f t="shared" si="125"/>
        <v>19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3</v>
      </c>
      <c r="AI1095">
        <v>11</v>
      </c>
      <c r="AJ1095">
        <v>0</v>
      </c>
    </row>
    <row r="1096" spans="1:36" x14ac:dyDescent="0.25">
      <c r="A1096">
        <v>375</v>
      </c>
      <c r="B1096">
        <v>1954</v>
      </c>
      <c r="C1096" s="2">
        <f t="shared" ca="1" si="119"/>
        <v>71</v>
      </c>
      <c r="D1096" t="s">
        <v>442</v>
      </c>
      <c r="E1096" t="s">
        <v>37</v>
      </c>
      <c r="F1096">
        <v>76773</v>
      </c>
      <c r="G1096">
        <v>0</v>
      </c>
      <c r="H1096">
        <v>0</v>
      </c>
      <c r="I1096" s="21">
        <f t="shared" si="120"/>
        <v>0</v>
      </c>
      <c r="J1096" t="s">
        <v>365</v>
      </c>
      <c r="K1096">
        <v>79</v>
      </c>
      <c r="L1096">
        <v>516</v>
      </c>
      <c r="M1096">
        <v>56</v>
      </c>
      <c r="N1096">
        <v>449</v>
      </c>
      <c r="O1096">
        <v>86</v>
      </c>
      <c r="P1096">
        <v>33</v>
      </c>
      <c r="Q1096">
        <v>16</v>
      </c>
      <c r="R1096" s="2">
        <f t="shared" si="121"/>
        <v>1156</v>
      </c>
      <c r="S1096">
        <v>1</v>
      </c>
      <c r="T1096" s="2" t="str">
        <f t="shared" si="122"/>
        <v>With Discount</v>
      </c>
      <c r="U1096">
        <v>2</v>
      </c>
      <c r="V1096" s="18">
        <f t="shared" si="123"/>
        <v>177.84615384615387</v>
      </c>
      <c r="W1096">
        <v>2</v>
      </c>
      <c r="X1096">
        <v>11</v>
      </c>
      <c r="Y1096" s="18">
        <f t="shared" si="124"/>
        <v>978.15384615384619</v>
      </c>
      <c r="Z1096">
        <v>1</v>
      </c>
      <c r="AA1096" s="2">
        <f t="shared" si="125"/>
        <v>16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3</v>
      </c>
      <c r="AI1096">
        <v>11</v>
      </c>
      <c r="AJ1096">
        <v>0</v>
      </c>
    </row>
    <row r="1097" spans="1:36" x14ac:dyDescent="0.25">
      <c r="A1097">
        <v>1524</v>
      </c>
      <c r="B1097">
        <v>1983</v>
      </c>
      <c r="C1097" s="2">
        <f t="shared" ca="1" si="119"/>
        <v>42</v>
      </c>
      <c r="D1097" t="s">
        <v>443</v>
      </c>
      <c r="E1097" t="s">
        <v>30</v>
      </c>
      <c r="F1097">
        <v>81698</v>
      </c>
      <c r="G1097">
        <v>0</v>
      </c>
      <c r="H1097">
        <v>0</v>
      </c>
      <c r="I1097" s="21">
        <f t="shared" si="120"/>
        <v>0</v>
      </c>
      <c r="J1097" s="1">
        <v>41277</v>
      </c>
      <c r="K1097">
        <v>1</v>
      </c>
      <c r="L1097">
        <v>709</v>
      </c>
      <c r="M1097">
        <v>45</v>
      </c>
      <c r="N1097">
        <v>115</v>
      </c>
      <c r="O1097">
        <v>30</v>
      </c>
      <c r="P1097">
        <v>160</v>
      </c>
      <c r="Q1097">
        <v>45</v>
      </c>
      <c r="R1097" s="2">
        <f t="shared" si="121"/>
        <v>1104</v>
      </c>
      <c r="S1097">
        <v>1</v>
      </c>
      <c r="T1097" s="2" t="str">
        <f t="shared" si="122"/>
        <v>With Discount</v>
      </c>
      <c r="U1097">
        <v>8</v>
      </c>
      <c r="V1097" s="18">
        <f t="shared" si="123"/>
        <v>679.38461538461547</v>
      </c>
      <c r="W1097">
        <v>2</v>
      </c>
      <c r="X1097">
        <v>5</v>
      </c>
      <c r="Y1097" s="18">
        <f t="shared" si="124"/>
        <v>424.61538461538464</v>
      </c>
      <c r="Z1097">
        <v>5</v>
      </c>
      <c r="AA1097" s="2">
        <f t="shared" si="125"/>
        <v>16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3</v>
      </c>
      <c r="AI1097">
        <v>11</v>
      </c>
      <c r="AJ1097">
        <v>1</v>
      </c>
    </row>
    <row r="1098" spans="1:36" x14ac:dyDescent="0.25">
      <c r="A1098">
        <v>10022</v>
      </c>
      <c r="B1098">
        <v>1973</v>
      </c>
      <c r="C1098" s="2">
        <f t="shared" ca="1" si="119"/>
        <v>52</v>
      </c>
      <c r="D1098" t="s">
        <v>33</v>
      </c>
      <c r="E1098" t="s">
        <v>30</v>
      </c>
      <c r="F1098">
        <v>54466</v>
      </c>
      <c r="G1098">
        <v>1</v>
      </c>
      <c r="H1098">
        <v>1</v>
      </c>
      <c r="I1098" s="21">
        <f t="shared" si="120"/>
        <v>2</v>
      </c>
      <c r="J1098" s="1">
        <v>41884</v>
      </c>
      <c r="K1098">
        <v>78</v>
      </c>
      <c r="L1098">
        <v>12</v>
      </c>
      <c r="M1098">
        <v>0</v>
      </c>
      <c r="N1098">
        <v>4</v>
      </c>
      <c r="O1098">
        <v>0</v>
      </c>
      <c r="P1098">
        <v>0</v>
      </c>
      <c r="Q1098">
        <v>0</v>
      </c>
      <c r="R1098" s="2">
        <f t="shared" si="121"/>
        <v>16</v>
      </c>
      <c r="S1098">
        <v>1</v>
      </c>
      <c r="T1098" s="2" t="str">
        <f t="shared" si="122"/>
        <v>With Discount</v>
      </c>
      <c r="U1098">
        <v>1</v>
      </c>
      <c r="V1098" s="18">
        <f t="shared" si="123"/>
        <v>5.333333333333333</v>
      </c>
      <c r="W1098">
        <v>0</v>
      </c>
      <c r="X1098">
        <v>2</v>
      </c>
      <c r="Y1098" s="18">
        <f t="shared" si="124"/>
        <v>10.666666666666666</v>
      </c>
      <c r="Z1098">
        <v>5</v>
      </c>
      <c r="AA1098" s="2">
        <f t="shared" si="125"/>
        <v>4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3</v>
      </c>
      <c r="AI1098">
        <v>11</v>
      </c>
      <c r="AJ1098">
        <v>0</v>
      </c>
    </row>
    <row r="1099" spans="1:36" x14ac:dyDescent="0.25">
      <c r="A1099">
        <v>7451</v>
      </c>
      <c r="B1099">
        <v>1960</v>
      </c>
      <c r="C1099" s="2">
        <f t="shared" ca="1" si="119"/>
        <v>65</v>
      </c>
      <c r="D1099" t="s">
        <v>443</v>
      </c>
      <c r="E1099" t="s">
        <v>30</v>
      </c>
      <c r="F1099">
        <v>98777</v>
      </c>
      <c r="G1099">
        <v>0</v>
      </c>
      <c r="H1099">
        <v>0</v>
      </c>
      <c r="I1099" s="21">
        <f t="shared" si="120"/>
        <v>0</v>
      </c>
      <c r="J1099" t="s">
        <v>289</v>
      </c>
      <c r="K1099">
        <v>23</v>
      </c>
      <c r="L1099">
        <v>1000</v>
      </c>
      <c r="M1099">
        <v>19</v>
      </c>
      <c r="N1099">
        <v>711</v>
      </c>
      <c r="O1099">
        <v>125</v>
      </c>
      <c r="P1099">
        <v>115</v>
      </c>
      <c r="Q1099">
        <v>38</v>
      </c>
      <c r="R1099" s="2">
        <f t="shared" si="121"/>
        <v>2008</v>
      </c>
      <c r="S1099">
        <v>0</v>
      </c>
      <c r="T1099" s="2" t="str">
        <f t="shared" si="122"/>
        <v>Without Discount</v>
      </c>
      <c r="U1099">
        <v>4</v>
      </c>
      <c r="V1099" s="18">
        <f t="shared" si="123"/>
        <v>617.84615384615392</v>
      </c>
      <c r="W1099">
        <v>6</v>
      </c>
      <c r="X1099">
        <v>9</v>
      </c>
      <c r="Y1099" s="18">
        <f t="shared" si="124"/>
        <v>1390.1538461538462</v>
      </c>
      <c r="Z1099">
        <v>1</v>
      </c>
      <c r="AA1099" s="2">
        <f t="shared" si="125"/>
        <v>19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3</v>
      </c>
      <c r="AI1099">
        <v>11</v>
      </c>
      <c r="AJ1099">
        <v>0</v>
      </c>
    </row>
    <row r="1100" spans="1:36" x14ac:dyDescent="0.25">
      <c r="A1100">
        <v>11010</v>
      </c>
      <c r="B1100">
        <v>1984</v>
      </c>
      <c r="C1100" s="2">
        <f t="shared" ca="1" si="119"/>
        <v>41</v>
      </c>
      <c r="D1100" t="s">
        <v>33</v>
      </c>
      <c r="E1100" t="s">
        <v>30</v>
      </c>
      <c r="F1100">
        <v>16269</v>
      </c>
      <c r="G1100">
        <v>1</v>
      </c>
      <c r="H1100">
        <v>0</v>
      </c>
      <c r="I1100" s="21">
        <f t="shared" si="120"/>
        <v>1</v>
      </c>
      <c r="J1100" t="s">
        <v>316</v>
      </c>
      <c r="K1100">
        <v>75</v>
      </c>
      <c r="L1100">
        <v>19</v>
      </c>
      <c r="M1100">
        <v>3</v>
      </c>
      <c r="N1100">
        <v>18</v>
      </c>
      <c r="O1100">
        <v>3</v>
      </c>
      <c r="P1100">
        <v>1</v>
      </c>
      <c r="Q1100">
        <v>0</v>
      </c>
      <c r="R1100" s="2">
        <f t="shared" si="121"/>
        <v>44</v>
      </c>
      <c r="S1100">
        <v>3</v>
      </c>
      <c r="T1100" s="2" t="str">
        <f t="shared" si="122"/>
        <v>With Discount</v>
      </c>
      <c r="U1100">
        <v>3</v>
      </c>
      <c r="V1100" s="18">
        <f t="shared" si="123"/>
        <v>22</v>
      </c>
      <c r="W1100">
        <v>0</v>
      </c>
      <c r="X1100">
        <v>3</v>
      </c>
      <c r="Y1100" s="18">
        <f t="shared" si="124"/>
        <v>22</v>
      </c>
      <c r="Z1100">
        <v>8</v>
      </c>
      <c r="AA1100" s="2">
        <f t="shared" si="125"/>
        <v>9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3</v>
      </c>
      <c r="AI1100">
        <v>11</v>
      </c>
      <c r="AJ1100">
        <v>0</v>
      </c>
    </row>
    <row r="1101" spans="1:36" x14ac:dyDescent="0.25">
      <c r="A1101">
        <v>4356</v>
      </c>
      <c r="B1101">
        <v>1971</v>
      </c>
      <c r="C1101" s="2">
        <f t="shared" ca="1" si="119"/>
        <v>54</v>
      </c>
      <c r="D1101" t="s">
        <v>442</v>
      </c>
      <c r="E1101" t="s">
        <v>34</v>
      </c>
      <c r="F1101">
        <v>71819</v>
      </c>
      <c r="G1101">
        <v>0</v>
      </c>
      <c r="H1101">
        <v>1</v>
      </c>
      <c r="I1101" s="21">
        <f t="shared" si="120"/>
        <v>1</v>
      </c>
      <c r="J1101" t="s">
        <v>104</v>
      </c>
      <c r="K1101">
        <v>70</v>
      </c>
      <c r="L1101">
        <v>1224</v>
      </c>
      <c r="M1101">
        <v>28</v>
      </c>
      <c r="N1101">
        <v>140</v>
      </c>
      <c r="O1101">
        <v>0</v>
      </c>
      <c r="P1101">
        <v>14</v>
      </c>
      <c r="Q1101">
        <v>168</v>
      </c>
      <c r="R1101" s="2">
        <f t="shared" si="121"/>
        <v>1574</v>
      </c>
      <c r="S1101">
        <v>3</v>
      </c>
      <c r="T1101" s="2" t="str">
        <f t="shared" si="122"/>
        <v>With Discount</v>
      </c>
      <c r="U1101">
        <v>3</v>
      </c>
      <c r="V1101" s="18">
        <f t="shared" si="123"/>
        <v>590.25</v>
      </c>
      <c r="W1101">
        <v>3</v>
      </c>
      <c r="X1101">
        <v>5</v>
      </c>
      <c r="Y1101" s="18">
        <f t="shared" si="124"/>
        <v>983.75</v>
      </c>
      <c r="Z1101">
        <v>6</v>
      </c>
      <c r="AA1101" s="2">
        <f t="shared" si="125"/>
        <v>14</v>
      </c>
      <c r="AB1101">
        <v>0</v>
      </c>
      <c r="AC1101">
        <v>1</v>
      </c>
      <c r="AD1101">
        <v>1</v>
      </c>
      <c r="AE1101">
        <v>0</v>
      </c>
      <c r="AF1101">
        <v>0</v>
      </c>
      <c r="AG1101">
        <v>0</v>
      </c>
      <c r="AH1101">
        <v>3</v>
      </c>
      <c r="AI1101">
        <v>11</v>
      </c>
      <c r="AJ1101">
        <v>0</v>
      </c>
    </row>
    <row r="1102" spans="1:36" x14ac:dyDescent="0.25">
      <c r="A1102">
        <v>3885</v>
      </c>
      <c r="B1102">
        <v>1983</v>
      </c>
      <c r="C1102" s="2">
        <f t="shared" ca="1" si="119"/>
        <v>42</v>
      </c>
      <c r="D1102" t="s">
        <v>33</v>
      </c>
      <c r="E1102" t="s">
        <v>34</v>
      </c>
      <c r="F1102">
        <v>33569</v>
      </c>
      <c r="G1102">
        <v>1</v>
      </c>
      <c r="H1102">
        <v>0</v>
      </c>
      <c r="I1102" s="21">
        <f t="shared" si="120"/>
        <v>1</v>
      </c>
      <c r="J1102" t="s">
        <v>208</v>
      </c>
      <c r="K1102">
        <v>10</v>
      </c>
      <c r="L1102">
        <v>16</v>
      </c>
      <c r="M1102">
        <v>2</v>
      </c>
      <c r="N1102">
        <v>18</v>
      </c>
      <c r="O1102">
        <v>3</v>
      </c>
      <c r="P1102">
        <v>0</v>
      </c>
      <c r="Q1102">
        <v>24</v>
      </c>
      <c r="R1102" s="2">
        <f t="shared" si="121"/>
        <v>63</v>
      </c>
      <c r="S1102">
        <v>1</v>
      </c>
      <c r="T1102" s="2" t="str">
        <f t="shared" si="122"/>
        <v>With Discount</v>
      </c>
      <c r="U1102">
        <v>1</v>
      </c>
      <c r="V1102" s="18">
        <f t="shared" si="123"/>
        <v>21</v>
      </c>
      <c r="W1102">
        <v>1</v>
      </c>
      <c r="X1102">
        <v>2</v>
      </c>
      <c r="Y1102" s="18">
        <f t="shared" si="124"/>
        <v>42</v>
      </c>
      <c r="Z1102">
        <v>8</v>
      </c>
      <c r="AA1102" s="2">
        <f t="shared" si="125"/>
        <v>5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3</v>
      </c>
      <c r="AI1102">
        <v>11</v>
      </c>
      <c r="AJ1102">
        <v>1</v>
      </c>
    </row>
    <row r="1103" spans="1:36" x14ac:dyDescent="0.25">
      <c r="A1103">
        <v>1175</v>
      </c>
      <c r="B1103">
        <v>1983</v>
      </c>
      <c r="C1103" s="2">
        <f t="shared" ca="1" si="119"/>
        <v>42</v>
      </c>
      <c r="D1103" t="s">
        <v>443</v>
      </c>
      <c r="E1103" t="s">
        <v>34</v>
      </c>
      <c r="F1103">
        <v>36262</v>
      </c>
      <c r="G1103">
        <v>0</v>
      </c>
      <c r="H1103">
        <v>0</v>
      </c>
      <c r="I1103" s="21">
        <f t="shared" si="120"/>
        <v>0</v>
      </c>
      <c r="J1103" t="s">
        <v>366</v>
      </c>
      <c r="K1103">
        <v>24</v>
      </c>
      <c r="L1103">
        <v>88</v>
      </c>
      <c r="M1103">
        <v>39</v>
      </c>
      <c r="N1103">
        <v>54</v>
      </c>
      <c r="O1103">
        <v>64</v>
      </c>
      <c r="P1103">
        <v>28</v>
      </c>
      <c r="Q1103">
        <v>153</v>
      </c>
      <c r="R1103" s="2">
        <f t="shared" si="121"/>
        <v>426</v>
      </c>
      <c r="S1103">
        <v>1</v>
      </c>
      <c r="T1103" s="2" t="str">
        <f t="shared" si="122"/>
        <v>With Discount</v>
      </c>
      <c r="U1103">
        <v>3</v>
      </c>
      <c r="V1103" s="18">
        <f t="shared" si="123"/>
        <v>213</v>
      </c>
      <c r="W1103">
        <v>5</v>
      </c>
      <c r="X1103">
        <v>3</v>
      </c>
      <c r="Y1103" s="18">
        <f t="shared" si="124"/>
        <v>213</v>
      </c>
      <c r="Z1103">
        <v>6</v>
      </c>
      <c r="AA1103" s="2">
        <f t="shared" si="125"/>
        <v>12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3</v>
      </c>
      <c r="AI1103">
        <v>11</v>
      </c>
      <c r="AJ1103">
        <v>1</v>
      </c>
    </row>
    <row r="1104" spans="1:36" x14ac:dyDescent="0.25">
      <c r="A1104">
        <v>880</v>
      </c>
      <c r="B1104">
        <v>1966</v>
      </c>
      <c r="C1104" s="2">
        <f t="shared" ca="1" si="119"/>
        <v>59</v>
      </c>
      <c r="D1104" t="s">
        <v>41</v>
      </c>
      <c r="E1104" t="s">
        <v>34</v>
      </c>
      <c r="F1104">
        <v>22634</v>
      </c>
      <c r="G1104">
        <v>0</v>
      </c>
      <c r="H1104">
        <v>0</v>
      </c>
      <c r="I1104" s="21">
        <f t="shared" si="120"/>
        <v>0</v>
      </c>
      <c r="J1104" t="s">
        <v>367</v>
      </c>
      <c r="K1104">
        <v>47</v>
      </c>
      <c r="L1104">
        <v>2</v>
      </c>
      <c r="M1104">
        <v>23</v>
      </c>
      <c r="N1104">
        <v>11</v>
      </c>
      <c r="O1104">
        <v>8</v>
      </c>
      <c r="P1104">
        <v>6</v>
      </c>
      <c r="Q1104">
        <v>46</v>
      </c>
      <c r="R1104" s="2">
        <f t="shared" si="121"/>
        <v>96</v>
      </c>
      <c r="S1104">
        <v>1</v>
      </c>
      <c r="T1104" s="2" t="str">
        <f t="shared" si="122"/>
        <v>With Discount</v>
      </c>
      <c r="U1104">
        <v>2</v>
      </c>
      <c r="V1104" s="18">
        <f t="shared" si="123"/>
        <v>48</v>
      </c>
      <c r="W1104">
        <v>1</v>
      </c>
      <c r="X1104">
        <v>2</v>
      </c>
      <c r="Y1104" s="18">
        <f t="shared" si="124"/>
        <v>48</v>
      </c>
      <c r="Z1104">
        <v>8</v>
      </c>
      <c r="AA1104" s="2">
        <f t="shared" si="125"/>
        <v>6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3</v>
      </c>
      <c r="AI1104">
        <v>11</v>
      </c>
      <c r="AJ1104">
        <v>0</v>
      </c>
    </row>
    <row r="1105" spans="1:36" x14ac:dyDescent="0.25">
      <c r="A1105">
        <v>2320</v>
      </c>
      <c r="B1105">
        <v>1978</v>
      </c>
      <c r="C1105" s="2">
        <f t="shared" ca="1" si="119"/>
        <v>47</v>
      </c>
      <c r="D1105" t="s">
        <v>443</v>
      </c>
      <c r="E1105" t="s">
        <v>34</v>
      </c>
      <c r="F1105">
        <v>47025</v>
      </c>
      <c r="G1105">
        <v>0</v>
      </c>
      <c r="H1105">
        <v>1</v>
      </c>
      <c r="I1105" s="21">
        <f t="shared" si="120"/>
        <v>1</v>
      </c>
      <c r="J1105" s="1">
        <v>41617</v>
      </c>
      <c r="K1105">
        <v>98</v>
      </c>
      <c r="L1105">
        <v>508</v>
      </c>
      <c r="M1105">
        <v>11</v>
      </c>
      <c r="N1105">
        <v>59</v>
      </c>
      <c r="O1105">
        <v>23</v>
      </c>
      <c r="P1105">
        <v>5</v>
      </c>
      <c r="Q1105">
        <v>29</v>
      </c>
      <c r="R1105" s="2">
        <f t="shared" si="121"/>
        <v>635</v>
      </c>
      <c r="S1105">
        <v>5</v>
      </c>
      <c r="T1105" s="2" t="str">
        <f t="shared" si="122"/>
        <v>With Discount</v>
      </c>
      <c r="U1105">
        <v>11</v>
      </c>
      <c r="V1105" s="18">
        <f t="shared" si="123"/>
        <v>410.88235294117646</v>
      </c>
      <c r="W1105">
        <v>1</v>
      </c>
      <c r="X1105">
        <v>6</v>
      </c>
      <c r="Y1105" s="18">
        <f t="shared" si="124"/>
        <v>224.11764705882354</v>
      </c>
      <c r="Z1105">
        <v>9</v>
      </c>
      <c r="AA1105" s="2">
        <f t="shared" si="125"/>
        <v>23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3</v>
      </c>
      <c r="AI1105">
        <v>11</v>
      </c>
      <c r="AJ1105">
        <v>0</v>
      </c>
    </row>
    <row r="1106" spans="1:36" x14ac:dyDescent="0.25">
      <c r="A1106">
        <v>850</v>
      </c>
      <c r="B1106">
        <v>1968</v>
      </c>
      <c r="C1106" s="2">
        <f t="shared" ca="1" si="119"/>
        <v>57</v>
      </c>
      <c r="D1106" t="s">
        <v>442</v>
      </c>
      <c r="E1106" t="s">
        <v>30</v>
      </c>
      <c r="F1106">
        <v>70566</v>
      </c>
      <c r="G1106">
        <v>0</v>
      </c>
      <c r="H1106">
        <v>1</v>
      </c>
      <c r="I1106" s="21">
        <f t="shared" si="120"/>
        <v>1</v>
      </c>
      <c r="J1106" s="1">
        <v>41435</v>
      </c>
      <c r="K1106">
        <v>4</v>
      </c>
      <c r="L1106">
        <v>381</v>
      </c>
      <c r="M1106">
        <v>28</v>
      </c>
      <c r="N1106">
        <v>215</v>
      </c>
      <c r="O1106">
        <v>84</v>
      </c>
      <c r="P1106">
        <v>28</v>
      </c>
      <c r="Q1106">
        <v>21</v>
      </c>
      <c r="R1106" s="2">
        <f t="shared" si="121"/>
        <v>757</v>
      </c>
      <c r="S1106">
        <v>2</v>
      </c>
      <c r="T1106" s="2" t="str">
        <f t="shared" si="122"/>
        <v>With Discount</v>
      </c>
      <c r="U1106">
        <v>6</v>
      </c>
      <c r="V1106" s="18">
        <f t="shared" si="123"/>
        <v>302.8</v>
      </c>
      <c r="W1106">
        <v>5</v>
      </c>
      <c r="X1106">
        <v>9</v>
      </c>
      <c r="Y1106" s="18">
        <f t="shared" si="124"/>
        <v>454.2</v>
      </c>
      <c r="Z1106">
        <v>3</v>
      </c>
      <c r="AA1106" s="2">
        <f t="shared" si="125"/>
        <v>22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3</v>
      </c>
      <c r="AI1106">
        <v>11</v>
      </c>
      <c r="AJ1106">
        <v>0</v>
      </c>
    </row>
    <row r="1107" spans="1:36" x14ac:dyDescent="0.25">
      <c r="A1107">
        <v>4713</v>
      </c>
      <c r="B1107">
        <v>1979</v>
      </c>
      <c r="C1107" s="2">
        <f t="shared" ca="1" si="119"/>
        <v>46</v>
      </c>
      <c r="D1107" t="s">
        <v>33</v>
      </c>
      <c r="E1107" t="s">
        <v>34</v>
      </c>
      <c r="F1107">
        <v>31605</v>
      </c>
      <c r="G1107">
        <v>1</v>
      </c>
      <c r="H1107">
        <v>0</v>
      </c>
      <c r="I1107" s="21">
        <f t="shared" si="120"/>
        <v>1</v>
      </c>
      <c r="J1107" t="s">
        <v>83</v>
      </c>
      <c r="K1107">
        <v>15</v>
      </c>
      <c r="L1107">
        <v>74</v>
      </c>
      <c r="M1107">
        <v>0</v>
      </c>
      <c r="N1107">
        <v>42</v>
      </c>
      <c r="O1107">
        <v>2</v>
      </c>
      <c r="P1107">
        <v>1</v>
      </c>
      <c r="Q1107">
        <v>6</v>
      </c>
      <c r="R1107" s="2">
        <f t="shared" si="121"/>
        <v>125</v>
      </c>
      <c r="S1107">
        <v>2</v>
      </c>
      <c r="T1107" s="2" t="str">
        <f t="shared" si="122"/>
        <v>With Discount</v>
      </c>
      <c r="U1107">
        <v>2</v>
      </c>
      <c r="V1107" s="18">
        <f t="shared" si="123"/>
        <v>41.666666666666664</v>
      </c>
      <c r="W1107">
        <v>1</v>
      </c>
      <c r="X1107">
        <v>4</v>
      </c>
      <c r="Y1107" s="18">
        <f t="shared" si="124"/>
        <v>83.333333333333329</v>
      </c>
      <c r="Z1107">
        <v>7</v>
      </c>
      <c r="AA1107" s="2">
        <f t="shared" si="125"/>
        <v>9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3</v>
      </c>
      <c r="AI1107">
        <v>11</v>
      </c>
      <c r="AJ1107">
        <v>0</v>
      </c>
    </row>
    <row r="1108" spans="1:36" x14ac:dyDescent="0.25">
      <c r="A1108">
        <v>675</v>
      </c>
      <c r="B1108">
        <v>1973</v>
      </c>
      <c r="C1108" s="2">
        <f t="shared" ca="1" si="119"/>
        <v>52</v>
      </c>
      <c r="D1108" t="s">
        <v>443</v>
      </c>
      <c r="E1108" t="s">
        <v>37</v>
      </c>
      <c r="F1108">
        <v>52034</v>
      </c>
      <c r="G1108">
        <v>1</v>
      </c>
      <c r="H1108">
        <v>1</v>
      </c>
      <c r="I1108" s="21">
        <f t="shared" si="120"/>
        <v>2</v>
      </c>
      <c r="J1108" t="s">
        <v>88</v>
      </c>
      <c r="K1108">
        <v>67</v>
      </c>
      <c r="L1108">
        <v>146</v>
      </c>
      <c r="M1108">
        <v>0</v>
      </c>
      <c r="N1108">
        <v>93</v>
      </c>
      <c r="O1108">
        <v>7</v>
      </c>
      <c r="P1108">
        <v>13</v>
      </c>
      <c r="Q1108">
        <v>73</v>
      </c>
      <c r="R1108" s="2">
        <f t="shared" si="121"/>
        <v>332</v>
      </c>
      <c r="S1108">
        <v>5</v>
      </c>
      <c r="T1108" s="2" t="str">
        <f t="shared" si="122"/>
        <v>With Discount</v>
      </c>
      <c r="U1108">
        <v>4</v>
      </c>
      <c r="V1108" s="18">
        <f t="shared" si="123"/>
        <v>147.55555555555554</v>
      </c>
      <c r="W1108">
        <v>2</v>
      </c>
      <c r="X1108">
        <v>5</v>
      </c>
      <c r="Y1108" s="18">
        <f t="shared" si="124"/>
        <v>184.44444444444446</v>
      </c>
      <c r="Z1108">
        <v>7</v>
      </c>
      <c r="AA1108" s="2">
        <f t="shared" si="125"/>
        <v>16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</v>
      </c>
      <c r="AI1108">
        <v>11</v>
      </c>
      <c r="AJ1108">
        <v>0</v>
      </c>
    </row>
    <row r="1109" spans="1:36" x14ac:dyDescent="0.25">
      <c r="A1109">
        <v>5025</v>
      </c>
      <c r="B1109">
        <v>1979</v>
      </c>
      <c r="C1109" s="2">
        <f t="shared" ca="1" si="119"/>
        <v>46</v>
      </c>
      <c r="D1109" t="s">
        <v>442</v>
      </c>
      <c r="E1109" t="s">
        <v>30</v>
      </c>
      <c r="F1109">
        <v>48526</v>
      </c>
      <c r="G1109">
        <v>1</v>
      </c>
      <c r="H1109">
        <v>0</v>
      </c>
      <c r="I1109" s="21">
        <f t="shared" si="120"/>
        <v>1</v>
      </c>
      <c r="J1109" t="s">
        <v>368</v>
      </c>
      <c r="K1109">
        <v>32</v>
      </c>
      <c r="L1109">
        <v>23</v>
      </c>
      <c r="M1109">
        <v>17</v>
      </c>
      <c r="N1109">
        <v>23</v>
      </c>
      <c r="O1109">
        <v>43</v>
      </c>
      <c r="P1109">
        <v>20</v>
      </c>
      <c r="Q1109">
        <v>9</v>
      </c>
      <c r="R1109" s="2">
        <f t="shared" si="121"/>
        <v>135</v>
      </c>
      <c r="S1109">
        <v>1</v>
      </c>
      <c r="T1109" s="2" t="str">
        <f t="shared" si="122"/>
        <v>With Discount</v>
      </c>
      <c r="U1109">
        <v>2</v>
      </c>
      <c r="V1109" s="18">
        <f t="shared" si="123"/>
        <v>45</v>
      </c>
      <c r="W1109">
        <v>1</v>
      </c>
      <c r="X1109">
        <v>4</v>
      </c>
      <c r="Y1109" s="18">
        <f t="shared" si="124"/>
        <v>90</v>
      </c>
      <c r="Z1109">
        <v>3</v>
      </c>
      <c r="AA1109" s="2">
        <f t="shared" si="125"/>
        <v>8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3</v>
      </c>
      <c r="AI1109">
        <v>11</v>
      </c>
      <c r="AJ1109">
        <v>0</v>
      </c>
    </row>
    <row r="1110" spans="1:36" x14ac:dyDescent="0.25">
      <c r="A1110">
        <v>2308</v>
      </c>
      <c r="B1110">
        <v>1954</v>
      </c>
      <c r="C1110" s="2">
        <f t="shared" ca="1" si="119"/>
        <v>71</v>
      </c>
      <c r="D1110" t="s">
        <v>442</v>
      </c>
      <c r="E1110" t="s">
        <v>34</v>
      </c>
      <c r="F1110">
        <v>46734</v>
      </c>
      <c r="G1110">
        <v>0</v>
      </c>
      <c r="H1110">
        <v>1</v>
      </c>
      <c r="I1110" s="21">
        <f t="shared" si="120"/>
        <v>1</v>
      </c>
      <c r="J1110" t="s">
        <v>369</v>
      </c>
      <c r="K1110">
        <v>40</v>
      </c>
      <c r="L1110">
        <v>110</v>
      </c>
      <c r="M1110">
        <v>5</v>
      </c>
      <c r="N1110">
        <v>137</v>
      </c>
      <c r="O1110">
        <v>26</v>
      </c>
      <c r="P1110">
        <v>23</v>
      </c>
      <c r="Q1110">
        <v>29</v>
      </c>
      <c r="R1110" s="2">
        <f t="shared" si="121"/>
        <v>330</v>
      </c>
      <c r="S1110">
        <v>2</v>
      </c>
      <c r="T1110" s="2" t="str">
        <f t="shared" si="122"/>
        <v>With Discount</v>
      </c>
      <c r="U1110">
        <v>6</v>
      </c>
      <c r="V1110" s="18">
        <f t="shared" si="123"/>
        <v>180</v>
      </c>
      <c r="W1110">
        <v>1</v>
      </c>
      <c r="X1110">
        <v>5</v>
      </c>
      <c r="Y1110" s="18">
        <f t="shared" si="124"/>
        <v>150</v>
      </c>
      <c r="Z1110">
        <v>7</v>
      </c>
      <c r="AA1110" s="2">
        <f t="shared" si="125"/>
        <v>14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3</v>
      </c>
      <c r="AI1110">
        <v>11</v>
      </c>
      <c r="AJ1110">
        <v>0</v>
      </c>
    </row>
    <row r="1111" spans="1:36" x14ac:dyDescent="0.25">
      <c r="A1111">
        <v>5995</v>
      </c>
      <c r="B1111">
        <v>1962</v>
      </c>
      <c r="C1111" s="2">
        <f t="shared" ca="1" si="119"/>
        <v>63</v>
      </c>
      <c r="D1111" t="s">
        <v>442</v>
      </c>
      <c r="E1111" t="s">
        <v>37</v>
      </c>
      <c r="F1111">
        <v>39552</v>
      </c>
      <c r="G1111">
        <v>1</v>
      </c>
      <c r="H1111">
        <v>1</v>
      </c>
      <c r="I1111" s="21">
        <f t="shared" si="120"/>
        <v>2</v>
      </c>
      <c r="J1111" t="s">
        <v>284</v>
      </c>
      <c r="K1111">
        <v>54</v>
      </c>
      <c r="L1111">
        <v>165</v>
      </c>
      <c r="M1111">
        <v>3</v>
      </c>
      <c r="N1111">
        <v>147</v>
      </c>
      <c r="O1111">
        <v>4</v>
      </c>
      <c r="P1111">
        <v>24</v>
      </c>
      <c r="Q1111">
        <v>41</v>
      </c>
      <c r="R1111" s="2">
        <f t="shared" si="121"/>
        <v>384</v>
      </c>
      <c r="S1111">
        <v>7</v>
      </c>
      <c r="T1111" s="2" t="str">
        <f t="shared" si="122"/>
        <v>With Discount</v>
      </c>
      <c r="U1111">
        <v>6</v>
      </c>
      <c r="V1111" s="18">
        <f t="shared" si="123"/>
        <v>209.45454545454544</v>
      </c>
      <c r="W1111">
        <v>2</v>
      </c>
      <c r="X1111">
        <v>5</v>
      </c>
      <c r="Y1111" s="18">
        <f t="shared" si="124"/>
        <v>174.54545454545453</v>
      </c>
      <c r="Z1111">
        <v>8</v>
      </c>
      <c r="AA1111" s="2">
        <f t="shared" si="125"/>
        <v>20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3</v>
      </c>
      <c r="AI1111">
        <v>11</v>
      </c>
      <c r="AJ1111">
        <v>1</v>
      </c>
    </row>
    <row r="1112" spans="1:36" x14ac:dyDescent="0.25">
      <c r="A1112">
        <v>6749</v>
      </c>
      <c r="B1112">
        <v>1966</v>
      </c>
      <c r="C1112" s="2">
        <f t="shared" ca="1" si="119"/>
        <v>59</v>
      </c>
      <c r="D1112" t="s">
        <v>442</v>
      </c>
      <c r="E1112" t="s">
        <v>30</v>
      </c>
      <c r="F1112">
        <v>86358</v>
      </c>
      <c r="G1112">
        <v>1</v>
      </c>
      <c r="H1112">
        <v>1</v>
      </c>
      <c r="I1112" s="21">
        <f t="shared" si="120"/>
        <v>2</v>
      </c>
      <c r="J1112" s="1">
        <v>41129</v>
      </c>
      <c r="K1112">
        <v>78</v>
      </c>
      <c r="L1112">
        <v>957</v>
      </c>
      <c r="M1112">
        <v>47</v>
      </c>
      <c r="N1112">
        <v>494</v>
      </c>
      <c r="O1112">
        <v>82</v>
      </c>
      <c r="P1112">
        <v>47</v>
      </c>
      <c r="Q1112">
        <v>95</v>
      </c>
      <c r="R1112" s="2">
        <f t="shared" si="121"/>
        <v>1722</v>
      </c>
      <c r="S1112">
        <v>4</v>
      </c>
      <c r="T1112" s="2" t="str">
        <f t="shared" si="122"/>
        <v>With Discount</v>
      </c>
      <c r="U1112">
        <v>5</v>
      </c>
      <c r="V1112" s="18">
        <f t="shared" si="123"/>
        <v>782.72727272727275</v>
      </c>
      <c r="W1112">
        <v>3</v>
      </c>
      <c r="X1112">
        <v>6</v>
      </c>
      <c r="Y1112" s="18">
        <f t="shared" si="124"/>
        <v>939.27272727272725</v>
      </c>
      <c r="Z1112">
        <v>8</v>
      </c>
      <c r="AA1112" s="2">
        <f t="shared" si="125"/>
        <v>18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3</v>
      </c>
      <c r="AI1112">
        <v>11</v>
      </c>
      <c r="AJ1112">
        <v>0</v>
      </c>
    </row>
    <row r="1113" spans="1:36" x14ac:dyDescent="0.25">
      <c r="A1113">
        <v>1010</v>
      </c>
      <c r="B1113">
        <v>1977</v>
      </c>
      <c r="C1113" s="2">
        <f t="shared" ca="1" si="119"/>
        <v>48</v>
      </c>
      <c r="D1113" t="s">
        <v>442</v>
      </c>
      <c r="E1113" t="s">
        <v>34</v>
      </c>
      <c r="F1113">
        <v>46931</v>
      </c>
      <c r="G1113">
        <v>2</v>
      </c>
      <c r="H1113">
        <v>1</v>
      </c>
      <c r="I1113" s="21">
        <f t="shared" si="120"/>
        <v>3</v>
      </c>
      <c r="J1113" t="s">
        <v>110</v>
      </c>
      <c r="K1113">
        <v>94</v>
      </c>
      <c r="L1113">
        <v>41</v>
      </c>
      <c r="M1113">
        <v>0</v>
      </c>
      <c r="N1113">
        <v>17</v>
      </c>
      <c r="O1113">
        <v>3</v>
      </c>
      <c r="P1113">
        <v>1</v>
      </c>
      <c r="Q1113">
        <v>16</v>
      </c>
      <c r="R1113" s="2">
        <f t="shared" si="121"/>
        <v>78</v>
      </c>
      <c r="S1113">
        <v>2</v>
      </c>
      <c r="T1113" s="2" t="str">
        <f t="shared" si="122"/>
        <v>With Discount</v>
      </c>
      <c r="U1113">
        <v>1</v>
      </c>
      <c r="V1113" s="18">
        <f t="shared" si="123"/>
        <v>19.5</v>
      </c>
      <c r="W1113">
        <v>1</v>
      </c>
      <c r="X1113">
        <v>3</v>
      </c>
      <c r="Y1113" s="18">
        <f t="shared" si="124"/>
        <v>58.5</v>
      </c>
      <c r="Z1113">
        <v>3</v>
      </c>
      <c r="AA1113" s="2">
        <f t="shared" si="125"/>
        <v>7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3</v>
      </c>
      <c r="AI1113">
        <v>11</v>
      </c>
      <c r="AJ1113">
        <v>0</v>
      </c>
    </row>
    <row r="1114" spans="1:36" x14ac:dyDescent="0.25">
      <c r="A1114">
        <v>8977</v>
      </c>
      <c r="B1114">
        <v>1985</v>
      </c>
      <c r="C1114" s="2">
        <f t="shared" ca="1" si="119"/>
        <v>40</v>
      </c>
      <c r="D1114" t="s">
        <v>41</v>
      </c>
      <c r="E1114" t="s">
        <v>30</v>
      </c>
      <c r="F1114">
        <v>16581</v>
      </c>
      <c r="G1114">
        <v>0</v>
      </c>
      <c r="H1114">
        <v>0</v>
      </c>
      <c r="I1114" s="21">
        <f t="shared" si="120"/>
        <v>0</v>
      </c>
      <c r="J1114" s="1">
        <v>41609</v>
      </c>
      <c r="K1114">
        <v>51</v>
      </c>
      <c r="L1114">
        <v>1</v>
      </c>
      <c r="M1114">
        <v>3</v>
      </c>
      <c r="N1114">
        <v>4</v>
      </c>
      <c r="O1114">
        <v>2</v>
      </c>
      <c r="P1114">
        <v>3</v>
      </c>
      <c r="Q1114">
        <v>11</v>
      </c>
      <c r="R1114" s="2">
        <f t="shared" si="121"/>
        <v>24</v>
      </c>
      <c r="S1114">
        <v>1</v>
      </c>
      <c r="T1114" s="2" t="str">
        <f t="shared" si="122"/>
        <v>With Discount</v>
      </c>
      <c r="U1114">
        <v>0</v>
      </c>
      <c r="V1114" s="18">
        <f t="shared" si="123"/>
        <v>0</v>
      </c>
      <c r="W1114">
        <v>0</v>
      </c>
      <c r="X1114">
        <v>3</v>
      </c>
      <c r="Y1114" s="18">
        <f t="shared" si="124"/>
        <v>24</v>
      </c>
      <c r="Z1114">
        <v>4</v>
      </c>
      <c r="AA1114" s="2">
        <f t="shared" si="125"/>
        <v>4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3</v>
      </c>
      <c r="AI1114">
        <v>11</v>
      </c>
      <c r="AJ1114">
        <v>0</v>
      </c>
    </row>
    <row r="1115" spans="1:36" x14ac:dyDescent="0.25">
      <c r="A1115">
        <v>4756</v>
      </c>
      <c r="B1115">
        <v>1952</v>
      </c>
      <c r="C1115" s="2">
        <f t="shared" ca="1" si="119"/>
        <v>73</v>
      </c>
      <c r="D1115" t="s">
        <v>443</v>
      </c>
      <c r="E1115" t="s">
        <v>37</v>
      </c>
      <c r="F1115">
        <v>63998</v>
      </c>
      <c r="G1115">
        <v>0</v>
      </c>
      <c r="H1115">
        <v>0</v>
      </c>
      <c r="I1115" s="21">
        <f t="shared" si="120"/>
        <v>0</v>
      </c>
      <c r="J1115" t="s">
        <v>227</v>
      </c>
      <c r="K1115">
        <v>42</v>
      </c>
      <c r="L1115">
        <v>176</v>
      </c>
      <c r="M1115">
        <v>29</v>
      </c>
      <c r="N1115">
        <v>818</v>
      </c>
      <c r="O1115">
        <v>0</v>
      </c>
      <c r="P1115">
        <v>33</v>
      </c>
      <c r="Q1115">
        <v>112</v>
      </c>
      <c r="R1115" s="2">
        <f t="shared" si="121"/>
        <v>1168</v>
      </c>
      <c r="S1115">
        <v>1</v>
      </c>
      <c r="T1115" s="2" t="str">
        <f t="shared" si="122"/>
        <v>With Discount</v>
      </c>
      <c r="U1115">
        <v>7</v>
      </c>
      <c r="V1115" s="18">
        <f t="shared" si="123"/>
        <v>454.22222222222223</v>
      </c>
      <c r="W1115">
        <v>6</v>
      </c>
      <c r="X1115">
        <v>11</v>
      </c>
      <c r="Y1115" s="18">
        <f t="shared" si="124"/>
        <v>713.77777777777783</v>
      </c>
      <c r="Z1115">
        <v>4</v>
      </c>
      <c r="AA1115" s="2">
        <f t="shared" si="125"/>
        <v>25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3</v>
      </c>
      <c r="AI1115">
        <v>11</v>
      </c>
      <c r="AJ1115">
        <v>1</v>
      </c>
    </row>
    <row r="1116" spans="1:36" x14ac:dyDescent="0.25">
      <c r="A1116">
        <v>3412</v>
      </c>
      <c r="B1116">
        <v>1951</v>
      </c>
      <c r="C1116" s="2">
        <f t="shared" ca="1" si="119"/>
        <v>74</v>
      </c>
      <c r="D1116" t="s">
        <v>443</v>
      </c>
      <c r="E1116" t="s">
        <v>34</v>
      </c>
      <c r="F1116">
        <v>67381</v>
      </c>
      <c r="G1116">
        <v>0</v>
      </c>
      <c r="H1116">
        <v>1</v>
      </c>
      <c r="I1116" s="21">
        <f t="shared" si="120"/>
        <v>1</v>
      </c>
      <c r="J1116" t="s">
        <v>320</v>
      </c>
      <c r="K1116">
        <v>67</v>
      </c>
      <c r="L1116">
        <v>815</v>
      </c>
      <c r="M1116">
        <v>8</v>
      </c>
      <c r="N1116">
        <v>53</v>
      </c>
      <c r="O1116">
        <v>11</v>
      </c>
      <c r="P1116">
        <v>0</v>
      </c>
      <c r="Q1116">
        <v>70</v>
      </c>
      <c r="R1116" s="2">
        <f t="shared" si="121"/>
        <v>957</v>
      </c>
      <c r="S1116">
        <v>4</v>
      </c>
      <c r="T1116" s="2" t="str">
        <f t="shared" si="122"/>
        <v>With Discount</v>
      </c>
      <c r="U1116">
        <v>2</v>
      </c>
      <c r="V1116" s="18">
        <f t="shared" si="123"/>
        <v>174</v>
      </c>
      <c r="W1116">
        <v>2</v>
      </c>
      <c r="X1116">
        <v>9</v>
      </c>
      <c r="Y1116" s="18">
        <f t="shared" si="124"/>
        <v>783</v>
      </c>
      <c r="Z1116">
        <v>7</v>
      </c>
      <c r="AA1116" s="2">
        <f t="shared" si="125"/>
        <v>17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3</v>
      </c>
      <c r="AI1116">
        <v>11</v>
      </c>
      <c r="AJ1116">
        <v>0</v>
      </c>
    </row>
    <row r="1117" spans="1:36" x14ac:dyDescent="0.25">
      <c r="A1117">
        <v>606</v>
      </c>
      <c r="B1117">
        <v>1967</v>
      </c>
      <c r="C1117" s="2">
        <f t="shared" ca="1" si="119"/>
        <v>58</v>
      </c>
      <c r="D1117" t="s">
        <v>442</v>
      </c>
      <c r="E1117" t="s">
        <v>30</v>
      </c>
      <c r="F1117">
        <v>25930</v>
      </c>
      <c r="G1117">
        <v>1</v>
      </c>
      <c r="H1117">
        <v>1</v>
      </c>
      <c r="I1117" s="21">
        <f t="shared" si="120"/>
        <v>2</v>
      </c>
      <c r="J1117" s="1">
        <v>41557</v>
      </c>
      <c r="K1117">
        <v>87</v>
      </c>
      <c r="L1117">
        <v>6</v>
      </c>
      <c r="M1117">
        <v>1</v>
      </c>
      <c r="N1117">
        <v>2</v>
      </c>
      <c r="O1117">
        <v>2</v>
      </c>
      <c r="P1117">
        <v>0</v>
      </c>
      <c r="Q1117">
        <v>4</v>
      </c>
      <c r="R1117" s="2">
        <f t="shared" si="121"/>
        <v>15</v>
      </c>
      <c r="S1117">
        <v>1</v>
      </c>
      <c r="T1117" s="2" t="str">
        <f t="shared" si="122"/>
        <v>With Discount</v>
      </c>
      <c r="U1117">
        <v>1</v>
      </c>
      <c r="V1117" s="18">
        <f t="shared" si="123"/>
        <v>5</v>
      </c>
      <c r="W1117">
        <v>0</v>
      </c>
      <c r="X1117">
        <v>2</v>
      </c>
      <c r="Y1117" s="18">
        <f t="shared" si="124"/>
        <v>10</v>
      </c>
      <c r="Z1117">
        <v>7</v>
      </c>
      <c r="AA1117" s="2">
        <f t="shared" si="125"/>
        <v>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3</v>
      </c>
      <c r="AI1117">
        <v>11</v>
      </c>
      <c r="AJ1117">
        <v>0</v>
      </c>
    </row>
    <row r="1118" spans="1:36" x14ac:dyDescent="0.25">
      <c r="A1118">
        <v>5961</v>
      </c>
      <c r="B1118">
        <v>1978</v>
      </c>
      <c r="C1118" s="2">
        <f t="shared" ca="1" si="119"/>
        <v>47</v>
      </c>
      <c r="D1118" t="s">
        <v>442</v>
      </c>
      <c r="E1118" t="s">
        <v>34</v>
      </c>
      <c r="F1118">
        <v>42693</v>
      </c>
      <c r="G1118">
        <v>1</v>
      </c>
      <c r="H1118">
        <v>0</v>
      </c>
      <c r="I1118" s="21">
        <f t="shared" si="120"/>
        <v>1</v>
      </c>
      <c r="J1118" s="1">
        <v>41826</v>
      </c>
      <c r="K1118">
        <v>29</v>
      </c>
      <c r="L1118">
        <v>8</v>
      </c>
      <c r="M1118">
        <v>4</v>
      </c>
      <c r="N1118">
        <v>20</v>
      </c>
      <c r="O1118">
        <v>6</v>
      </c>
      <c r="P1118">
        <v>3</v>
      </c>
      <c r="Q1118">
        <v>16</v>
      </c>
      <c r="R1118" s="2">
        <f t="shared" si="121"/>
        <v>57</v>
      </c>
      <c r="S1118">
        <v>1</v>
      </c>
      <c r="T1118" s="2" t="str">
        <f t="shared" si="122"/>
        <v>With Discount</v>
      </c>
      <c r="U1118">
        <v>1</v>
      </c>
      <c r="V1118" s="18">
        <f t="shared" si="123"/>
        <v>14.25</v>
      </c>
      <c r="W1118">
        <v>0</v>
      </c>
      <c r="X1118">
        <v>3</v>
      </c>
      <c r="Y1118" s="18">
        <f t="shared" si="124"/>
        <v>42.75</v>
      </c>
      <c r="Z1118">
        <v>5</v>
      </c>
      <c r="AA1118" s="2">
        <f t="shared" si="125"/>
        <v>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3</v>
      </c>
      <c r="AI1118">
        <v>11</v>
      </c>
      <c r="AJ1118">
        <v>0</v>
      </c>
    </row>
    <row r="1119" spans="1:36" x14ac:dyDescent="0.25">
      <c r="A1119">
        <v>2975</v>
      </c>
      <c r="B1119">
        <v>1976</v>
      </c>
      <c r="C1119" s="2">
        <f t="shared" ca="1" si="119"/>
        <v>49</v>
      </c>
      <c r="D1119" t="s">
        <v>442</v>
      </c>
      <c r="E1119" t="s">
        <v>34</v>
      </c>
      <c r="F1119">
        <v>85606</v>
      </c>
      <c r="G1119">
        <v>0</v>
      </c>
      <c r="H1119">
        <v>1</v>
      </c>
      <c r="I1119" s="21">
        <f t="shared" si="120"/>
        <v>1</v>
      </c>
      <c r="J1119" s="1">
        <v>41254</v>
      </c>
      <c r="K1119">
        <v>89</v>
      </c>
      <c r="L1119">
        <v>717</v>
      </c>
      <c r="M1119">
        <v>42</v>
      </c>
      <c r="N1119">
        <v>864</v>
      </c>
      <c r="O1119">
        <v>219</v>
      </c>
      <c r="P1119">
        <v>30</v>
      </c>
      <c r="Q1119">
        <v>84</v>
      </c>
      <c r="R1119" s="2">
        <f t="shared" si="121"/>
        <v>1956</v>
      </c>
      <c r="S1119">
        <v>2</v>
      </c>
      <c r="T1119" s="2" t="str">
        <f t="shared" si="122"/>
        <v>With Discount</v>
      </c>
      <c r="U1119">
        <v>6</v>
      </c>
      <c r="V1119" s="18">
        <f t="shared" si="123"/>
        <v>782.40000000000009</v>
      </c>
      <c r="W1119">
        <v>7</v>
      </c>
      <c r="X1119">
        <v>9</v>
      </c>
      <c r="Y1119" s="18">
        <f t="shared" si="124"/>
        <v>1173.5999999999999</v>
      </c>
      <c r="Z1119">
        <v>3</v>
      </c>
      <c r="AA1119" s="2">
        <f t="shared" si="125"/>
        <v>24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3</v>
      </c>
      <c r="AI1119">
        <v>11</v>
      </c>
      <c r="AJ1119">
        <v>0</v>
      </c>
    </row>
    <row r="1120" spans="1:36" x14ac:dyDescent="0.25">
      <c r="A1120">
        <v>2894</v>
      </c>
      <c r="B1120">
        <v>1985</v>
      </c>
      <c r="C1120" s="2">
        <f t="shared" ca="1" si="119"/>
        <v>40</v>
      </c>
      <c r="D1120" t="s">
        <v>442</v>
      </c>
      <c r="E1120" t="s">
        <v>30</v>
      </c>
      <c r="F1120">
        <v>72903</v>
      </c>
      <c r="G1120">
        <v>0</v>
      </c>
      <c r="H1120">
        <v>0</v>
      </c>
      <c r="I1120" s="21">
        <f t="shared" si="120"/>
        <v>0</v>
      </c>
      <c r="J1120" t="s">
        <v>321</v>
      </c>
      <c r="K1120">
        <v>74</v>
      </c>
      <c r="L1120">
        <v>1067</v>
      </c>
      <c r="M1120">
        <v>138</v>
      </c>
      <c r="N1120">
        <v>750</v>
      </c>
      <c r="O1120">
        <v>0</v>
      </c>
      <c r="P1120">
        <v>19</v>
      </c>
      <c r="Q1120">
        <v>39</v>
      </c>
      <c r="R1120" s="2">
        <f t="shared" si="121"/>
        <v>2013</v>
      </c>
      <c r="S1120">
        <v>1</v>
      </c>
      <c r="T1120" s="2" t="str">
        <f t="shared" si="122"/>
        <v>With Discount</v>
      </c>
      <c r="U1120">
        <v>7</v>
      </c>
      <c r="V1120" s="18">
        <f t="shared" si="123"/>
        <v>939.4</v>
      </c>
      <c r="W1120">
        <v>5</v>
      </c>
      <c r="X1120">
        <v>8</v>
      </c>
      <c r="Y1120" s="18">
        <f t="shared" si="124"/>
        <v>1073.5999999999999</v>
      </c>
      <c r="Z1120">
        <v>4</v>
      </c>
      <c r="AA1120" s="2">
        <f t="shared" si="125"/>
        <v>21</v>
      </c>
      <c r="AB1120">
        <v>0</v>
      </c>
      <c r="AC1120">
        <v>1</v>
      </c>
      <c r="AD1120">
        <v>1</v>
      </c>
      <c r="AE1120">
        <v>1</v>
      </c>
      <c r="AF1120">
        <v>0</v>
      </c>
      <c r="AG1120">
        <v>0</v>
      </c>
      <c r="AH1120">
        <v>3</v>
      </c>
      <c r="AI1120">
        <v>11</v>
      </c>
      <c r="AJ1120">
        <v>1</v>
      </c>
    </row>
    <row r="1121" spans="1:36" x14ac:dyDescent="0.25">
      <c r="A1121">
        <v>7613</v>
      </c>
      <c r="B1121">
        <v>1974</v>
      </c>
      <c r="C1121" s="2">
        <f t="shared" ca="1" si="119"/>
        <v>51</v>
      </c>
      <c r="D1121" t="s">
        <v>443</v>
      </c>
      <c r="E1121" t="s">
        <v>34</v>
      </c>
      <c r="F1121">
        <v>49669</v>
      </c>
      <c r="G1121">
        <v>1</v>
      </c>
      <c r="H1121">
        <v>0</v>
      </c>
      <c r="I1121" s="21">
        <f t="shared" si="120"/>
        <v>1</v>
      </c>
      <c r="J1121" t="s">
        <v>82</v>
      </c>
      <c r="K1121">
        <v>97</v>
      </c>
      <c r="L1121">
        <v>166</v>
      </c>
      <c r="M1121">
        <v>5</v>
      </c>
      <c r="N1121">
        <v>107</v>
      </c>
      <c r="O1121">
        <v>11</v>
      </c>
      <c r="P1121">
        <v>8</v>
      </c>
      <c r="Q1121">
        <v>29</v>
      </c>
      <c r="R1121" s="2">
        <f t="shared" si="121"/>
        <v>326</v>
      </c>
      <c r="S1121">
        <v>2</v>
      </c>
      <c r="T1121" s="2" t="str">
        <f t="shared" si="122"/>
        <v>With Discount</v>
      </c>
      <c r="U1121">
        <v>5</v>
      </c>
      <c r="V1121" s="18">
        <f t="shared" si="123"/>
        <v>148.18181818181819</v>
      </c>
      <c r="W1121">
        <v>1</v>
      </c>
      <c r="X1121">
        <v>6</v>
      </c>
      <c r="Y1121" s="18">
        <f t="shared" si="124"/>
        <v>177.81818181818181</v>
      </c>
      <c r="Z1121">
        <v>6</v>
      </c>
      <c r="AA1121" s="2">
        <f t="shared" si="125"/>
        <v>14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3</v>
      </c>
      <c r="AI1121">
        <v>11</v>
      </c>
      <c r="AJ1121">
        <v>0</v>
      </c>
    </row>
    <row r="1122" spans="1:36" x14ac:dyDescent="0.25">
      <c r="A1122">
        <v>10542</v>
      </c>
      <c r="B1122">
        <v>1968</v>
      </c>
      <c r="C1122" s="2">
        <f t="shared" ca="1" si="119"/>
        <v>57</v>
      </c>
      <c r="D1122" t="s">
        <v>33</v>
      </c>
      <c r="E1122" t="s">
        <v>34</v>
      </c>
      <c r="F1122">
        <v>36778</v>
      </c>
      <c r="G1122">
        <v>1</v>
      </c>
      <c r="H1122">
        <v>1</v>
      </c>
      <c r="I1122" s="21">
        <f t="shared" si="120"/>
        <v>2</v>
      </c>
      <c r="J1122" s="1">
        <v>41037</v>
      </c>
      <c r="K1122">
        <v>63</v>
      </c>
      <c r="L1122">
        <v>29</v>
      </c>
      <c r="M1122">
        <v>4</v>
      </c>
      <c r="N1122">
        <v>34</v>
      </c>
      <c r="O1122">
        <v>2</v>
      </c>
      <c r="P1122">
        <v>4</v>
      </c>
      <c r="Q1122">
        <v>4</v>
      </c>
      <c r="R1122" s="2">
        <f t="shared" si="121"/>
        <v>77</v>
      </c>
      <c r="S1122">
        <v>3</v>
      </c>
      <c r="T1122" s="2" t="str">
        <f t="shared" si="122"/>
        <v>With Discount</v>
      </c>
      <c r="U1122">
        <v>3</v>
      </c>
      <c r="V1122" s="18">
        <f t="shared" si="123"/>
        <v>38.5</v>
      </c>
      <c r="W1122">
        <v>0</v>
      </c>
      <c r="X1122">
        <v>3</v>
      </c>
      <c r="Y1122" s="18">
        <f t="shared" si="124"/>
        <v>38.5</v>
      </c>
      <c r="Z1122">
        <v>9</v>
      </c>
      <c r="AA1122" s="2">
        <f t="shared" si="125"/>
        <v>9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3</v>
      </c>
      <c r="AI1122">
        <v>11</v>
      </c>
      <c r="AJ1122">
        <v>0</v>
      </c>
    </row>
    <row r="1123" spans="1:36" x14ac:dyDescent="0.25">
      <c r="A1123">
        <v>8015</v>
      </c>
      <c r="B1123">
        <v>1962</v>
      </c>
      <c r="C1123" s="2">
        <f t="shared" ca="1" si="119"/>
        <v>63</v>
      </c>
      <c r="D1123" t="s">
        <v>33</v>
      </c>
      <c r="E1123" t="s">
        <v>37</v>
      </c>
      <c r="F1123">
        <v>85696</v>
      </c>
      <c r="G1123">
        <v>0</v>
      </c>
      <c r="H1123">
        <v>0</v>
      </c>
      <c r="I1123" s="21">
        <f t="shared" si="120"/>
        <v>0</v>
      </c>
      <c r="J1123" s="1">
        <v>41338</v>
      </c>
      <c r="K1123">
        <v>88</v>
      </c>
      <c r="L1123">
        <v>714</v>
      </c>
      <c r="M1123">
        <v>76</v>
      </c>
      <c r="N1123">
        <v>395</v>
      </c>
      <c r="O1123">
        <v>116</v>
      </c>
      <c r="P1123">
        <v>0</v>
      </c>
      <c r="Q1123">
        <v>12</v>
      </c>
      <c r="R1123" s="2">
        <f t="shared" si="121"/>
        <v>1313</v>
      </c>
      <c r="S1123">
        <v>1</v>
      </c>
      <c r="T1123" s="2" t="str">
        <f t="shared" si="122"/>
        <v>With Discount</v>
      </c>
      <c r="U1123">
        <v>4</v>
      </c>
      <c r="V1123" s="18">
        <f t="shared" si="123"/>
        <v>404</v>
      </c>
      <c r="W1123">
        <v>6</v>
      </c>
      <c r="X1123">
        <v>9</v>
      </c>
      <c r="Y1123" s="18">
        <f t="shared" si="124"/>
        <v>909</v>
      </c>
      <c r="Z1123">
        <v>1</v>
      </c>
      <c r="AA1123" s="2">
        <f t="shared" si="125"/>
        <v>20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3</v>
      </c>
      <c r="AI1123">
        <v>11</v>
      </c>
      <c r="AJ1123">
        <v>1</v>
      </c>
    </row>
    <row r="1124" spans="1:36" x14ac:dyDescent="0.25">
      <c r="A1124">
        <v>10617</v>
      </c>
      <c r="B1124">
        <v>1989</v>
      </c>
      <c r="C1124" s="2">
        <f t="shared" ca="1" si="119"/>
        <v>36</v>
      </c>
      <c r="D1124" t="s">
        <v>443</v>
      </c>
      <c r="E1124" t="s">
        <v>37</v>
      </c>
      <c r="F1124">
        <v>10979</v>
      </c>
      <c r="G1124">
        <v>0</v>
      </c>
      <c r="H1124">
        <v>0</v>
      </c>
      <c r="I1124" s="21">
        <f t="shared" si="120"/>
        <v>0</v>
      </c>
      <c r="J1124" t="s">
        <v>53</v>
      </c>
      <c r="K1124">
        <v>34</v>
      </c>
      <c r="L1124">
        <v>8</v>
      </c>
      <c r="M1124">
        <v>4</v>
      </c>
      <c r="N1124">
        <v>10</v>
      </c>
      <c r="O1124">
        <v>2</v>
      </c>
      <c r="P1124">
        <v>2</v>
      </c>
      <c r="Q1124">
        <v>4</v>
      </c>
      <c r="R1124" s="2">
        <f t="shared" si="121"/>
        <v>30</v>
      </c>
      <c r="S1124">
        <v>2</v>
      </c>
      <c r="T1124" s="2" t="str">
        <f t="shared" si="122"/>
        <v>With Discount</v>
      </c>
      <c r="U1124">
        <v>3</v>
      </c>
      <c r="V1124" s="18">
        <f t="shared" si="123"/>
        <v>15</v>
      </c>
      <c r="W1124">
        <v>0</v>
      </c>
      <c r="X1124">
        <v>3</v>
      </c>
      <c r="Y1124" s="18">
        <f t="shared" si="124"/>
        <v>15</v>
      </c>
      <c r="Z1124">
        <v>5</v>
      </c>
      <c r="AA1124" s="2">
        <f t="shared" si="125"/>
        <v>8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3</v>
      </c>
      <c r="AI1124">
        <v>11</v>
      </c>
      <c r="AJ1124">
        <v>0</v>
      </c>
    </row>
    <row r="1125" spans="1:36" x14ac:dyDescent="0.25">
      <c r="A1125">
        <v>11166</v>
      </c>
      <c r="B1125">
        <v>1961</v>
      </c>
      <c r="C1125" s="2">
        <f t="shared" ca="1" si="119"/>
        <v>64</v>
      </c>
      <c r="D1125" t="s">
        <v>442</v>
      </c>
      <c r="E1125" t="s">
        <v>34</v>
      </c>
      <c r="F1125">
        <v>49678</v>
      </c>
      <c r="G1125">
        <v>0</v>
      </c>
      <c r="H1125">
        <v>1</v>
      </c>
      <c r="I1125" s="21">
        <f t="shared" si="120"/>
        <v>1</v>
      </c>
      <c r="J1125" s="1">
        <v>41307</v>
      </c>
      <c r="K1125">
        <v>81</v>
      </c>
      <c r="L1125">
        <v>229</v>
      </c>
      <c r="M1125">
        <v>5</v>
      </c>
      <c r="N1125">
        <v>56</v>
      </c>
      <c r="O1125">
        <v>3</v>
      </c>
      <c r="P1125">
        <v>2</v>
      </c>
      <c r="Q1125">
        <v>20</v>
      </c>
      <c r="R1125" s="2">
        <f t="shared" si="121"/>
        <v>315</v>
      </c>
      <c r="S1125">
        <v>2</v>
      </c>
      <c r="T1125" s="2" t="str">
        <f t="shared" si="122"/>
        <v>With Discount</v>
      </c>
      <c r="U1125">
        <v>6</v>
      </c>
      <c r="V1125" s="18">
        <f t="shared" si="123"/>
        <v>189</v>
      </c>
      <c r="W1125">
        <v>2</v>
      </c>
      <c r="X1125">
        <v>4</v>
      </c>
      <c r="Y1125" s="18">
        <f t="shared" si="124"/>
        <v>126</v>
      </c>
      <c r="Z1125">
        <v>7</v>
      </c>
      <c r="AA1125" s="2">
        <f t="shared" si="125"/>
        <v>14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3</v>
      </c>
      <c r="AI1125">
        <v>11</v>
      </c>
      <c r="AJ1125">
        <v>0</v>
      </c>
    </row>
    <row r="1126" spans="1:36" x14ac:dyDescent="0.25">
      <c r="A1126">
        <v>849</v>
      </c>
      <c r="B1126">
        <v>1953</v>
      </c>
      <c r="C1126" s="2">
        <f t="shared" ca="1" si="119"/>
        <v>72</v>
      </c>
      <c r="D1126" t="s">
        <v>443</v>
      </c>
      <c r="E1126" t="s">
        <v>34</v>
      </c>
      <c r="F1126">
        <v>56129</v>
      </c>
      <c r="G1126">
        <v>0</v>
      </c>
      <c r="H1126">
        <v>1</v>
      </c>
      <c r="I1126" s="21">
        <f t="shared" si="120"/>
        <v>1</v>
      </c>
      <c r="J1126" t="s">
        <v>84</v>
      </c>
      <c r="K1126">
        <v>65</v>
      </c>
      <c r="L1126">
        <v>320</v>
      </c>
      <c r="M1126">
        <v>48</v>
      </c>
      <c r="N1126">
        <v>133</v>
      </c>
      <c r="O1126">
        <v>39</v>
      </c>
      <c r="P1126">
        <v>72</v>
      </c>
      <c r="Q1126">
        <v>48</v>
      </c>
      <c r="R1126" s="2">
        <f t="shared" si="121"/>
        <v>660</v>
      </c>
      <c r="S1126">
        <v>4</v>
      </c>
      <c r="T1126" s="2" t="str">
        <f t="shared" si="122"/>
        <v>With Discount</v>
      </c>
      <c r="U1126">
        <v>6</v>
      </c>
      <c r="V1126" s="18">
        <f t="shared" si="123"/>
        <v>247.5</v>
      </c>
      <c r="W1126">
        <v>2</v>
      </c>
      <c r="X1126">
        <v>10</v>
      </c>
      <c r="Y1126" s="18">
        <f t="shared" si="124"/>
        <v>412.5</v>
      </c>
      <c r="Z1126">
        <v>4</v>
      </c>
      <c r="AA1126" s="2">
        <f t="shared" si="125"/>
        <v>22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3</v>
      </c>
      <c r="AI1126">
        <v>11</v>
      </c>
      <c r="AJ1126">
        <v>0</v>
      </c>
    </row>
    <row r="1127" spans="1:36" x14ac:dyDescent="0.25">
      <c r="A1127">
        <v>523</v>
      </c>
      <c r="B1127">
        <v>1989</v>
      </c>
      <c r="C1127" s="2">
        <f t="shared" ca="1" si="119"/>
        <v>36</v>
      </c>
      <c r="D1127" t="s">
        <v>442</v>
      </c>
      <c r="E1127" t="s">
        <v>34</v>
      </c>
      <c r="F1127">
        <v>37155</v>
      </c>
      <c r="G1127">
        <v>1</v>
      </c>
      <c r="H1127">
        <v>0</v>
      </c>
      <c r="I1127" s="21">
        <f t="shared" si="120"/>
        <v>1</v>
      </c>
      <c r="J1127" t="s">
        <v>267</v>
      </c>
      <c r="K1127">
        <v>51</v>
      </c>
      <c r="L1127">
        <v>23</v>
      </c>
      <c r="M1127">
        <v>0</v>
      </c>
      <c r="N1127">
        <v>26</v>
      </c>
      <c r="O1127">
        <v>7</v>
      </c>
      <c r="P1127">
        <v>15</v>
      </c>
      <c r="Q1127">
        <v>3</v>
      </c>
      <c r="R1127" s="2">
        <f t="shared" si="121"/>
        <v>74</v>
      </c>
      <c r="S1127">
        <v>1</v>
      </c>
      <c r="T1127" s="2" t="str">
        <f t="shared" si="122"/>
        <v>With Discount</v>
      </c>
      <c r="U1127">
        <v>2</v>
      </c>
      <c r="V1127" s="18">
        <f t="shared" si="123"/>
        <v>24.666666666666664</v>
      </c>
      <c r="W1127">
        <v>0</v>
      </c>
      <c r="X1127">
        <v>4</v>
      </c>
      <c r="Y1127" s="18">
        <f t="shared" si="124"/>
        <v>49.333333333333329</v>
      </c>
      <c r="Z1127">
        <v>5</v>
      </c>
      <c r="AA1127" s="2">
        <f t="shared" si="125"/>
        <v>7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3</v>
      </c>
      <c r="AI1127">
        <v>11</v>
      </c>
      <c r="AJ1127">
        <v>0</v>
      </c>
    </row>
    <row r="1128" spans="1:36" x14ac:dyDescent="0.25">
      <c r="A1128">
        <v>4066</v>
      </c>
      <c r="B1128">
        <v>1978</v>
      </c>
      <c r="C1128" s="2">
        <f t="shared" ca="1" si="119"/>
        <v>47</v>
      </c>
      <c r="D1128" t="s">
        <v>443</v>
      </c>
      <c r="E1128" t="s">
        <v>37</v>
      </c>
      <c r="F1128">
        <v>21282</v>
      </c>
      <c r="G1128">
        <v>1</v>
      </c>
      <c r="H1128">
        <v>0</v>
      </c>
      <c r="I1128" s="21">
        <f t="shared" si="120"/>
        <v>1</v>
      </c>
      <c r="J1128" s="1">
        <v>41948</v>
      </c>
      <c r="K1128">
        <v>76</v>
      </c>
      <c r="L1128">
        <v>1</v>
      </c>
      <c r="M1128">
        <v>5</v>
      </c>
      <c r="N1128">
        <v>8</v>
      </c>
      <c r="O1128">
        <v>4</v>
      </c>
      <c r="P1128">
        <v>8</v>
      </c>
      <c r="Q1128">
        <v>20</v>
      </c>
      <c r="R1128" s="2">
        <f t="shared" si="121"/>
        <v>46</v>
      </c>
      <c r="S1128">
        <v>2</v>
      </c>
      <c r="T1128" s="2" t="str">
        <f t="shared" si="122"/>
        <v>With Discount</v>
      </c>
      <c r="U1128">
        <v>2</v>
      </c>
      <c r="V1128" s="18">
        <f t="shared" si="123"/>
        <v>23</v>
      </c>
      <c r="W1128">
        <v>1</v>
      </c>
      <c r="X1128">
        <v>2</v>
      </c>
      <c r="Y1128" s="18">
        <f t="shared" si="124"/>
        <v>23</v>
      </c>
      <c r="Z1128">
        <v>6</v>
      </c>
      <c r="AA1128" s="2">
        <f t="shared" si="125"/>
        <v>7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3</v>
      </c>
      <c r="AI1128">
        <v>11</v>
      </c>
      <c r="AJ1128">
        <v>0</v>
      </c>
    </row>
    <row r="1129" spans="1:36" x14ac:dyDescent="0.25">
      <c r="A1129">
        <v>8414</v>
      </c>
      <c r="B1129">
        <v>1962</v>
      </c>
      <c r="C1129" s="2">
        <f t="shared" ca="1" si="119"/>
        <v>63</v>
      </c>
      <c r="D1129" t="s">
        <v>33</v>
      </c>
      <c r="E1129" t="s">
        <v>30</v>
      </c>
      <c r="F1129">
        <v>33419</v>
      </c>
      <c r="G1129">
        <v>0</v>
      </c>
      <c r="H1129">
        <v>1</v>
      </c>
      <c r="I1129" s="21">
        <f t="shared" si="120"/>
        <v>1</v>
      </c>
      <c r="J1129" t="s">
        <v>361</v>
      </c>
      <c r="K1129">
        <v>76</v>
      </c>
      <c r="L1129">
        <v>56</v>
      </c>
      <c r="M1129">
        <v>0</v>
      </c>
      <c r="N1129">
        <v>12</v>
      </c>
      <c r="O1129">
        <v>0</v>
      </c>
      <c r="P1129">
        <v>0</v>
      </c>
      <c r="Q1129">
        <v>18</v>
      </c>
      <c r="R1129" s="2">
        <f t="shared" si="121"/>
        <v>86</v>
      </c>
      <c r="S1129">
        <v>2</v>
      </c>
      <c r="T1129" s="2" t="str">
        <f t="shared" si="122"/>
        <v>With Discount</v>
      </c>
      <c r="U1129">
        <v>2</v>
      </c>
      <c r="V1129" s="18">
        <f t="shared" si="123"/>
        <v>28.666666666666664</v>
      </c>
      <c r="W1129">
        <v>0</v>
      </c>
      <c r="X1129">
        <v>4</v>
      </c>
      <c r="Y1129" s="18">
        <f t="shared" si="124"/>
        <v>57.333333333333329</v>
      </c>
      <c r="Z1129">
        <v>7</v>
      </c>
      <c r="AA1129" s="2">
        <f t="shared" si="125"/>
        <v>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3</v>
      </c>
      <c r="AI1129">
        <v>11</v>
      </c>
      <c r="AJ1129">
        <v>0</v>
      </c>
    </row>
    <row r="1130" spans="1:36" x14ac:dyDescent="0.25">
      <c r="A1130">
        <v>819</v>
      </c>
      <c r="B1130">
        <v>1945</v>
      </c>
      <c r="C1130" s="2">
        <f t="shared" ca="1" si="119"/>
        <v>80</v>
      </c>
      <c r="D1130" t="s">
        <v>442</v>
      </c>
      <c r="E1130" t="s">
        <v>57</v>
      </c>
      <c r="F1130">
        <v>63285</v>
      </c>
      <c r="G1130">
        <v>0</v>
      </c>
      <c r="H1130">
        <v>0</v>
      </c>
      <c r="I1130" s="21">
        <f t="shared" si="120"/>
        <v>0</v>
      </c>
      <c r="J1130" s="1">
        <v>41405</v>
      </c>
      <c r="K1130">
        <v>84</v>
      </c>
      <c r="L1130">
        <v>508</v>
      </c>
      <c r="M1130">
        <v>124</v>
      </c>
      <c r="N1130">
        <v>249</v>
      </c>
      <c r="O1130">
        <v>50</v>
      </c>
      <c r="P1130">
        <v>38</v>
      </c>
      <c r="Q1130">
        <v>134</v>
      </c>
      <c r="R1130" s="2">
        <f t="shared" si="121"/>
        <v>1103</v>
      </c>
      <c r="S1130">
        <v>1</v>
      </c>
      <c r="T1130" s="2" t="str">
        <f t="shared" si="122"/>
        <v>With Discount</v>
      </c>
      <c r="U1130">
        <v>6</v>
      </c>
      <c r="V1130" s="18">
        <f t="shared" si="123"/>
        <v>348.31578947368422</v>
      </c>
      <c r="W1130">
        <v>5</v>
      </c>
      <c r="X1130">
        <v>13</v>
      </c>
      <c r="Y1130" s="18">
        <f t="shared" si="124"/>
        <v>754.68421052631584</v>
      </c>
      <c r="Z1130">
        <v>3</v>
      </c>
      <c r="AA1130" s="2">
        <f t="shared" si="125"/>
        <v>25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3</v>
      </c>
      <c r="AI1130">
        <v>11</v>
      </c>
      <c r="AJ1130">
        <v>0</v>
      </c>
    </row>
    <row r="1131" spans="1:36" x14ac:dyDescent="0.25">
      <c r="A1131">
        <v>4961</v>
      </c>
      <c r="B1131">
        <v>1974</v>
      </c>
      <c r="C1131" s="2">
        <f t="shared" ca="1" si="119"/>
        <v>51</v>
      </c>
      <c r="D1131" t="s">
        <v>443</v>
      </c>
      <c r="E1131" t="s">
        <v>34</v>
      </c>
      <c r="F1131">
        <v>21255</v>
      </c>
      <c r="G1131">
        <v>1</v>
      </c>
      <c r="H1131">
        <v>0</v>
      </c>
      <c r="I1131" s="21">
        <f t="shared" si="120"/>
        <v>1</v>
      </c>
      <c r="J1131" t="s">
        <v>78</v>
      </c>
      <c r="K1131">
        <v>56</v>
      </c>
      <c r="L1131">
        <v>29</v>
      </c>
      <c r="M1131">
        <v>0</v>
      </c>
      <c r="N1131">
        <v>25</v>
      </c>
      <c r="O1131">
        <v>2</v>
      </c>
      <c r="P1131">
        <v>2</v>
      </c>
      <c r="Q1131">
        <v>3</v>
      </c>
      <c r="R1131" s="2">
        <f t="shared" si="121"/>
        <v>61</v>
      </c>
      <c r="S1131">
        <v>4</v>
      </c>
      <c r="T1131" s="2" t="str">
        <f t="shared" si="122"/>
        <v>With Discount</v>
      </c>
      <c r="U1131">
        <v>2</v>
      </c>
      <c r="V1131" s="18">
        <f t="shared" si="123"/>
        <v>20.333333333333332</v>
      </c>
      <c r="W1131">
        <v>1</v>
      </c>
      <c r="X1131">
        <v>4</v>
      </c>
      <c r="Y1131" s="18">
        <f t="shared" si="124"/>
        <v>40.666666666666664</v>
      </c>
      <c r="Z1131">
        <v>4</v>
      </c>
      <c r="AA1131" s="2">
        <f t="shared" si="125"/>
        <v>11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3</v>
      </c>
      <c r="AI1131">
        <v>11</v>
      </c>
      <c r="AJ1131">
        <v>0</v>
      </c>
    </row>
    <row r="1132" spans="1:36" x14ac:dyDescent="0.25">
      <c r="A1132">
        <v>749</v>
      </c>
      <c r="B1132">
        <v>1981</v>
      </c>
      <c r="C1132" s="2">
        <f t="shared" ca="1" si="119"/>
        <v>44</v>
      </c>
      <c r="D1132" t="s">
        <v>442</v>
      </c>
      <c r="E1132" t="s">
        <v>34</v>
      </c>
      <c r="F1132">
        <v>42162</v>
      </c>
      <c r="G1132">
        <v>1</v>
      </c>
      <c r="H1132">
        <v>0</v>
      </c>
      <c r="I1132" s="21">
        <f t="shared" si="120"/>
        <v>1</v>
      </c>
      <c r="J1132" t="s">
        <v>285</v>
      </c>
      <c r="K1132">
        <v>31</v>
      </c>
      <c r="L1132">
        <v>46</v>
      </c>
      <c r="M1132">
        <v>7</v>
      </c>
      <c r="N1132">
        <v>59</v>
      </c>
      <c r="O1132">
        <v>2</v>
      </c>
      <c r="P1132">
        <v>4</v>
      </c>
      <c r="Q1132">
        <v>27</v>
      </c>
      <c r="R1132" s="2">
        <f t="shared" si="121"/>
        <v>145</v>
      </c>
      <c r="S1132">
        <v>2</v>
      </c>
      <c r="T1132" s="2" t="str">
        <f t="shared" si="122"/>
        <v>With Discount</v>
      </c>
      <c r="U1132">
        <v>3</v>
      </c>
      <c r="V1132" s="18">
        <f t="shared" si="123"/>
        <v>72.5</v>
      </c>
      <c r="W1132">
        <v>1</v>
      </c>
      <c r="X1132">
        <v>3</v>
      </c>
      <c r="Y1132" s="18">
        <f t="shared" si="124"/>
        <v>72.5</v>
      </c>
      <c r="Z1132">
        <v>6</v>
      </c>
      <c r="AA1132" s="2">
        <f t="shared" si="125"/>
        <v>9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3</v>
      </c>
      <c r="AI1132">
        <v>11</v>
      </c>
      <c r="AJ1132">
        <v>1</v>
      </c>
    </row>
    <row r="1133" spans="1:36" x14ac:dyDescent="0.25">
      <c r="A1133">
        <v>5430</v>
      </c>
      <c r="B1133">
        <v>1956</v>
      </c>
      <c r="C1133" s="2">
        <f t="shared" ca="1" si="119"/>
        <v>69</v>
      </c>
      <c r="D1133" t="s">
        <v>442</v>
      </c>
      <c r="E1133" t="s">
        <v>34</v>
      </c>
      <c r="F1133">
        <v>54450</v>
      </c>
      <c r="G1133">
        <v>1</v>
      </c>
      <c r="H1133">
        <v>1</v>
      </c>
      <c r="I1133" s="21">
        <f t="shared" si="120"/>
        <v>2</v>
      </c>
      <c r="J1133" t="s">
        <v>68</v>
      </c>
      <c r="K1133">
        <v>0</v>
      </c>
      <c r="L1133">
        <v>454</v>
      </c>
      <c r="M1133">
        <v>0</v>
      </c>
      <c r="N1133">
        <v>171</v>
      </c>
      <c r="O1133">
        <v>8</v>
      </c>
      <c r="P1133">
        <v>19</v>
      </c>
      <c r="Q1133">
        <v>32</v>
      </c>
      <c r="R1133" s="2">
        <f t="shared" si="121"/>
        <v>684</v>
      </c>
      <c r="S1133">
        <v>12</v>
      </c>
      <c r="T1133" s="2" t="str">
        <f t="shared" si="122"/>
        <v>With Discount</v>
      </c>
      <c r="U1133">
        <v>9</v>
      </c>
      <c r="V1133" s="18">
        <f t="shared" si="123"/>
        <v>362.11764705882354</v>
      </c>
      <c r="W1133">
        <v>2</v>
      </c>
      <c r="X1133">
        <v>8</v>
      </c>
      <c r="Y1133" s="18">
        <f t="shared" si="124"/>
        <v>321.88235294117646</v>
      </c>
      <c r="Z1133">
        <v>8</v>
      </c>
      <c r="AA1133" s="2">
        <f t="shared" si="125"/>
        <v>31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3</v>
      </c>
      <c r="AI1133">
        <v>11</v>
      </c>
      <c r="AJ1133">
        <v>0</v>
      </c>
    </row>
    <row r="1134" spans="1:36" x14ac:dyDescent="0.25">
      <c r="A1134">
        <v>7755</v>
      </c>
      <c r="B1134">
        <v>1954</v>
      </c>
      <c r="C1134" s="2">
        <f t="shared" ca="1" si="119"/>
        <v>71</v>
      </c>
      <c r="D1134" t="s">
        <v>33</v>
      </c>
      <c r="E1134" t="s">
        <v>34</v>
      </c>
      <c r="F1134">
        <v>57744</v>
      </c>
      <c r="G1134">
        <v>0</v>
      </c>
      <c r="H1134">
        <v>1</v>
      </c>
      <c r="I1134" s="21">
        <f t="shared" si="120"/>
        <v>1</v>
      </c>
      <c r="J1134" s="1">
        <v>41619</v>
      </c>
      <c r="K1134">
        <v>91</v>
      </c>
      <c r="L1134">
        <v>350</v>
      </c>
      <c r="M1134">
        <v>3</v>
      </c>
      <c r="N1134">
        <v>39</v>
      </c>
      <c r="O1134">
        <v>0</v>
      </c>
      <c r="P1134">
        <v>0</v>
      </c>
      <c r="Q1134">
        <v>19</v>
      </c>
      <c r="R1134" s="2">
        <f t="shared" si="121"/>
        <v>411</v>
      </c>
      <c r="S1134">
        <v>2</v>
      </c>
      <c r="T1134" s="2" t="str">
        <f t="shared" si="122"/>
        <v>With Discount</v>
      </c>
      <c r="U1134">
        <v>9</v>
      </c>
      <c r="V1134" s="18">
        <f t="shared" si="123"/>
        <v>284.53846153846155</v>
      </c>
      <c r="W1134">
        <v>1</v>
      </c>
      <c r="X1134">
        <v>4</v>
      </c>
      <c r="Y1134" s="18">
        <f t="shared" si="124"/>
        <v>126.46153846153847</v>
      </c>
      <c r="Z1134">
        <v>8</v>
      </c>
      <c r="AA1134" s="2">
        <f t="shared" si="125"/>
        <v>16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3</v>
      </c>
      <c r="AI1134">
        <v>11</v>
      </c>
      <c r="AJ1134">
        <v>0</v>
      </c>
    </row>
    <row r="1135" spans="1:36" x14ac:dyDescent="0.25">
      <c r="A1135">
        <v>10525</v>
      </c>
      <c r="B1135">
        <v>1986</v>
      </c>
      <c r="C1135" s="2">
        <f t="shared" ca="1" si="119"/>
        <v>39</v>
      </c>
      <c r="D1135" t="s">
        <v>442</v>
      </c>
      <c r="E1135" t="s">
        <v>30</v>
      </c>
      <c r="F1135">
        <v>26576</v>
      </c>
      <c r="G1135">
        <v>1</v>
      </c>
      <c r="H1135">
        <v>0</v>
      </c>
      <c r="I1135" s="21">
        <f t="shared" si="120"/>
        <v>1</v>
      </c>
      <c r="J1135" t="s">
        <v>160</v>
      </c>
      <c r="K1135">
        <v>40</v>
      </c>
      <c r="L1135">
        <v>10</v>
      </c>
      <c r="M1135">
        <v>0</v>
      </c>
      <c r="N1135">
        <v>8</v>
      </c>
      <c r="O1135">
        <v>0</v>
      </c>
      <c r="P1135">
        <v>0</v>
      </c>
      <c r="Q1135">
        <v>9</v>
      </c>
      <c r="R1135" s="2">
        <f t="shared" si="121"/>
        <v>27</v>
      </c>
      <c r="S1135">
        <v>1</v>
      </c>
      <c r="T1135" s="2" t="str">
        <f t="shared" si="122"/>
        <v>With Discount</v>
      </c>
      <c r="U1135">
        <v>1</v>
      </c>
      <c r="V1135" s="18">
        <f t="shared" si="123"/>
        <v>9</v>
      </c>
      <c r="W1135">
        <v>0</v>
      </c>
      <c r="X1135">
        <v>2</v>
      </c>
      <c r="Y1135" s="18">
        <f t="shared" si="124"/>
        <v>18</v>
      </c>
      <c r="Z1135">
        <v>9</v>
      </c>
      <c r="AA1135" s="2">
        <f t="shared" si="125"/>
        <v>4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3</v>
      </c>
      <c r="AI1135">
        <v>11</v>
      </c>
      <c r="AJ1135">
        <v>1</v>
      </c>
    </row>
    <row r="1136" spans="1:36" x14ac:dyDescent="0.25">
      <c r="A1136">
        <v>1453</v>
      </c>
      <c r="B1136">
        <v>1943</v>
      </c>
      <c r="C1136" s="2">
        <f t="shared" ca="1" si="119"/>
        <v>82</v>
      </c>
      <c r="D1136" t="s">
        <v>33</v>
      </c>
      <c r="E1136" t="s">
        <v>57</v>
      </c>
      <c r="F1136">
        <v>57513</v>
      </c>
      <c r="G1136">
        <v>0</v>
      </c>
      <c r="H1136">
        <v>0</v>
      </c>
      <c r="I1136" s="21">
        <f t="shared" si="120"/>
        <v>0</v>
      </c>
      <c r="J1136" s="1">
        <v>41432</v>
      </c>
      <c r="K1136">
        <v>59</v>
      </c>
      <c r="L1136">
        <v>735</v>
      </c>
      <c r="M1136">
        <v>40</v>
      </c>
      <c r="N1136">
        <v>183</v>
      </c>
      <c r="O1136">
        <v>52</v>
      </c>
      <c r="P1136">
        <v>20</v>
      </c>
      <c r="Q1136">
        <v>30</v>
      </c>
      <c r="R1136" s="2">
        <f t="shared" si="121"/>
        <v>1060</v>
      </c>
      <c r="S1136">
        <v>2</v>
      </c>
      <c r="T1136" s="2" t="str">
        <f t="shared" si="122"/>
        <v>With Discount</v>
      </c>
      <c r="U1136">
        <v>9</v>
      </c>
      <c r="V1136" s="18">
        <f t="shared" si="123"/>
        <v>433.63636363636368</v>
      </c>
      <c r="W1136">
        <v>3</v>
      </c>
      <c r="X1136">
        <v>13</v>
      </c>
      <c r="Y1136" s="18">
        <f t="shared" si="124"/>
        <v>626.36363636363637</v>
      </c>
      <c r="Z1136">
        <v>6</v>
      </c>
      <c r="AA1136" s="2">
        <f t="shared" si="125"/>
        <v>27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3</v>
      </c>
      <c r="AI1136">
        <v>11</v>
      </c>
      <c r="AJ1136">
        <v>0</v>
      </c>
    </row>
    <row r="1137" spans="1:36" x14ac:dyDescent="0.25">
      <c r="A1137">
        <v>8310</v>
      </c>
      <c r="B1137">
        <v>1964</v>
      </c>
      <c r="C1137" s="2">
        <f t="shared" ca="1" si="119"/>
        <v>61</v>
      </c>
      <c r="D1137" t="s">
        <v>442</v>
      </c>
      <c r="E1137" t="s">
        <v>34</v>
      </c>
      <c r="F1137">
        <v>68142</v>
      </c>
      <c r="G1137">
        <v>0</v>
      </c>
      <c r="H1137">
        <v>1</v>
      </c>
      <c r="I1137" s="21">
        <f t="shared" si="120"/>
        <v>1</v>
      </c>
      <c r="J1137" t="s">
        <v>73</v>
      </c>
      <c r="K1137">
        <v>96</v>
      </c>
      <c r="L1137">
        <v>897</v>
      </c>
      <c r="M1137">
        <v>126</v>
      </c>
      <c r="N1137">
        <v>196</v>
      </c>
      <c r="O1137">
        <v>91</v>
      </c>
      <c r="P1137">
        <v>112</v>
      </c>
      <c r="Q1137">
        <v>37</v>
      </c>
      <c r="R1137" s="2">
        <f t="shared" si="121"/>
        <v>1459</v>
      </c>
      <c r="S1137">
        <v>3</v>
      </c>
      <c r="T1137" s="2" t="str">
        <f t="shared" si="122"/>
        <v>With Discount</v>
      </c>
      <c r="U1137">
        <v>10</v>
      </c>
      <c r="V1137" s="18">
        <f t="shared" si="123"/>
        <v>858.23529411764707</v>
      </c>
      <c r="W1137">
        <v>4</v>
      </c>
      <c r="X1137">
        <v>7</v>
      </c>
      <c r="Y1137" s="18">
        <f t="shared" si="124"/>
        <v>600.76470588235293</v>
      </c>
      <c r="Z1137">
        <v>6</v>
      </c>
      <c r="AA1137" s="2">
        <f t="shared" si="125"/>
        <v>24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3</v>
      </c>
      <c r="AI1137">
        <v>11</v>
      </c>
      <c r="AJ1137">
        <v>0</v>
      </c>
    </row>
    <row r="1138" spans="1:36" x14ac:dyDescent="0.25">
      <c r="A1138">
        <v>10710</v>
      </c>
      <c r="B1138">
        <v>1979</v>
      </c>
      <c r="C1138" s="2">
        <f t="shared" ca="1" si="119"/>
        <v>46</v>
      </c>
      <c r="D1138" t="s">
        <v>442</v>
      </c>
      <c r="E1138" t="s">
        <v>34</v>
      </c>
      <c r="F1138">
        <v>7500</v>
      </c>
      <c r="G1138">
        <v>0</v>
      </c>
      <c r="H1138">
        <v>1</v>
      </c>
      <c r="I1138" s="21">
        <f t="shared" si="120"/>
        <v>1</v>
      </c>
      <c r="J1138" t="s">
        <v>73</v>
      </c>
      <c r="K1138">
        <v>61</v>
      </c>
      <c r="L1138">
        <v>5</v>
      </c>
      <c r="M1138">
        <v>2</v>
      </c>
      <c r="N1138">
        <v>3</v>
      </c>
      <c r="O1138">
        <v>3</v>
      </c>
      <c r="P1138">
        <v>0</v>
      </c>
      <c r="Q1138">
        <v>5</v>
      </c>
      <c r="R1138" s="2">
        <f t="shared" si="121"/>
        <v>18</v>
      </c>
      <c r="S1138">
        <v>1</v>
      </c>
      <c r="T1138" s="2" t="str">
        <f t="shared" si="122"/>
        <v>With Discount</v>
      </c>
      <c r="U1138">
        <v>1</v>
      </c>
      <c r="V1138" s="18">
        <f t="shared" si="123"/>
        <v>6</v>
      </c>
      <c r="W1138">
        <v>0</v>
      </c>
      <c r="X1138">
        <v>2</v>
      </c>
      <c r="Y1138" s="18">
        <f t="shared" si="124"/>
        <v>12</v>
      </c>
      <c r="Z1138">
        <v>8</v>
      </c>
      <c r="AA1138" s="2">
        <f t="shared" si="125"/>
        <v>4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3</v>
      </c>
      <c r="AI1138">
        <v>11</v>
      </c>
      <c r="AJ1138">
        <v>0</v>
      </c>
    </row>
    <row r="1139" spans="1:36" x14ac:dyDescent="0.25">
      <c r="A1139">
        <v>5031</v>
      </c>
      <c r="B1139">
        <v>1974</v>
      </c>
      <c r="C1139" s="2">
        <f t="shared" ca="1" si="119"/>
        <v>51</v>
      </c>
      <c r="D1139" t="s">
        <v>442</v>
      </c>
      <c r="E1139" t="s">
        <v>34</v>
      </c>
      <c r="F1139">
        <v>83145</v>
      </c>
      <c r="G1139">
        <v>0</v>
      </c>
      <c r="H1139">
        <v>0</v>
      </c>
      <c r="I1139" s="21">
        <f t="shared" si="120"/>
        <v>0</v>
      </c>
      <c r="J1139" t="s">
        <v>159</v>
      </c>
      <c r="K1139">
        <v>14</v>
      </c>
      <c r="L1139">
        <v>777</v>
      </c>
      <c r="M1139">
        <v>35</v>
      </c>
      <c r="N1139">
        <v>731</v>
      </c>
      <c r="O1139">
        <v>39</v>
      </c>
      <c r="P1139">
        <v>137</v>
      </c>
      <c r="Q1139">
        <v>114</v>
      </c>
      <c r="R1139" s="2">
        <f t="shared" si="121"/>
        <v>1833</v>
      </c>
      <c r="S1139">
        <v>1</v>
      </c>
      <c r="T1139" s="2" t="str">
        <f t="shared" si="122"/>
        <v>With Discount</v>
      </c>
      <c r="U1139">
        <v>5</v>
      </c>
      <c r="V1139" s="18">
        <f t="shared" si="123"/>
        <v>572.8125</v>
      </c>
      <c r="W1139">
        <v>9</v>
      </c>
      <c r="X1139">
        <v>11</v>
      </c>
      <c r="Y1139" s="18">
        <f t="shared" si="124"/>
        <v>1260.1875</v>
      </c>
      <c r="Z1139">
        <v>2</v>
      </c>
      <c r="AA1139" s="2">
        <f t="shared" si="125"/>
        <v>26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3</v>
      </c>
      <c r="AI1139">
        <v>11</v>
      </c>
      <c r="AJ1139">
        <v>1</v>
      </c>
    </row>
    <row r="1140" spans="1:36" x14ac:dyDescent="0.25">
      <c r="A1140">
        <v>2613</v>
      </c>
      <c r="B1140">
        <v>1960</v>
      </c>
      <c r="C1140" s="2">
        <f t="shared" ca="1" si="119"/>
        <v>65</v>
      </c>
      <c r="D1140" t="s">
        <v>443</v>
      </c>
      <c r="E1140" t="s">
        <v>34</v>
      </c>
      <c r="F1140">
        <v>54197</v>
      </c>
      <c r="G1140">
        <v>0</v>
      </c>
      <c r="H1140">
        <v>1</v>
      </c>
      <c r="I1140" s="21">
        <f t="shared" si="120"/>
        <v>1</v>
      </c>
      <c r="J1140" s="1">
        <v>41702</v>
      </c>
      <c r="K1140">
        <v>16</v>
      </c>
      <c r="L1140">
        <v>162</v>
      </c>
      <c r="M1140">
        <v>6</v>
      </c>
      <c r="N1140">
        <v>37</v>
      </c>
      <c r="O1140">
        <v>6</v>
      </c>
      <c r="P1140">
        <v>13</v>
      </c>
      <c r="Q1140">
        <v>13</v>
      </c>
      <c r="R1140" s="2">
        <f t="shared" si="121"/>
        <v>237</v>
      </c>
      <c r="S1140">
        <v>2</v>
      </c>
      <c r="T1140" s="2" t="str">
        <f t="shared" si="122"/>
        <v>With Discount</v>
      </c>
      <c r="U1140">
        <v>1</v>
      </c>
      <c r="V1140" s="18">
        <f t="shared" si="123"/>
        <v>33.857142857142854</v>
      </c>
      <c r="W1140">
        <v>3</v>
      </c>
      <c r="X1140">
        <v>6</v>
      </c>
      <c r="Y1140" s="18">
        <f t="shared" si="124"/>
        <v>203.14285714285714</v>
      </c>
      <c r="Z1140">
        <v>1</v>
      </c>
      <c r="AA1140" s="2">
        <f t="shared" si="125"/>
        <v>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3</v>
      </c>
      <c r="AI1140">
        <v>11</v>
      </c>
      <c r="AJ1140">
        <v>0</v>
      </c>
    </row>
    <row r="1141" spans="1:36" x14ac:dyDescent="0.25">
      <c r="A1141">
        <v>213</v>
      </c>
      <c r="B1141">
        <v>1963</v>
      </c>
      <c r="C1141" s="2">
        <f t="shared" ca="1" si="119"/>
        <v>62</v>
      </c>
      <c r="D1141" t="s">
        <v>33</v>
      </c>
      <c r="E1141" t="s">
        <v>30</v>
      </c>
      <c r="F1141">
        <v>23091</v>
      </c>
      <c r="G1141">
        <v>1</v>
      </c>
      <c r="H1141">
        <v>1</v>
      </c>
      <c r="I1141" s="21">
        <f t="shared" si="120"/>
        <v>2</v>
      </c>
      <c r="J1141" t="s">
        <v>77</v>
      </c>
      <c r="K1141">
        <v>98</v>
      </c>
      <c r="L1141">
        <v>35</v>
      </c>
      <c r="M1141">
        <v>0</v>
      </c>
      <c r="N1141">
        <v>11</v>
      </c>
      <c r="O1141">
        <v>0</v>
      </c>
      <c r="P1141">
        <v>0</v>
      </c>
      <c r="Q1141">
        <v>2</v>
      </c>
      <c r="R1141" s="2">
        <f t="shared" si="121"/>
        <v>48</v>
      </c>
      <c r="S1141">
        <v>4</v>
      </c>
      <c r="T1141" s="2" t="str">
        <f t="shared" si="122"/>
        <v>With Discount</v>
      </c>
      <c r="U1141">
        <v>2</v>
      </c>
      <c r="V1141" s="18">
        <f t="shared" si="123"/>
        <v>19.200000000000003</v>
      </c>
      <c r="W1141">
        <v>1</v>
      </c>
      <c r="X1141">
        <v>3</v>
      </c>
      <c r="Y1141" s="18">
        <f t="shared" si="124"/>
        <v>28.799999999999997</v>
      </c>
      <c r="Z1141">
        <v>7</v>
      </c>
      <c r="AA1141" s="2">
        <f t="shared" si="125"/>
        <v>10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3</v>
      </c>
      <c r="AI1141">
        <v>11</v>
      </c>
      <c r="AJ1141">
        <v>0</v>
      </c>
    </row>
    <row r="1142" spans="1:36" x14ac:dyDescent="0.25">
      <c r="A1142">
        <v>967</v>
      </c>
      <c r="B1142">
        <v>1976</v>
      </c>
      <c r="C1142" s="2">
        <f t="shared" ca="1" si="119"/>
        <v>49</v>
      </c>
      <c r="D1142" t="s">
        <v>442</v>
      </c>
      <c r="E1142" t="s">
        <v>34</v>
      </c>
      <c r="F1142">
        <v>46049</v>
      </c>
      <c r="G1142">
        <v>1</v>
      </c>
      <c r="H1142">
        <v>1</v>
      </c>
      <c r="I1142" s="21">
        <f t="shared" si="120"/>
        <v>2</v>
      </c>
      <c r="J1142" t="s">
        <v>370</v>
      </c>
      <c r="K1142">
        <v>11</v>
      </c>
      <c r="L1142">
        <v>342</v>
      </c>
      <c r="M1142">
        <v>9</v>
      </c>
      <c r="N1142">
        <v>112</v>
      </c>
      <c r="O1142">
        <v>19</v>
      </c>
      <c r="P1142">
        <v>14</v>
      </c>
      <c r="Q1142">
        <v>19</v>
      </c>
      <c r="R1142" s="2">
        <f t="shared" si="121"/>
        <v>515</v>
      </c>
      <c r="S1142">
        <v>10</v>
      </c>
      <c r="T1142" s="2" t="str">
        <f t="shared" si="122"/>
        <v>With Discount</v>
      </c>
      <c r="U1142">
        <v>5</v>
      </c>
      <c r="V1142" s="18">
        <f t="shared" si="123"/>
        <v>183.92857142857144</v>
      </c>
      <c r="W1142">
        <v>2</v>
      </c>
      <c r="X1142">
        <v>9</v>
      </c>
      <c r="Y1142" s="18">
        <f t="shared" si="124"/>
        <v>331.07142857142861</v>
      </c>
      <c r="Z1142">
        <v>7</v>
      </c>
      <c r="AA1142" s="2">
        <f t="shared" si="125"/>
        <v>26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</v>
      </c>
      <c r="AI1142">
        <v>11</v>
      </c>
      <c r="AJ1142">
        <v>1</v>
      </c>
    </row>
    <row r="1143" spans="1:36" x14ac:dyDescent="0.25">
      <c r="A1143">
        <v>1077</v>
      </c>
      <c r="B1143">
        <v>1974</v>
      </c>
      <c r="C1143" s="2">
        <f t="shared" ca="1" si="119"/>
        <v>51</v>
      </c>
      <c r="D1143" t="s">
        <v>442</v>
      </c>
      <c r="E1143" t="s">
        <v>34</v>
      </c>
      <c r="F1143">
        <v>56715</v>
      </c>
      <c r="G1143">
        <v>0</v>
      </c>
      <c r="H1143">
        <v>0</v>
      </c>
      <c r="I1143" s="21">
        <f t="shared" si="120"/>
        <v>0</v>
      </c>
      <c r="J1143" s="1">
        <v>41041</v>
      </c>
      <c r="K1143">
        <v>52</v>
      </c>
      <c r="L1143">
        <v>258</v>
      </c>
      <c r="M1143">
        <v>105</v>
      </c>
      <c r="N1143">
        <v>239</v>
      </c>
      <c r="O1143">
        <v>237</v>
      </c>
      <c r="P1143">
        <v>172</v>
      </c>
      <c r="Q1143">
        <v>9</v>
      </c>
      <c r="R1143" s="2">
        <f t="shared" si="121"/>
        <v>1020</v>
      </c>
      <c r="S1143">
        <v>1</v>
      </c>
      <c r="T1143" s="2" t="str">
        <f t="shared" si="122"/>
        <v>With Discount</v>
      </c>
      <c r="U1143">
        <v>7</v>
      </c>
      <c r="V1143" s="18">
        <f t="shared" si="123"/>
        <v>649.09090909090912</v>
      </c>
      <c r="W1143">
        <v>3</v>
      </c>
      <c r="X1143">
        <v>4</v>
      </c>
      <c r="Y1143" s="18">
        <f t="shared" si="124"/>
        <v>370.90909090909093</v>
      </c>
      <c r="Z1143">
        <v>4</v>
      </c>
      <c r="AA1143" s="2">
        <f t="shared" si="125"/>
        <v>15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</v>
      </c>
      <c r="AI1143">
        <v>11</v>
      </c>
      <c r="AJ1143">
        <v>0</v>
      </c>
    </row>
    <row r="1144" spans="1:36" x14ac:dyDescent="0.25">
      <c r="A1144">
        <v>7959</v>
      </c>
      <c r="B1144">
        <v>1961</v>
      </c>
      <c r="C1144" s="2">
        <f t="shared" ca="1" si="119"/>
        <v>64</v>
      </c>
      <c r="D1144" t="s">
        <v>442</v>
      </c>
      <c r="E1144" t="s">
        <v>34</v>
      </c>
      <c r="F1144">
        <v>79410</v>
      </c>
      <c r="G1144">
        <v>0</v>
      </c>
      <c r="H1144">
        <v>0</v>
      </c>
      <c r="I1144" s="21">
        <f t="shared" si="120"/>
        <v>0</v>
      </c>
      <c r="J1144" t="s">
        <v>319</v>
      </c>
      <c r="K1144">
        <v>19</v>
      </c>
      <c r="L1144">
        <v>658</v>
      </c>
      <c r="M1144">
        <v>80</v>
      </c>
      <c r="N1144">
        <v>483</v>
      </c>
      <c r="O1144">
        <v>123</v>
      </c>
      <c r="P1144">
        <v>13</v>
      </c>
      <c r="Q1144">
        <v>13</v>
      </c>
      <c r="R1144" s="2">
        <f t="shared" si="121"/>
        <v>1370</v>
      </c>
      <c r="S1144">
        <v>1</v>
      </c>
      <c r="T1144" s="2" t="str">
        <f t="shared" si="122"/>
        <v>With Discount</v>
      </c>
      <c r="U1144">
        <v>3</v>
      </c>
      <c r="V1144" s="18">
        <f t="shared" si="123"/>
        <v>513.75</v>
      </c>
      <c r="W1144">
        <v>2</v>
      </c>
      <c r="X1144">
        <v>5</v>
      </c>
      <c r="Y1144" s="18">
        <f t="shared" si="124"/>
        <v>856.25</v>
      </c>
      <c r="Z1144">
        <v>1</v>
      </c>
      <c r="AA1144" s="2">
        <f t="shared" si="125"/>
        <v>11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3</v>
      </c>
      <c r="AI1144">
        <v>11</v>
      </c>
      <c r="AJ1144">
        <v>0</v>
      </c>
    </row>
    <row r="1145" spans="1:36" x14ac:dyDescent="0.25">
      <c r="A1145">
        <v>640</v>
      </c>
      <c r="B1145">
        <v>1951</v>
      </c>
      <c r="C1145" s="2">
        <f t="shared" ca="1" si="119"/>
        <v>74</v>
      </c>
      <c r="D1145" t="s">
        <v>442</v>
      </c>
      <c r="E1145" t="s">
        <v>34</v>
      </c>
      <c r="F1145">
        <v>57304</v>
      </c>
      <c r="G1145">
        <v>0</v>
      </c>
      <c r="H1145">
        <v>1</v>
      </c>
      <c r="I1145" s="21">
        <f t="shared" si="120"/>
        <v>1</v>
      </c>
      <c r="J1145" s="1">
        <v>41581</v>
      </c>
      <c r="K1145">
        <v>61</v>
      </c>
      <c r="L1145">
        <v>356</v>
      </c>
      <c r="M1145">
        <v>80</v>
      </c>
      <c r="N1145">
        <v>329</v>
      </c>
      <c r="O1145">
        <v>138</v>
      </c>
      <c r="P1145">
        <v>17</v>
      </c>
      <c r="Q1145">
        <v>106</v>
      </c>
      <c r="R1145" s="2">
        <f t="shared" si="121"/>
        <v>1026</v>
      </c>
      <c r="S1145">
        <v>2</v>
      </c>
      <c r="T1145" s="2" t="str">
        <f t="shared" si="122"/>
        <v>With Discount</v>
      </c>
      <c r="U1145">
        <v>7</v>
      </c>
      <c r="V1145" s="18">
        <f t="shared" si="123"/>
        <v>422.47058823529409</v>
      </c>
      <c r="W1145">
        <v>6</v>
      </c>
      <c r="X1145">
        <v>10</v>
      </c>
      <c r="Y1145" s="18">
        <f t="shared" si="124"/>
        <v>603.52941176470586</v>
      </c>
      <c r="Z1145">
        <v>5</v>
      </c>
      <c r="AA1145" s="2">
        <f t="shared" si="125"/>
        <v>25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3</v>
      </c>
      <c r="AI1145">
        <v>11</v>
      </c>
      <c r="AJ1145">
        <v>0</v>
      </c>
    </row>
    <row r="1146" spans="1:36" x14ac:dyDescent="0.25">
      <c r="A1146">
        <v>4252</v>
      </c>
      <c r="B1146">
        <v>1965</v>
      </c>
      <c r="C1146" s="2">
        <f t="shared" ca="1" si="119"/>
        <v>60</v>
      </c>
      <c r="D1146" t="s">
        <v>442</v>
      </c>
      <c r="E1146" t="s">
        <v>34</v>
      </c>
      <c r="F1146">
        <v>44375</v>
      </c>
      <c r="G1146">
        <v>0</v>
      </c>
      <c r="H1146">
        <v>1</v>
      </c>
      <c r="I1146" s="21">
        <f t="shared" si="120"/>
        <v>1</v>
      </c>
      <c r="J1146" t="s">
        <v>81</v>
      </c>
      <c r="K1146">
        <v>73</v>
      </c>
      <c r="L1146">
        <v>213</v>
      </c>
      <c r="M1146">
        <v>5</v>
      </c>
      <c r="N1146">
        <v>28</v>
      </c>
      <c r="O1146">
        <v>7</v>
      </c>
      <c r="P1146">
        <v>7</v>
      </c>
      <c r="Q1146">
        <v>41</v>
      </c>
      <c r="R1146" s="2">
        <f t="shared" si="121"/>
        <v>301</v>
      </c>
      <c r="S1146">
        <v>1</v>
      </c>
      <c r="T1146" s="2" t="str">
        <f t="shared" si="122"/>
        <v>With Discount</v>
      </c>
      <c r="U1146">
        <v>4</v>
      </c>
      <c r="V1146" s="18">
        <f t="shared" si="123"/>
        <v>120.4</v>
      </c>
      <c r="W1146">
        <v>1</v>
      </c>
      <c r="X1146">
        <v>6</v>
      </c>
      <c r="Y1146" s="18">
        <f t="shared" si="124"/>
        <v>180.6</v>
      </c>
      <c r="Z1146">
        <v>5</v>
      </c>
      <c r="AA1146" s="2">
        <f t="shared" si="125"/>
        <v>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3</v>
      </c>
      <c r="AI1146">
        <v>11</v>
      </c>
      <c r="AJ1146">
        <v>0</v>
      </c>
    </row>
    <row r="1147" spans="1:36" x14ac:dyDescent="0.25">
      <c r="A1147">
        <v>8432</v>
      </c>
      <c r="B1147">
        <v>1956</v>
      </c>
      <c r="C1147" s="2">
        <f t="shared" ca="1" si="119"/>
        <v>69</v>
      </c>
      <c r="D1147" t="s">
        <v>442</v>
      </c>
      <c r="E1147" t="s">
        <v>34</v>
      </c>
      <c r="F1147">
        <v>54450</v>
      </c>
      <c r="G1147">
        <v>1</v>
      </c>
      <c r="H1147">
        <v>1</v>
      </c>
      <c r="I1147" s="21">
        <f t="shared" si="120"/>
        <v>2</v>
      </c>
      <c r="J1147" t="s">
        <v>68</v>
      </c>
      <c r="K1147">
        <v>0</v>
      </c>
      <c r="L1147">
        <v>454</v>
      </c>
      <c r="M1147">
        <v>0</v>
      </c>
      <c r="N1147">
        <v>171</v>
      </c>
      <c r="O1147">
        <v>8</v>
      </c>
      <c r="P1147">
        <v>19</v>
      </c>
      <c r="Q1147">
        <v>32</v>
      </c>
      <c r="R1147" s="2">
        <f t="shared" si="121"/>
        <v>684</v>
      </c>
      <c r="S1147">
        <v>12</v>
      </c>
      <c r="T1147" s="2" t="str">
        <f t="shared" si="122"/>
        <v>With Discount</v>
      </c>
      <c r="U1147">
        <v>9</v>
      </c>
      <c r="V1147" s="18">
        <f t="shared" si="123"/>
        <v>362.11764705882354</v>
      </c>
      <c r="W1147">
        <v>2</v>
      </c>
      <c r="X1147">
        <v>8</v>
      </c>
      <c r="Y1147" s="18">
        <f t="shared" si="124"/>
        <v>321.88235294117646</v>
      </c>
      <c r="Z1147">
        <v>8</v>
      </c>
      <c r="AA1147" s="2">
        <f t="shared" si="125"/>
        <v>31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3</v>
      </c>
      <c r="AI1147">
        <v>11</v>
      </c>
      <c r="AJ1147">
        <v>0</v>
      </c>
    </row>
    <row r="1148" spans="1:36" x14ac:dyDescent="0.25">
      <c r="A1148">
        <v>6218</v>
      </c>
      <c r="B1148">
        <v>1965</v>
      </c>
      <c r="C1148" s="2">
        <f t="shared" ca="1" si="119"/>
        <v>60</v>
      </c>
      <c r="D1148" t="s">
        <v>442</v>
      </c>
      <c r="E1148" t="s">
        <v>34</v>
      </c>
      <c r="F1148">
        <v>59594</v>
      </c>
      <c r="G1148">
        <v>0</v>
      </c>
      <c r="H1148">
        <v>1</v>
      </c>
      <c r="I1148" s="21">
        <f t="shared" si="120"/>
        <v>1</v>
      </c>
      <c r="J1148" t="s">
        <v>371</v>
      </c>
      <c r="K1148">
        <v>74</v>
      </c>
      <c r="L1148">
        <v>457</v>
      </c>
      <c r="M1148">
        <v>4</v>
      </c>
      <c r="N1148">
        <v>29</v>
      </c>
      <c r="O1148">
        <v>0</v>
      </c>
      <c r="P1148">
        <v>0</v>
      </c>
      <c r="Q1148">
        <v>9</v>
      </c>
      <c r="R1148" s="2">
        <f t="shared" si="121"/>
        <v>499</v>
      </c>
      <c r="S1148">
        <v>1</v>
      </c>
      <c r="T1148" s="2" t="str">
        <f t="shared" si="122"/>
        <v>With Discount</v>
      </c>
      <c r="U1148">
        <v>8</v>
      </c>
      <c r="V1148" s="18">
        <f t="shared" si="123"/>
        <v>266.13333333333333</v>
      </c>
      <c r="W1148">
        <v>1</v>
      </c>
      <c r="X1148">
        <v>7</v>
      </c>
      <c r="Y1148" s="18">
        <f t="shared" si="124"/>
        <v>232.86666666666667</v>
      </c>
      <c r="Z1148">
        <v>7</v>
      </c>
      <c r="AA1148" s="2">
        <f t="shared" si="125"/>
        <v>17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3</v>
      </c>
      <c r="AI1148">
        <v>11</v>
      </c>
      <c r="AJ1148">
        <v>0</v>
      </c>
    </row>
    <row r="1149" spans="1:36" x14ac:dyDescent="0.25">
      <c r="A1149">
        <v>6905</v>
      </c>
      <c r="B1149">
        <v>1994</v>
      </c>
      <c r="C1149" s="2">
        <f t="shared" ca="1" si="119"/>
        <v>31</v>
      </c>
      <c r="D1149" t="s">
        <v>442</v>
      </c>
      <c r="E1149" t="s">
        <v>34</v>
      </c>
      <c r="F1149">
        <v>80685</v>
      </c>
      <c r="G1149">
        <v>0</v>
      </c>
      <c r="H1149">
        <v>0</v>
      </c>
      <c r="I1149" s="21">
        <f t="shared" si="120"/>
        <v>0</v>
      </c>
      <c r="J1149" t="s">
        <v>108</v>
      </c>
      <c r="K1149">
        <v>55</v>
      </c>
      <c r="L1149">
        <v>241</v>
      </c>
      <c r="M1149">
        <v>45</v>
      </c>
      <c r="N1149">
        <v>604</v>
      </c>
      <c r="O1149">
        <v>34</v>
      </c>
      <c r="P1149">
        <v>26</v>
      </c>
      <c r="Q1149">
        <v>54</v>
      </c>
      <c r="R1149" s="2">
        <f t="shared" si="121"/>
        <v>1004</v>
      </c>
      <c r="S1149">
        <v>1</v>
      </c>
      <c r="T1149" s="2" t="str">
        <f t="shared" si="122"/>
        <v>With Discount</v>
      </c>
      <c r="U1149">
        <v>6</v>
      </c>
      <c r="V1149" s="18">
        <f t="shared" si="123"/>
        <v>376.5</v>
      </c>
      <c r="W1149">
        <v>4</v>
      </c>
      <c r="X1149">
        <v>10</v>
      </c>
      <c r="Y1149" s="18">
        <f t="shared" si="124"/>
        <v>627.5</v>
      </c>
      <c r="Z1149">
        <v>2</v>
      </c>
      <c r="AA1149" s="2">
        <f t="shared" si="125"/>
        <v>21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3</v>
      </c>
      <c r="AI1149">
        <v>11</v>
      </c>
      <c r="AJ1149">
        <v>0</v>
      </c>
    </row>
    <row r="1150" spans="1:36" x14ac:dyDescent="0.25">
      <c r="A1150">
        <v>5922</v>
      </c>
      <c r="B1150">
        <v>1974</v>
      </c>
      <c r="C1150" s="2">
        <f t="shared" ca="1" si="119"/>
        <v>51</v>
      </c>
      <c r="D1150" t="s">
        <v>33</v>
      </c>
      <c r="E1150" t="s">
        <v>34</v>
      </c>
      <c r="F1150">
        <v>40344</v>
      </c>
      <c r="G1150">
        <v>0</v>
      </c>
      <c r="H1150">
        <v>1</v>
      </c>
      <c r="I1150" s="21">
        <f t="shared" si="120"/>
        <v>1</v>
      </c>
      <c r="J1150" t="s">
        <v>358</v>
      </c>
      <c r="K1150">
        <v>48</v>
      </c>
      <c r="L1150">
        <v>210</v>
      </c>
      <c r="M1150">
        <v>0</v>
      </c>
      <c r="N1150">
        <v>6</v>
      </c>
      <c r="O1150">
        <v>0</v>
      </c>
      <c r="P1150">
        <v>0</v>
      </c>
      <c r="Q1150">
        <v>2</v>
      </c>
      <c r="R1150" s="2">
        <f t="shared" si="121"/>
        <v>218</v>
      </c>
      <c r="S1150">
        <v>2</v>
      </c>
      <c r="T1150" s="2" t="str">
        <f t="shared" si="122"/>
        <v>With Discount</v>
      </c>
      <c r="U1150">
        <v>4</v>
      </c>
      <c r="V1150" s="18">
        <f t="shared" si="123"/>
        <v>96.888888888888886</v>
      </c>
      <c r="W1150">
        <v>1</v>
      </c>
      <c r="X1150">
        <v>5</v>
      </c>
      <c r="Y1150" s="18">
        <f t="shared" si="124"/>
        <v>121.11111111111111</v>
      </c>
      <c r="Z1150">
        <v>7</v>
      </c>
      <c r="AA1150" s="2">
        <f t="shared" si="125"/>
        <v>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3</v>
      </c>
      <c r="AI1150">
        <v>11</v>
      </c>
      <c r="AJ1150">
        <v>0</v>
      </c>
    </row>
    <row r="1151" spans="1:36" x14ac:dyDescent="0.25">
      <c r="A1151">
        <v>3598</v>
      </c>
      <c r="B1151">
        <v>1972</v>
      </c>
      <c r="C1151" s="2">
        <f t="shared" ca="1" si="119"/>
        <v>53</v>
      </c>
      <c r="D1151" t="s">
        <v>442</v>
      </c>
      <c r="E1151" t="s">
        <v>34</v>
      </c>
      <c r="F1151">
        <v>62710</v>
      </c>
      <c r="G1151">
        <v>0</v>
      </c>
      <c r="H1151">
        <v>1</v>
      </c>
      <c r="I1151" s="21">
        <f t="shared" si="120"/>
        <v>1</v>
      </c>
      <c r="J1151" t="s">
        <v>372</v>
      </c>
      <c r="K1151">
        <v>53</v>
      </c>
      <c r="L1151">
        <v>441</v>
      </c>
      <c r="M1151">
        <v>35</v>
      </c>
      <c r="N1151">
        <v>83</v>
      </c>
      <c r="O1151">
        <v>7</v>
      </c>
      <c r="P1151">
        <v>29</v>
      </c>
      <c r="Q1151">
        <v>11</v>
      </c>
      <c r="R1151" s="2">
        <f t="shared" si="121"/>
        <v>606</v>
      </c>
      <c r="S1151">
        <v>4</v>
      </c>
      <c r="T1151" s="2" t="str">
        <f t="shared" si="122"/>
        <v>With Discount</v>
      </c>
      <c r="U1151">
        <v>4</v>
      </c>
      <c r="V1151" s="18">
        <f t="shared" si="123"/>
        <v>151.5</v>
      </c>
      <c r="W1151">
        <v>2</v>
      </c>
      <c r="X1151">
        <v>12</v>
      </c>
      <c r="Y1151" s="18">
        <f t="shared" si="124"/>
        <v>454.5</v>
      </c>
      <c r="Z1151">
        <v>4</v>
      </c>
      <c r="AA1151" s="2">
        <f t="shared" si="125"/>
        <v>22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3</v>
      </c>
      <c r="AI1151">
        <v>11</v>
      </c>
      <c r="AJ1151">
        <v>0</v>
      </c>
    </row>
    <row r="1152" spans="1:36" x14ac:dyDescent="0.25">
      <c r="A1152">
        <v>6116</v>
      </c>
      <c r="B1152">
        <v>1968</v>
      </c>
      <c r="C1152" s="2">
        <f t="shared" ca="1" si="119"/>
        <v>57</v>
      </c>
      <c r="D1152" t="s">
        <v>443</v>
      </c>
      <c r="E1152" t="s">
        <v>34</v>
      </c>
      <c r="F1152">
        <v>48985</v>
      </c>
      <c r="G1152">
        <v>0</v>
      </c>
      <c r="H1152">
        <v>1</v>
      </c>
      <c r="I1152" s="21">
        <f t="shared" si="120"/>
        <v>1</v>
      </c>
      <c r="J1152" s="1">
        <v>41401</v>
      </c>
      <c r="K1152">
        <v>13</v>
      </c>
      <c r="L1152">
        <v>19</v>
      </c>
      <c r="M1152">
        <v>13</v>
      </c>
      <c r="N1152">
        <v>18</v>
      </c>
      <c r="O1152">
        <v>10</v>
      </c>
      <c r="P1152">
        <v>7</v>
      </c>
      <c r="Q1152">
        <v>8</v>
      </c>
      <c r="R1152" s="2">
        <f t="shared" si="121"/>
        <v>75</v>
      </c>
      <c r="S1152">
        <v>1</v>
      </c>
      <c r="T1152" s="2" t="str">
        <f t="shared" si="122"/>
        <v>With Discount</v>
      </c>
      <c r="U1152">
        <v>1</v>
      </c>
      <c r="V1152" s="18">
        <f t="shared" si="123"/>
        <v>18.75</v>
      </c>
      <c r="W1152">
        <v>1</v>
      </c>
      <c r="X1152">
        <v>3</v>
      </c>
      <c r="Y1152" s="18">
        <f t="shared" si="124"/>
        <v>56.25</v>
      </c>
      <c r="Z1152">
        <v>3</v>
      </c>
      <c r="AA1152" s="2">
        <f t="shared" si="125"/>
        <v>6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3</v>
      </c>
      <c r="AI1152">
        <v>11</v>
      </c>
      <c r="AJ1152">
        <v>0</v>
      </c>
    </row>
    <row r="1153" spans="1:36" x14ac:dyDescent="0.25">
      <c r="A1153">
        <v>6263</v>
      </c>
      <c r="B1153">
        <v>1968</v>
      </c>
      <c r="C1153" s="2">
        <f t="shared" ca="1" si="119"/>
        <v>57</v>
      </c>
      <c r="D1153" t="s">
        <v>442</v>
      </c>
      <c r="E1153" t="s">
        <v>34</v>
      </c>
      <c r="F1153">
        <v>35322</v>
      </c>
      <c r="G1153">
        <v>1</v>
      </c>
      <c r="H1153">
        <v>2</v>
      </c>
      <c r="I1153" s="21">
        <f t="shared" si="120"/>
        <v>3</v>
      </c>
      <c r="J1153" t="s">
        <v>108</v>
      </c>
      <c r="K1153">
        <v>34</v>
      </c>
      <c r="L1153">
        <v>28</v>
      </c>
      <c r="M1153">
        <v>9</v>
      </c>
      <c r="N1153">
        <v>37</v>
      </c>
      <c r="O1153">
        <v>12</v>
      </c>
      <c r="P1153">
        <v>7</v>
      </c>
      <c r="Q1153">
        <v>13</v>
      </c>
      <c r="R1153" s="2">
        <f t="shared" si="121"/>
        <v>106</v>
      </c>
      <c r="S1153">
        <v>3</v>
      </c>
      <c r="T1153" s="2" t="str">
        <f t="shared" si="122"/>
        <v>With Discount</v>
      </c>
      <c r="U1153">
        <v>2</v>
      </c>
      <c r="V1153" s="18">
        <f t="shared" si="123"/>
        <v>35.333333333333329</v>
      </c>
      <c r="W1153">
        <v>0</v>
      </c>
      <c r="X1153">
        <v>4</v>
      </c>
      <c r="Y1153" s="18">
        <f t="shared" si="124"/>
        <v>70.666666666666657</v>
      </c>
      <c r="Z1153">
        <v>8</v>
      </c>
      <c r="AA1153" s="2">
        <f t="shared" si="125"/>
        <v>9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3</v>
      </c>
      <c r="AI1153">
        <v>11</v>
      </c>
      <c r="AJ1153">
        <v>0</v>
      </c>
    </row>
    <row r="1154" spans="1:36" x14ac:dyDescent="0.25">
      <c r="A1154">
        <v>10486</v>
      </c>
      <c r="B1154">
        <v>1948</v>
      </c>
      <c r="C1154" s="2">
        <f t="shared" ca="1" si="119"/>
        <v>77</v>
      </c>
      <c r="D1154" t="s">
        <v>442</v>
      </c>
      <c r="E1154" t="s">
        <v>34</v>
      </c>
      <c r="F1154">
        <v>77142</v>
      </c>
      <c r="G1154">
        <v>0</v>
      </c>
      <c r="H1154">
        <v>0</v>
      </c>
      <c r="I1154" s="21">
        <f t="shared" si="120"/>
        <v>0</v>
      </c>
      <c r="J1154" t="s">
        <v>302</v>
      </c>
      <c r="K1154">
        <v>54</v>
      </c>
      <c r="L1154">
        <v>476</v>
      </c>
      <c r="M1154">
        <v>75</v>
      </c>
      <c r="N1154">
        <v>162</v>
      </c>
      <c r="O1154">
        <v>29</v>
      </c>
      <c r="P1154">
        <v>151</v>
      </c>
      <c r="Q1154">
        <v>97</v>
      </c>
      <c r="R1154" s="2">
        <f t="shared" si="121"/>
        <v>990</v>
      </c>
      <c r="S1154">
        <v>1</v>
      </c>
      <c r="T1154" s="2" t="str">
        <f t="shared" si="122"/>
        <v>With Discount</v>
      </c>
      <c r="U1154">
        <v>4</v>
      </c>
      <c r="V1154" s="18">
        <f t="shared" si="123"/>
        <v>330</v>
      </c>
      <c r="W1154">
        <v>4</v>
      </c>
      <c r="X1154">
        <v>8</v>
      </c>
      <c r="Y1154" s="18">
        <f t="shared" si="124"/>
        <v>660</v>
      </c>
      <c r="Z1154">
        <v>2</v>
      </c>
      <c r="AA1154" s="2">
        <f t="shared" si="125"/>
        <v>17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3</v>
      </c>
      <c r="AI1154">
        <v>11</v>
      </c>
      <c r="AJ1154">
        <v>0</v>
      </c>
    </row>
    <row r="1155" spans="1:36" x14ac:dyDescent="0.25">
      <c r="A1155">
        <v>2410</v>
      </c>
      <c r="B1155">
        <v>1969</v>
      </c>
      <c r="C1155" s="2">
        <f t="shared" ref="C1155:C1218" ca="1" si="126">YEAR(TODAY()) -B1155</f>
        <v>56</v>
      </c>
      <c r="D1155" t="s">
        <v>442</v>
      </c>
      <c r="E1155" t="s">
        <v>30</v>
      </c>
      <c r="F1155">
        <v>81657</v>
      </c>
      <c r="G1155">
        <v>0</v>
      </c>
      <c r="H1155">
        <v>0</v>
      </c>
      <c r="I1155" s="21">
        <f t="shared" ref="I1155:I1218" si="127">SUM(G1155,H1155)</f>
        <v>0</v>
      </c>
      <c r="J1155" t="s">
        <v>123</v>
      </c>
      <c r="K1155">
        <v>69</v>
      </c>
      <c r="L1155">
        <v>364</v>
      </c>
      <c r="M1155">
        <v>40</v>
      </c>
      <c r="N1155">
        <v>425</v>
      </c>
      <c r="O1155">
        <v>158</v>
      </c>
      <c r="P1155">
        <v>60</v>
      </c>
      <c r="Q1155">
        <v>50</v>
      </c>
      <c r="R1155" s="2">
        <f t="shared" ref="R1155:R1218" si="128">SUM(L1155,M1155,N1155,O1155,P1155,Q1155)</f>
        <v>1097</v>
      </c>
      <c r="S1155">
        <v>1</v>
      </c>
      <c r="T1155" s="2" t="str">
        <f t="shared" ref="T1155:T1218" si="129">IF(S1155&gt;0, "With Discount", "Without Discount")</f>
        <v>With Discount</v>
      </c>
      <c r="U1155">
        <v>3</v>
      </c>
      <c r="V1155" s="18">
        <f t="shared" ref="V1155:V1218" si="130">IF((U1155+X1155)=0,0, (U1155/(U1155+X1155))*R1155)</f>
        <v>299.18181818181819</v>
      </c>
      <c r="W1155">
        <v>4</v>
      </c>
      <c r="X1155">
        <v>8</v>
      </c>
      <c r="Y1155" s="18">
        <f t="shared" ref="Y1155:Y1218" si="131">IF((X1155+U1155)=0,0, (X1155/(X1155+U1155))*R1155)</f>
        <v>797.81818181818187</v>
      </c>
      <c r="Z1155">
        <v>1</v>
      </c>
      <c r="AA1155" s="2">
        <f t="shared" ref="AA1155:AA1218" si="132">SUM(S1155,U1155,W1155,X1155)</f>
        <v>16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3</v>
      </c>
      <c r="AI1155">
        <v>11</v>
      </c>
      <c r="AJ1155">
        <v>0</v>
      </c>
    </row>
    <row r="1156" spans="1:36" x14ac:dyDescent="0.25">
      <c r="A1156">
        <v>193</v>
      </c>
      <c r="B1156">
        <v>1996</v>
      </c>
      <c r="C1156" s="2">
        <f t="shared" ca="1" si="126"/>
        <v>29</v>
      </c>
      <c r="D1156" t="s">
        <v>41</v>
      </c>
      <c r="E1156" t="s">
        <v>34</v>
      </c>
      <c r="F1156">
        <v>14421</v>
      </c>
      <c r="G1156">
        <v>0</v>
      </c>
      <c r="H1156">
        <v>0</v>
      </c>
      <c r="I1156" s="21">
        <f t="shared" si="127"/>
        <v>0</v>
      </c>
      <c r="J1156" t="s">
        <v>289</v>
      </c>
      <c r="K1156">
        <v>81</v>
      </c>
      <c r="L1156">
        <v>0</v>
      </c>
      <c r="M1156">
        <v>0</v>
      </c>
      <c r="N1156">
        <v>2</v>
      </c>
      <c r="O1156">
        <v>3</v>
      </c>
      <c r="P1156">
        <v>3</v>
      </c>
      <c r="Q1156">
        <v>8</v>
      </c>
      <c r="R1156" s="2">
        <f t="shared" si="128"/>
        <v>16</v>
      </c>
      <c r="S1156">
        <v>1</v>
      </c>
      <c r="T1156" s="2" t="str">
        <f t="shared" si="129"/>
        <v>With Discount</v>
      </c>
      <c r="U1156">
        <v>1</v>
      </c>
      <c r="V1156" s="18">
        <f t="shared" si="130"/>
        <v>5.333333333333333</v>
      </c>
      <c r="W1156">
        <v>0</v>
      </c>
      <c r="X1156">
        <v>2</v>
      </c>
      <c r="Y1156" s="18">
        <f t="shared" si="131"/>
        <v>10.666666666666666</v>
      </c>
      <c r="Z1156">
        <v>5</v>
      </c>
      <c r="AA1156" s="2">
        <f t="shared" si="132"/>
        <v>4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3</v>
      </c>
      <c r="AI1156">
        <v>11</v>
      </c>
      <c r="AJ1156">
        <v>0</v>
      </c>
    </row>
    <row r="1157" spans="1:36" x14ac:dyDescent="0.25">
      <c r="A1157">
        <v>3363</v>
      </c>
      <c r="B1157">
        <v>1974</v>
      </c>
      <c r="C1157" s="2">
        <f t="shared" ca="1" si="126"/>
        <v>51</v>
      </c>
      <c r="D1157" t="s">
        <v>443</v>
      </c>
      <c r="E1157" t="s">
        <v>34</v>
      </c>
      <c r="F1157">
        <v>20130</v>
      </c>
      <c r="G1157">
        <v>0</v>
      </c>
      <c r="H1157">
        <v>0</v>
      </c>
      <c r="I1157" s="21">
        <f t="shared" si="127"/>
        <v>0</v>
      </c>
      <c r="J1157" t="s">
        <v>179</v>
      </c>
      <c r="K1157">
        <v>99</v>
      </c>
      <c r="L1157">
        <v>0</v>
      </c>
      <c r="M1157">
        <v>6</v>
      </c>
      <c r="N1157">
        <v>3</v>
      </c>
      <c r="O1157">
        <v>7</v>
      </c>
      <c r="P1157">
        <v>6</v>
      </c>
      <c r="Q1157">
        <v>12</v>
      </c>
      <c r="R1157" s="2">
        <f t="shared" si="128"/>
        <v>34</v>
      </c>
      <c r="S1157">
        <v>1</v>
      </c>
      <c r="T1157" s="2" t="str">
        <f t="shared" si="129"/>
        <v>With Discount</v>
      </c>
      <c r="U1157">
        <v>1</v>
      </c>
      <c r="V1157" s="18">
        <f t="shared" si="130"/>
        <v>8.5</v>
      </c>
      <c r="W1157">
        <v>0</v>
      </c>
      <c r="X1157">
        <v>3</v>
      </c>
      <c r="Y1157" s="18">
        <f t="shared" si="131"/>
        <v>25.5</v>
      </c>
      <c r="Z1157">
        <v>8</v>
      </c>
      <c r="AA1157" s="2">
        <f t="shared" si="132"/>
        <v>5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3</v>
      </c>
      <c r="AI1157">
        <v>11</v>
      </c>
      <c r="AJ1157">
        <v>0</v>
      </c>
    </row>
    <row r="1158" spans="1:36" x14ac:dyDescent="0.25">
      <c r="A1158">
        <v>8278</v>
      </c>
      <c r="B1158">
        <v>1990</v>
      </c>
      <c r="C1158" s="2">
        <f t="shared" ca="1" si="126"/>
        <v>35</v>
      </c>
      <c r="D1158" t="s">
        <v>33</v>
      </c>
      <c r="E1158" t="s">
        <v>34</v>
      </c>
      <c r="F1158">
        <v>74214</v>
      </c>
      <c r="G1158">
        <v>0</v>
      </c>
      <c r="H1158">
        <v>0</v>
      </c>
      <c r="I1158" s="21">
        <f t="shared" si="127"/>
        <v>0</v>
      </c>
      <c r="J1158" t="s">
        <v>373</v>
      </c>
      <c r="K1158">
        <v>3</v>
      </c>
      <c r="L1158">
        <v>863</v>
      </c>
      <c r="M1158">
        <v>83</v>
      </c>
      <c r="N1158">
        <v>547</v>
      </c>
      <c r="O1158">
        <v>86</v>
      </c>
      <c r="P1158">
        <v>99</v>
      </c>
      <c r="Q1158">
        <v>33</v>
      </c>
      <c r="R1158" s="2">
        <f t="shared" si="128"/>
        <v>1711</v>
      </c>
      <c r="S1158">
        <v>1</v>
      </c>
      <c r="T1158" s="2" t="str">
        <f t="shared" si="129"/>
        <v>With Discount</v>
      </c>
      <c r="U1158">
        <v>8</v>
      </c>
      <c r="V1158" s="18">
        <f t="shared" si="130"/>
        <v>1052.9230769230769</v>
      </c>
      <c r="W1158">
        <v>2</v>
      </c>
      <c r="X1158">
        <v>5</v>
      </c>
      <c r="Y1158" s="18">
        <f t="shared" si="131"/>
        <v>658.07692307692309</v>
      </c>
      <c r="Z1158">
        <v>5</v>
      </c>
      <c r="AA1158" s="2">
        <f t="shared" si="132"/>
        <v>16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3</v>
      </c>
      <c r="AI1158">
        <v>11</v>
      </c>
      <c r="AJ1158">
        <v>0</v>
      </c>
    </row>
    <row r="1159" spans="1:36" x14ac:dyDescent="0.25">
      <c r="A1159">
        <v>10660</v>
      </c>
      <c r="B1159">
        <v>1957</v>
      </c>
      <c r="C1159" s="2">
        <f t="shared" ca="1" si="126"/>
        <v>68</v>
      </c>
      <c r="D1159" t="s">
        <v>443</v>
      </c>
      <c r="E1159" t="s">
        <v>34</v>
      </c>
      <c r="F1159">
        <v>66726</v>
      </c>
      <c r="G1159">
        <v>1</v>
      </c>
      <c r="H1159">
        <v>1</v>
      </c>
      <c r="I1159" s="21">
        <f t="shared" si="127"/>
        <v>2</v>
      </c>
      <c r="J1159" s="1">
        <v>41974</v>
      </c>
      <c r="K1159">
        <v>61</v>
      </c>
      <c r="L1159">
        <v>349</v>
      </c>
      <c r="M1159">
        <v>7</v>
      </c>
      <c r="N1159">
        <v>35</v>
      </c>
      <c r="O1159">
        <v>0</v>
      </c>
      <c r="P1159">
        <v>0</v>
      </c>
      <c r="Q1159">
        <v>47</v>
      </c>
      <c r="R1159" s="2">
        <f t="shared" si="128"/>
        <v>438</v>
      </c>
      <c r="S1159">
        <v>3</v>
      </c>
      <c r="T1159" s="2" t="str">
        <f t="shared" si="129"/>
        <v>With Discount</v>
      </c>
      <c r="U1159">
        <v>8</v>
      </c>
      <c r="V1159" s="18">
        <f t="shared" si="130"/>
        <v>292</v>
      </c>
      <c r="W1159">
        <v>2</v>
      </c>
      <c r="X1159">
        <v>4</v>
      </c>
      <c r="Y1159" s="18">
        <f t="shared" si="131"/>
        <v>146</v>
      </c>
      <c r="Z1159">
        <v>7</v>
      </c>
      <c r="AA1159" s="2">
        <f t="shared" si="132"/>
        <v>17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3</v>
      </c>
      <c r="AI1159">
        <v>11</v>
      </c>
      <c r="AJ1159">
        <v>0</v>
      </c>
    </row>
    <row r="1160" spans="1:36" x14ac:dyDescent="0.25">
      <c r="A1160">
        <v>8686</v>
      </c>
      <c r="B1160">
        <v>1979</v>
      </c>
      <c r="C1160" s="2">
        <f t="shared" ca="1" si="126"/>
        <v>46</v>
      </c>
      <c r="D1160" t="s">
        <v>41</v>
      </c>
      <c r="E1160" t="s">
        <v>34</v>
      </c>
      <c r="F1160">
        <v>23724</v>
      </c>
      <c r="G1160">
        <v>1</v>
      </c>
      <c r="H1160">
        <v>0</v>
      </c>
      <c r="I1160" s="21">
        <f t="shared" si="127"/>
        <v>1</v>
      </c>
      <c r="J1160" s="1">
        <v>41487</v>
      </c>
      <c r="K1160">
        <v>65</v>
      </c>
      <c r="L1160">
        <v>5</v>
      </c>
      <c r="M1160">
        <v>23</v>
      </c>
      <c r="N1160">
        <v>15</v>
      </c>
      <c r="O1160">
        <v>0</v>
      </c>
      <c r="P1160">
        <v>18</v>
      </c>
      <c r="Q1160">
        <v>14</v>
      </c>
      <c r="R1160" s="2">
        <f t="shared" si="128"/>
        <v>75</v>
      </c>
      <c r="S1160">
        <v>2</v>
      </c>
      <c r="T1160" s="2" t="str">
        <f t="shared" si="129"/>
        <v>With Discount</v>
      </c>
      <c r="U1160">
        <v>2</v>
      </c>
      <c r="V1160" s="18">
        <f t="shared" si="130"/>
        <v>30</v>
      </c>
      <c r="W1160">
        <v>0</v>
      </c>
      <c r="X1160">
        <v>3</v>
      </c>
      <c r="Y1160" s="18">
        <f t="shared" si="131"/>
        <v>45</v>
      </c>
      <c r="Z1160">
        <v>8</v>
      </c>
      <c r="AA1160" s="2">
        <f t="shared" si="132"/>
        <v>7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3</v>
      </c>
      <c r="AI1160">
        <v>11</v>
      </c>
      <c r="AJ1160">
        <v>0</v>
      </c>
    </row>
    <row r="1161" spans="1:36" x14ac:dyDescent="0.25">
      <c r="A1161">
        <v>1604</v>
      </c>
      <c r="B1161">
        <v>1960</v>
      </c>
      <c r="C1161" s="2">
        <f t="shared" ca="1" si="126"/>
        <v>65</v>
      </c>
      <c r="D1161" t="s">
        <v>443</v>
      </c>
      <c r="E1161" t="s">
        <v>34</v>
      </c>
      <c r="F1161">
        <v>47353</v>
      </c>
      <c r="G1161">
        <v>0</v>
      </c>
      <c r="H1161">
        <v>1</v>
      </c>
      <c r="I1161" s="21">
        <f t="shared" si="127"/>
        <v>1</v>
      </c>
      <c r="J1161" t="s">
        <v>114</v>
      </c>
      <c r="K1161">
        <v>93</v>
      </c>
      <c r="L1161">
        <v>184</v>
      </c>
      <c r="M1161">
        <v>2</v>
      </c>
      <c r="N1161">
        <v>19</v>
      </c>
      <c r="O1161">
        <v>8</v>
      </c>
      <c r="P1161">
        <v>8</v>
      </c>
      <c r="Q1161">
        <v>4</v>
      </c>
      <c r="R1161" s="2">
        <f t="shared" si="128"/>
        <v>225</v>
      </c>
      <c r="S1161">
        <v>3</v>
      </c>
      <c r="T1161" s="2" t="str">
        <f t="shared" si="129"/>
        <v>With Discount</v>
      </c>
      <c r="U1161">
        <v>2</v>
      </c>
      <c r="V1161" s="18">
        <f t="shared" si="130"/>
        <v>56.25</v>
      </c>
      <c r="W1161">
        <v>2</v>
      </c>
      <c r="X1161">
        <v>6</v>
      </c>
      <c r="Y1161" s="18">
        <f t="shared" si="131"/>
        <v>168.75</v>
      </c>
      <c r="Z1161">
        <v>5</v>
      </c>
      <c r="AA1161" s="2">
        <f t="shared" si="132"/>
        <v>13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3</v>
      </c>
      <c r="AI1161">
        <v>11</v>
      </c>
      <c r="AJ1161">
        <v>0</v>
      </c>
    </row>
    <row r="1162" spans="1:36" x14ac:dyDescent="0.25">
      <c r="A1162">
        <v>5907</v>
      </c>
      <c r="B1162">
        <v>1952</v>
      </c>
      <c r="C1162" s="2">
        <f t="shared" ca="1" si="126"/>
        <v>73</v>
      </c>
      <c r="D1162" t="s">
        <v>443</v>
      </c>
      <c r="E1162" t="s">
        <v>34</v>
      </c>
      <c r="F1162">
        <v>33444</v>
      </c>
      <c r="G1162">
        <v>1</v>
      </c>
      <c r="H1162">
        <v>1</v>
      </c>
      <c r="I1162" s="21">
        <f t="shared" si="127"/>
        <v>2</v>
      </c>
      <c r="J1162" s="1">
        <v>40979</v>
      </c>
      <c r="K1162">
        <v>24</v>
      </c>
      <c r="L1162">
        <v>8</v>
      </c>
      <c r="M1162">
        <v>0</v>
      </c>
      <c r="N1162">
        <v>8</v>
      </c>
      <c r="O1162">
        <v>0</v>
      </c>
      <c r="P1162">
        <v>0</v>
      </c>
      <c r="Q1162">
        <v>2</v>
      </c>
      <c r="R1162" s="2">
        <f t="shared" si="128"/>
        <v>18</v>
      </c>
      <c r="S1162">
        <v>1</v>
      </c>
      <c r="T1162" s="2" t="str">
        <f t="shared" si="129"/>
        <v>With Discount</v>
      </c>
      <c r="U1162">
        <v>1</v>
      </c>
      <c r="V1162" s="18">
        <f t="shared" si="130"/>
        <v>6</v>
      </c>
      <c r="W1162">
        <v>0</v>
      </c>
      <c r="X1162">
        <v>2</v>
      </c>
      <c r="Y1162" s="18">
        <f t="shared" si="131"/>
        <v>12</v>
      </c>
      <c r="Z1162">
        <v>8</v>
      </c>
      <c r="AA1162" s="2">
        <f t="shared" si="132"/>
        <v>4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3</v>
      </c>
      <c r="AI1162">
        <v>11</v>
      </c>
      <c r="AJ1162">
        <v>0</v>
      </c>
    </row>
    <row r="1163" spans="1:36" x14ac:dyDescent="0.25">
      <c r="A1163">
        <v>10669</v>
      </c>
      <c r="B1163">
        <v>1981</v>
      </c>
      <c r="C1163" s="2">
        <f t="shared" ca="1" si="126"/>
        <v>44</v>
      </c>
      <c r="D1163" t="s">
        <v>442</v>
      </c>
      <c r="E1163" t="s">
        <v>34</v>
      </c>
      <c r="F1163">
        <v>54386</v>
      </c>
      <c r="G1163">
        <v>0</v>
      </c>
      <c r="H1163">
        <v>1</v>
      </c>
      <c r="I1163" s="21">
        <f t="shared" si="127"/>
        <v>1</v>
      </c>
      <c r="J1163" t="s">
        <v>88</v>
      </c>
      <c r="K1163">
        <v>8</v>
      </c>
      <c r="L1163">
        <v>277</v>
      </c>
      <c r="M1163">
        <v>21</v>
      </c>
      <c r="N1163">
        <v>64</v>
      </c>
      <c r="O1163">
        <v>62</v>
      </c>
      <c r="P1163">
        <v>21</v>
      </c>
      <c r="Q1163">
        <v>25</v>
      </c>
      <c r="R1163" s="2">
        <f t="shared" si="128"/>
        <v>470</v>
      </c>
      <c r="S1163">
        <v>2</v>
      </c>
      <c r="T1163" s="2" t="str">
        <f t="shared" si="129"/>
        <v>With Discount</v>
      </c>
      <c r="U1163">
        <v>3</v>
      </c>
      <c r="V1163" s="18">
        <f t="shared" si="130"/>
        <v>108.46153846153847</v>
      </c>
      <c r="W1163">
        <v>2</v>
      </c>
      <c r="X1163">
        <v>10</v>
      </c>
      <c r="Y1163" s="18">
        <f t="shared" si="131"/>
        <v>361.53846153846155</v>
      </c>
      <c r="Z1163">
        <v>3</v>
      </c>
      <c r="AA1163" s="2">
        <f t="shared" si="132"/>
        <v>17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3</v>
      </c>
      <c r="AI1163">
        <v>11</v>
      </c>
      <c r="AJ1163">
        <v>0</v>
      </c>
    </row>
    <row r="1164" spans="1:36" x14ac:dyDescent="0.25">
      <c r="A1164">
        <v>2918</v>
      </c>
      <c r="B1164">
        <v>1981</v>
      </c>
      <c r="C1164" s="2">
        <f t="shared" ca="1" si="126"/>
        <v>44</v>
      </c>
      <c r="D1164" t="s">
        <v>442</v>
      </c>
      <c r="E1164" t="s">
        <v>37</v>
      </c>
      <c r="F1164">
        <v>28510</v>
      </c>
      <c r="G1164">
        <v>1</v>
      </c>
      <c r="H1164">
        <v>1</v>
      </c>
      <c r="I1164" s="21">
        <f t="shared" si="127"/>
        <v>2</v>
      </c>
      <c r="J1164" t="s">
        <v>221</v>
      </c>
      <c r="K1164">
        <v>72</v>
      </c>
      <c r="L1164">
        <v>44</v>
      </c>
      <c r="M1164">
        <v>5</v>
      </c>
      <c r="N1164">
        <v>19</v>
      </c>
      <c r="O1164">
        <v>0</v>
      </c>
      <c r="P1164">
        <v>4</v>
      </c>
      <c r="Q1164">
        <v>19</v>
      </c>
      <c r="R1164" s="2">
        <f t="shared" si="128"/>
        <v>91</v>
      </c>
      <c r="S1164">
        <v>3</v>
      </c>
      <c r="T1164" s="2" t="str">
        <f t="shared" si="129"/>
        <v>With Discount</v>
      </c>
      <c r="U1164">
        <v>2</v>
      </c>
      <c r="V1164" s="18">
        <f t="shared" si="130"/>
        <v>30.333333333333332</v>
      </c>
      <c r="W1164">
        <v>0</v>
      </c>
      <c r="X1164">
        <v>4</v>
      </c>
      <c r="Y1164" s="18">
        <f t="shared" si="131"/>
        <v>60.666666666666664</v>
      </c>
      <c r="Z1164">
        <v>5</v>
      </c>
      <c r="AA1164" s="2">
        <f t="shared" si="132"/>
        <v>9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</v>
      </c>
      <c r="AI1164">
        <v>11</v>
      </c>
      <c r="AJ1164">
        <v>0</v>
      </c>
    </row>
    <row r="1165" spans="1:36" x14ac:dyDescent="0.25">
      <c r="A1165">
        <v>5735</v>
      </c>
      <c r="B1165">
        <v>1991</v>
      </c>
      <c r="C1165" s="2">
        <f t="shared" ca="1" si="126"/>
        <v>34</v>
      </c>
      <c r="D1165" t="s">
        <v>443</v>
      </c>
      <c r="E1165" t="s">
        <v>30</v>
      </c>
      <c r="F1165">
        <v>90638</v>
      </c>
      <c r="G1165">
        <v>0</v>
      </c>
      <c r="H1165">
        <v>0</v>
      </c>
      <c r="I1165" s="21">
        <f t="shared" si="127"/>
        <v>0</v>
      </c>
      <c r="J1165" t="s">
        <v>374</v>
      </c>
      <c r="K1165">
        <v>29</v>
      </c>
      <c r="L1165">
        <v>1156</v>
      </c>
      <c r="M1165">
        <v>120</v>
      </c>
      <c r="N1165">
        <v>915</v>
      </c>
      <c r="O1165">
        <v>94</v>
      </c>
      <c r="P1165">
        <v>144</v>
      </c>
      <c r="Q1165">
        <v>96</v>
      </c>
      <c r="R1165" s="2">
        <f t="shared" si="128"/>
        <v>2525</v>
      </c>
      <c r="S1165">
        <v>1</v>
      </c>
      <c r="T1165" s="2" t="str">
        <f t="shared" si="129"/>
        <v>With Discount</v>
      </c>
      <c r="U1165">
        <v>3</v>
      </c>
      <c r="V1165" s="18">
        <f t="shared" si="130"/>
        <v>582.69230769230774</v>
      </c>
      <c r="W1165">
        <v>4</v>
      </c>
      <c r="X1165">
        <v>10</v>
      </c>
      <c r="Y1165" s="18">
        <f t="shared" si="131"/>
        <v>1942.3076923076924</v>
      </c>
      <c r="Z1165">
        <v>1</v>
      </c>
      <c r="AA1165" s="2">
        <f t="shared" si="132"/>
        <v>18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3</v>
      </c>
      <c r="AI1165">
        <v>11</v>
      </c>
      <c r="AJ1165">
        <v>0</v>
      </c>
    </row>
    <row r="1166" spans="1:36" x14ac:dyDescent="0.25">
      <c r="A1166">
        <v>359</v>
      </c>
      <c r="B1166">
        <v>1950</v>
      </c>
      <c r="C1166" s="2">
        <f t="shared" ca="1" si="126"/>
        <v>75</v>
      </c>
      <c r="D1166" t="s">
        <v>442</v>
      </c>
      <c r="E1166" t="s">
        <v>34</v>
      </c>
      <c r="F1166">
        <v>48070</v>
      </c>
      <c r="G1166">
        <v>0</v>
      </c>
      <c r="H1166">
        <v>1</v>
      </c>
      <c r="I1166" s="21">
        <f t="shared" si="127"/>
        <v>1</v>
      </c>
      <c r="J1166" t="s">
        <v>178</v>
      </c>
      <c r="K1166">
        <v>33</v>
      </c>
      <c r="L1166">
        <v>373</v>
      </c>
      <c r="M1166">
        <v>14</v>
      </c>
      <c r="N1166">
        <v>83</v>
      </c>
      <c r="O1166">
        <v>6</v>
      </c>
      <c r="P1166">
        <v>9</v>
      </c>
      <c r="Q1166">
        <v>19</v>
      </c>
      <c r="R1166" s="2">
        <f t="shared" si="128"/>
        <v>504</v>
      </c>
      <c r="S1166">
        <v>3</v>
      </c>
      <c r="T1166" s="2" t="str">
        <f t="shared" si="129"/>
        <v>With Discount</v>
      </c>
      <c r="U1166">
        <v>8</v>
      </c>
      <c r="V1166" s="18">
        <f t="shared" si="130"/>
        <v>288</v>
      </c>
      <c r="W1166">
        <v>2</v>
      </c>
      <c r="X1166">
        <v>6</v>
      </c>
      <c r="Y1166" s="18">
        <f t="shared" si="131"/>
        <v>216</v>
      </c>
      <c r="Z1166">
        <v>7</v>
      </c>
      <c r="AA1166" s="2">
        <f t="shared" si="132"/>
        <v>19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3</v>
      </c>
      <c r="AI1166">
        <v>11</v>
      </c>
      <c r="AJ1166">
        <v>0</v>
      </c>
    </row>
    <row r="1167" spans="1:36" x14ac:dyDescent="0.25">
      <c r="A1167">
        <v>8387</v>
      </c>
      <c r="B1167">
        <v>1957</v>
      </c>
      <c r="C1167" s="2">
        <f t="shared" ca="1" si="126"/>
        <v>68</v>
      </c>
      <c r="D1167" t="s">
        <v>442</v>
      </c>
      <c r="E1167" t="s">
        <v>34</v>
      </c>
      <c r="F1167">
        <v>43140</v>
      </c>
      <c r="G1167">
        <v>0</v>
      </c>
      <c r="H1167">
        <v>1</v>
      </c>
      <c r="I1167" s="21">
        <f t="shared" si="127"/>
        <v>1</v>
      </c>
      <c r="J1167" s="1">
        <v>41395</v>
      </c>
      <c r="K1167">
        <v>68</v>
      </c>
      <c r="L1167">
        <v>134</v>
      </c>
      <c r="M1167">
        <v>8</v>
      </c>
      <c r="N1167">
        <v>76</v>
      </c>
      <c r="O1167">
        <v>6</v>
      </c>
      <c r="P1167">
        <v>0</v>
      </c>
      <c r="Q1167">
        <v>11</v>
      </c>
      <c r="R1167" s="2">
        <f t="shared" si="128"/>
        <v>235</v>
      </c>
      <c r="S1167">
        <v>1</v>
      </c>
      <c r="T1167" s="2" t="str">
        <f t="shared" si="129"/>
        <v>With Discount</v>
      </c>
      <c r="U1167">
        <v>4</v>
      </c>
      <c r="V1167" s="18">
        <f t="shared" si="130"/>
        <v>104.44444444444444</v>
      </c>
      <c r="W1167">
        <v>1</v>
      </c>
      <c r="X1167">
        <v>5</v>
      </c>
      <c r="Y1167" s="18">
        <f t="shared" si="131"/>
        <v>130.55555555555557</v>
      </c>
      <c r="Z1167">
        <v>6</v>
      </c>
      <c r="AA1167" s="2">
        <f t="shared" si="132"/>
        <v>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</v>
      </c>
      <c r="AI1167">
        <v>11</v>
      </c>
      <c r="AJ1167">
        <v>0</v>
      </c>
    </row>
    <row r="1168" spans="1:36" x14ac:dyDescent="0.25">
      <c r="A1168">
        <v>1829</v>
      </c>
      <c r="B1168">
        <v>1961</v>
      </c>
      <c r="C1168" s="2">
        <f t="shared" ca="1" si="126"/>
        <v>64</v>
      </c>
      <c r="D1168" t="s">
        <v>33</v>
      </c>
      <c r="E1168" t="s">
        <v>37</v>
      </c>
      <c r="F1168">
        <v>54959</v>
      </c>
      <c r="G1168">
        <v>0</v>
      </c>
      <c r="H1168">
        <v>1</v>
      </c>
      <c r="I1168" s="21">
        <f t="shared" si="127"/>
        <v>1</v>
      </c>
      <c r="J1168" t="s">
        <v>323</v>
      </c>
      <c r="K1168">
        <v>55</v>
      </c>
      <c r="L1168">
        <v>1148</v>
      </c>
      <c r="M1168">
        <v>0</v>
      </c>
      <c r="N1168">
        <v>60</v>
      </c>
      <c r="O1168">
        <v>0</v>
      </c>
      <c r="P1168">
        <v>0</v>
      </c>
      <c r="Q1168">
        <v>24</v>
      </c>
      <c r="R1168" s="2">
        <f t="shared" si="128"/>
        <v>1232</v>
      </c>
      <c r="S1168">
        <v>3</v>
      </c>
      <c r="T1168" s="2" t="str">
        <f t="shared" si="129"/>
        <v>With Discount</v>
      </c>
      <c r="U1168">
        <v>9</v>
      </c>
      <c r="V1168" s="18">
        <f t="shared" si="130"/>
        <v>852.92307692307691</v>
      </c>
      <c r="W1168">
        <v>5</v>
      </c>
      <c r="X1168">
        <v>4</v>
      </c>
      <c r="Y1168" s="18">
        <f t="shared" si="131"/>
        <v>379.07692307692309</v>
      </c>
      <c r="Z1168">
        <v>7</v>
      </c>
      <c r="AA1168" s="2">
        <f t="shared" si="132"/>
        <v>21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3</v>
      </c>
      <c r="AI1168">
        <v>11</v>
      </c>
      <c r="AJ1168">
        <v>1</v>
      </c>
    </row>
    <row r="1169" spans="1:36" x14ac:dyDescent="0.25">
      <c r="A1169">
        <v>3839</v>
      </c>
      <c r="B1169">
        <v>1958</v>
      </c>
      <c r="C1169" s="2">
        <f t="shared" ca="1" si="126"/>
        <v>67</v>
      </c>
      <c r="D1169" t="s">
        <v>41</v>
      </c>
      <c r="E1169" t="s">
        <v>30</v>
      </c>
      <c r="F1169">
        <v>15056</v>
      </c>
      <c r="G1169">
        <v>1</v>
      </c>
      <c r="H1169">
        <v>1</v>
      </c>
      <c r="I1169" s="21">
        <f t="shared" si="127"/>
        <v>2</v>
      </c>
      <c r="J1169" s="1">
        <v>41338</v>
      </c>
      <c r="K1169">
        <v>76</v>
      </c>
      <c r="L1169">
        <v>6</v>
      </c>
      <c r="M1169">
        <v>12</v>
      </c>
      <c r="N1169">
        <v>3</v>
      </c>
      <c r="O1169">
        <v>21</v>
      </c>
      <c r="P1169">
        <v>6</v>
      </c>
      <c r="Q1169">
        <v>40</v>
      </c>
      <c r="R1169" s="2">
        <f t="shared" si="128"/>
        <v>88</v>
      </c>
      <c r="S1169">
        <v>5</v>
      </c>
      <c r="T1169" s="2" t="str">
        <f t="shared" si="129"/>
        <v>With Discount</v>
      </c>
      <c r="U1169">
        <v>2</v>
      </c>
      <c r="V1169" s="18">
        <f t="shared" si="130"/>
        <v>35.200000000000003</v>
      </c>
      <c r="W1169">
        <v>2</v>
      </c>
      <c r="X1169">
        <v>3</v>
      </c>
      <c r="Y1169" s="18">
        <f t="shared" si="131"/>
        <v>52.8</v>
      </c>
      <c r="Z1169">
        <v>5</v>
      </c>
      <c r="AA1169" s="2">
        <f t="shared" si="132"/>
        <v>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3</v>
      </c>
      <c r="AI1169">
        <v>11</v>
      </c>
      <c r="AJ1169">
        <v>0</v>
      </c>
    </row>
    <row r="1170" spans="1:36" x14ac:dyDescent="0.25">
      <c r="A1170">
        <v>9392</v>
      </c>
      <c r="B1170">
        <v>1971</v>
      </c>
      <c r="C1170" s="2">
        <f t="shared" ca="1" si="126"/>
        <v>54</v>
      </c>
      <c r="D1170" t="s">
        <v>442</v>
      </c>
      <c r="E1170" t="s">
        <v>30</v>
      </c>
      <c r="F1170">
        <v>26954</v>
      </c>
      <c r="G1170">
        <v>1</v>
      </c>
      <c r="H1170">
        <v>0</v>
      </c>
      <c r="I1170" s="21">
        <f t="shared" si="127"/>
        <v>1</v>
      </c>
      <c r="J1170" s="1">
        <v>41856</v>
      </c>
      <c r="K1170">
        <v>17</v>
      </c>
      <c r="L1170">
        <v>4</v>
      </c>
      <c r="M1170">
        <v>1</v>
      </c>
      <c r="N1170">
        <v>11</v>
      </c>
      <c r="O1170">
        <v>0</v>
      </c>
      <c r="P1170">
        <v>0</v>
      </c>
      <c r="Q1170">
        <v>1</v>
      </c>
      <c r="R1170" s="2">
        <f t="shared" si="128"/>
        <v>17</v>
      </c>
      <c r="S1170">
        <v>1</v>
      </c>
      <c r="T1170" s="2" t="str">
        <f t="shared" si="129"/>
        <v>With Discount</v>
      </c>
      <c r="U1170">
        <v>1</v>
      </c>
      <c r="V1170" s="18">
        <f t="shared" si="130"/>
        <v>5.6666666666666661</v>
      </c>
      <c r="W1170">
        <v>0</v>
      </c>
      <c r="X1170">
        <v>2</v>
      </c>
      <c r="Y1170" s="18">
        <f t="shared" si="131"/>
        <v>11.333333333333332</v>
      </c>
      <c r="Z1170">
        <v>7</v>
      </c>
      <c r="AA1170" s="2">
        <f t="shared" si="132"/>
        <v>4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3</v>
      </c>
      <c r="AI1170">
        <v>11</v>
      </c>
      <c r="AJ1170">
        <v>0</v>
      </c>
    </row>
    <row r="1171" spans="1:36" x14ac:dyDescent="0.25">
      <c r="A1171">
        <v>2292</v>
      </c>
      <c r="B1171">
        <v>1985</v>
      </c>
      <c r="C1171" s="2">
        <f t="shared" ca="1" si="126"/>
        <v>40</v>
      </c>
      <c r="D1171" t="s">
        <v>442</v>
      </c>
      <c r="E1171" t="s">
        <v>30</v>
      </c>
      <c r="F1171">
        <v>22327</v>
      </c>
      <c r="G1171">
        <v>1</v>
      </c>
      <c r="H1171">
        <v>0</v>
      </c>
      <c r="I1171" s="21">
        <f t="shared" si="127"/>
        <v>1</v>
      </c>
      <c r="J1171" s="1">
        <v>41313</v>
      </c>
      <c r="K1171">
        <v>94</v>
      </c>
      <c r="L1171">
        <v>5</v>
      </c>
      <c r="M1171">
        <v>4</v>
      </c>
      <c r="N1171">
        <v>8</v>
      </c>
      <c r="O1171">
        <v>2</v>
      </c>
      <c r="P1171">
        <v>0</v>
      </c>
      <c r="Q1171">
        <v>5</v>
      </c>
      <c r="R1171" s="2">
        <f t="shared" si="128"/>
        <v>24</v>
      </c>
      <c r="S1171">
        <v>1</v>
      </c>
      <c r="T1171" s="2" t="str">
        <f t="shared" si="129"/>
        <v>With Discount</v>
      </c>
      <c r="U1171">
        <v>1</v>
      </c>
      <c r="V1171" s="18">
        <f t="shared" si="130"/>
        <v>6</v>
      </c>
      <c r="W1171">
        <v>0</v>
      </c>
      <c r="X1171">
        <v>3</v>
      </c>
      <c r="Y1171" s="18">
        <f t="shared" si="131"/>
        <v>18</v>
      </c>
      <c r="Z1171">
        <v>5</v>
      </c>
      <c r="AA1171" s="2">
        <f t="shared" si="132"/>
        <v>5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3</v>
      </c>
      <c r="AI1171">
        <v>11</v>
      </c>
      <c r="AJ1171">
        <v>0</v>
      </c>
    </row>
    <row r="1172" spans="1:36" x14ac:dyDescent="0.25">
      <c r="A1172">
        <v>10466</v>
      </c>
      <c r="B1172">
        <v>1965</v>
      </c>
      <c r="C1172" s="2">
        <f t="shared" ca="1" si="126"/>
        <v>60</v>
      </c>
      <c r="D1172" t="s">
        <v>442</v>
      </c>
      <c r="E1172" t="s">
        <v>34</v>
      </c>
      <c r="F1172">
        <v>44393</v>
      </c>
      <c r="G1172">
        <v>1</v>
      </c>
      <c r="H1172">
        <v>1</v>
      </c>
      <c r="I1172" s="21">
        <f t="shared" si="127"/>
        <v>2</v>
      </c>
      <c r="J1172" t="s">
        <v>226</v>
      </c>
      <c r="K1172">
        <v>86</v>
      </c>
      <c r="L1172">
        <v>24</v>
      </c>
      <c r="M1172">
        <v>2</v>
      </c>
      <c r="N1172">
        <v>20</v>
      </c>
      <c r="O1172">
        <v>2</v>
      </c>
      <c r="P1172">
        <v>2</v>
      </c>
      <c r="Q1172">
        <v>10</v>
      </c>
      <c r="R1172" s="2">
        <f t="shared" si="128"/>
        <v>60</v>
      </c>
      <c r="S1172">
        <v>2</v>
      </c>
      <c r="T1172" s="2" t="str">
        <f t="shared" si="129"/>
        <v>With Discount</v>
      </c>
      <c r="U1172">
        <v>1</v>
      </c>
      <c r="V1172" s="18">
        <f t="shared" si="130"/>
        <v>12</v>
      </c>
      <c r="W1172">
        <v>0</v>
      </c>
      <c r="X1172">
        <v>4</v>
      </c>
      <c r="Y1172" s="18">
        <f t="shared" si="131"/>
        <v>48</v>
      </c>
      <c r="Z1172">
        <v>4</v>
      </c>
      <c r="AA1172" s="2">
        <f t="shared" si="132"/>
        <v>7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</v>
      </c>
      <c r="AI1172">
        <v>11</v>
      </c>
      <c r="AJ1172">
        <v>0</v>
      </c>
    </row>
    <row r="1173" spans="1:36" x14ac:dyDescent="0.25">
      <c r="A1173">
        <v>9855</v>
      </c>
      <c r="B1173">
        <v>1952</v>
      </c>
      <c r="C1173" s="2">
        <f t="shared" ca="1" si="126"/>
        <v>73</v>
      </c>
      <c r="D1173" t="s">
        <v>33</v>
      </c>
      <c r="E1173" t="s">
        <v>30</v>
      </c>
      <c r="F1173">
        <v>62000</v>
      </c>
      <c r="G1173">
        <v>0</v>
      </c>
      <c r="H1173">
        <v>1</v>
      </c>
      <c r="I1173" s="21">
        <f t="shared" si="127"/>
        <v>1</v>
      </c>
      <c r="J1173" t="s">
        <v>301</v>
      </c>
      <c r="K1173">
        <v>25</v>
      </c>
      <c r="L1173">
        <v>899</v>
      </c>
      <c r="M1173">
        <v>0</v>
      </c>
      <c r="N1173">
        <v>101</v>
      </c>
      <c r="O1173">
        <v>0</v>
      </c>
      <c r="P1173">
        <v>0</v>
      </c>
      <c r="Q1173">
        <v>20</v>
      </c>
      <c r="R1173" s="2">
        <f t="shared" si="128"/>
        <v>1020</v>
      </c>
      <c r="S1173">
        <v>1</v>
      </c>
      <c r="T1173" s="2" t="str">
        <f t="shared" si="129"/>
        <v>With Discount</v>
      </c>
      <c r="U1173">
        <v>6</v>
      </c>
      <c r="V1173" s="18">
        <f t="shared" si="130"/>
        <v>322.10526315789474</v>
      </c>
      <c r="W1173">
        <v>6</v>
      </c>
      <c r="X1173">
        <v>13</v>
      </c>
      <c r="Y1173" s="18">
        <f t="shared" si="131"/>
        <v>697.89473684210532</v>
      </c>
      <c r="Z1173">
        <v>4</v>
      </c>
      <c r="AA1173" s="2">
        <f t="shared" si="132"/>
        <v>26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3</v>
      </c>
      <c r="AI1173">
        <v>11</v>
      </c>
      <c r="AJ1173">
        <v>0</v>
      </c>
    </row>
    <row r="1174" spans="1:36" x14ac:dyDescent="0.25">
      <c r="A1174">
        <v>4088</v>
      </c>
      <c r="B1174">
        <v>1962</v>
      </c>
      <c r="C1174" s="2">
        <f t="shared" ca="1" si="126"/>
        <v>63</v>
      </c>
      <c r="D1174" t="s">
        <v>33</v>
      </c>
      <c r="E1174" t="s">
        <v>34</v>
      </c>
      <c r="F1174">
        <v>31497</v>
      </c>
      <c r="G1174">
        <v>0</v>
      </c>
      <c r="H1174">
        <v>1</v>
      </c>
      <c r="I1174" s="21">
        <f t="shared" si="127"/>
        <v>1</v>
      </c>
      <c r="J1174" s="1">
        <v>41072</v>
      </c>
      <c r="K1174">
        <v>22</v>
      </c>
      <c r="L1174">
        <v>108</v>
      </c>
      <c r="M1174">
        <v>1</v>
      </c>
      <c r="N1174">
        <v>28</v>
      </c>
      <c r="O1174">
        <v>13</v>
      </c>
      <c r="P1174">
        <v>1</v>
      </c>
      <c r="Q1174">
        <v>4</v>
      </c>
      <c r="R1174" s="2">
        <f t="shared" si="128"/>
        <v>155</v>
      </c>
      <c r="S1174">
        <v>2</v>
      </c>
      <c r="T1174" s="2" t="str">
        <f t="shared" si="129"/>
        <v>With Discount</v>
      </c>
      <c r="U1174">
        <v>3</v>
      </c>
      <c r="V1174" s="18">
        <f t="shared" si="130"/>
        <v>66.428571428571431</v>
      </c>
      <c r="W1174">
        <v>1</v>
      </c>
      <c r="X1174">
        <v>4</v>
      </c>
      <c r="Y1174" s="18">
        <f t="shared" si="131"/>
        <v>88.571428571428569</v>
      </c>
      <c r="Z1174">
        <v>8</v>
      </c>
      <c r="AA1174" s="2">
        <f t="shared" si="132"/>
        <v>10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3</v>
      </c>
      <c r="AI1174">
        <v>11</v>
      </c>
      <c r="AJ1174">
        <v>0</v>
      </c>
    </row>
    <row r="1175" spans="1:36" x14ac:dyDescent="0.25">
      <c r="A1175">
        <v>5231</v>
      </c>
      <c r="B1175">
        <v>1974</v>
      </c>
      <c r="C1175" s="2">
        <f t="shared" ca="1" si="126"/>
        <v>51</v>
      </c>
      <c r="D1175" t="s">
        <v>443</v>
      </c>
      <c r="E1175" t="s">
        <v>34</v>
      </c>
      <c r="F1175">
        <v>45894</v>
      </c>
      <c r="G1175">
        <v>0</v>
      </c>
      <c r="H1175">
        <v>2</v>
      </c>
      <c r="I1175" s="21">
        <f t="shared" si="127"/>
        <v>2</v>
      </c>
      <c r="J1175" t="s">
        <v>375</v>
      </c>
      <c r="K1175">
        <v>15</v>
      </c>
      <c r="L1175">
        <v>27</v>
      </c>
      <c r="M1175">
        <v>2</v>
      </c>
      <c r="N1175">
        <v>7</v>
      </c>
      <c r="O1175">
        <v>0</v>
      </c>
      <c r="P1175">
        <v>2</v>
      </c>
      <c r="Q1175">
        <v>13</v>
      </c>
      <c r="R1175" s="2">
        <f t="shared" si="128"/>
        <v>51</v>
      </c>
      <c r="S1175">
        <v>1</v>
      </c>
      <c r="T1175" s="2" t="str">
        <f t="shared" si="129"/>
        <v>With Discount</v>
      </c>
      <c r="U1175">
        <v>1</v>
      </c>
      <c r="V1175" s="18">
        <f t="shared" si="130"/>
        <v>12.75</v>
      </c>
      <c r="W1175">
        <v>0</v>
      </c>
      <c r="X1175">
        <v>3</v>
      </c>
      <c r="Y1175" s="18">
        <f t="shared" si="131"/>
        <v>38.25</v>
      </c>
      <c r="Z1175">
        <v>5</v>
      </c>
      <c r="AA1175" s="2">
        <f t="shared" si="132"/>
        <v>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3</v>
      </c>
      <c r="AI1175">
        <v>11</v>
      </c>
      <c r="AJ1175">
        <v>0</v>
      </c>
    </row>
    <row r="1176" spans="1:36" x14ac:dyDescent="0.25">
      <c r="A1176">
        <v>590</v>
      </c>
      <c r="B1176">
        <v>1970</v>
      </c>
      <c r="C1176" s="2">
        <f t="shared" ca="1" si="126"/>
        <v>55</v>
      </c>
      <c r="D1176" t="s">
        <v>443</v>
      </c>
      <c r="E1176" t="s">
        <v>37</v>
      </c>
      <c r="F1176">
        <v>78579</v>
      </c>
      <c r="G1176">
        <v>0</v>
      </c>
      <c r="H1176">
        <v>0</v>
      </c>
      <c r="I1176" s="21">
        <f t="shared" si="127"/>
        <v>0</v>
      </c>
      <c r="J1176" t="s">
        <v>195</v>
      </c>
      <c r="K1176">
        <v>35</v>
      </c>
      <c r="L1176">
        <v>816</v>
      </c>
      <c r="M1176">
        <v>66</v>
      </c>
      <c r="N1176">
        <v>549</v>
      </c>
      <c r="O1176">
        <v>216</v>
      </c>
      <c r="P1176">
        <v>66</v>
      </c>
      <c r="Q1176">
        <v>99</v>
      </c>
      <c r="R1176" s="2">
        <f t="shared" si="128"/>
        <v>1812</v>
      </c>
      <c r="S1176">
        <v>1</v>
      </c>
      <c r="T1176" s="2" t="str">
        <f t="shared" si="129"/>
        <v>With Discount</v>
      </c>
      <c r="U1176">
        <v>5</v>
      </c>
      <c r="V1176" s="18">
        <f t="shared" si="130"/>
        <v>1006.6666666666667</v>
      </c>
      <c r="W1176">
        <v>6</v>
      </c>
      <c r="X1176">
        <v>4</v>
      </c>
      <c r="Y1176" s="18">
        <f t="shared" si="131"/>
        <v>805.33333333333326</v>
      </c>
      <c r="Z1176">
        <v>3</v>
      </c>
      <c r="AA1176" s="2">
        <f t="shared" si="132"/>
        <v>16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3</v>
      </c>
      <c r="AI1176">
        <v>11</v>
      </c>
      <c r="AJ1176">
        <v>1</v>
      </c>
    </row>
    <row r="1177" spans="1:36" x14ac:dyDescent="0.25">
      <c r="A1177">
        <v>8732</v>
      </c>
      <c r="B1177">
        <v>1969</v>
      </c>
      <c r="C1177" s="2">
        <f t="shared" ca="1" si="126"/>
        <v>56</v>
      </c>
      <c r="D1177" t="s">
        <v>443</v>
      </c>
      <c r="E1177" t="s">
        <v>57</v>
      </c>
      <c r="F1177">
        <v>67369</v>
      </c>
      <c r="G1177">
        <v>0</v>
      </c>
      <c r="H1177">
        <v>1</v>
      </c>
      <c r="I1177" s="21">
        <f t="shared" si="127"/>
        <v>1</v>
      </c>
      <c r="J1177" t="s">
        <v>202</v>
      </c>
      <c r="K1177">
        <v>81</v>
      </c>
      <c r="L1177">
        <v>1298</v>
      </c>
      <c r="M1177">
        <v>0</v>
      </c>
      <c r="N1177">
        <v>70</v>
      </c>
      <c r="O1177">
        <v>37</v>
      </c>
      <c r="P1177">
        <v>14</v>
      </c>
      <c r="Q1177">
        <v>42</v>
      </c>
      <c r="R1177" s="2">
        <f t="shared" si="128"/>
        <v>1461</v>
      </c>
      <c r="S1177">
        <v>4</v>
      </c>
      <c r="T1177" s="2" t="str">
        <f t="shared" si="129"/>
        <v>With Discount</v>
      </c>
      <c r="U1177">
        <v>7</v>
      </c>
      <c r="V1177" s="18">
        <f t="shared" si="130"/>
        <v>601.58823529411757</v>
      </c>
      <c r="W1177">
        <v>4</v>
      </c>
      <c r="X1177">
        <v>10</v>
      </c>
      <c r="Y1177" s="18">
        <f t="shared" si="131"/>
        <v>859.41176470588243</v>
      </c>
      <c r="Z1177">
        <v>4</v>
      </c>
      <c r="AA1177" s="2">
        <f t="shared" si="132"/>
        <v>25</v>
      </c>
      <c r="AB1177">
        <v>0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3</v>
      </c>
      <c r="AI1177">
        <v>11</v>
      </c>
      <c r="AJ1177">
        <v>1</v>
      </c>
    </row>
    <row r="1178" spans="1:36" x14ac:dyDescent="0.25">
      <c r="A1178">
        <v>2315</v>
      </c>
      <c r="B1178">
        <v>1960</v>
      </c>
      <c r="C1178" s="2">
        <f t="shared" ca="1" si="126"/>
        <v>65</v>
      </c>
      <c r="D1178" t="s">
        <v>442</v>
      </c>
      <c r="E1178" t="s">
        <v>37</v>
      </c>
      <c r="F1178">
        <v>58401</v>
      </c>
      <c r="G1178">
        <v>0</v>
      </c>
      <c r="H1178">
        <v>1</v>
      </c>
      <c r="I1178" s="21">
        <f t="shared" si="127"/>
        <v>1</v>
      </c>
      <c r="J1178" t="s">
        <v>376</v>
      </c>
      <c r="K1178">
        <v>55</v>
      </c>
      <c r="L1178">
        <v>10</v>
      </c>
      <c r="M1178">
        <v>0</v>
      </c>
      <c r="N1178">
        <v>11</v>
      </c>
      <c r="O1178">
        <v>17</v>
      </c>
      <c r="P1178">
        <v>29</v>
      </c>
      <c r="Q1178">
        <v>29</v>
      </c>
      <c r="R1178" s="2">
        <f t="shared" si="128"/>
        <v>96</v>
      </c>
      <c r="S1178">
        <v>1</v>
      </c>
      <c r="T1178" s="2" t="str">
        <f t="shared" si="129"/>
        <v>With Discount</v>
      </c>
      <c r="U1178">
        <v>1</v>
      </c>
      <c r="V1178" s="18">
        <f t="shared" si="130"/>
        <v>32</v>
      </c>
      <c r="W1178">
        <v>2</v>
      </c>
      <c r="X1178">
        <v>2</v>
      </c>
      <c r="Y1178" s="18">
        <f t="shared" si="131"/>
        <v>64</v>
      </c>
      <c r="Z1178">
        <v>4</v>
      </c>
      <c r="AA1178" s="2">
        <f t="shared" si="132"/>
        <v>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3</v>
      </c>
      <c r="AI1178">
        <v>11</v>
      </c>
      <c r="AJ1178">
        <v>0</v>
      </c>
    </row>
    <row r="1179" spans="1:36" x14ac:dyDescent="0.25">
      <c r="A1179">
        <v>3515</v>
      </c>
      <c r="B1179">
        <v>1952</v>
      </c>
      <c r="C1179" s="2">
        <f t="shared" ca="1" si="126"/>
        <v>73</v>
      </c>
      <c r="D1179" t="s">
        <v>442</v>
      </c>
      <c r="E1179" t="s">
        <v>30</v>
      </c>
      <c r="F1179">
        <v>62307</v>
      </c>
      <c r="G1179">
        <v>0</v>
      </c>
      <c r="H1179">
        <v>1</v>
      </c>
      <c r="I1179" s="21">
        <f t="shared" si="127"/>
        <v>1</v>
      </c>
      <c r="J1179" t="s">
        <v>289</v>
      </c>
      <c r="K1179">
        <v>94</v>
      </c>
      <c r="L1179">
        <v>87</v>
      </c>
      <c r="M1179">
        <v>13</v>
      </c>
      <c r="N1179">
        <v>34</v>
      </c>
      <c r="O1179">
        <v>10</v>
      </c>
      <c r="P1179">
        <v>6</v>
      </c>
      <c r="Q1179">
        <v>10</v>
      </c>
      <c r="R1179" s="2">
        <f t="shared" si="128"/>
        <v>160</v>
      </c>
      <c r="S1179">
        <v>1</v>
      </c>
      <c r="T1179" s="2" t="str">
        <f t="shared" si="129"/>
        <v>With Discount</v>
      </c>
      <c r="U1179">
        <v>4</v>
      </c>
      <c r="V1179" s="18">
        <f t="shared" si="130"/>
        <v>80</v>
      </c>
      <c r="W1179">
        <v>0</v>
      </c>
      <c r="X1179">
        <v>4</v>
      </c>
      <c r="Y1179" s="18">
        <f t="shared" si="131"/>
        <v>80</v>
      </c>
      <c r="Z1179">
        <v>5</v>
      </c>
      <c r="AA1179" s="2">
        <f t="shared" si="132"/>
        <v>9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3</v>
      </c>
      <c r="AI1179">
        <v>11</v>
      </c>
      <c r="AJ1179">
        <v>0</v>
      </c>
    </row>
    <row r="1180" spans="1:36" x14ac:dyDescent="0.25">
      <c r="A1180">
        <v>2245</v>
      </c>
      <c r="B1180">
        <v>1969</v>
      </c>
      <c r="C1180" s="2">
        <f t="shared" ca="1" si="126"/>
        <v>56</v>
      </c>
      <c r="D1180" t="s">
        <v>443</v>
      </c>
      <c r="E1180" t="s">
        <v>34</v>
      </c>
      <c r="F1180">
        <v>43641</v>
      </c>
      <c r="G1180">
        <v>1</v>
      </c>
      <c r="H1180">
        <v>1</v>
      </c>
      <c r="I1180" s="21">
        <f t="shared" si="127"/>
        <v>2</v>
      </c>
      <c r="J1180" t="s">
        <v>95</v>
      </c>
      <c r="K1180">
        <v>50</v>
      </c>
      <c r="L1180">
        <v>57</v>
      </c>
      <c r="M1180">
        <v>2</v>
      </c>
      <c r="N1180">
        <v>51</v>
      </c>
      <c r="O1180">
        <v>4</v>
      </c>
      <c r="P1180">
        <v>2</v>
      </c>
      <c r="Q1180">
        <v>23</v>
      </c>
      <c r="R1180" s="2">
        <f t="shared" si="128"/>
        <v>139</v>
      </c>
      <c r="S1180">
        <v>3</v>
      </c>
      <c r="T1180" s="2" t="str">
        <f t="shared" si="129"/>
        <v>With Discount</v>
      </c>
      <c r="U1180">
        <v>2</v>
      </c>
      <c r="V1180" s="18">
        <f t="shared" si="130"/>
        <v>46.333333333333329</v>
      </c>
      <c r="W1180">
        <v>1</v>
      </c>
      <c r="X1180">
        <v>4</v>
      </c>
      <c r="Y1180" s="18">
        <f t="shared" si="131"/>
        <v>92.666666666666657</v>
      </c>
      <c r="Z1180">
        <v>6</v>
      </c>
      <c r="AA1180" s="2">
        <f t="shared" si="132"/>
        <v>10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3</v>
      </c>
      <c r="AI1180">
        <v>11</v>
      </c>
      <c r="AJ1180">
        <v>0</v>
      </c>
    </row>
    <row r="1181" spans="1:36" x14ac:dyDescent="0.25">
      <c r="A1181">
        <v>6283</v>
      </c>
      <c r="B1181">
        <v>1968</v>
      </c>
      <c r="C1181" s="2">
        <f t="shared" ca="1" si="126"/>
        <v>57</v>
      </c>
      <c r="D1181" t="s">
        <v>443</v>
      </c>
      <c r="E1181" t="s">
        <v>37</v>
      </c>
      <c r="F1181">
        <v>63841</v>
      </c>
      <c r="G1181">
        <v>0</v>
      </c>
      <c r="H1181">
        <v>1</v>
      </c>
      <c r="I1181" s="21">
        <f t="shared" si="127"/>
        <v>1</v>
      </c>
      <c r="J1181" t="s">
        <v>96</v>
      </c>
      <c r="K1181">
        <v>64</v>
      </c>
      <c r="L1181">
        <v>635</v>
      </c>
      <c r="M1181">
        <v>15</v>
      </c>
      <c r="N1181">
        <v>100</v>
      </c>
      <c r="O1181">
        <v>20</v>
      </c>
      <c r="P1181">
        <v>7</v>
      </c>
      <c r="Q1181">
        <v>131</v>
      </c>
      <c r="R1181" s="2">
        <f t="shared" si="128"/>
        <v>908</v>
      </c>
      <c r="S1181">
        <v>1</v>
      </c>
      <c r="T1181" s="2" t="str">
        <f t="shared" si="129"/>
        <v>With Discount</v>
      </c>
      <c r="U1181">
        <v>9</v>
      </c>
      <c r="V1181" s="18">
        <f t="shared" si="130"/>
        <v>454</v>
      </c>
      <c r="W1181">
        <v>3</v>
      </c>
      <c r="X1181">
        <v>9</v>
      </c>
      <c r="Y1181" s="18">
        <f t="shared" si="131"/>
        <v>454</v>
      </c>
      <c r="Z1181">
        <v>6</v>
      </c>
      <c r="AA1181" s="2">
        <f t="shared" si="132"/>
        <v>22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3</v>
      </c>
      <c r="AI1181">
        <v>11</v>
      </c>
      <c r="AJ1181">
        <v>0</v>
      </c>
    </row>
    <row r="1182" spans="1:36" x14ac:dyDescent="0.25">
      <c r="A1182">
        <v>2246</v>
      </c>
      <c r="B1182">
        <v>1965</v>
      </c>
      <c r="C1182" s="2">
        <f t="shared" ca="1" si="126"/>
        <v>60</v>
      </c>
      <c r="D1182" t="s">
        <v>443</v>
      </c>
      <c r="E1182" t="s">
        <v>34</v>
      </c>
      <c r="F1182">
        <v>46891</v>
      </c>
      <c r="G1182">
        <v>0</v>
      </c>
      <c r="H1182">
        <v>1</v>
      </c>
      <c r="I1182" s="21">
        <f t="shared" si="127"/>
        <v>1</v>
      </c>
      <c r="J1182" s="1">
        <v>41283</v>
      </c>
      <c r="K1182">
        <v>91</v>
      </c>
      <c r="L1182">
        <v>43</v>
      </c>
      <c r="M1182">
        <v>12</v>
      </c>
      <c r="N1182">
        <v>23</v>
      </c>
      <c r="O1182">
        <v>29</v>
      </c>
      <c r="P1182">
        <v>15</v>
      </c>
      <c r="Q1182">
        <v>61</v>
      </c>
      <c r="R1182" s="2">
        <f t="shared" si="128"/>
        <v>183</v>
      </c>
      <c r="S1182">
        <v>1</v>
      </c>
      <c r="T1182" s="2" t="str">
        <f t="shared" si="129"/>
        <v>With Discount</v>
      </c>
      <c r="U1182">
        <v>2</v>
      </c>
      <c r="V1182" s="18">
        <f t="shared" si="130"/>
        <v>61</v>
      </c>
      <c r="W1182">
        <v>1</v>
      </c>
      <c r="X1182">
        <v>4</v>
      </c>
      <c r="Y1182" s="18">
        <f t="shared" si="131"/>
        <v>122</v>
      </c>
      <c r="Z1182">
        <v>4</v>
      </c>
      <c r="AA1182" s="2">
        <f t="shared" si="132"/>
        <v>8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3</v>
      </c>
      <c r="AI1182">
        <v>11</v>
      </c>
      <c r="AJ1182">
        <v>0</v>
      </c>
    </row>
    <row r="1183" spans="1:36" x14ac:dyDescent="0.25">
      <c r="A1183">
        <v>6606</v>
      </c>
      <c r="B1183">
        <v>1969</v>
      </c>
      <c r="C1183" s="2">
        <f t="shared" ca="1" si="126"/>
        <v>56</v>
      </c>
      <c r="D1183" t="s">
        <v>443</v>
      </c>
      <c r="E1183" t="s">
        <v>34</v>
      </c>
      <c r="F1183">
        <v>70091</v>
      </c>
      <c r="G1183">
        <v>1</v>
      </c>
      <c r="H1183">
        <v>0</v>
      </c>
      <c r="I1183" s="21">
        <f t="shared" si="127"/>
        <v>1</v>
      </c>
      <c r="J1183" t="s">
        <v>137</v>
      </c>
      <c r="K1183">
        <v>11</v>
      </c>
      <c r="L1183">
        <v>964</v>
      </c>
      <c r="M1183">
        <v>34</v>
      </c>
      <c r="N1183">
        <v>137</v>
      </c>
      <c r="O1183">
        <v>15</v>
      </c>
      <c r="P1183">
        <v>0</v>
      </c>
      <c r="Q1183">
        <v>11</v>
      </c>
      <c r="R1183" s="2">
        <f t="shared" si="128"/>
        <v>1161</v>
      </c>
      <c r="S1183">
        <v>2</v>
      </c>
      <c r="T1183" s="2" t="str">
        <f t="shared" si="129"/>
        <v>With Discount</v>
      </c>
      <c r="U1183">
        <v>5</v>
      </c>
      <c r="V1183" s="18">
        <f t="shared" si="130"/>
        <v>387</v>
      </c>
      <c r="W1183">
        <v>2</v>
      </c>
      <c r="X1183">
        <v>10</v>
      </c>
      <c r="Y1183" s="18">
        <f t="shared" si="131"/>
        <v>774</v>
      </c>
      <c r="Z1183">
        <v>8</v>
      </c>
      <c r="AA1183" s="2">
        <f t="shared" si="132"/>
        <v>19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3</v>
      </c>
      <c r="AI1183">
        <v>11</v>
      </c>
      <c r="AJ1183">
        <v>0</v>
      </c>
    </row>
    <row r="1184" spans="1:36" x14ac:dyDescent="0.25">
      <c r="A1184">
        <v>5545</v>
      </c>
      <c r="B1184">
        <v>1972</v>
      </c>
      <c r="C1184" s="2">
        <f t="shared" ca="1" si="126"/>
        <v>53</v>
      </c>
      <c r="D1184" t="s">
        <v>33</v>
      </c>
      <c r="E1184" t="s">
        <v>34</v>
      </c>
      <c r="F1184">
        <v>78075</v>
      </c>
      <c r="G1184">
        <v>0</v>
      </c>
      <c r="H1184">
        <v>0</v>
      </c>
      <c r="I1184" s="21">
        <f t="shared" si="127"/>
        <v>0</v>
      </c>
      <c r="J1184" s="1">
        <v>41763</v>
      </c>
      <c r="K1184">
        <v>72</v>
      </c>
      <c r="L1184">
        <v>572</v>
      </c>
      <c r="M1184">
        <v>8</v>
      </c>
      <c r="N1184">
        <v>259</v>
      </c>
      <c r="O1184">
        <v>34</v>
      </c>
      <c r="P1184">
        <v>35</v>
      </c>
      <c r="Q1184">
        <v>80</v>
      </c>
      <c r="R1184" s="2">
        <f t="shared" si="128"/>
        <v>988</v>
      </c>
      <c r="S1184">
        <v>1</v>
      </c>
      <c r="T1184" s="2" t="str">
        <f t="shared" si="129"/>
        <v>With Discount</v>
      </c>
      <c r="U1184">
        <v>3</v>
      </c>
      <c r="V1184" s="18">
        <f t="shared" si="130"/>
        <v>370.5</v>
      </c>
      <c r="W1184">
        <v>5</v>
      </c>
      <c r="X1184">
        <v>5</v>
      </c>
      <c r="Y1184" s="18">
        <f t="shared" si="131"/>
        <v>617.5</v>
      </c>
      <c r="Z1184">
        <v>1</v>
      </c>
      <c r="AA1184" s="2">
        <f t="shared" si="132"/>
        <v>14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3</v>
      </c>
      <c r="AI1184">
        <v>11</v>
      </c>
      <c r="AJ1184">
        <v>0</v>
      </c>
    </row>
    <row r="1185" spans="1:36" x14ac:dyDescent="0.25">
      <c r="A1185">
        <v>7342</v>
      </c>
      <c r="B1185">
        <v>1961</v>
      </c>
      <c r="C1185" s="2">
        <f t="shared" ca="1" si="126"/>
        <v>64</v>
      </c>
      <c r="D1185" t="s">
        <v>443</v>
      </c>
      <c r="E1185" t="s">
        <v>57</v>
      </c>
      <c r="F1185">
        <v>59184</v>
      </c>
      <c r="G1185">
        <v>0</v>
      </c>
      <c r="H1185">
        <v>1</v>
      </c>
      <c r="I1185" s="21">
        <f t="shared" si="127"/>
        <v>1</v>
      </c>
      <c r="J1185" s="1">
        <v>41161</v>
      </c>
      <c r="K1185">
        <v>6</v>
      </c>
      <c r="L1185">
        <v>341</v>
      </c>
      <c r="M1185">
        <v>142</v>
      </c>
      <c r="N1185">
        <v>113</v>
      </c>
      <c r="O1185">
        <v>259</v>
      </c>
      <c r="P1185">
        <v>151</v>
      </c>
      <c r="Q1185">
        <v>66</v>
      </c>
      <c r="R1185" s="2">
        <f t="shared" si="128"/>
        <v>1072</v>
      </c>
      <c r="S1185">
        <v>3</v>
      </c>
      <c r="T1185" s="2" t="str">
        <f t="shared" si="129"/>
        <v>With Discount</v>
      </c>
      <c r="U1185">
        <v>6</v>
      </c>
      <c r="V1185" s="18">
        <f t="shared" si="130"/>
        <v>357.33333333333331</v>
      </c>
      <c r="W1185">
        <v>6</v>
      </c>
      <c r="X1185">
        <v>12</v>
      </c>
      <c r="Y1185" s="18">
        <f t="shared" si="131"/>
        <v>714.66666666666663</v>
      </c>
      <c r="Z1185">
        <v>5</v>
      </c>
      <c r="AA1185" s="2">
        <f t="shared" si="132"/>
        <v>27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3</v>
      </c>
      <c r="AI1185">
        <v>11</v>
      </c>
      <c r="AJ1185">
        <v>0</v>
      </c>
    </row>
    <row r="1186" spans="1:36" x14ac:dyDescent="0.25">
      <c r="A1186">
        <v>837</v>
      </c>
      <c r="B1186">
        <v>1977</v>
      </c>
      <c r="C1186" s="2">
        <f t="shared" ca="1" si="126"/>
        <v>48</v>
      </c>
      <c r="D1186" t="s">
        <v>442</v>
      </c>
      <c r="E1186" t="s">
        <v>34</v>
      </c>
      <c r="F1186">
        <v>54809</v>
      </c>
      <c r="G1186">
        <v>1</v>
      </c>
      <c r="H1186">
        <v>1</v>
      </c>
      <c r="I1186" s="21">
        <f t="shared" si="127"/>
        <v>2</v>
      </c>
      <c r="J1186" s="1">
        <v>41587</v>
      </c>
      <c r="K1186">
        <v>0</v>
      </c>
      <c r="L1186">
        <v>63</v>
      </c>
      <c r="M1186">
        <v>6</v>
      </c>
      <c r="N1186">
        <v>57</v>
      </c>
      <c r="O1186">
        <v>13</v>
      </c>
      <c r="P1186">
        <v>13</v>
      </c>
      <c r="Q1186">
        <v>22</v>
      </c>
      <c r="R1186" s="2">
        <f t="shared" si="128"/>
        <v>174</v>
      </c>
      <c r="S1186">
        <v>4</v>
      </c>
      <c r="T1186" s="2" t="str">
        <f t="shared" si="129"/>
        <v>With Discount</v>
      </c>
      <c r="U1186">
        <v>2</v>
      </c>
      <c r="V1186" s="18">
        <f t="shared" si="130"/>
        <v>49.714285714285708</v>
      </c>
      <c r="W1186">
        <v>1</v>
      </c>
      <c r="X1186">
        <v>5</v>
      </c>
      <c r="Y1186" s="18">
        <f t="shared" si="131"/>
        <v>124.28571428571429</v>
      </c>
      <c r="Z1186">
        <v>4</v>
      </c>
      <c r="AA1186" s="2">
        <f t="shared" si="132"/>
        <v>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3</v>
      </c>
      <c r="AI1186">
        <v>11</v>
      </c>
      <c r="AJ1186">
        <v>0</v>
      </c>
    </row>
    <row r="1187" spans="1:36" x14ac:dyDescent="0.25">
      <c r="A1187">
        <v>9500</v>
      </c>
      <c r="B1187">
        <v>1959</v>
      </c>
      <c r="C1187" s="2">
        <f t="shared" ca="1" si="126"/>
        <v>66</v>
      </c>
      <c r="D1187" t="s">
        <v>442</v>
      </c>
      <c r="E1187" t="s">
        <v>34</v>
      </c>
      <c r="F1187">
        <v>58113</v>
      </c>
      <c r="G1187">
        <v>0</v>
      </c>
      <c r="H1187">
        <v>1</v>
      </c>
      <c r="I1187" s="21">
        <f t="shared" si="127"/>
        <v>1</v>
      </c>
      <c r="J1187" t="s">
        <v>340</v>
      </c>
      <c r="K1187">
        <v>66</v>
      </c>
      <c r="L1187">
        <v>221</v>
      </c>
      <c r="M1187">
        <v>104</v>
      </c>
      <c r="N1187">
        <v>169</v>
      </c>
      <c r="O1187">
        <v>102</v>
      </c>
      <c r="P1187">
        <v>78</v>
      </c>
      <c r="Q1187">
        <v>84</v>
      </c>
      <c r="R1187" s="2">
        <f t="shared" si="128"/>
        <v>758</v>
      </c>
      <c r="S1187">
        <v>3</v>
      </c>
      <c r="T1187" s="2" t="str">
        <f t="shared" si="129"/>
        <v>With Discount</v>
      </c>
      <c r="U1187">
        <v>9</v>
      </c>
      <c r="V1187" s="18">
        <f t="shared" si="130"/>
        <v>401.29411764705884</v>
      </c>
      <c r="W1187">
        <v>2</v>
      </c>
      <c r="X1187">
        <v>8</v>
      </c>
      <c r="Y1187" s="18">
        <f t="shared" si="131"/>
        <v>356.70588235294116</v>
      </c>
      <c r="Z1187">
        <v>7</v>
      </c>
      <c r="AA1187" s="2">
        <f t="shared" si="132"/>
        <v>22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3</v>
      </c>
      <c r="AI1187">
        <v>11</v>
      </c>
      <c r="AJ1187">
        <v>0</v>
      </c>
    </row>
    <row r="1188" spans="1:36" x14ac:dyDescent="0.25">
      <c r="A1188">
        <v>3602</v>
      </c>
      <c r="B1188">
        <v>1958</v>
      </c>
      <c r="C1188" s="2">
        <f t="shared" ca="1" si="126"/>
        <v>67</v>
      </c>
      <c r="D1188" t="s">
        <v>443</v>
      </c>
      <c r="E1188" t="s">
        <v>34</v>
      </c>
      <c r="F1188">
        <v>51412</v>
      </c>
      <c r="G1188">
        <v>0</v>
      </c>
      <c r="H1188">
        <v>1</v>
      </c>
      <c r="I1188" s="21">
        <f t="shared" si="127"/>
        <v>1</v>
      </c>
      <c r="J1188" t="s">
        <v>56</v>
      </c>
      <c r="K1188">
        <v>42</v>
      </c>
      <c r="L1188">
        <v>140</v>
      </c>
      <c r="M1188">
        <v>3</v>
      </c>
      <c r="N1188">
        <v>29</v>
      </c>
      <c r="O1188">
        <v>4</v>
      </c>
      <c r="P1188">
        <v>5</v>
      </c>
      <c r="Q1188">
        <v>14</v>
      </c>
      <c r="R1188" s="2">
        <f t="shared" si="128"/>
        <v>195</v>
      </c>
      <c r="S1188">
        <v>2</v>
      </c>
      <c r="T1188" s="2" t="str">
        <f t="shared" si="129"/>
        <v>With Discount</v>
      </c>
      <c r="U1188">
        <v>3</v>
      </c>
      <c r="V1188" s="18">
        <f t="shared" si="130"/>
        <v>83.571428571428569</v>
      </c>
      <c r="W1188">
        <v>2</v>
      </c>
      <c r="X1188">
        <v>4</v>
      </c>
      <c r="Y1188" s="18">
        <f t="shared" si="131"/>
        <v>111.42857142857142</v>
      </c>
      <c r="Z1188">
        <v>4</v>
      </c>
      <c r="AA1188" s="2">
        <f t="shared" si="132"/>
        <v>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3</v>
      </c>
      <c r="AI1188">
        <v>11</v>
      </c>
      <c r="AJ1188">
        <v>0</v>
      </c>
    </row>
    <row r="1189" spans="1:36" x14ac:dyDescent="0.25">
      <c r="A1189">
        <v>234</v>
      </c>
      <c r="B1189">
        <v>1979</v>
      </c>
      <c r="C1189" s="2">
        <f t="shared" ca="1" si="126"/>
        <v>46</v>
      </c>
      <c r="D1189" t="s">
        <v>442</v>
      </c>
      <c r="E1189" t="s">
        <v>37</v>
      </c>
      <c r="F1189">
        <v>15287</v>
      </c>
      <c r="G1189">
        <v>1</v>
      </c>
      <c r="H1189">
        <v>0</v>
      </c>
      <c r="I1189" s="21">
        <f t="shared" si="127"/>
        <v>1</v>
      </c>
      <c r="J1189" s="1">
        <v>41192</v>
      </c>
      <c r="K1189">
        <v>60</v>
      </c>
      <c r="L1189">
        <v>1</v>
      </c>
      <c r="M1189">
        <v>2</v>
      </c>
      <c r="N1189">
        <v>8</v>
      </c>
      <c r="O1189">
        <v>4</v>
      </c>
      <c r="P1189">
        <v>3</v>
      </c>
      <c r="Q1189">
        <v>13</v>
      </c>
      <c r="R1189" s="2">
        <f t="shared" si="128"/>
        <v>31</v>
      </c>
      <c r="S1189">
        <v>2</v>
      </c>
      <c r="T1189" s="2" t="str">
        <f t="shared" si="129"/>
        <v>With Discount</v>
      </c>
      <c r="U1189">
        <v>1</v>
      </c>
      <c r="V1189" s="18">
        <f t="shared" si="130"/>
        <v>10.333333333333332</v>
      </c>
      <c r="W1189">
        <v>1</v>
      </c>
      <c r="X1189">
        <v>2</v>
      </c>
      <c r="Y1189" s="18">
        <f t="shared" si="131"/>
        <v>20.666666666666664</v>
      </c>
      <c r="Z1189">
        <v>7</v>
      </c>
      <c r="AA1189" s="2">
        <f t="shared" si="132"/>
        <v>6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3</v>
      </c>
      <c r="AI1189">
        <v>11</v>
      </c>
      <c r="AJ1189">
        <v>1</v>
      </c>
    </row>
    <row r="1190" spans="1:36" x14ac:dyDescent="0.25">
      <c r="A1190">
        <v>2995</v>
      </c>
      <c r="B1190">
        <v>1957</v>
      </c>
      <c r="C1190" s="2">
        <f t="shared" ca="1" si="126"/>
        <v>68</v>
      </c>
      <c r="D1190" t="s">
        <v>443</v>
      </c>
      <c r="E1190" t="s">
        <v>34</v>
      </c>
      <c r="F1190">
        <v>66636</v>
      </c>
      <c r="G1190">
        <v>0</v>
      </c>
      <c r="H1190">
        <v>0</v>
      </c>
      <c r="I1190" s="21">
        <f t="shared" si="127"/>
        <v>0</v>
      </c>
      <c r="J1190" t="s">
        <v>361</v>
      </c>
      <c r="K1190">
        <v>64</v>
      </c>
      <c r="L1190">
        <v>291</v>
      </c>
      <c r="M1190">
        <v>10</v>
      </c>
      <c r="N1190">
        <v>689</v>
      </c>
      <c r="O1190">
        <v>84</v>
      </c>
      <c r="P1190">
        <v>10</v>
      </c>
      <c r="Q1190">
        <v>0</v>
      </c>
      <c r="R1190" s="2">
        <f t="shared" si="128"/>
        <v>1084</v>
      </c>
      <c r="S1190">
        <v>1</v>
      </c>
      <c r="T1190" s="2" t="str">
        <f t="shared" si="129"/>
        <v>With Discount</v>
      </c>
      <c r="U1190">
        <v>3</v>
      </c>
      <c r="V1190" s="18">
        <f t="shared" si="130"/>
        <v>271</v>
      </c>
      <c r="W1190">
        <v>4</v>
      </c>
      <c r="X1190">
        <v>9</v>
      </c>
      <c r="Y1190" s="18">
        <f t="shared" si="131"/>
        <v>813</v>
      </c>
      <c r="Z1190">
        <v>1</v>
      </c>
      <c r="AA1190" s="2">
        <f t="shared" si="132"/>
        <v>17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3</v>
      </c>
      <c r="AI1190">
        <v>11</v>
      </c>
      <c r="AJ1190">
        <v>0</v>
      </c>
    </row>
    <row r="1191" spans="1:36" x14ac:dyDescent="0.25">
      <c r="A1191">
        <v>1118</v>
      </c>
      <c r="B1191">
        <v>1956</v>
      </c>
      <c r="C1191" s="2">
        <f t="shared" ca="1" si="126"/>
        <v>69</v>
      </c>
      <c r="D1191" t="s">
        <v>443</v>
      </c>
      <c r="E1191" t="s">
        <v>34</v>
      </c>
      <c r="F1191">
        <v>50965</v>
      </c>
      <c r="G1191">
        <v>0</v>
      </c>
      <c r="H1191">
        <v>1</v>
      </c>
      <c r="I1191" s="21">
        <f t="shared" si="127"/>
        <v>1</v>
      </c>
      <c r="J1191" t="s">
        <v>50</v>
      </c>
      <c r="K1191">
        <v>87</v>
      </c>
      <c r="L1191">
        <v>544</v>
      </c>
      <c r="M1191">
        <v>13</v>
      </c>
      <c r="N1191">
        <v>85</v>
      </c>
      <c r="O1191">
        <v>8</v>
      </c>
      <c r="P1191">
        <v>6</v>
      </c>
      <c r="Q1191">
        <v>29</v>
      </c>
      <c r="R1191" s="2">
        <f t="shared" si="128"/>
        <v>685</v>
      </c>
      <c r="S1191">
        <v>3</v>
      </c>
      <c r="T1191" s="2" t="str">
        <f t="shared" si="129"/>
        <v>With Discount</v>
      </c>
      <c r="U1191">
        <v>10</v>
      </c>
      <c r="V1191" s="18">
        <f t="shared" si="130"/>
        <v>456.66666666666663</v>
      </c>
      <c r="W1191">
        <v>4</v>
      </c>
      <c r="X1191">
        <v>5</v>
      </c>
      <c r="Y1191" s="18">
        <f t="shared" si="131"/>
        <v>228.33333333333331</v>
      </c>
      <c r="Z1191">
        <v>8</v>
      </c>
      <c r="AA1191" s="2">
        <f t="shared" si="132"/>
        <v>22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</v>
      </c>
      <c r="AI1191">
        <v>11</v>
      </c>
      <c r="AJ1191">
        <v>0</v>
      </c>
    </row>
    <row r="1192" spans="1:36" x14ac:dyDescent="0.25">
      <c r="A1192">
        <v>7789</v>
      </c>
      <c r="B1192">
        <v>1965</v>
      </c>
      <c r="C1192" s="2">
        <f t="shared" ca="1" si="126"/>
        <v>60</v>
      </c>
      <c r="D1192" t="s">
        <v>33</v>
      </c>
      <c r="E1192" t="s">
        <v>34</v>
      </c>
      <c r="F1192">
        <v>84618</v>
      </c>
      <c r="G1192">
        <v>0</v>
      </c>
      <c r="H1192">
        <v>0</v>
      </c>
      <c r="I1192" s="21">
        <f t="shared" si="127"/>
        <v>0</v>
      </c>
      <c r="J1192" t="s">
        <v>52</v>
      </c>
      <c r="K1192">
        <v>96</v>
      </c>
      <c r="L1192">
        <v>684</v>
      </c>
      <c r="M1192">
        <v>100</v>
      </c>
      <c r="N1192">
        <v>801</v>
      </c>
      <c r="O1192">
        <v>21</v>
      </c>
      <c r="P1192">
        <v>66</v>
      </c>
      <c r="Q1192">
        <v>0</v>
      </c>
      <c r="R1192" s="2">
        <f t="shared" si="128"/>
        <v>1672</v>
      </c>
      <c r="S1192">
        <v>1</v>
      </c>
      <c r="T1192" s="2" t="str">
        <f t="shared" si="129"/>
        <v>With Discount</v>
      </c>
      <c r="U1192">
        <v>6</v>
      </c>
      <c r="V1192" s="18">
        <f t="shared" si="130"/>
        <v>627</v>
      </c>
      <c r="W1192">
        <v>9</v>
      </c>
      <c r="X1192">
        <v>10</v>
      </c>
      <c r="Y1192" s="18">
        <f t="shared" si="131"/>
        <v>1045</v>
      </c>
      <c r="Z1192">
        <v>2</v>
      </c>
      <c r="AA1192" s="2">
        <f t="shared" si="132"/>
        <v>26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3</v>
      </c>
      <c r="AI1192">
        <v>11</v>
      </c>
      <c r="AJ1192">
        <v>0</v>
      </c>
    </row>
    <row r="1193" spans="1:36" x14ac:dyDescent="0.25">
      <c r="A1193">
        <v>3068</v>
      </c>
      <c r="B1193">
        <v>1990</v>
      </c>
      <c r="C1193" s="2">
        <f t="shared" ca="1" si="126"/>
        <v>35</v>
      </c>
      <c r="D1193" t="s">
        <v>442</v>
      </c>
      <c r="E1193" t="s">
        <v>34</v>
      </c>
      <c r="F1193">
        <v>18351</v>
      </c>
      <c r="G1193">
        <v>0</v>
      </c>
      <c r="H1193">
        <v>0</v>
      </c>
      <c r="I1193" s="21">
        <f t="shared" si="127"/>
        <v>0</v>
      </c>
      <c r="J1193" t="s">
        <v>321</v>
      </c>
      <c r="K1193">
        <v>1</v>
      </c>
      <c r="L1193">
        <v>1</v>
      </c>
      <c r="M1193">
        <v>12</v>
      </c>
      <c r="N1193">
        <v>9</v>
      </c>
      <c r="O1193">
        <v>0</v>
      </c>
      <c r="P1193">
        <v>14</v>
      </c>
      <c r="Q1193">
        <v>7</v>
      </c>
      <c r="R1193" s="2">
        <f t="shared" si="128"/>
        <v>43</v>
      </c>
      <c r="S1193">
        <v>1</v>
      </c>
      <c r="T1193" s="2" t="str">
        <f t="shared" si="129"/>
        <v>With Discount</v>
      </c>
      <c r="U1193">
        <v>2</v>
      </c>
      <c r="V1193" s="18">
        <f t="shared" si="130"/>
        <v>17.2</v>
      </c>
      <c r="W1193">
        <v>0</v>
      </c>
      <c r="X1193">
        <v>3</v>
      </c>
      <c r="Y1193" s="18">
        <f t="shared" si="131"/>
        <v>25.8</v>
      </c>
      <c r="Z1193">
        <v>7</v>
      </c>
      <c r="AA1193" s="2">
        <f t="shared" si="132"/>
        <v>6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3</v>
      </c>
      <c r="AI1193">
        <v>11</v>
      </c>
      <c r="AJ1193">
        <v>0</v>
      </c>
    </row>
    <row r="1194" spans="1:36" x14ac:dyDescent="0.25">
      <c r="A1194">
        <v>8955</v>
      </c>
      <c r="B1194">
        <v>1957</v>
      </c>
      <c r="C1194" s="2">
        <f t="shared" ca="1" si="126"/>
        <v>68</v>
      </c>
      <c r="D1194" t="s">
        <v>33</v>
      </c>
      <c r="E1194" t="s">
        <v>34</v>
      </c>
      <c r="F1194">
        <v>40451</v>
      </c>
      <c r="G1194">
        <v>0</v>
      </c>
      <c r="H1194">
        <v>2</v>
      </c>
      <c r="I1194" s="21">
        <f t="shared" si="127"/>
        <v>2</v>
      </c>
      <c r="J1194" t="s">
        <v>145</v>
      </c>
      <c r="K1194">
        <v>54</v>
      </c>
      <c r="L1194">
        <v>35</v>
      </c>
      <c r="M1194">
        <v>0</v>
      </c>
      <c r="N1194">
        <v>4</v>
      </c>
      <c r="O1194">
        <v>0</v>
      </c>
      <c r="P1194">
        <v>0</v>
      </c>
      <c r="Q1194">
        <v>10</v>
      </c>
      <c r="R1194" s="2">
        <f t="shared" si="128"/>
        <v>49</v>
      </c>
      <c r="S1194">
        <v>1</v>
      </c>
      <c r="T1194" s="2" t="str">
        <f t="shared" si="129"/>
        <v>With Discount</v>
      </c>
      <c r="U1194">
        <v>1</v>
      </c>
      <c r="V1194" s="18">
        <f t="shared" si="130"/>
        <v>16.333333333333332</v>
      </c>
      <c r="W1194">
        <v>1</v>
      </c>
      <c r="X1194">
        <v>2</v>
      </c>
      <c r="Y1194" s="18">
        <f t="shared" si="131"/>
        <v>32.666666666666664</v>
      </c>
      <c r="Z1194">
        <v>5</v>
      </c>
      <c r="AA1194" s="2">
        <f t="shared" si="132"/>
        <v>5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3</v>
      </c>
      <c r="AI1194">
        <v>11</v>
      </c>
      <c r="AJ1194">
        <v>0</v>
      </c>
    </row>
    <row r="1195" spans="1:36" x14ac:dyDescent="0.25">
      <c r="A1195">
        <v>945</v>
      </c>
      <c r="B1195">
        <v>1965</v>
      </c>
      <c r="C1195" s="2">
        <f t="shared" ca="1" si="126"/>
        <v>60</v>
      </c>
      <c r="D1195" t="s">
        <v>442</v>
      </c>
      <c r="E1195" t="s">
        <v>34</v>
      </c>
      <c r="F1195">
        <v>36317</v>
      </c>
      <c r="G1195">
        <v>0</v>
      </c>
      <c r="H1195">
        <v>1</v>
      </c>
      <c r="I1195" s="21">
        <f t="shared" si="127"/>
        <v>1</v>
      </c>
      <c r="J1195" t="s">
        <v>163</v>
      </c>
      <c r="K1195">
        <v>53</v>
      </c>
      <c r="L1195">
        <v>87</v>
      </c>
      <c r="M1195">
        <v>3</v>
      </c>
      <c r="N1195">
        <v>25</v>
      </c>
      <c r="O1195">
        <v>3</v>
      </c>
      <c r="P1195">
        <v>2</v>
      </c>
      <c r="Q1195">
        <v>13</v>
      </c>
      <c r="R1195" s="2">
        <f t="shared" si="128"/>
        <v>133</v>
      </c>
      <c r="S1195">
        <v>2</v>
      </c>
      <c r="T1195" s="2" t="str">
        <f t="shared" si="129"/>
        <v>With Discount</v>
      </c>
      <c r="U1195">
        <v>3</v>
      </c>
      <c r="V1195" s="18">
        <f t="shared" si="130"/>
        <v>57</v>
      </c>
      <c r="W1195">
        <v>0</v>
      </c>
      <c r="X1195">
        <v>4</v>
      </c>
      <c r="Y1195" s="18">
        <f t="shared" si="131"/>
        <v>76</v>
      </c>
      <c r="Z1195">
        <v>7</v>
      </c>
      <c r="AA1195" s="2">
        <f t="shared" si="132"/>
        <v>9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3</v>
      </c>
      <c r="AI1195">
        <v>11</v>
      </c>
      <c r="AJ1195">
        <v>0</v>
      </c>
    </row>
    <row r="1196" spans="1:36" x14ac:dyDescent="0.25">
      <c r="A1196">
        <v>5644</v>
      </c>
      <c r="B1196">
        <v>1957</v>
      </c>
      <c r="C1196" s="2">
        <f t="shared" ca="1" si="126"/>
        <v>68</v>
      </c>
      <c r="D1196" t="s">
        <v>442</v>
      </c>
      <c r="E1196" t="s">
        <v>34</v>
      </c>
      <c r="F1196">
        <v>42213</v>
      </c>
      <c r="G1196">
        <v>0</v>
      </c>
      <c r="H1196">
        <v>1</v>
      </c>
      <c r="I1196" s="21">
        <f t="shared" si="127"/>
        <v>1</v>
      </c>
      <c r="J1196" s="1">
        <v>41618</v>
      </c>
      <c r="K1196">
        <v>96</v>
      </c>
      <c r="L1196">
        <v>309</v>
      </c>
      <c r="M1196">
        <v>3</v>
      </c>
      <c r="N1196">
        <v>24</v>
      </c>
      <c r="O1196">
        <v>4</v>
      </c>
      <c r="P1196">
        <v>3</v>
      </c>
      <c r="Q1196">
        <v>20</v>
      </c>
      <c r="R1196" s="2">
        <f t="shared" si="128"/>
        <v>363</v>
      </c>
      <c r="S1196">
        <v>2</v>
      </c>
      <c r="T1196" s="2" t="str">
        <f t="shared" si="129"/>
        <v>With Discount</v>
      </c>
      <c r="U1196">
        <v>5</v>
      </c>
      <c r="V1196" s="18">
        <f t="shared" si="130"/>
        <v>151.25</v>
      </c>
      <c r="W1196">
        <v>1</v>
      </c>
      <c r="X1196">
        <v>7</v>
      </c>
      <c r="Y1196" s="18">
        <f t="shared" si="131"/>
        <v>211.75</v>
      </c>
      <c r="Z1196">
        <v>7</v>
      </c>
      <c r="AA1196" s="2">
        <f t="shared" si="132"/>
        <v>15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3</v>
      </c>
      <c r="AI1196">
        <v>11</v>
      </c>
      <c r="AJ1196">
        <v>0</v>
      </c>
    </row>
    <row r="1197" spans="1:36" x14ac:dyDescent="0.25">
      <c r="A1197">
        <v>7192</v>
      </c>
      <c r="B1197">
        <v>1955</v>
      </c>
      <c r="C1197" s="2">
        <f t="shared" ca="1" si="126"/>
        <v>70</v>
      </c>
      <c r="D1197" t="s">
        <v>442</v>
      </c>
      <c r="E1197" t="s">
        <v>34</v>
      </c>
      <c r="F1197">
        <v>65748</v>
      </c>
      <c r="G1197">
        <v>0</v>
      </c>
      <c r="H1197">
        <v>1</v>
      </c>
      <c r="I1197" s="21">
        <f t="shared" si="127"/>
        <v>1</v>
      </c>
      <c r="J1197" t="s">
        <v>268</v>
      </c>
      <c r="K1197">
        <v>58</v>
      </c>
      <c r="L1197">
        <v>172</v>
      </c>
      <c r="M1197">
        <v>73</v>
      </c>
      <c r="N1197">
        <v>93</v>
      </c>
      <c r="O1197">
        <v>95</v>
      </c>
      <c r="P1197">
        <v>78</v>
      </c>
      <c r="Q1197">
        <v>34</v>
      </c>
      <c r="R1197" s="2">
        <f t="shared" si="128"/>
        <v>545</v>
      </c>
      <c r="S1197">
        <v>2</v>
      </c>
      <c r="T1197" s="2" t="str">
        <f t="shared" si="129"/>
        <v>With Discount</v>
      </c>
      <c r="U1197">
        <v>2</v>
      </c>
      <c r="V1197" s="18">
        <f t="shared" si="130"/>
        <v>90.833333333333329</v>
      </c>
      <c r="W1197">
        <v>4</v>
      </c>
      <c r="X1197">
        <v>10</v>
      </c>
      <c r="Y1197" s="18">
        <f t="shared" si="131"/>
        <v>454.16666666666669</v>
      </c>
      <c r="Z1197">
        <v>1</v>
      </c>
      <c r="AA1197" s="2">
        <f t="shared" si="132"/>
        <v>18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3</v>
      </c>
      <c r="AI1197">
        <v>11</v>
      </c>
      <c r="AJ1197">
        <v>0</v>
      </c>
    </row>
    <row r="1198" spans="1:36" x14ac:dyDescent="0.25">
      <c r="A1198">
        <v>2324</v>
      </c>
      <c r="B1198">
        <v>1972</v>
      </c>
      <c r="C1198" s="2">
        <f t="shared" ca="1" si="126"/>
        <v>53</v>
      </c>
      <c r="D1198" t="s">
        <v>442</v>
      </c>
      <c r="E1198" t="s">
        <v>34</v>
      </c>
      <c r="F1198">
        <v>77044</v>
      </c>
      <c r="G1198">
        <v>0</v>
      </c>
      <c r="H1198">
        <v>1</v>
      </c>
      <c r="I1198" s="21">
        <f t="shared" si="127"/>
        <v>1</v>
      </c>
      <c r="J1198" t="s">
        <v>158</v>
      </c>
      <c r="K1198">
        <v>12</v>
      </c>
      <c r="L1198">
        <v>625</v>
      </c>
      <c r="M1198">
        <v>38</v>
      </c>
      <c r="N1198">
        <v>242</v>
      </c>
      <c r="O1198">
        <v>50</v>
      </c>
      <c r="P1198">
        <v>34</v>
      </c>
      <c r="Q1198">
        <v>76</v>
      </c>
      <c r="R1198" s="2">
        <f t="shared" si="128"/>
        <v>1065</v>
      </c>
      <c r="S1198">
        <v>2</v>
      </c>
      <c r="T1198" s="2" t="str">
        <f t="shared" si="129"/>
        <v>With Discount</v>
      </c>
      <c r="U1198">
        <v>7</v>
      </c>
      <c r="V1198" s="18">
        <f t="shared" si="130"/>
        <v>414.16666666666669</v>
      </c>
      <c r="W1198">
        <v>11</v>
      </c>
      <c r="X1198">
        <v>11</v>
      </c>
      <c r="Y1198" s="18">
        <f t="shared" si="131"/>
        <v>650.83333333333337</v>
      </c>
      <c r="Z1198">
        <v>4</v>
      </c>
      <c r="AA1198" s="2">
        <f t="shared" si="132"/>
        <v>31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3</v>
      </c>
      <c r="AI1198">
        <v>11</v>
      </c>
      <c r="AJ1198">
        <v>0</v>
      </c>
    </row>
    <row r="1199" spans="1:36" x14ac:dyDescent="0.25">
      <c r="A1199">
        <v>697</v>
      </c>
      <c r="B1199">
        <v>1969</v>
      </c>
      <c r="C1199" s="2">
        <f t="shared" ca="1" si="126"/>
        <v>56</v>
      </c>
      <c r="D1199" t="s">
        <v>442</v>
      </c>
      <c r="E1199" t="s">
        <v>34</v>
      </c>
      <c r="F1199">
        <v>74918</v>
      </c>
      <c r="G1199">
        <v>0</v>
      </c>
      <c r="H1199">
        <v>0</v>
      </c>
      <c r="I1199" s="21">
        <f t="shared" si="127"/>
        <v>0</v>
      </c>
      <c r="J1199" s="1">
        <v>41611</v>
      </c>
      <c r="K1199">
        <v>78</v>
      </c>
      <c r="L1199">
        <v>972</v>
      </c>
      <c r="M1199">
        <v>59</v>
      </c>
      <c r="N1199">
        <v>913</v>
      </c>
      <c r="O1199">
        <v>25</v>
      </c>
      <c r="P1199">
        <v>19</v>
      </c>
      <c r="Q1199">
        <v>59</v>
      </c>
      <c r="R1199" s="2">
        <f t="shared" si="128"/>
        <v>2047</v>
      </c>
      <c r="S1199">
        <v>1</v>
      </c>
      <c r="T1199" s="2" t="str">
        <f t="shared" si="129"/>
        <v>With Discount</v>
      </c>
      <c r="U1199">
        <v>5</v>
      </c>
      <c r="V1199" s="18">
        <f t="shared" si="130"/>
        <v>930.45454545454538</v>
      </c>
      <c r="W1199">
        <v>9</v>
      </c>
      <c r="X1199">
        <v>6</v>
      </c>
      <c r="Y1199" s="18">
        <f t="shared" si="131"/>
        <v>1116.5454545454545</v>
      </c>
      <c r="Z1199">
        <v>3</v>
      </c>
      <c r="AA1199" s="2">
        <f t="shared" si="132"/>
        <v>21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3</v>
      </c>
      <c r="AI1199">
        <v>11</v>
      </c>
      <c r="AJ1199">
        <v>0</v>
      </c>
    </row>
    <row r="1200" spans="1:36" x14ac:dyDescent="0.25">
      <c r="A1200">
        <v>3439</v>
      </c>
      <c r="B1200">
        <v>1972</v>
      </c>
      <c r="C1200" s="2">
        <f t="shared" ca="1" si="126"/>
        <v>53</v>
      </c>
      <c r="D1200" t="s">
        <v>442</v>
      </c>
      <c r="E1200" t="s">
        <v>34</v>
      </c>
      <c r="F1200">
        <v>56721</v>
      </c>
      <c r="G1200">
        <v>1</v>
      </c>
      <c r="H1200">
        <v>1</v>
      </c>
      <c r="I1200" s="21">
        <f t="shared" si="127"/>
        <v>2</v>
      </c>
      <c r="J1200" t="s">
        <v>175</v>
      </c>
      <c r="K1200">
        <v>64</v>
      </c>
      <c r="L1200">
        <v>157</v>
      </c>
      <c r="M1200">
        <v>6</v>
      </c>
      <c r="N1200">
        <v>39</v>
      </c>
      <c r="O1200">
        <v>6</v>
      </c>
      <c r="P1200">
        <v>13</v>
      </c>
      <c r="Q1200">
        <v>75</v>
      </c>
      <c r="R1200" s="2">
        <f t="shared" si="128"/>
        <v>296</v>
      </c>
      <c r="S1200">
        <v>5</v>
      </c>
      <c r="T1200" s="2" t="str">
        <f t="shared" si="129"/>
        <v>With Discount</v>
      </c>
      <c r="U1200">
        <v>4</v>
      </c>
      <c r="V1200" s="18">
        <f t="shared" si="130"/>
        <v>131.55555555555554</v>
      </c>
      <c r="W1200">
        <v>1</v>
      </c>
      <c r="X1200">
        <v>5</v>
      </c>
      <c r="Y1200" s="18">
        <f t="shared" si="131"/>
        <v>164.44444444444446</v>
      </c>
      <c r="Z1200">
        <v>6</v>
      </c>
      <c r="AA1200" s="2">
        <f t="shared" si="132"/>
        <v>15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3</v>
      </c>
      <c r="AI1200">
        <v>11</v>
      </c>
      <c r="AJ1200">
        <v>0</v>
      </c>
    </row>
    <row r="1201" spans="1:36" x14ac:dyDescent="0.25">
      <c r="A1201">
        <v>1506</v>
      </c>
      <c r="B1201">
        <v>1975</v>
      </c>
      <c r="C1201" s="2">
        <f t="shared" ca="1" si="126"/>
        <v>50</v>
      </c>
      <c r="D1201" t="s">
        <v>442</v>
      </c>
      <c r="E1201" t="s">
        <v>30</v>
      </c>
      <c r="F1201">
        <v>42160</v>
      </c>
      <c r="G1201">
        <v>1</v>
      </c>
      <c r="H1201">
        <v>1</v>
      </c>
      <c r="I1201" s="21">
        <f t="shared" si="127"/>
        <v>2</v>
      </c>
      <c r="J1201" t="s">
        <v>377</v>
      </c>
      <c r="K1201">
        <v>26</v>
      </c>
      <c r="L1201">
        <v>48</v>
      </c>
      <c r="M1201">
        <v>9</v>
      </c>
      <c r="N1201">
        <v>45</v>
      </c>
      <c r="O1201">
        <v>3</v>
      </c>
      <c r="P1201">
        <v>15</v>
      </c>
      <c r="Q1201">
        <v>20</v>
      </c>
      <c r="R1201" s="2">
        <f t="shared" si="128"/>
        <v>140</v>
      </c>
      <c r="S1201">
        <v>4</v>
      </c>
      <c r="T1201" s="2" t="str">
        <f t="shared" si="129"/>
        <v>With Discount</v>
      </c>
      <c r="U1201">
        <v>2</v>
      </c>
      <c r="V1201" s="18">
        <f t="shared" si="130"/>
        <v>46.666666666666664</v>
      </c>
      <c r="W1201">
        <v>1</v>
      </c>
      <c r="X1201">
        <v>4</v>
      </c>
      <c r="Y1201" s="18">
        <f t="shared" si="131"/>
        <v>93.333333333333329</v>
      </c>
      <c r="Z1201">
        <v>6</v>
      </c>
      <c r="AA1201" s="2">
        <f t="shared" si="132"/>
        <v>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3</v>
      </c>
      <c r="AI1201">
        <v>11</v>
      </c>
      <c r="AJ1201">
        <v>1</v>
      </c>
    </row>
    <row r="1202" spans="1:36" x14ac:dyDescent="0.25">
      <c r="A1202">
        <v>232</v>
      </c>
      <c r="B1202">
        <v>1965</v>
      </c>
      <c r="C1202" s="2">
        <f t="shared" ca="1" si="126"/>
        <v>60</v>
      </c>
      <c r="D1202" t="s">
        <v>442</v>
      </c>
      <c r="E1202" t="s">
        <v>30</v>
      </c>
      <c r="F1202">
        <v>61559</v>
      </c>
      <c r="G1202">
        <v>0</v>
      </c>
      <c r="H1202">
        <v>1</v>
      </c>
      <c r="I1202" s="21">
        <f t="shared" si="127"/>
        <v>1</v>
      </c>
      <c r="J1202" t="s">
        <v>135</v>
      </c>
      <c r="K1202">
        <v>8</v>
      </c>
      <c r="L1202">
        <v>279</v>
      </c>
      <c r="M1202">
        <v>83</v>
      </c>
      <c r="N1202">
        <v>88</v>
      </c>
      <c r="O1202">
        <v>32</v>
      </c>
      <c r="P1202">
        <v>14</v>
      </c>
      <c r="Q1202">
        <v>34</v>
      </c>
      <c r="R1202" s="2">
        <f t="shared" si="128"/>
        <v>530</v>
      </c>
      <c r="S1202">
        <v>1</v>
      </c>
      <c r="T1202" s="2" t="str">
        <f t="shared" si="129"/>
        <v>With Discount</v>
      </c>
      <c r="U1202">
        <v>4</v>
      </c>
      <c r="V1202" s="18">
        <f t="shared" si="130"/>
        <v>151.42857142857142</v>
      </c>
      <c r="W1202">
        <v>2</v>
      </c>
      <c r="X1202">
        <v>10</v>
      </c>
      <c r="Y1202" s="18">
        <f t="shared" si="131"/>
        <v>378.57142857142856</v>
      </c>
      <c r="Z1202">
        <v>3</v>
      </c>
      <c r="AA1202" s="2">
        <f t="shared" si="132"/>
        <v>17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3</v>
      </c>
      <c r="AI1202">
        <v>11</v>
      </c>
      <c r="AJ1202">
        <v>0</v>
      </c>
    </row>
    <row r="1203" spans="1:36" x14ac:dyDescent="0.25">
      <c r="A1203">
        <v>8876</v>
      </c>
      <c r="B1203">
        <v>1963</v>
      </c>
      <c r="C1203" s="2">
        <f t="shared" ca="1" si="126"/>
        <v>62</v>
      </c>
      <c r="D1203" t="s">
        <v>33</v>
      </c>
      <c r="E1203" t="s">
        <v>34</v>
      </c>
      <c r="F1203">
        <v>33629</v>
      </c>
      <c r="G1203">
        <v>1</v>
      </c>
      <c r="H1203">
        <v>1</v>
      </c>
      <c r="I1203" s="21">
        <f t="shared" si="127"/>
        <v>2</v>
      </c>
      <c r="J1203" s="1">
        <v>41129</v>
      </c>
      <c r="K1203">
        <v>49</v>
      </c>
      <c r="L1203">
        <v>132</v>
      </c>
      <c r="M1203">
        <v>0</v>
      </c>
      <c r="N1203">
        <v>16</v>
      </c>
      <c r="O1203">
        <v>0</v>
      </c>
      <c r="P1203">
        <v>0</v>
      </c>
      <c r="Q1203">
        <v>4</v>
      </c>
      <c r="R1203" s="2">
        <f t="shared" si="128"/>
        <v>152</v>
      </c>
      <c r="S1203">
        <v>5</v>
      </c>
      <c r="T1203" s="2" t="str">
        <f t="shared" si="129"/>
        <v>With Discount</v>
      </c>
      <c r="U1203">
        <v>3</v>
      </c>
      <c r="V1203" s="18">
        <f t="shared" si="130"/>
        <v>65.142857142857139</v>
      </c>
      <c r="W1203">
        <v>1</v>
      </c>
      <c r="X1203">
        <v>4</v>
      </c>
      <c r="Y1203" s="18">
        <f t="shared" si="131"/>
        <v>86.857142857142847</v>
      </c>
      <c r="Z1203">
        <v>9</v>
      </c>
      <c r="AA1203" s="2">
        <f t="shared" si="132"/>
        <v>13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3</v>
      </c>
      <c r="AI1203">
        <v>11</v>
      </c>
      <c r="AJ1203">
        <v>0</v>
      </c>
    </row>
    <row r="1204" spans="1:36" x14ac:dyDescent="0.25">
      <c r="A1204">
        <v>4500</v>
      </c>
      <c r="B1204">
        <v>1991</v>
      </c>
      <c r="C1204" s="2">
        <f t="shared" ca="1" si="126"/>
        <v>34</v>
      </c>
      <c r="D1204" t="s">
        <v>33</v>
      </c>
      <c r="E1204" t="s">
        <v>34</v>
      </c>
      <c r="F1204">
        <v>68682</v>
      </c>
      <c r="G1204">
        <v>0</v>
      </c>
      <c r="H1204">
        <v>0</v>
      </c>
      <c r="I1204" s="21">
        <f t="shared" si="127"/>
        <v>0</v>
      </c>
      <c r="J1204" s="1">
        <v>41435</v>
      </c>
      <c r="K1204">
        <v>56</v>
      </c>
      <c r="L1204">
        <v>919</v>
      </c>
      <c r="M1204">
        <v>0</v>
      </c>
      <c r="N1204">
        <v>505</v>
      </c>
      <c r="O1204">
        <v>99</v>
      </c>
      <c r="P1204">
        <v>30</v>
      </c>
      <c r="Q1204">
        <v>45</v>
      </c>
      <c r="R1204" s="2">
        <f t="shared" si="128"/>
        <v>1598</v>
      </c>
      <c r="S1204">
        <v>1</v>
      </c>
      <c r="T1204" s="2" t="str">
        <f t="shared" si="129"/>
        <v>With Discount</v>
      </c>
      <c r="U1204">
        <v>4</v>
      </c>
      <c r="V1204" s="18">
        <f t="shared" si="130"/>
        <v>456.57142857142856</v>
      </c>
      <c r="W1204">
        <v>9</v>
      </c>
      <c r="X1204">
        <v>10</v>
      </c>
      <c r="Y1204" s="18">
        <f t="shared" si="131"/>
        <v>1141.4285714285716</v>
      </c>
      <c r="Z1204">
        <v>2</v>
      </c>
      <c r="AA1204" s="2">
        <f t="shared" si="132"/>
        <v>24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3</v>
      </c>
      <c r="AI1204">
        <v>11</v>
      </c>
      <c r="AJ1204">
        <v>0</v>
      </c>
    </row>
    <row r="1205" spans="1:36" x14ac:dyDescent="0.25">
      <c r="A1205">
        <v>9739</v>
      </c>
      <c r="B1205">
        <v>1963</v>
      </c>
      <c r="C1205" s="2">
        <f t="shared" ca="1" si="126"/>
        <v>62</v>
      </c>
      <c r="D1205" t="s">
        <v>442</v>
      </c>
      <c r="E1205" t="s">
        <v>30</v>
      </c>
      <c r="F1205">
        <v>34377</v>
      </c>
      <c r="G1205">
        <v>0</v>
      </c>
      <c r="H1205">
        <v>1</v>
      </c>
      <c r="I1205" s="21">
        <f t="shared" si="127"/>
        <v>1</v>
      </c>
      <c r="J1205" t="s">
        <v>323</v>
      </c>
      <c r="K1205">
        <v>55</v>
      </c>
      <c r="L1205">
        <v>62</v>
      </c>
      <c r="M1205">
        <v>0</v>
      </c>
      <c r="N1205">
        <v>22</v>
      </c>
      <c r="O1205">
        <v>3</v>
      </c>
      <c r="P1205">
        <v>1</v>
      </c>
      <c r="Q1205">
        <v>26</v>
      </c>
      <c r="R1205" s="2">
        <f t="shared" si="128"/>
        <v>114</v>
      </c>
      <c r="S1205">
        <v>2</v>
      </c>
      <c r="T1205" s="2" t="str">
        <f t="shared" si="129"/>
        <v>With Discount</v>
      </c>
      <c r="U1205">
        <v>2</v>
      </c>
      <c r="V1205" s="18">
        <f t="shared" si="130"/>
        <v>57</v>
      </c>
      <c r="W1205">
        <v>2</v>
      </c>
      <c r="X1205">
        <v>2</v>
      </c>
      <c r="Y1205" s="18">
        <f t="shared" si="131"/>
        <v>57</v>
      </c>
      <c r="Z1205">
        <v>7</v>
      </c>
      <c r="AA1205" s="2">
        <f t="shared" si="132"/>
        <v>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3</v>
      </c>
      <c r="AI1205">
        <v>11</v>
      </c>
      <c r="AJ1205">
        <v>0</v>
      </c>
    </row>
    <row r="1206" spans="1:36" x14ac:dyDescent="0.25">
      <c r="A1206">
        <v>10395</v>
      </c>
      <c r="B1206">
        <v>1986</v>
      </c>
      <c r="C1206" s="2">
        <f t="shared" ca="1" si="126"/>
        <v>39</v>
      </c>
      <c r="D1206" t="s">
        <v>41</v>
      </c>
      <c r="E1206" t="s">
        <v>30</v>
      </c>
      <c r="F1206">
        <v>8940</v>
      </c>
      <c r="G1206">
        <v>1</v>
      </c>
      <c r="H1206">
        <v>0</v>
      </c>
      <c r="I1206" s="21">
        <f t="shared" si="127"/>
        <v>1</v>
      </c>
      <c r="J1206" t="s">
        <v>108</v>
      </c>
      <c r="K1206">
        <v>25</v>
      </c>
      <c r="L1206">
        <v>1</v>
      </c>
      <c r="M1206">
        <v>45</v>
      </c>
      <c r="N1206">
        <v>3</v>
      </c>
      <c r="O1206">
        <v>4</v>
      </c>
      <c r="P1206">
        <v>6</v>
      </c>
      <c r="Q1206">
        <v>42</v>
      </c>
      <c r="R1206" s="2">
        <f t="shared" si="128"/>
        <v>101</v>
      </c>
      <c r="S1206">
        <v>3</v>
      </c>
      <c r="T1206" s="2" t="str">
        <f t="shared" si="129"/>
        <v>With Discount</v>
      </c>
      <c r="U1206">
        <v>3</v>
      </c>
      <c r="V1206" s="18">
        <f t="shared" si="130"/>
        <v>50.5</v>
      </c>
      <c r="W1206">
        <v>1</v>
      </c>
      <c r="X1206">
        <v>3</v>
      </c>
      <c r="Y1206" s="18">
        <f t="shared" si="131"/>
        <v>50.5</v>
      </c>
      <c r="Z1206">
        <v>8</v>
      </c>
      <c r="AA1206" s="2">
        <f t="shared" si="132"/>
        <v>10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3</v>
      </c>
      <c r="AI1206">
        <v>11</v>
      </c>
      <c r="AJ1206">
        <v>0</v>
      </c>
    </row>
    <row r="1207" spans="1:36" x14ac:dyDescent="0.25">
      <c r="A1207">
        <v>1176</v>
      </c>
      <c r="B1207">
        <v>1973</v>
      </c>
      <c r="C1207" s="2">
        <f t="shared" ca="1" si="126"/>
        <v>52</v>
      </c>
      <c r="D1207" t="s">
        <v>442</v>
      </c>
      <c r="E1207" t="s">
        <v>34</v>
      </c>
      <c r="F1207">
        <v>26228</v>
      </c>
      <c r="G1207">
        <v>1</v>
      </c>
      <c r="H1207">
        <v>0</v>
      </c>
      <c r="I1207" s="21">
        <f t="shared" si="127"/>
        <v>1</v>
      </c>
      <c r="J1207" t="s">
        <v>233</v>
      </c>
      <c r="K1207">
        <v>50</v>
      </c>
      <c r="L1207">
        <v>2</v>
      </c>
      <c r="M1207">
        <v>6</v>
      </c>
      <c r="N1207">
        <v>4</v>
      </c>
      <c r="O1207">
        <v>3</v>
      </c>
      <c r="P1207">
        <v>1</v>
      </c>
      <c r="Q1207">
        <v>9</v>
      </c>
      <c r="R1207" s="2">
        <f t="shared" si="128"/>
        <v>25</v>
      </c>
      <c r="S1207">
        <v>1</v>
      </c>
      <c r="T1207" s="2" t="str">
        <f t="shared" si="129"/>
        <v>With Discount</v>
      </c>
      <c r="U1207">
        <v>1</v>
      </c>
      <c r="V1207" s="18">
        <f t="shared" si="130"/>
        <v>8.3333333333333321</v>
      </c>
      <c r="W1207">
        <v>0</v>
      </c>
      <c r="X1207">
        <v>2</v>
      </c>
      <c r="Y1207" s="18">
        <f t="shared" si="131"/>
        <v>16.666666666666664</v>
      </c>
      <c r="Z1207">
        <v>8</v>
      </c>
      <c r="AA1207" s="2">
        <f t="shared" si="132"/>
        <v>4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3</v>
      </c>
      <c r="AI1207">
        <v>11</v>
      </c>
      <c r="AJ1207">
        <v>0</v>
      </c>
    </row>
    <row r="1208" spans="1:36" x14ac:dyDescent="0.25">
      <c r="A1208">
        <v>1627</v>
      </c>
      <c r="B1208">
        <v>1957</v>
      </c>
      <c r="C1208" s="2">
        <f t="shared" ca="1" si="126"/>
        <v>68</v>
      </c>
      <c r="D1208" t="s">
        <v>443</v>
      </c>
      <c r="E1208" t="s">
        <v>37</v>
      </c>
      <c r="F1208">
        <v>77297</v>
      </c>
      <c r="G1208">
        <v>0</v>
      </c>
      <c r="H1208">
        <v>0</v>
      </c>
      <c r="I1208" s="21">
        <f t="shared" si="127"/>
        <v>0</v>
      </c>
      <c r="J1208" t="s">
        <v>276</v>
      </c>
      <c r="K1208">
        <v>84</v>
      </c>
      <c r="L1208">
        <v>408</v>
      </c>
      <c r="M1208">
        <v>61</v>
      </c>
      <c r="N1208">
        <v>109</v>
      </c>
      <c r="O1208">
        <v>48</v>
      </c>
      <c r="P1208">
        <v>122</v>
      </c>
      <c r="Q1208">
        <v>41</v>
      </c>
      <c r="R1208" s="2">
        <f t="shared" si="128"/>
        <v>789</v>
      </c>
      <c r="S1208">
        <v>1</v>
      </c>
      <c r="T1208" s="2" t="str">
        <f t="shared" si="129"/>
        <v>With Discount</v>
      </c>
      <c r="U1208">
        <v>5</v>
      </c>
      <c r="V1208" s="18">
        <f t="shared" si="130"/>
        <v>281.78571428571428</v>
      </c>
      <c r="W1208">
        <v>7</v>
      </c>
      <c r="X1208">
        <v>9</v>
      </c>
      <c r="Y1208" s="18">
        <f t="shared" si="131"/>
        <v>507.21428571428578</v>
      </c>
      <c r="Z1208">
        <v>4</v>
      </c>
      <c r="AA1208" s="2">
        <f t="shared" si="132"/>
        <v>22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3</v>
      </c>
      <c r="AI1208">
        <v>11</v>
      </c>
      <c r="AJ1208">
        <v>0</v>
      </c>
    </row>
    <row r="1209" spans="1:36" x14ac:dyDescent="0.25">
      <c r="A1209">
        <v>938</v>
      </c>
      <c r="B1209">
        <v>1981</v>
      </c>
      <c r="C1209" s="2">
        <f t="shared" ca="1" si="126"/>
        <v>44</v>
      </c>
      <c r="D1209" t="s">
        <v>442</v>
      </c>
      <c r="E1209" t="s">
        <v>34</v>
      </c>
      <c r="F1209">
        <v>40211</v>
      </c>
      <c r="G1209">
        <v>1</v>
      </c>
      <c r="H1209">
        <v>1</v>
      </c>
      <c r="I1209" s="21">
        <f t="shared" si="127"/>
        <v>2</v>
      </c>
      <c r="J1209" t="s">
        <v>357</v>
      </c>
      <c r="K1209">
        <v>30</v>
      </c>
      <c r="L1209">
        <v>51</v>
      </c>
      <c r="M1209">
        <v>1</v>
      </c>
      <c r="N1209">
        <v>7</v>
      </c>
      <c r="O1209">
        <v>2</v>
      </c>
      <c r="P1209">
        <v>1</v>
      </c>
      <c r="Q1209">
        <v>25</v>
      </c>
      <c r="R1209" s="2">
        <f t="shared" si="128"/>
        <v>87</v>
      </c>
      <c r="S1209">
        <v>2</v>
      </c>
      <c r="T1209" s="2" t="str">
        <f t="shared" si="129"/>
        <v>With Discount</v>
      </c>
      <c r="U1209">
        <v>2</v>
      </c>
      <c r="V1209" s="18">
        <f t="shared" si="130"/>
        <v>43.5</v>
      </c>
      <c r="W1209">
        <v>1</v>
      </c>
      <c r="X1209">
        <v>2</v>
      </c>
      <c r="Y1209" s="18">
        <f t="shared" si="131"/>
        <v>43.5</v>
      </c>
      <c r="Z1209">
        <v>8</v>
      </c>
      <c r="AA1209" s="2">
        <f t="shared" si="132"/>
        <v>7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3</v>
      </c>
      <c r="AI1209">
        <v>11</v>
      </c>
      <c r="AJ1209">
        <v>0</v>
      </c>
    </row>
    <row r="1210" spans="1:36" x14ac:dyDescent="0.25">
      <c r="A1210">
        <v>2740</v>
      </c>
      <c r="B1210">
        <v>1958</v>
      </c>
      <c r="C1210" s="2">
        <f t="shared" ca="1" si="126"/>
        <v>67</v>
      </c>
      <c r="D1210" t="s">
        <v>33</v>
      </c>
      <c r="E1210" t="s">
        <v>57</v>
      </c>
      <c r="F1210">
        <v>33438</v>
      </c>
      <c r="G1210">
        <v>1</v>
      </c>
      <c r="H1210">
        <v>1</v>
      </c>
      <c r="I1210" s="21">
        <f t="shared" si="127"/>
        <v>2</v>
      </c>
      <c r="J1210" t="s">
        <v>233</v>
      </c>
      <c r="K1210">
        <v>81</v>
      </c>
      <c r="L1210">
        <v>62</v>
      </c>
      <c r="M1210">
        <v>1</v>
      </c>
      <c r="N1210">
        <v>16</v>
      </c>
      <c r="O1210">
        <v>3</v>
      </c>
      <c r="P1210">
        <v>2</v>
      </c>
      <c r="Q1210">
        <v>6</v>
      </c>
      <c r="R1210" s="2">
        <f t="shared" si="128"/>
        <v>90</v>
      </c>
      <c r="S1210">
        <v>4</v>
      </c>
      <c r="T1210" s="2" t="str">
        <f t="shared" si="129"/>
        <v>With Discount</v>
      </c>
      <c r="U1210">
        <v>2</v>
      </c>
      <c r="V1210" s="18">
        <f t="shared" si="130"/>
        <v>30</v>
      </c>
      <c r="W1210">
        <v>1</v>
      </c>
      <c r="X1210">
        <v>4</v>
      </c>
      <c r="Y1210" s="18">
        <f t="shared" si="131"/>
        <v>60</v>
      </c>
      <c r="Z1210">
        <v>5</v>
      </c>
      <c r="AA1210" s="2">
        <f t="shared" si="132"/>
        <v>11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</v>
      </c>
      <c r="AI1210">
        <v>11</v>
      </c>
      <c r="AJ1210">
        <v>0</v>
      </c>
    </row>
    <row r="1211" spans="1:36" x14ac:dyDescent="0.25">
      <c r="A1211">
        <v>257</v>
      </c>
      <c r="B1211">
        <v>1959</v>
      </c>
      <c r="C1211" s="2">
        <f t="shared" ca="1" si="126"/>
        <v>66</v>
      </c>
      <c r="D1211" t="s">
        <v>33</v>
      </c>
      <c r="E1211" t="s">
        <v>34</v>
      </c>
      <c r="F1211">
        <v>75032</v>
      </c>
      <c r="G1211">
        <v>0</v>
      </c>
      <c r="H1211">
        <v>1</v>
      </c>
      <c r="I1211" s="21">
        <f t="shared" si="127"/>
        <v>1</v>
      </c>
      <c r="J1211" t="s">
        <v>378</v>
      </c>
      <c r="K1211">
        <v>74</v>
      </c>
      <c r="L1211">
        <v>952</v>
      </c>
      <c r="M1211">
        <v>12</v>
      </c>
      <c r="N1211">
        <v>180</v>
      </c>
      <c r="O1211">
        <v>47</v>
      </c>
      <c r="P1211">
        <v>12</v>
      </c>
      <c r="Q1211">
        <v>12</v>
      </c>
      <c r="R1211" s="2">
        <f t="shared" si="128"/>
        <v>1215</v>
      </c>
      <c r="S1211">
        <v>2</v>
      </c>
      <c r="T1211" s="2" t="str">
        <f t="shared" si="129"/>
        <v>With Discount</v>
      </c>
      <c r="U1211">
        <v>5</v>
      </c>
      <c r="V1211" s="18">
        <f t="shared" si="130"/>
        <v>433.92857142857144</v>
      </c>
      <c r="W1211">
        <v>4</v>
      </c>
      <c r="X1211">
        <v>9</v>
      </c>
      <c r="Y1211" s="18">
        <f t="shared" si="131"/>
        <v>781.07142857142867</v>
      </c>
      <c r="Z1211">
        <v>3</v>
      </c>
      <c r="AA1211" s="2">
        <f t="shared" si="132"/>
        <v>20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</v>
      </c>
      <c r="AI1211">
        <v>11</v>
      </c>
      <c r="AJ1211">
        <v>0</v>
      </c>
    </row>
    <row r="1212" spans="1:36" x14ac:dyDescent="0.25">
      <c r="A1212">
        <v>4058</v>
      </c>
      <c r="B1212">
        <v>1955</v>
      </c>
      <c r="C1212" s="2">
        <f t="shared" ca="1" si="126"/>
        <v>70</v>
      </c>
      <c r="D1212" t="s">
        <v>33</v>
      </c>
      <c r="E1212" t="s">
        <v>30</v>
      </c>
      <c r="F1212">
        <v>61284</v>
      </c>
      <c r="G1212">
        <v>0</v>
      </c>
      <c r="H1212">
        <v>0</v>
      </c>
      <c r="I1212" s="21">
        <f t="shared" si="127"/>
        <v>0</v>
      </c>
      <c r="J1212" s="1">
        <v>41618</v>
      </c>
      <c r="K1212">
        <v>76</v>
      </c>
      <c r="L1212">
        <v>618</v>
      </c>
      <c r="M1212">
        <v>15</v>
      </c>
      <c r="N1212">
        <v>106</v>
      </c>
      <c r="O1212">
        <v>20</v>
      </c>
      <c r="P1212">
        <v>7</v>
      </c>
      <c r="Q1212">
        <v>45</v>
      </c>
      <c r="R1212" s="2">
        <f t="shared" si="128"/>
        <v>811</v>
      </c>
      <c r="S1212">
        <v>1</v>
      </c>
      <c r="T1212" s="2" t="str">
        <f t="shared" si="129"/>
        <v>With Discount</v>
      </c>
      <c r="U1212">
        <v>11</v>
      </c>
      <c r="V1212" s="18">
        <f t="shared" si="130"/>
        <v>469.5263157894737</v>
      </c>
      <c r="W1212">
        <v>2</v>
      </c>
      <c r="X1212">
        <v>8</v>
      </c>
      <c r="Y1212" s="18">
        <f t="shared" si="131"/>
        <v>341.4736842105263</v>
      </c>
      <c r="Z1212">
        <v>6</v>
      </c>
      <c r="AA1212" s="2">
        <f t="shared" si="132"/>
        <v>22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3</v>
      </c>
      <c r="AI1212">
        <v>11</v>
      </c>
      <c r="AJ1212">
        <v>0</v>
      </c>
    </row>
    <row r="1213" spans="1:36" x14ac:dyDescent="0.25">
      <c r="A1213">
        <v>7736</v>
      </c>
      <c r="B1213">
        <v>1986</v>
      </c>
      <c r="C1213" s="2">
        <f t="shared" ca="1" si="126"/>
        <v>39</v>
      </c>
      <c r="D1213" t="s">
        <v>442</v>
      </c>
      <c r="E1213" t="s">
        <v>34</v>
      </c>
      <c r="F1213">
        <v>22518</v>
      </c>
      <c r="G1213">
        <v>1</v>
      </c>
      <c r="H1213">
        <v>0</v>
      </c>
      <c r="I1213" s="21">
        <f t="shared" si="127"/>
        <v>1</v>
      </c>
      <c r="J1213" t="s">
        <v>162</v>
      </c>
      <c r="K1213">
        <v>36</v>
      </c>
      <c r="L1213">
        <v>11</v>
      </c>
      <c r="M1213">
        <v>7</v>
      </c>
      <c r="N1213">
        <v>12</v>
      </c>
      <c r="O1213">
        <v>2</v>
      </c>
      <c r="P1213">
        <v>2</v>
      </c>
      <c r="Q1213">
        <v>27</v>
      </c>
      <c r="R1213" s="2">
        <f t="shared" si="128"/>
        <v>61</v>
      </c>
      <c r="S1213">
        <v>2</v>
      </c>
      <c r="T1213" s="2" t="str">
        <f t="shared" si="129"/>
        <v>With Discount</v>
      </c>
      <c r="U1213">
        <v>2</v>
      </c>
      <c r="V1213" s="18">
        <f t="shared" si="130"/>
        <v>30.5</v>
      </c>
      <c r="W1213">
        <v>1</v>
      </c>
      <c r="X1213">
        <v>2</v>
      </c>
      <c r="Y1213" s="18">
        <f t="shared" si="131"/>
        <v>30.5</v>
      </c>
      <c r="Z1213">
        <v>5</v>
      </c>
      <c r="AA1213" s="2">
        <f t="shared" si="132"/>
        <v>7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3</v>
      </c>
      <c r="AI1213">
        <v>11</v>
      </c>
      <c r="AJ1213">
        <v>1</v>
      </c>
    </row>
    <row r="1214" spans="1:36" x14ac:dyDescent="0.25">
      <c r="A1214">
        <v>8210</v>
      </c>
      <c r="B1214">
        <v>1975</v>
      </c>
      <c r="C1214" s="2">
        <f t="shared" ca="1" si="126"/>
        <v>50</v>
      </c>
      <c r="D1214" t="s">
        <v>443</v>
      </c>
      <c r="E1214" t="s">
        <v>34</v>
      </c>
      <c r="F1214">
        <v>54730</v>
      </c>
      <c r="G1214">
        <v>0</v>
      </c>
      <c r="H1214">
        <v>1</v>
      </c>
      <c r="I1214" s="21">
        <f t="shared" si="127"/>
        <v>1</v>
      </c>
      <c r="J1214" t="s">
        <v>191</v>
      </c>
      <c r="K1214">
        <v>64</v>
      </c>
      <c r="L1214">
        <v>318</v>
      </c>
      <c r="M1214">
        <v>3</v>
      </c>
      <c r="N1214">
        <v>17</v>
      </c>
      <c r="O1214">
        <v>4</v>
      </c>
      <c r="P1214">
        <v>7</v>
      </c>
      <c r="Q1214">
        <v>56</v>
      </c>
      <c r="R1214" s="2">
        <f t="shared" si="128"/>
        <v>405</v>
      </c>
      <c r="S1214">
        <v>5</v>
      </c>
      <c r="T1214" s="2" t="str">
        <f t="shared" si="129"/>
        <v>With Discount</v>
      </c>
      <c r="U1214">
        <v>4</v>
      </c>
      <c r="V1214" s="18">
        <f t="shared" si="130"/>
        <v>135</v>
      </c>
      <c r="W1214">
        <v>1</v>
      </c>
      <c r="X1214">
        <v>8</v>
      </c>
      <c r="Y1214" s="18">
        <f t="shared" si="131"/>
        <v>270</v>
      </c>
      <c r="Z1214">
        <v>4</v>
      </c>
      <c r="AA1214" s="2">
        <f t="shared" si="132"/>
        <v>18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3</v>
      </c>
      <c r="AI1214">
        <v>11</v>
      </c>
      <c r="AJ1214">
        <v>0</v>
      </c>
    </row>
    <row r="1215" spans="1:36" x14ac:dyDescent="0.25">
      <c r="A1215">
        <v>833</v>
      </c>
      <c r="B1215">
        <v>1955</v>
      </c>
      <c r="C1215" s="2">
        <f t="shared" ca="1" si="126"/>
        <v>70</v>
      </c>
      <c r="D1215" t="s">
        <v>443</v>
      </c>
      <c r="E1215" t="s">
        <v>34</v>
      </c>
      <c r="F1215">
        <v>38452</v>
      </c>
      <c r="G1215">
        <v>1</v>
      </c>
      <c r="H1215">
        <v>1</v>
      </c>
      <c r="I1215" s="21">
        <f t="shared" si="127"/>
        <v>2</v>
      </c>
      <c r="J1215" t="s">
        <v>86</v>
      </c>
      <c r="K1215">
        <v>62</v>
      </c>
      <c r="L1215">
        <v>56</v>
      </c>
      <c r="M1215">
        <v>0</v>
      </c>
      <c r="N1215">
        <v>14</v>
      </c>
      <c r="O1215">
        <v>0</v>
      </c>
      <c r="P1215">
        <v>0</v>
      </c>
      <c r="Q1215">
        <v>2</v>
      </c>
      <c r="R1215" s="2">
        <f t="shared" si="128"/>
        <v>72</v>
      </c>
      <c r="S1215">
        <v>3</v>
      </c>
      <c r="T1215" s="2" t="str">
        <f t="shared" si="129"/>
        <v>With Discount</v>
      </c>
      <c r="U1215">
        <v>3</v>
      </c>
      <c r="V1215" s="18">
        <f t="shared" si="130"/>
        <v>36</v>
      </c>
      <c r="W1215">
        <v>0</v>
      </c>
      <c r="X1215">
        <v>3</v>
      </c>
      <c r="Y1215" s="18">
        <f t="shared" si="131"/>
        <v>36</v>
      </c>
      <c r="Z1215">
        <v>7</v>
      </c>
      <c r="AA1215" s="2">
        <f t="shared" si="132"/>
        <v>9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3</v>
      </c>
      <c r="AI1215">
        <v>11</v>
      </c>
      <c r="AJ1215">
        <v>0</v>
      </c>
    </row>
    <row r="1216" spans="1:36" x14ac:dyDescent="0.25">
      <c r="A1216">
        <v>6230</v>
      </c>
      <c r="B1216">
        <v>1971</v>
      </c>
      <c r="C1216" s="2">
        <f t="shared" ca="1" si="126"/>
        <v>54</v>
      </c>
      <c r="D1216" t="s">
        <v>442</v>
      </c>
      <c r="E1216" t="s">
        <v>37</v>
      </c>
      <c r="F1216">
        <v>44421</v>
      </c>
      <c r="G1216">
        <v>1</v>
      </c>
      <c r="H1216">
        <v>1</v>
      </c>
      <c r="I1216" s="21">
        <f t="shared" si="127"/>
        <v>2</v>
      </c>
      <c r="J1216" t="s">
        <v>256</v>
      </c>
      <c r="K1216">
        <v>53</v>
      </c>
      <c r="L1216">
        <v>110</v>
      </c>
      <c r="M1216">
        <v>5</v>
      </c>
      <c r="N1216">
        <v>59</v>
      </c>
      <c r="O1216">
        <v>7</v>
      </c>
      <c r="P1216">
        <v>1</v>
      </c>
      <c r="Q1216">
        <v>7</v>
      </c>
      <c r="R1216" s="2">
        <f t="shared" si="128"/>
        <v>189</v>
      </c>
      <c r="S1216">
        <v>5</v>
      </c>
      <c r="T1216" s="2" t="str">
        <f t="shared" si="129"/>
        <v>With Discount</v>
      </c>
      <c r="U1216">
        <v>5</v>
      </c>
      <c r="V1216" s="18">
        <f t="shared" si="130"/>
        <v>105</v>
      </c>
      <c r="W1216">
        <v>0</v>
      </c>
      <c r="X1216">
        <v>4</v>
      </c>
      <c r="Y1216" s="18">
        <f t="shared" si="131"/>
        <v>84</v>
      </c>
      <c r="Z1216">
        <v>8</v>
      </c>
      <c r="AA1216" s="2">
        <f t="shared" si="132"/>
        <v>14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3</v>
      </c>
      <c r="AI1216">
        <v>11</v>
      </c>
      <c r="AJ1216">
        <v>0</v>
      </c>
    </row>
    <row r="1217" spans="1:36" x14ac:dyDescent="0.25">
      <c r="A1217">
        <v>7325</v>
      </c>
      <c r="B1217">
        <v>1986</v>
      </c>
      <c r="C1217" s="2">
        <f t="shared" ca="1" si="126"/>
        <v>39</v>
      </c>
      <c r="D1217" t="s">
        <v>33</v>
      </c>
      <c r="E1217" t="s">
        <v>34</v>
      </c>
      <c r="F1217">
        <v>38197</v>
      </c>
      <c r="G1217">
        <v>1</v>
      </c>
      <c r="H1217">
        <v>0</v>
      </c>
      <c r="I1217" s="21">
        <f t="shared" si="127"/>
        <v>1</v>
      </c>
      <c r="J1217" t="s">
        <v>339</v>
      </c>
      <c r="K1217">
        <v>86</v>
      </c>
      <c r="L1217">
        <v>23</v>
      </c>
      <c r="M1217">
        <v>0</v>
      </c>
      <c r="N1217">
        <v>11</v>
      </c>
      <c r="O1217">
        <v>2</v>
      </c>
      <c r="P1217">
        <v>1</v>
      </c>
      <c r="Q1217">
        <v>3</v>
      </c>
      <c r="R1217" s="2">
        <f t="shared" si="128"/>
        <v>40</v>
      </c>
      <c r="S1217">
        <v>1</v>
      </c>
      <c r="T1217" s="2" t="str">
        <f t="shared" si="129"/>
        <v>With Discount</v>
      </c>
      <c r="U1217">
        <v>1</v>
      </c>
      <c r="V1217" s="18">
        <f t="shared" si="130"/>
        <v>10</v>
      </c>
      <c r="W1217">
        <v>0</v>
      </c>
      <c r="X1217">
        <v>3</v>
      </c>
      <c r="Y1217" s="18">
        <f t="shared" si="131"/>
        <v>30</v>
      </c>
      <c r="Z1217">
        <v>5</v>
      </c>
      <c r="AA1217" s="2">
        <f t="shared" si="132"/>
        <v>5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3</v>
      </c>
      <c r="AI1217">
        <v>11</v>
      </c>
      <c r="AJ1217">
        <v>0</v>
      </c>
    </row>
    <row r="1218" spans="1:36" x14ac:dyDescent="0.25">
      <c r="A1218">
        <v>1307</v>
      </c>
      <c r="B1218">
        <v>1978</v>
      </c>
      <c r="C1218" s="2">
        <f t="shared" ca="1" si="126"/>
        <v>47</v>
      </c>
      <c r="D1218" t="s">
        <v>442</v>
      </c>
      <c r="E1218" t="s">
        <v>37</v>
      </c>
      <c r="F1218">
        <v>41986</v>
      </c>
      <c r="G1218">
        <v>0</v>
      </c>
      <c r="H1218">
        <v>1</v>
      </c>
      <c r="I1218" s="21">
        <f t="shared" si="127"/>
        <v>1</v>
      </c>
      <c r="J1218" s="1">
        <v>41884</v>
      </c>
      <c r="K1218">
        <v>15</v>
      </c>
      <c r="L1218">
        <v>27</v>
      </c>
      <c r="M1218">
        <v>5</v>
      </c>
      <c r="N1218">
        <v>8</v>
      </c>
      <c r="O1218">
        <v>8</v>
      </c>
      <c r="P1218">
        <v>3</v>
      </c>
      <c r="Q1218">
        <v>12</v>
      </c>
      <c r="R1218" s="2">
        <f t="shared" si="128"/>
        <v>63</v>
      </c>
      <c r="S1218">
        <v>3</v>
      </c>
      <c r="T1218" s="2" t="str">
        <f t="shared" si="129"/>
        <v>With Discount</v>
      </c>
      <c r="U1218">
        <v>3</v>
      </c>
      <c r="V1218" s="18">
        <f t="shared" si="130"/>
        <v>27</v>
      </c>
      <c r="W1218">
        <v>0</v>
      </c>
      <c r="X1218">
        <v>4</v>
      </c>
      <c r="Y1218" s="18">
        <f t="shared" si="131"/>
        <v>36</v>
      </c>
      <c r="Z1218">
        <v>4</v>
      </c>
      <c r="AA1218" s="2">
        <f t="shared" si="132"/>
        <v>10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3</v>
      </c>
      <c r="AI1218">
        <v>11</v>
      </c>
      <c r="AJ1218">
        <v>0</v>
      </c>
    </row>
    <row r="1219" spans="1:36" x14ac:dyDescent="0.25">
      <c r="A1219">
        <v>1502</v>
      </c>
      <c r="B1219">
        <v>1983</v>
      </c>
      <c r="C1219" s="2">
        <f t="shared" ref="C1219:C1282" ca="1" si="133">YEAR(TODAY()) -B1219</f>
        <v>42</v>
      </c>
      <c r="D1219" t="s">
        <v>442</v>
      </c>
      <c r="E1219" t="s">
        <v>34</v>
      </c>
      <c r="F1219">
        <v>28427</v>
      </c>
      <c r="G1219">
        <v>1</v>
      </c>
      <c r="H1219">
        <v>0</v>
      </c>
      <c r="I1219" s="21">
        <f t="shared" ref="I1219:I1282" si="134">SUM(G1219,H1219)</f>
        <v>1</v>
      </c>
      <c r="J1219" t="s">
        <v>379</v>
      </c>
      <c r="K1219">
        <v>67</v>
      </c>
      <c r="L1219">
        <v>18</v>
      </c>
      <c r="M1219">
        <v>3</v>
      </c>
      <c r="N1219">
        <v>19</v>
      </c>
      <c r="O1219">
        <v>3</v>
      </c>
      <c r="P1219">
        <v>3</v>
      </c>
      <c r="Q1219">
        <v>6</v>
      </c>
      <c r="R1219" s="2">
        <f t="shared" ref="R1219:R1282" si="135">SUM(L1219,M1219,N1219,O1219,P1219,Q1219)</f>
        <v>52</v>
      </c>
      <c r="S1219">
        <v>2</v>
      </c>
      <c r="T1219" s="2" t="str">
        <f t="shared" ref="T1219:T1282" si="136">IF(S1219&gt;0, "With Discount", "Without Discount")</f>
        <v>With Discount</v>
      </c>
      <c r="U1219">
        <v>2</v>
      </c>
      <c r="V1219" s="18">
        <f t="shared" ref="V1219:V1282" si="137">IF((U1219+X1219)=0,0, (U1219/(U1219+X1219))*R1219)</f>
        <v>20.8</v>
      </c>
      <c r="W1219">
        <v>0</v>
      </c>
      <c r="X1219">
        <v>3</v>
      </c>
      <c r="Y1219" s="18">
        <f t="shared" ref="Y1219:Y1282" si="138">IF((X1219+U1219)=0,0, (X1219/(X1219+U1219))*R1219)</f>
        <v>31.2</v>
      </c>
      <c r="Z1219">
        <v>8</v>
      </c>
      <c r="AA1219" s="2">
        <f t="shared" ref="AA1219:AA1282" si="139">SUM(S1219,U1219,W1219,X1219)</f>
        <v>7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3</v>
      </c>
      <c r="AI1219">
        <v>11</v>
      </c>
      <c r="AJ1219">
        <v>0</v>
      </c>
    </row>
    <row r="1220" spans="1:36" x14ac:dyDescent="0.25">
      <c r="A1220">
        <v>6211</v>
      </c>
      <c r="B1220">
        <v>1976</v>
      </c>
      <c r="C1220" s="2">
        <f t="shared" ca="1" si="133"/>
        <v>49</v>
      </c>
      <c r="D1220" t="s">
        <v>33</v>
      </c>
      <c r="E1220" t="s">
        <v>34</v>
      </c>
      <c r="F1220">
        <v>37395</v>
      </c>
      <c r="G1220">
        <v>1</v>
      </c>
      <c r="H1220">
        <v>0</v>
      </c>
      <c r="I1220" s="21">
        <f t="shared" si="134"/>
        <v>1</v>
      </c>
      <c r="J1220" s="1">
        <v>41675</v>
      </c>
      <c r="K1220">
        <v>47</v>
      </c>
      <c r="L1220">
        <v>18</v>
      </c>
      <c r="M1220">
        <v>0</v>
      </c>
      <c r="N1220">
        <v>9</v>
      </c>
      <c r="O1220">
        <v>0</v>
      </c>
      <c r="P1220">
        <v>1</v>
      </c>
      <c r="Q1220">
        <v>11</v>
      </c>
      <c r="R1220" s="2">
        <f t="shared" si="135"/>
        <v>39</v>
      </c>
      <c r="S1220">
        <v>1</v>
      </c>
      <c r="T1220" s="2" t="str">
        <f t="shared" si="136"/>
        <v>With Discount</v>
      </c>
      <c r="U1220">
        <v>1</v>
      </c>
      <c r="V1220" s="18">
        <f t="shared" si="137"/>
        <v>9.75</v>
      </c>
      <c r="W1220">
        <v>0</v>
      </c>
      <c r="X1220">
        <v>3</v>
      </c>
      <c r="Y1220" s="18">
        <f t="shared" si="138"/>
        <v>29.25</v>
      </c>
      <c r="Z1220">
        <v>6</v>
      </c>
      <c r="AA1220" s="2">
        <f t="shared" si="139"/>
        <v>5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3</v>
      </c>
      <c r="AI1220">
        <v>11</v>
      </c>
      <c r="AJ1220">
        <v>0</v>
      </c>
    </row>
    <row r="1221" spans="1:36" x14ac:dyDescent="0.25">
      <c r="A1221">
        <v>843</v>
      </c>
      <c r="B1221">
        <v>1971</v>
      </c>
      <c r="C1221" s="2">
        <f t="shared" ca="1" si="133"/>
        <v>54</v>
      </c>
      <c r="D1221" t="s">
        <v>442</v>
      </c>
      <c r="E1221" t="s">
        <v>34</v>
      </c>
      <c r="F1221">
        <v>64722</v>
      </c>
      <c r="G1221">
        <v>1</v>
      </c>
      <c r="H1221">
        <v>0</v>
      </c>
      <c r="I1221" s="21">
        <f t="shared" si="134"/>
        <v>1</v>
      </c>
      <c r="J1221" t="s">
        <v>333</v>
      </c>
      <c r="K1221">
        <v>47</v>
      </c>
      <c r="L1221">
        <v>303</v>
      </c>
      <c r="M1221">
        <v>0</v>
      </c>
      <c r="N1221">
        <v>280</v>
      </c>
      <c r="O1221">
        <v>60</v>
      </c>
      <c r="P1221">
        <v>147</v>
      </c>
      <c r="Q1221">
        <v>15</v>
      </c>
      <c r="R1221" s="2">
        <f t="shared" si="135"/>
        <v>805</v>
      </c>
      <c r="S1221">
        <v>4</v>
      </c>
      <c r="T1221" s="2" t="str">
        <f t="shared" si="136"/>
        <v>With Discount</v>
      </c>
      <c r="U1221">
        <v>8</v>
      </c>
      <c r="V1221" s="18">
        <f t="shared" si="137"/>
        <v>338.9473684210526</v>
      </c>
      <c r="W1221">
        <v>2</v>
      </c>
      <c r="X1221">
        <v>11</v>
      </c>
      <c r="Y1221" s="18">
        <f t="shared" si="138"/>
        <v>466.0526315789474</v>
      </c>
      <c r="Z1221">
        <v>6</v>
      </c>
      <c r="AA1221" s="2">
        <f t="shared" si="139"/>
        <v>25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3</v>
      </c>
      <c r="AI1221">
        <v>11</v>
      </c>
      <c r="AJ1221">
        <v>0</v>
      </c>
    </row>
    <row r="1222" spans="1:36" x14ac:dyDescent="0.25">
      <c r="A1222">
        <v>4174</v>
      </c>
      <c r="B1222">
        <v>1956</v>
      </c>
      <c r="C1222" s="2">
        <f t="shared" ca="1" si="133"/>
        <v>69</v>
      </c>
      <c r="D1222" t="s">
        <v>443</v>
      </c>
      <c r="E1222" t="s">
        <v>34</v>
      </c>
      <c r="F1222">
        <v>55249</v>
      </c>
      <c r="G1222">
        <v>0</v>
      </c>
      <c r="H1222">
        <v>1</v>
      </c>
      <c r="I1222" s="21">
        <f t="shared" si="134"/>
        <v>1</v>
      </c>
      <c r="J1222" t="s">
        <v>171</v>
      </c>
      <c r="K1222">
        <v>81</v>
      </c>
      <c r="L1222">
        <v>97</v>
      </c>
      <c r="M1222">
        <v>1</v>
      </c>
      <c r="N1222">
        <v>19</v>
      </c>
      <c r="O1222">
        <v>2</v>
      </c>
      <c r="P1222">
        <v>0</v>
      </c>
      <c r="Q1222">
        <v>11</v>
      </c>
      <c r="R1222" s="2">
        <f t="shared" si="135"/>
        <v>130</v>
      </c>
      <c r="S1222">
        <v>1</v>
      </c>
      <c r="T1222" s="2" t="str">
        <f t="shared" si="136"/>
        <v>With Discount</v>
      </c>
      <c r="U1222">
        <v>2</v>
      </c>
      <c r="V1222" s="18">
        <f t="shared" si="137"/>
        <v>43.333333333333329</v>
      </c>
      <c r="W1222">
        <v>1</v>
      </c>
      <c r="X1222">
        <v>4</v>
      </c>
      <c r="Y1222" s="18">
        <f t="shared" si="138"/>
        <v>86.666666666666657</v>
      </c>
      <c r="Z1222">
        <v>3</v>
      </c>
      <c r="AA1222" s="2">
        <f t="shared" si="139"/>
        <v>8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3</v>
      </c>
      <c r="AI1222">
        <v>11</v>
      </c>
      <c r="AJ1222">
        <v>0</v>
      </c>
    </row>
    <row r="1223" spans="1:36" x14ac:dyDescent="0.25">
      <c r="A1223">
        <v>9757</v>
      </c>
      <c r="B1223">
        <v>1972</v>
      </c>
      <c r="C1223" s="2">
        <f t="shared" ca="1" si="133"/>
        <v>53</v>
      </c>
      <c r="D1223" t="s">
        <v>442</v>
      </c>
      <c r="E1223" t="s">
        <v>34</v>
      </c>
      <c r="F1223">
        <v>84906</v>
      </c>
      <c r="G1223">
        <v>0</v>
      </c>
      <c r="H1223">
        <v>0</v>
      </c>
      <c r="I1223" s="21">
        <f t="shared" si="134"/>
        <v>0</v>
      </c>
      <c r="J1223" s="1">
        <v>41374</v>
      </c>
      <c r="K1223">
        <v>98</v>
      </c>
      <c r="L1223">
        <v>997</v>
      </c>
      <c r="M1223">
        <v>15</v>
      </c>
      <c r="N1223">
        <v>414</v>
      </c>
      <c r="O1223">
        <v>99</v>
      </c>
      <c r="P1223">
        <v>30</v>
      </c>
      <c r="Q1223">
        <v>76</v>
      </c>
      <c r="R1223" s="2">
        <f t="shared" si="135"/>
        <v>1631</v>
      </c>
      <c r="S1223">
        <v>1</v>
      </c>
      <c r="T1223" s="2" t="str">
        <f t="shared" si="136"/>
        <v>With Discount</v>
      </c>
      <c r="U1223">
        <v>5</v>
      </c>
      <c r="V1223" s="18">
        <f t="shared" si="137"/>
        <v>479.70588235294122</v>
      </c>
      <c r="W1223">
        <v>6</v>
      </c>
      <c r="X1223">
        <v>12</v>
      </c>
      <c r="Y1223" s="18">
        <f t="shared" si="138"/>
        <v>1151.294117647059</v>
      </c>
      <c r="Z1223">
        <v>2</v>
      </c>
      <c r="AA1223" s="2">
        <f t="shared" si="139"/>
        <v>24</v>
      </c>
      <c r="AB1223">
        <v>0</v>
      </c>
      <c r="AC1223">
        <v>1</v>
      </c>
      <c r="AD1223">
        <v>1</v>
      </c>
      <c r="AE1223">
        <v>0</v>
      </c>
      <c r="AF1223">
        <v>1</v>
      </c>
      <c r="AG1223">
        <v>0</v>
      </c>
      <c r="AH1223">
        <v>3</v>
      </c>
      <c r="AI1223">
        <v>11</v>
      </c>
      <c r="AJ1223">
        <v>0</v>
      </c>
    </row>
    <row r="1224" spans="1:36" x14ac:dyDescent="0.25">
      <c r="A1224">
        <v>6918</v>
      </c>
      <c r="B1224">
        <v>1989</v>
      </c>
      <c r="C1224" s="2">
        <f t="shared" ca="1" si="133"/>
        <v>36</v>
      </c>
      <c r="D1224" t="s">
        <v>442</v>
      </c>
      <c r="E1224" t="s">
        <v>34</v>
      </c>
      <c r="F1224">
        <v>28691</v>
      </c>
      <c r="G1224">
        <v>1</v>
      </c>
      <c r="H1224">
        <v>0</v>
      </c>
      <c r="I1224" s="21">
        <f t="shared" si="134"/>
        <v>1</v>
      </c>
      <c r="J1224" s="1">
        <v>41371</v>
      </c>
      <c r="K1224">
        <v>56</v>
      </c>
      <c r="L1224">
        <v>5</v>
      </c>
      <c r="M1224">
        <v>4</v>
      </c>
      <c r="N1224">
        <v>13</v>
      </c>
      <c r="O1224">
        <v>8</v>
      </c>
      <c r="P1224">
        <v>0</v>
      </c>
      <c r="Q1224">
        <v>4</v>
      </c>
      <c r="R1224" s="2">
        <f t="shared" si="135"/>
        <v>34</v>
      </c>
      <c r="S1224">
        <v>1</v>
      </c>
      <c r="T1224" s="2" t="str">
        <f t="shared" si="136"/>
        <v>With Discount</v>
      </c>
      <c r="U1224">
        <v>1</v>
      </c>
      <c r="V1224" s="18">
        <f t="shared" si="137"/>
        <v>8.5</v>
      </c>
      <c r="W1224">
        <v>0</v>
      </c>
      <c r="X1224">
        <v>3</v>
      </c>
      <c r="Y1224" s="18">
        <f t="shared" si="138"/>
        <v>25.5</v>
      </c>
      <c r="Z1224">
        <v>8</v>
      </c>
      <c r="AA1224" s="2">
        <f t="shared" si="139"/>
        <v>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3</v>
      </c>
      <c r="AI1224">
        <v>11</v>
      </c>
      <c r="AJ1224">
        <v>0</v>
      </c>
    </row>
    <row r="1225" spans="1:36" x14ac:dyDescent="0.25">
      <c r="A1225">
        <v>286</v>
      </c>
      <c r="B1225">
        <v>1952</v>
      </c>
      <c r="C1225" s="2">
        <f t="shared" ca="1" si="133"/>
        <v>73</v>
      </c>
      <c r="D1225" t="s">
        <v>442</v>
      </c>
      <c r="E1225" t="s">
        <v>30</v>
      </c>
      <c r="F1225">
        <v>44213</v>
      </c>
      <c r="G1225">
        <v>1</v>
      </c>
      <c r="H1225">
        <v>1</v>
      </c>
      <c r="I1225" s="21">
        <f t="shared" si="134"/>
        <v>2</v>
      </c>
      <c r="J1225" t="s">
        <v>196</v>
      </c>
      <c r="K1225">
        <v>48</v>
      </c>
      <c r="L1225">
        <v>95</v>
      </c>
      <c r="M1225">
        <v>11</v>
      </c>
      <c r="N1225">
        <v>35</v>
      </c>
      <c r="O1225">
        <v>0</v>
      </c>
      <c r="P1225">
        <v>4</v>
      </c>
      <c r="Q1225">
        <v>7</v>
      </c>
      <c r="R1225" s="2">
        <f t="shared" si="135"/>
        <v>152</v>
      </c>
      <c r="S1225">
        <v>4</v>
      </c>
      <c r="T1225" s="2" t="str">
        <f t="shared" si="136"/>
        <v>With Discount</v>
      </c>
      <c r="U1225">
        <v>2</v>
      </c>
      <c r="V1225" s="18">
        <f t="shared" si="137"/>
        <v>43.428571428571423</v>
      </c>
      <c r="W1225">
        <v>1</v>
      </c>
      <c r="X1225">
        <v>5</v>
      </c>
      <c r="Y1225" s="18">
        <f t="shared" si="138"/>
        <v>108.57142857142857</v>
      </c>
      <c r="Z1225">
        <v>6</v>
      </c>
      <c r="AA1225" s="2">
        <f t="shared" si="139"/>
        <v>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3</v>
      </c>
      <c r="AI1225">
        <v>11</v>
      </c>
      <c r="AJ1225">
        <v>0</v>
      </c>
    </row>
    <row r="1226" spans="1:36" x14ac:dyDescent="0.25">
      <c r="A1226">
        <v>11086</v>
      </c>
      <c r="B1226">
        <v>1984</v>
      </c>
      <c r="C1226" s="2">
        <f t="shared" ca="1" si="133"/>
        <v>41</v>
      </c>
      <c r="D1226" t="s">
        <v>41</v>
      </c>
      <c r="E1226" t="s">
        <v>30</v>
      </c>
      <c r="F1226">
        <v>25707</v>
      </c>
      <c r="G1226">
        <v>1</v>
      </c>
      <c r="H1226">
        <v>0</v>
      </c>
      <c r="I1226" s="21">
        <f t="shared" si="134"/>
        <v>1</v>
      </c>
      <c r="J1226" t="s">
        <v>183</v>
      </c>
      <c r="K1226">
        <v>18</v>
      </c>
      <c r="L1226">
        <v>1</v>
      </c>
      <c r="M1226">
        <v>6</v>
      </c>
      <c r="N1226">
        <v>2</v>
      </c>
      <c r="O1226">
        <v>3</v>
      </c>
      <c r="P1226">
        <v>6</v>
      </c>
      <c r="Q1226">
        <v>3</v>
      </c>
      <c r="R1226" s="2">
        <f t="shared" si="135"/>
        <v>21</v>
      </c>
      <c r="S1226">
        <v>1</v>
      </c>
      <c r="T1226" s="2" t="str">
        <f t="shared" si="136"/>
        <v>With Discount</v>
      </c>
      <c r="U1226">
        <v>1</v>
      </c>
      <c r="V1226" s="18">
        <f t="shared" si="137"/>
        <v>5.25</v>
      </c>
      <c r="W1226">
        <v>0</v>
      </c>
      <c r="X1226">
        <v>3</v>
      </c>
      <c r="Y1226" s="18">
        <f t="shared" si="138"/>
        <v>15.75</v>
      </c>
      <c r="Z1226">
        <v>7</v>
      </c>
      <c r="AA1226" s="2">
        <f t="shared" si="139"/>
        <v>5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3</v>
      </c>
      <c r="AI1226">
        <v>11</v>
      </c>
      <c r="AJ1226">
        <v>0</v>
      </c>
    </row>
    <row r="1227" spans="1:36" x14ac:dyDescent="0.25">
      <c r="A1227">
        <v>1921</v>
      </c>
      <c r="B1227">
        <v>1967</v>
      </c>
      <c r="C1227" s="2">
        <f t="shared" ca="1" si="133"/>
        <v>58</v>
      </c>
      <c r="D1227" t="s">
        <v>33</v>
      </c>
      <c r="E1227" t="s">
        <v>34</v>
      </c>
      <c r="F1227">
        <v>59062</v>
      </c>
      <c r="G1227">
        <v>2</v>
      </c>
      <c r="H1227">
        <v>1</v>
      </c>
      <c r="I1227" s="21">
        <f t="shared" si="134"/>
        <v>3</v>
      </c>
      <c r="J1227" s="1">
        <v>41343</v>
      </c>
      <c r="K1227">
        <v>74</v>
      </c>
      <c r="L1227">
        <v>46</v>
      </c>
      <c r="M1227">
        <v>1</v>
      </c>
      <c r="N1227">
        <v>12</v>
      </c>
      <c r="O1227">
        <v>3</v>
      </c>
      <c r="P1227">
        <v>0</v>
      </c>
      <c r="Q1227">
        <v>9</v>
      </c>
      <c r="R1227" s="2">
        <f t="shared" si="135"/>
        <v>71</v>
      </c>
      <c r="S1227">
        <v>2</v>
      </c>
      <c r="T1227" s="2" t="str">
        <f t="shared" si="136"/>
        <v>With Discount</v>
      </c>
      <c r="U1227">
        <v>2</v>
      </c>
      <c r="V1227" s="18">
        <f t="shared" si="137"/>
        <v>28.400000000000002</v>
      </c>
      <c r="W1227">
        <v>0</v>
      </c>
      <c r="X1227">
        <v>3</v>
      </c>
      <c r="Y1227" s="18">
        <f t="shared" si="138"/>
        <v>42.6</v>
      </c>
      <c r="Z1227">
        <v>4</v>
      </c>
      <c r="AA1227" s="2">
        <f t="shared" si="139"/>
        <v>7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3</v>
      </c>
      <c r="AI1227">
        <v>11</v>
      </c>
      <c r="AJ1227">
        <v>0</v>
      </c>
    </row>
    <row r="1228" spans="1:36" x14ac:dyDescent="0.25">
      <c r="A1228">
        <v>4138</v>
      </c>
      <c r="B1228">
        <v>1962</v>
      </c>
      <c r="C1228" s="2">
        <f t="shared" ca="1" si="133"/>
        <v>63</v>
      </c>
      <c r="D1228" t="s">
        <v>442</v>
      </c>
      <c r="E1228" t="s">
        <v>30</v>
      </c>
      <c r="F1228">
        <v>76624</v>
      </c>
      <c r="G1228">
        <v>0</v>
      </c>
      <c r="H1228">
        <v>1</v>
      </c>
      <c r="I1228" s="21">
        <f t="shared" si="134"/>
        <v>1</v>
      </c>
      <c r="J1228" t="s">
        <v>82</v>
      </c>
      <c r="K1228">
        <v>68</v>
      </c>
      <c r="L1228">
        <v>411</v>
      </c>
      <c r="M1228">
        <v>106</v>
      </c>
      <c r="N1228">
        <v>147</v>
      </c>
      <c r="O1228">
        <v>54</v>
      </c>
      <c r="P1228">
        <v>115</v>
      </c>
      <c r="Q1228">
        <v>66</v>
      </c>
      <c r="R1228" s="2">
        <f t="shared" si="135"/>
        <v>899</v>
      </c>
      <c r="S1228">
        <v>1</v>
      </c>
      <c r="T1228" s="2" t="str">
        <f t="shared" si="136"/>
        <v>With Discount</v>
      </c>
      <c r="U1228">
        <v>5</v>
      </c>
      <c r="V1228" s="18">
        <f t="shared" si="137"/>
        <v>374.58333333333337</v>
      </c>
      <c r="W1228">
        <v>10</v>
      </c>
      <c r="X1228">
        <v>7</v>
      </c>
      <c r="Y1228" s="18">
        <f t="shared" si="138"/>
        <v>524.41666666666674</v>
      </c>
      <c r="Z1228">
        <v>1</v>
      </c>
      <c r="AA1228" s="2">
        <f t="shared" si="139"/>
        <v>23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3</v>
      </c>
      <c r="AI1228">
        <v>11</v>
      </c>
      <c r="AJ1228">
        <v>0</v>
      </c>
    </row>
    <row r="1229" spans="1:36" x14ac:dyDescent="0.25">
      <c r="A1229">
        <v>7718</v>
      </c>
      <c r="B1229">
        <v>1947</v>
      </c>
      <c r="C1229" s="2">
        <f t="shared" ca="1" si="133"/>
        <v>78</v>
      </c>
      <c r="D1229" t="s">
        <v>443</v>
      </c>
      <c r="E1229" t="s">
        <v>34</v>
      </c>
      <c r="F1229">
        <v>66000</v>
      </c>
      <c r="G1229">
        <v>0</v>
      </c>
      <c r="H1229">
        <v>0</v>
      </c>
      <c r="I1229" s="21">
        <f t="shared" si="134"/>
        <v>0</v>
      </c>
      <c r="J1229" t="s">
        <v>376</v>
      </c>
      <c r="K1229">
        <v>36</v>
      </c>
      <c r="L1229">
        <v>244</v>
      </c>
      <c r="M1229">
        <v>51</v>
      </c>
      <c r="N1229">
        <v>270</v>
      </c>
      <c r="O1229">
        <v>101</v>
      </c>
      <c r="P1229">
        <v>0</v>
      </c>
      <c r="Q1229">
        <v>45</v>
      </c>
      <c r="R1229" s="2">
        <f t="shared" si="135"/>
        <v>711</v>
      </c>
      <c r="S1229">
        <v>1</v>
      </c>
      <c r="T1229" s="2" t="str">
        <f t="shared" si="136"/>
        <v>With Discount</v>
      </c>
      <c r="U1229">
        <v>1</v>
      </c>
      <c r="V1229" s="18">
        <f t="shared" si="137"/>
        <v>118.5</v>
      </c>
      <c r="W1229">
        <v>3</v>
      </c>
      <c r="X1229">
        <v>5</v>
      </c>
      <c r="Y1229" s="18">
        <f t="shared" si="138"/>
        <v>592.5</v>
      </c>
      <c r="Z1229">
        <v>1</v>
      </c>
      <c r="AA1229" s="2">
        <f t="shared" si="139"/>
        <v>10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3</v>
      </c>
      <c r="AI1229">
        <v>11</v>
      </c>
      <c r="AJ1229">
        <v>0</v>
      </c>
    </row>
    <row r="1230" spans="1:36" x14ac:dyDescent="0.25">
      <c r="A1230">
        <v>1291</v>
      </c>
      <c r="B1230">
        <v>1978</v>
      </c>
      <c r="C1230" s="2">
        <f t="shared" ca="1" si="133"/>
        <v>47</v>
      </c>
      <c r="D1230" t="s">
        <v>33</v>
      </c>
      <c r="E1230" t="s">
        <v>34</v>
      </c>
      <c r="F1230">
        <v>27683</v>
      </c>
      <c r="G1230">
        <v>1</v>
      </c>
      <c r="H1230">
        <v>0</v>
      </c>
      <c r="I1230" s="21">
        <f t="shared" si="134"/>
        <v>1</v>
      </c>
      <c r="J1230" s="1">
        <v>41007</v>
      </c>
      <c r="K1230">
        <v>90</v>
      </c>
      <c r="L1230">
        <v>152</v>
      </c>
      <c r="M1230">
        <v>9</v>
      </c>
      <c r="N1230">
        <v>121</v>
      </c>
      <c r="O1230">
        <v>12</v>
      </c>
      <c r="P1230">
        <v>12</v>
      </c>
      <c r="Q1230">
        <v>45</v>
      </c>
      <c r="R1230" s="2">
        <f t="shared" si="135"/>
        <v>351</v>
      </c>
      <c r="S1230">
        <v>4</v>
      </c>
      <c r="T1230" s="2" t="str">
        <f t="shared" si="136"/>
        <v>With Discount</v>
      </c>
      <c r="U1230">
        <v>6</v>
      </c>
      <c r="V1230" s="18">
        <f t="shared" si="137"/>
        <v>210.6</v>
      </c>
      <c r="W1230">
        <v>2</v>
      </c>
      <c r="X1230">
        <v>4</v>
      </c>
      <c r="Y1230" s="18">
        <f t="shared" si="138"/>
        <v>140.4</v>
      </c>
      <c r="Z1230">
        <v>8</v>
      </c>
      <c r="AA1230" s="2">
        <f t="shared" si="139"/>
        <v>16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3</v>
      </c>
      <c r="AI1230">
        <v>11</v>
      </c>
      <c r="AJ1230">
        <v>0</v>
      </c>
    </row>
    <row r="1231" spans="1:36" x14ac:dyDescent="0.25">
      <c r="A1231">
        <v>6862</v>
      </c>
      <c r="B1231">
        <v>1971</v>
      </c>
      <c r="C1231" s="2">
        <f t="shared" ca="1" si="133"/>
        <v>54</v>
      </c>
      <c r="D1231" t="s">
        <v>442</v>
      </c>
      <c r="E1231" t="s">
        <v>37</v>
      </c>
      <c r="F1231">
        <v>1730</v>
      </c>
      <c r="G1231">
        <v>0</v>
      </c>
      <c r="H1231">
        <v>0</v>
      </c>
      <c r="I1231" s="21">
        <f t="shared" si="134"/>
        <v>0</v>
      </c>
      <c r="J1231" t="s">
        <v>238</v>
      </c>
      <c r="K1231">
        <v>65</v>
      </c>
      <c r="L1231">
        <v>1</v>
      </c>
      <c r="M1231">
        <v>1</v>
      </c>
      <c r="N1231">
        <v>3</v>
      </c>
      <c r="O1231">
        <v>1</v>
      </c>
      <c r="P1231">
        <v>1</v>
      </c>
      <c r="Q1231">
        <v>1</v>
      </c>
      <c r="R1231" s="2">
        <f t="shared" si="135"/>
        <v>8</v>
      </c>
      <c r="S1231">
        <v>15</v>
      </c>
      <c r="T1231" s="2" t="str">
        <f t="shared" si="136"/>
        <v>With Discount</v>
      </c>
      <c r="U1231">
        <v>0</v>
      </c>
      <c r="V1231" s="18">
        <f t="shared" si="137"/>
        <v>0</v>
      </c>
      <c r="W1231">
        <v>0</v>
      </c>
      <c r="X1231">
        <v>0</v>
      </c>
      <c r="Y1231" s="18">
        <f t="shared" si="138"/>
        <v>0</v>
      </c>
      <c r="Z1231">
        <v>20</v>
      </c>
      <c r="AA1231" s="2">
        <f t="shared" si="139"/>
        <v>15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3</v>
      </c>
      <c r="AI1231">
        <v>11</v>
      </c>
      <c r="AJ1231">
        <v>0</v>
      </c>
    </row>
    <row r="1232" spans="1:36" x14ac:dyDescent="0.25">
      <c r="A1232">
        <v>4136</v>
      </c>
      <c r="B1232">
        <v>1992</v>
      </c>
      <c r="C1232" s="2">
        <f t="shared" ca="1" si="133"/>
        <v>33</v>
      </c>
      <c r="D1232" t="s">
        <v>41</v>
      </c>
      <c r="E1232" t="s">
        <v>30</v>
      </c>
      <c r="F1232">
        <v>7500</v>
      </c>
      <c r="G1232">
        <v>1</v>
      </c>
      <c r="H1232">
        <v>0</v>
      </c>
      <c r="I1232" s="21">
        <f t="shared" si="134"/>
        <v>1</v>
      </c>
      <c r="J1232" s="1">
        <v>40980</v>
      </c>
      <c r="K1232">
        <v>63</v>
      </c>
      <c r="L1232">
        <v>10</v>
      </c>
      <c r="M1232">
        <v>17</v>
      </c>
      <c r="N1232">
        <v>18</v>
      </c>
      <c r="O1232">
        <v>8</v>
      </c>
      <c r="P1232">
        <v>26</v>
      </c>
      <c r="Q1232">
        <v>40</v>
      </c>
      <c r="R1232" s="2">
        <f t="shared" si="135"/>
        <v>119</v>
      </c>
      <c r="S1232">
        <v>4</v>
      </c>
      <c r="T1232" s="2" t="str">
        <f t="shared" si="136"/>
        <v>With Discount</v>
      </c>
      <c r="U1232">
        <v>3</v>
      </c>
      <c r="V1232" s="18">
        <f t="shared" si="137"/>
        <v>71.399999999999991</v>
      </c>
      <c r="W1232">
        <v>2</v>
      </c>
      <c r="X1232">
        <v>2</v>
      </c>
      <c r="Y1232" s="18">
        <f t="shared" si="138"/>
        <v>47.6</v>
      </c>
      <c r="Z1232">
        <v>9</v>
      </c>
      <c r="AA1232" s="2">
        <f t="shared" si="139"/>
        <v>11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3</v>
      </c>
      <c r="AI1232">
        <v>11</v>
      </c>
      <c r="AJ1232">
        <v>0</v>
      </c>
    </row>
    <row r="1233" spans="1:36" x14ac:dyDescent="0.25">
      <c r="A1233">
        <v>803</v>
      </c>
      <c r="B1233">
        <v>1968</v>
      </c>
      <c r="C1233" s="2">
        <f t="shared" ca="1" si="133"/>
        <v>57</v>
      </c>
      <c r="D1233" t="s">
        <v>442</v>
      </c>
      <c r="E1233" t="s">
        <v>34</v>
      </c>
      <c r="F1233">
        <v>40521</v>
      </c>
      <c r="G1233">
        <v>1</v>
      </c>
      <c r="H1233">
        <v>1</v>
      </c>
      <c r="I1233" s="21">
        <f t="shared" si="134"/>
        <v>2</v>
      </c>
      <c r="J1233" s="1">
        <v>41398</v>
      </c>
      <c r="K1233">
        <v>82</v>
      </c>
      <c r="L1233">
        <v>12</v>
      </c>
      <c r="M1233">
        <v>0</v>
      </c>
      <c r="N1233">
        <v>5</v>
      </c>
      <c r="O1233">
        <v>0</v>
      </c>
      <c r="P1233">
        <v>0</v>
      </c>
      <c r="Q1233">
        <v>4</v>
      </c>
      <c r="R1233" s="2">
        <f t="shared" si="135"/>
        <v>21</v>
      </c>
      <c r="S1233">
        <v>1</v>
      </c>
      <c r="T1233" s="2" t="str">
        <f t="shared" si="136"/>
        <v>With Discount</v>
      </c>
      <c r="U1233">
        <v>0</v>
      </c>
      <c r="V1233" s="18">
        <f t="shared" si="137"/>
        <v>0</v>
      </c>
      <c r="W1233">
        <v>1</v>
      </c>
      <c r="X1233">
        <v>2</v>
      </c>
      <c r="Y1233" s="18">
        <f t="shared" si="138"/>
        <v>21</v>
      </c>
      <c r="Z1233">
        <v>5</v>
      </c>
      <c r="AA1233" s="2">
        <f t="shared" si="139"/>
        <v>4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3</v>
      </c>
      <c r="AI1233">
        <v>11</v>
      </c>
      <c r="AJ1233">
        <v>0</v>
      </c>
    </row>
    <row r="1234" spans="1:36" x14ac:dyDescent="0.25">
      <c r="A1234">
        <v>4298</v>
      </c>
      <c r="B1234">
        <v>1973</v>
      </c>
      <c r="C1234" s="2">
        <f t="shared" ca="1" si="133"/>
        <v>52</v>
      </c>
      <c r="D1234" t="s">
        <v>33</v>
      </c>
      <c r="E1234" t="s">
        <v>34</v>
      </c>
      <c r="F1234">
        <v>20427</v>
      </c>
      <c r="G1234">
        <v>1</v>
      </c>
      <c r="H1234">
        <v>0</v>
      </c>
      <c r="I1234" s="21">
        <f t="shared" si="134"/>
        <v>1</v>
      </c>
      <c r="J1234" t="s">
        <v>364</v>
      </c>
      <c r="K1234">
        <v>63</v>
      </c>
      <c r="L1234">
        <v>5</v>
      </c>
      <c r="M1234">
        <v>0</v>
      </c>
      <c r="N1234">
        <v>4</v>
      </c>
      <c r="O1234">
        <v>0</v>
      </c>
      <c r="P1234">
        <v>0</v>
      </c>
      <c r="Q1234">
        <v>1</v>
      </c>
      <c r="R1234" s="2">
        <f t="shared" si="135"/>
        <v>10</v>
      </c>
      <c r="S1234">
        <v>1</v>
      </c>
      <c r="T1234" s="2" t="str">
        <f t="shared" si="136"/>
        <v>With Discount</v>
      </c>
      <c r="U1234">
        <v>1</v>
      </c>
      <c r="V1234" s="18">
        <f t="shared" si="137"/>
        <v>3.333333333333333</v>
      </c>
      <c r="W1234">
        <v>0</v>
      </c>
      <c r="X1234">
        <v>2</v>
      </c>
      <c r="Y1234" s="18">
        <f t="shared" si="138"/>
        <v>6.6666666666666661</v>
      </c>
      <c r="Z1234">
        <v>8</v>
      </c>
      <c r="AA1234" s="2">
        <f t="shared" si="139"/>
        <v>4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</v>
      </c>
      <c r="AI1234">
        <v>11</v>
      </c>
      <c r="AJ1234">
        <v>0</v>
      </c>
    </row>
    <row r="1235" spans="1:36" x14ac:dyDescent="0.25">
      <c r="A1235">
        <v>10833</v>
      </c>
      <c r="B1235">
        <v>1975</v>
      </c>
      <c r="C1235" s="2">
        <f t="shared" ca="1" si="133"/>
        <v>50</v>
      </c>
      <c r="D1235" t="s">
        <v>442</v>
      </c>
      <c r="E1235" t="s">
        <v>34</v>
      </c>
      <c r="F1235">
        <v>65106</v>
      </c>
      <c r="G1235">
        <v>0</v>
      </c>
      <c r="H1235">
        <v>1</v>
      </c>
      <c r="I1235" s="21">
        <f t="shared" si="134"/>
        <v>1</v>
      </c>
      <c r="J1235" t="s">
        <v>82</v>
      </c>
      <c r="K1235">
        <v>55</v>
      </c>
      <c r="L1235">
        <v>790</v>
      </c>
      <c r="M1235">
        <v>19</v>
      </c>
      <c r="N1235">
        <v>133</v>
      </c>
      <c r="O1235">
        <v>12</v>
      </c>
      <c r="P1235">
        <v>0</v>
      </c>
      <c r="Q1235">
        <v>19</v>
      </c>
      <c r="R1235" s="2">
        <f t="shared" si="135"/>
        <v>973</v>
      </c>
      <c r="S1235">
        <v>3</v>
      </c>
      <c r="T1235" s="2" t="str">
        <f t="shared" si="136"/>
        <v>With Discount</v>
      </c>
      <c r="U1235">
        <v>8</v>
      </c>
      <c r="V1235" s="18">
        <f t="shared" si="137"/>
        <v>370.66666666666663</v>
      </c>
      <c r="W1235">
        <v>3</v>
      </c>
      <c r="X1235">
        <v>13</v>
      </c>
      <c r="Y1235" s="18">
        <f t="shared" si="138"/>
        <v>602.33333333333337</v>
      </c>
      <c r="Z1235">
        <v>6</v>
      </c>
      <c r="AA1235" s="2">
        <f t="shared" si="139"/>
        <v>27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3</v>
      </c>
      <c r="AI1235">
        <v>11</v>
      </c>
      <c r="AJ1235">
        <v>0</v>
      </c>
    </row>
    <row r="1236" spans="1:36" x14ac:dyDescent="0.25">
      <c r="A1236">
        <v>9606</v>
      </c>
      <c r="B1236">
        <v>1965</v>
      </c>
      <c r="C1236" s="2">
        <f t="shared" ca="1" si="133"/>
        <v>60</v>
      </c>
      <c r="D1236" t="s">
        <v>33</v>
      </c>
      <c r="E1236" t="s">
        <v>34</v>
      </c>
      <c r="F1236">
        <v>69969</v>
      </c>
      <c r="G1236">
        <v>0</v>
      </c>
      <c r="H1236">
        <v>0</v>
      </c>
      <c r="I1236" s="21">
        <f t="shared" si="134"/>
        <v>0</v>
      </c>
      <c r="J1236" t="s">
        <v>380</v>
      </c>
      <c r="K1236">
        <v>64</v>
      </c>
      <c r="L1236">
        <v>882</v>
      </c>
      <c r="M1236">
        <v>29</v>
      </c>
      <c r="N1236">
        <v>514</v>
      </c>
      <c r="O1236">
        <v>38</v>
      </c>
      <c r="P1236">
        <v>29</v>
      </c>
      <c r="Q1236">
        <v>44</v>
      </c>
      <c r="R1236" s="2">
        <f t="shared" si="135"/>
        <v>1536</v>
      </c>
      <c r="S1236">
        <v>1</v>
      </c>
      <c r="T1236" s="2" t="str">
        <f t="shared" si="136"/>
        <v>With Discount</v>
      </c>
      <c r="U1236">
        <v>4</v>
      </c>
      <c r="V1236" s="18">
        <f t="shared" si="137"/>
        <v>614.40000000000009</v>
      </c>
      <c r="W1236">
        <v>2</v>
      </c>
      <c r="X1236">
        <v>6</v>
      </c>
      <c r="Y1236" s="18">
        <f t="shared" si="138"/>
        <v>921.59999999999991</v>
      </c>
      <c r="Z1236">
        <v>3</v>
      </c>
      <c r="AA1236" s="2">
        <f t="shared" si="139"/>
        <v>13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3</v>
      </c>
      <c r="AI1236">
        <v>11</v>
      </c>
      <c r="AJ1236">
        <v>1</v>
      </c>
    </row>
    <row r="1237" spans="1:36" x14ac:dyDescent="0.25">
      <c r="A1237">
        <v>8534</v>
      </c>
      <c r="B1237">
        <v>1952</v>
      </c>
      <c r="C1237" s="2">
        <f t="shared" ca="1" si="133"/>
        <v>73</v>
      </c>
      <c r="D1237" t="s">
        <v>442</v>
      </c>
      <c r="E1237" t="s">
        <v>34</v>
      </c>
      <c r="F1237">
        <v>67433</v>
      </c>
      <c r="G1237">
        <v>0</v>
      </c>
      <c r="H1237">
        <v>2</v>
      </c>
      <c r="I1237" s="21">
        <f t="shared" si="134"/>
        <v>2</v>
      </c>
      <c r="J1237" t="s">
        <v>76</v>
      </c>
      <c r="K1237">
        <v>51</v>
      </c>
      <c r="L1237">
        <v>615</v>
      </c>
      <c r="M1237">
        <v>28</v>
      </c>
      <c r="N1237">
        <v>259</v>
      </c>
      <c r="O1237">
        <v>12</v>
      </c>
      <c r="P1237">
        <v>48</v>
      </c>
      <c r="Q1237">
        <v>30</v>
      </c>
      <c r="R1237" s="2">
        <f t="shared" si="135"/>
        <v>992</v>
      </c>
      <c r="S1237">
        <v>4</v>
      </c>
      <c r="T1237" s="2" t="str">
        <f t="shared" si="136"/>
        <v>With Discount</v>
      </c>
      <c r="U1237">
        <v>6</v>
      </c>
      <c r="V1237" s="18">
        <f t="shared" si="137"/>
        <v>313.26315789473682</v>
      </c>
      <c r="W1237">
        <v>5</v>
      </c>
      <c r="X1237">
        <v>13</v>
      </c>
      <c r="Y1237" s="18">
        <f t="shared" si="138"/>
        <v>678.73684210526312</v>
      </c>
      <c r="Z1237">
        <v>4</v>
      </c>
      <c r="AA1237" s="2">
        <f t="shared" si="139"/>
        <v>28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3</v>
      </c>
      <c r="AI1237">
        <v>11</v>
      </c>
      <c r="AJ1237">
        <v>0</v>
      </c>
    </row>
    <row r="1238" spans="1:36" x14ac:dyDescent="0.25">
      <c r="A1238">
        <v>5153</v>
      </c>
      <c r="B1238">
        <v>1967</v>
      </c>
      <c r="C1238" s="2">
        <f t="shared" ca="1" si="133"/>
        <v>58</v>
      </c>
      <c r="D1238" t="s">
        <v>33</v>
      </c>
      <c r="E1238" t="s">
        <v>34</v>
      </c>
      <c r="F1238">
        <v>77766</v>
      </c>
      <c r="G1238">
        <v>0</v>
      </c>
      <c r="H1238">
        <v>1</v>
      </c>
      <c r="I1238" s="21">
        <f t="shared" si="134"/>
        <v>1</v>
      </c>
      <c r="J1238" t="s">
        <v>220</v>
      </c>
      <c r="K1238">
        <v>97</v>
      </c>
      <c r="L1238">
        <v>1004</v>
      </c>
      <c r="M1238">
        <v>59</v>
      </c>
      <c r="N1238">
        <v>265</v>
      </c>
      <c r="O1238">
        <v>115</v>
      </c>
      <c r="P1238">
        <v>59</v>
      </c>
      <c r="Q1238">
        <v>27</v>
      </c>
      <c r="R1238" s="2">
        <f t="shared" si="135"/>
        <v>1529</v>
      </c>
      <c r="S1238">
        <v>2</v>
      </c>
      <c r="T1238" s="2" t="str">
        <f t="shared" si="136"/>
        <v>With Discount</v>
      </c>
      <c r="U1238">
        <v>11</v>
      </c>
      <c r="V1238" s="18">
        <f t="shared" si="137"/>
        <v>764.5</v>
      </c>
      <c r="W1238">
        <v>10</v>
      </c>
      <c r="X1238">
        <v>11</v>
      </c>
      <c r="Y1238" s="18">
        <f t="shared" si="138"/>
        <v>764.5</v>
      </c>
      <c r="Z1238">
        <v>6</v>
      </c>
      <c r="AA1238" s="2">
        <f t="shared" si="139"/>
        <v>34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3</v>
      </c>
      <c r="AI1238">
        <v>11</v>
      </c>
      <c r="AJ1238">
        <v>1</v>
      </c>
    </row>
    <row r="1239" spans="1:36" x14ac:dyDescent="0.25">
      <c r="A1239">
        <v>961</v>
      </c>
      <c r="B1239">
        <v>1972</v>
      </c>
      <c r="C1239" s="2">
        <f t="shared" ca="1" si="133"/>
        <v>53</v>
      </c>
      <c r="D1239" t="s">
        <v>442</v>
      </c>
      <c r="E1239" t="s">
        <v>34</v>
      </c>
      <c r="F1239">
        <v>74716</v>
      </c>
      <c r="G1239">
        <v>0</v>
      </c>
      <c r="H1239">
        <v>1</v>
      </c>
      <c r="I1239" s="21">
        <f t="shared" si="134"/>
        <v>1</v>
      </c>
      <c r="J1239" s="1">
        <v>41617</v>
      </c>
      <c r="K1239">
        <v>92</v>
      </c>
      <c r="L1239">
        <v>133</v>
      </c>
      <c r="M1239">
        <v>27</v>
      </c>
      <c r="N1239">
        <v>421</v>
      </c>
      <c r="O1239">
        <v>13</v>
      </c>
      <c r="P1239">
        <v>195</v>
      </c>
      <c r="Q1239">
        <v>71</v>
      </c>
      <c r="R1239" s="2">
        <f t="shared" si="135"/>
        <v>860</v>
      </c>
      <c r="S1239">
        <v>2</v>
      </c>
      <c r="T1239" s="2" t="str">
        <f t="shared" si="136"/>
        <v>With Discount</v>
      </c>
      <c r="U1239">
        <v>7</v>
      </c>
      <c r="V1239" s="18">
        <f t="shared" si="137"/>
        <v>501.66666666666669</v>
      </c>
      <c r="W1239">
        <v>3</v>
      </c>
      <c r="X1239">
        <v>5</v>
      </c>
      <c r="Y1239" s="18">
        <f t="shared" si="138"/>
        <v>358.33333333333337</v>
      </c>
      <c r="Z1239">
        <v>4</v>
      </c>
      <c r="AA1239" s="2">
        <f t="shared" si="139"/>
        <v>17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3</v>
      </c>
      <c r="AI1239">
        <v>11</v>
      </c>
      <c r="AJ1239">
        <v>0</v>
      </c>
    </row>
    <row r="1240" spans="1:36" x14ac:dyDescent="0.25">
      <c r="A1240">
        <v>5011</v>
      </c>
      <c r="B1240">
        <v>1963</v>
      </c>
      <c r="C1240" s="2">
        <f t="shared" ca="1" si="133"/>
        <v>62</v>
      </c>
      <c r="D1240" t="s">
        <v>442</v>
      </c>
      <c r="E1240" t="s">
        <v>37</v>
      </c>
      <c r="F1240">
        <v>68118</v>
      </c>
      <c r="G1240">
        <v>0</v>
      </c>
      <c r="H1240">
        <v>1</v>
      </c>
      <c r="I1240" s="21">
        <f t="shared" si="134"/>
        <v>1</v>
      </c>
      <c r="J1240" t="s">
        <v>296</v>
      </c>
      <c r="K1240">
        <v>51</v>
      </c>
      <c r="L1240">
        <v>595</v>
      </c>
      <c r="M1240">
        <v>23</v>
      </c>
      <c r="N1240">
        <v>123</v>
      </c>
      <c r="O1240">
        <v>10</v>
      </c>
      <c r="P1240">
        <v>23</v>
      </c>
      <c r="Q1240">
        <v>154</v>
      </c>
      <c r="R1240" s="2">
        <f t="shared" si="135"/>
        <v>928</v>
      </c>
      <c r="S1240">
        <v>2</v>
      </c>
      <c r="T1240" s="2" t="str">
        <f t="shared" si="136"/>
        <v>With Discount</v>
      </c>
      <c r="U1240">
        <v>8</v>
      </c>
      <c r="V1240" s="18">
        <f t="shared" si="137"/>
        <v>618.66666666666663</v>
      </c>
      <c r="W1240">
        <v>9</v>
      </c>
      <c r="X1240">
        <v>4</v>
      </c>
      <c r="Y1240" s="18">
        <f t="shared" si="138"/>
        <v>309.33333333333331</v>
      </c>
      <c r="Z1240">
        <v>6</v>
      </c>
      <c r="AA1240" s="2">
        <f t="shared" si="139"/>
        <v>23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3</v>
      </c>
      <c r="AI1240">
        <v>11</v>
      </c>
      <c r="AJ1240">
        <v>0</v>
      </c>
    </row>
    <row r="1241" spans="1:36" x14ac:dyDescent="0.25">
      <c r="A1241">
        <v>6653</v>
      </c>
      <c r="B1241">
        <v>1970</v>
      </c>
      <c r="C1241" s="2">
        <f t="shared" ca="1" si="133"/>
        <v>55</v>
      </c>
      <c r="D1241" t="s">
        <v>33</v>
      </c>
      <c r="E1241" t="s">
        <v>34</v>
      </c>
      <c r="F1241">
        <v>55158</v>
      </c>
      <c r="G1241">
        <v>1</v>
      </c>
      <c r="H1241">
        <v>1</v>
      </c>
      <c r="I1241" s="21">
        <f t="shared" si="134"/>
        <v>2</v>
      </c>
      <c r="J1241" t="s">
        <v>381</v>
      </c>
      <c r="K1241">
        <v>72</v>
      </c>
      <c r="L1241">
        <v>293</v>
      </c>
      <c r="M1241">
        <v>0</v>
      </c>
      <c r="N1241">
        <v>87</v>
      </c>
      <c r="O1241">
        <v>4</v>
      </c>
      <c r="P1241">
        <v>11</v>
      </c>
      <c r="Q1241">
        <v>23</v>
      </c>
      <c r="R1241" s="2">
        <f t="shared" si="135"/>
        <v>418</v>
      </c>
      <c r="S1241">
        <v>4</v>
      </c>
      <c r="T1241" s="2" t="str">
        <f t="shared" si="136"/>
        <v>With Discount</v>
      </c>
      <c r="U1241">
        <v>7</v>
      </c>
      <c r="V1241" s="18">
        <f t="shared" si="137"/>
        <v>243.83333333333334</v>
      </c>
      <c r="W1241">
        <v>2</v>
      </c>
      <c r="X1241">
        <v>5</v>
      </c>
      <c r="Y1241" s="18">
        <f t="shared" si="138"/>
        <v>174.16666666666669</v>
      </c>
      <c r="Z1241">
        <v>7</v>
      </c>
      <c r="AA1241" s="2">
        <f t="shared" si="139"/>
        <v>18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3</v>
      </c>
      <c r="AI1241">
        <v>11</v>
      </c>
      <c r="AJ1241">
        <v>1</v>
      </c>
    </row>
    <row r="1242" spans="1:36" x14ac:dyDescent="0.25">
      <c r="A1242">
        <v>9094</v>
      </c>
      <c r="B1242">
        <v>1955</v>
      </c>
      <c r="C1242" s="2">
        <f t="shared" ca="1" si="133"/>
        <v>70</v>
      </c>
      <c r="D1242" t="s">
        <v>443</v>
      </c>
      <c r="E1242" t="s">
        <v>34</v>
      </c>
      <c r="F1242">
        <v>62972</v>
      </c>
      <c r="G1242">
        <v>0</v>
      </c>
      <c r="H1242">
        <v>1</v>
      </c>
      <c r="I1242" s="21">
        <f t="shared" si="134"/>
        <v>1</v>
      </c>
      <c r="J1242" s="1">
        <v>40976</v>
      </c>
      <c r="K1242">
        <v>39</v>
      </c>
      <c r="L1242">
        <v>313</v>
      </c>
      <c r="M1242">
        <v>15</v>
      </c>
      <c r="N1242">
        <v>47</v>
      </c>
      <c r="O1242">
        <v>20</v>
      </c>
      <c r="P1242">
        <v>0</v>
      </c>
      <c r="Q1242">
        <v>192</v>
      </c>
      <c r="R1242" s="2">
        <f t="shared" si="135"/>
        <v>587</v>
      </c>
      <c r="S1242">
        <v>2</v>
      </c>
      <c r="T1242" s="2" t="str">
        <f t="shared" si="136"/>
        <v>With Discount</v>
      </c>
      <c r="U1242">
        <v>7</v>
      </c>
      <c r="V1242" s="18">
        <f t="shared" si="137"/>
        <v>410.9</v>
      </c>
      <c r="W1242">
        <v>4</v>
      </c>
      <c r="X1242">
        <v>3</v>
      </c>
      <c r="Y1242" s="18">
        <f t="shared" si="138"/>
        <v>176.1</v>
      </c>
      <c r="Z1242">
        <v>6</v>
      </c>
      <c r="AA1242" s="2">
        <f t="shared" si="139"/>
        <v>16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3</v>
      </c>
      <c r="AI1242">
        <v>11</v>
      </c>
      <c r="AJ1242">
        <v>1</v>
      </c>
    </row>
    <row r="1243" spans="1:36" x14ac:dyDescent="0.25">
      <c r="A1243">
        <v>810</v>
      </c>
      <c r="B1243">
        <v>1975</v>
      </c>
      <c r="C1243" s="2">
        <f t="shared" ca="1" si="133"/>
        <v>50</v>
      </c>
      <c r="D1243" t="s">
        <v>442</v>
      </c>
      <c r="E1243" t="s">
        <v>34</v>
      </c>
      <c r="F1243">
        <v>74190</v>
      </c>
      <c r="G1243">
        <v>0</v>
      </c>
      <c r="H1243">
        <v>1</v>
      </c>
      <c r="I1243" s="21">
        <f t="shared" si="134"/>
        <v>1</v>
      </c>
      <c r="J1243" s="1">
        <v>41978</v>
      </c>
      <c r="K1243">
        <v>49</v>
      </c>
      <c r="L1243">
        <v>151</v>
      </c>
      <c r="M1243">
        <v>81</v>
      </c>
      <c r="N1243">
        <v>86</v>
      </c>
      <c r="O1243">
        <v>168</v>
      </c>
      <c r="P1243">
        <v>91</v>
      </c>
      <c r="Q1243">
        <v>64</v>
      </c>
      <c r="R1243" s="2">
        <f t="shared" si="135"/>
        <v>641</v>
      </c>
      <c r="S1243">
        <v>2</v>
      </c>
      <c r="T1243" s="2" t="str">
        <f t="shared" si="136"/>
        <v>With Discount</v>
      </c>
      <c r="U1243">
        <v>4</v>
      </c>
      <c r="V1243" s="18">
        <f t="shared" si="137"/>
        <v>170.93333333333334</v>
      </c>
      <c r="W1243">
        <v>2</v>
      </c>
      <c r="X1243">
        <v>11</v>
      </c>
      <c r="Y1243" s="18">
        <f t="shared" si="138"/>
        <v>470.06666666666661</v>
      </c>
      <c r="Z1243">
        <v>2</v>
      </c>
      <c r="AA1243" s="2">
        <f t="shared" si="139"/>
        <v>19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3</v>
      </c>
      <c r="AI1243">
        <v>11</v>
      </c>
      <c r="AJ1243">
        <v>0</v>
      </c>
    </row>
    <row r="1244" spans="1:36" x14ac:dyDescent="0.25">
      <c r="A1244">
        <v>5493</v>
      </c>
      <c r="B1244">
        <v>1976</v>
      </c>
      <c r="C1244" s="2">
        <f t="shared" ca="1" si="133"/>
        <v>49</v>
      </c>
      <c r="D1244" t="s">
        <v>442</v>
      </c>
      <c r="E1244" t="s">
        <v>34</v>
      </c>
      <c r="F1244">
        <v>39356</v>
      </c>
      <c r="G1244">
        <v>1</v>
      </c>
      <c r="H1244">
        <v>1</v>
      </c>
      <c r="I1244" s="21">
        <f t="shared" si="134"/>
        <v>2</v>
      </c>
      <c r="J1244" t="s">
        <v>66</v>
      </c>
      <c r="K1244">
        <v>21</v>
      </c>
      <c r="L1244">
        <v>15</v>
      </c>
      <c r="M1244">
        <v>0</v>
      </c>
      <c r="N1244">
        <v>2</v>
      </c>
      <c r="O1244">
        <v>0</v>
      </c>
      <c r="P1244">
        <v>0</v>
      </c>
      <c r="Q1244">
        <v>6</v>
      </c>
      <c r="R1244" s="2">
        <f t="shared" si="135"/>
        <v>23</v>
      </c>
      <c r="S1244">
        <v>1</v>
      </c>
      <c r="T1244" s="2" t="str">
        <f t="shared" si="136"/>
        <v>With Discount</v>
      </c>
      <c r="U1244">
        <v>1</v>
      </c>
      <c r="V1244" s="18">
        <f t="shared" si="137"/>
        <v>7.6666666666666661</v>
      </c>
      <c r="W1244">
        <v>0</v>
      </c>
      <c r="X1244">
        <v>2</v>
      </c>
      <c r="Y1244" s="18">
        <f t="shared" si="138"/>
        <v>15.333333333333332</v>
      </c>
      <c r="Z1244">
        <v>6</v>
      </c>
      <c r="AA1244" s="2">
        <f t="shared" si="139"/>
        <v>4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3</v>
      </c>
      <c r="AI1244">
        <v>11</v>
      </c>
      <c r="AJ1244">
        <v>0</v>
      </c>
    </row>
    <row r="1245" spans="1:36" x14ac:dyDescent="0.25">
      <c r="A1245">
        <v>2147</v>
      </c>
      <c r="B1245">
        <v>1969</v>
      </c>
      <c r="C1245" s="2">
        <f t="shared" ca="1" si="133"/>
        <v>56</v>
      </c>
      <c r="D1245" t="s">
        <v>442</v>
      </c>
      <c r="E1245" t="s">
        <v>34</v>
      </c>
      <c r="F1245">
        <v>76653</v>
      </c>
      <c r="G1245">
        <v>0</v>
      </c>
      <c r="H1245">
        <v>0</v>
      </c>
      <c r="I1245" s="21">
        <f t="shared" si="134"/>
        <v>0</v>
      </c>
      <c r="J1245" t="s">
        <v>254</v>
      </c>
      <c r="K1245">
        <v>91</v>
      </c>
      <c r="L1245">
        <v>736</v>
      </c>
      <c r="M1245">
        <v>63</v>
      </c>
      <c r="N1245">
        <v>946</v>
      </c>
      <c r="O1245">
        <v>219</v>
      </c>
      <c r="P1245">
        <v>189</v>
      </c>
      <c r="Q1245">
        <v>126</v>
      </c>
      <c r="R1245" s="2">
        <f t="shared" si="135"/>
        <v>2279</v>
      </c>
      <c r="S1245">
        <v>1</v>
      </c>
      <c r="T1245" s="2" t="str">
        <f t="shared" si="136"/>
        <v>With Discount</v>
      </c>
      <c r="U1245">
        <v>4</v>
      </c>
      <c r="V1245" s="18">
        <f t="shared" si="137"/>
        <v>607.73333333333335</v>
      </c>
      <c r="W1245">
        <v>7</v>
      </c>
      <c r="X1245">
        <v>11</v>
      </c>
      <c r="Y1245" s="18">
        <f t="shared" si="138"/>
        <v>1671.2666666666667</v>
      </c>
      <c r="Z1245">
        <v>2</v>
      </c>
      <c r="AA1245" s="2">
        <f t="shared" si="139"/>
        <v>23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3</v>
      </c>
      <c r="AI1245">
        <v>11</v>
      </c>
      <c r="AJ1245">
        <v>0</v>
      </c>
    </row>
    <row r="1246" spans="1:36" x14ac:dyDescent="0.25">
      <c r="A1246">
        <v>5107</v>
      </c>
      <c r="B1246">
        <v>1973</v>
      </c>
      <c r="C1246" s="2">
        <f t="shared" ca="1" si="133"/>
        <v>52</v>
      </c>
      <c r="D1246" t="s">
        <v>33</v>
      </c>
      <c r="E1246" t="s">
        <v>37</v>
      </c>
      <c r="F1246">
        <v>35860</v>
      </c>
      <c r="G1246">
        <v>1</v>
      </c>
      <c r="H1246">
        <v>1</v>
      </c>
      <c r="I1246" s="21">
        <f t="shared" si="134"/>
        <v>2</v>
      </c>
      <c r="J1246" t="s">
        <v>100</v>
      </c>
      <c r="K1246">
        <v>37</v>
      </c>
      <c r="L1246">
        <v>15</v>
      </c>
      <c r="M1246">
        <v>0</v>
      </c>
      <c r="N1246">
        <v>8</v>
      </c>
      <c r="O1246">
        <v>4</v>
      </c>
      <c r="P1246">
        <v>2</v>
      </c>
      <c r="Q1246">
        <v>20</v>
      </c>
      <c r="R1246" s="2">
        <f t="shared" si="135"/>
        <v>49</v>
      </c>
      <c r="S1246">
        <v>2</v>
      </c>
      <c r="T1246" s="2" t="str">
        <f t="shared" si="136"/>
        <v>With Discount</v>
      </c>
      <c r="U1246">
        <v>1</v>
      </c>
      <c r="V1246" s="18">
        <f t="shared" si="137"/>
        <v>16.333333333333332</v>
      </c>
      <c r="W1246">
        <v>1</v>
      </c>
      <c r="X1246">
        <v>2</v>
      </c>
      <c r="Y1246" s="18">
        <f t="shared" si="138"/>
        <v>32.666666666666664</v>
      </c>
      <c r="Z1246">
        <v>5</v>
      </c>
      <c r="AA1246" s="2">
        <f t="shared" si="139"/>
        <v>6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3</v>
      </c>
      <c r="AI1246">
        <v>11</v>
      </c>
      <c r="AJ1246">
        <v>0</v>
      </c>
    </row>
    <row r="1247" spans="1:36" x14ac:dyDescent="0.25">
      <c r="A1247">
        <v>3979</v>
      </c>
      <c r="B1247">
        <v>1983</v>
      </c>
      <c r="C1247" s="2">
        <f t="shared" ca="1" si="133"/>
        <v>42</v>
      </c>
      <c r="D1247" t="s">
        <v>33</v>
      </c>
      <c r="E1247" t="s">
        <v>37</v>
      </c>
      <c r="F1247">
        <v>90687</v>
      </c>
      <c r="G1247">
        <v>0</v>
      </c>
      <c r="H1247">
        <v>0</v>
      </c>
      <c r="I1247" s="21">
        <f t="shared" si="134"/>
        <v>0</v>
      </c>
      <c r="J1247" t="s">
        <v>163</v>
      </c>
      <c r="K1247">
        <v>98</v>
      </c>
      <c r="L1247">
        <v>982</v>
      </c>
      <c r="M1247">
        <v>17</v>
      </c>
      <c r="N1247">
        <v>672</v>
      </c>
      <c r="O1247">
        <v>23</v>
      </c>
      <c r="P1247">
        <v>34</v>
      </c>
      <c r="Q1247">
        <v>51</v>
      </c>
      <c r="R1247" s="2">
        <f t="shared" si="135"/>
        <v>1779</v>
      </c>
      <c r="S1247">
        <v>1</v>
      </c>
      <c r="T1247" s="2" t="str">
        <f t="shared" si="136"/>
        <v>With Discount</v>
      </c>
      <c r="U1247">
        <v>6</v>
      </c>
      <c r="V1247" s="18">
        <f t="shared" si="137"/>
        <v>762.42857142857133</v>
      </c>
      <c r="W1247">
        <v>2</v>
      </c>
      <c r="X1247">
        <v>8</v>
      </c>
      <c r="Y1247" s="18">
        <f t="shared" si="138"/>
        <v>1016.5714285714286</v>
      </c>
      <c r="Z1247">
        <v>2</v>
      </c>
      <c r="AA1247" s="2">
        <f t="shared" si="139"/>
        <v>17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3</v>
      </c>
      <c r="AI1247">
        <v>11</v>
      </c>
      <c r="AJ1247">
        <v>1</v>
      </c>
    </row>
    <row r="1248" spans="1:36" x14ac:dyDescent="0.25">
      <c r="A1248">
        <v>6049</v>
      </c>
      <c r="B1248">
        <v>1982</v>
      </c>
      <c r="C1248" s="2">
        <f t="shared" ca="1" si="133"/>
        <v>43</v>
      </c>
      <c r="D1248" t="s">
        <v>443</v>
      </c>
      <c r="E1248" t="s">
        <v>34</v>
      </c>
      <c r="F1248">
        <v>73450</v>
      </c>
      <c r="G1248">
        <v>0</v>
      </c>
      <c r="H1248">
        <v>0</v>
      </c>
      <c r="I1248" s="21">
        <f t="shared" si="134"/>
        <v>0</v>
      </c>
      <c r="J1248" s="1">
        <v>41406</v>
      </c>
      <c r="K1248">
        <v>85</v>
      </c>
      <c r="L1248">
        <v>1142</v>
      </c>
      <c r="M1248">
        <v>51</v>
      </c>
      <c r="N1248">
        <v>415</v>
      </c>
      <c r="O1248">
        <v>90</v>
      </c>
      <c r="P1248">
        <v>69</v>
      </c>
      <c r="Q1248">
        <v>37</v>
      </c>
      <c r="R1248" s="2">
        <f t="shared" si="135"/>
        <v>1804</v>
      </c>
      <c r="S1248">
        <v>1</v>
      </c>
      <c r="T1248" s="2" t="str">
        <f t="shared" si="136"/>
        <v>With Discount</v>
      </c>
      <c r="U1248">
        <v>7</v>
      </c>
      <c r="V1248" s="18">
        <f t="shared" si="137"/>
        <v>701.55555555555554</v>
      </c>
      <c r="W1248">
        <v>8</v>
      </c>
      <c r="X1248">
        <v>11</v>
      </c>
      <c r="Y1248" s="18">
        <f t="shared" si="138"/>
        <v>1102.4444444444446</v>
      </c>
      <c r="Z1248">
        <v>3</v>
      </c>
      <c r="AA1248" s="2">
        <f t="shared" si="139"/>
        <v>27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3</v>
      </c>
      <c r="AI1248">
        <v>11</v>
      </c>
      <c r="AJ1248">
        <v>0</v>
      </c>
    </row>
    <row r="1249" spans="1:36" x14ac:dyDescent="0.25">
      <c r="A1249">
        <v>8147</v>
      </c>
      <c r="B1249">
        <v>1960</v>
      </c>
      <c r="C1249" s="2">
        <f t="shared" ca="1" si="133"/>
        <v>65</v>
      </c>
      <c r="D1249" t="s">
        <v>442</v>
      </c>
      <c r="E1249" t="s">
        <v>34</v>
      </c>
      <c r="F1249">
        <v>31454</v>
      </c>
      <c r="G1249">
        <v>1</v>
      </c>
      <c r="H1249">
        <v>1</v>
      </c>
      <c r="I1249" s="21">
        <f t="shared" si="134"/>
        <v>2</v>
      </c>
      <c r="J1249" s="1">
        <v>41432</v>
      </c>
      <c r="K1249">
        <v>40</v>
      </c>
      <c r="L1249">
        <v>28</v>
      </c>
      <c r="M1249">
        <v>0</v>
      </c>
      <c r="N1249">
        <v>11</v>
      </c>
      <c r="O1249">
        <v>0</v>
      </c>
      <c r="P1249">
        <v>0</v>
      </c>
      <c r="Q1249">
        <v>9</v>
      </c>
      <c r="R1249" s="2">
        <f t="shared" si="135"/>
        <v>48</v>
      </c>
      <c r="S1249">
        <v>3</v>
      </c>
      <c r="T1249" s="2" t="str">
        <f t="shared" si="136"/>
        <v>With Discount</v>
      </c>
      <c r="U1249">
        <v>2</v>
      </c>
      <c r="V1249" s="18">
        <f t="shared" si="137"/>
        <v>19.200000000000003</v>
      </c>
      <c r="W1249">
        <v>0</v>
      </c>
      <c r="X1249">
        <v>3</v>
      </c>
      <c r="Y1249" s="18">
        <f t="shared" si="138"/>
        <v>28.799999999999997</v>
      </c>
      <c r="Z1249">
        <v>8</v>
      </c>
      <c r="AA1249" s="2">
        <f t="shared" si="139"/>
        <v>8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3</v>
      </c>
      <c r="AI1249">
        <v>11</v>
      </c>
      <c r="AJ1249">
        <v>0</v>
      </c>
    </row>
    <row r="1250" spans="1:36" x14ac:dyDescent="0.25">
      <c r="A1250">
        <v>1857</v>
      </c>
      <c r="B1250">
        <v>1952</v>
      </c>
      <c r="C1250" s="2">
        <f t="shared" ca="1" si="133"/>
        <v>73</v>
      </c>
      <c r="D1250" t="s">
        <v>442</v>
      </c>
      <c r="E1250" t="s">
        <v>30</v>
      </c>
      <c r="F1250">
        <v>47139</v>
      </c>
      <c r="G1250">
        <v>1</v>
      </c>
      <c r="H1250">
        <v>1</v>
      </c>
      <c r="I1250" s="21">
        <f t="shared" si="134"/>
        <v>2</v>
      </c>
      <c r="J1250" s="1">
        <v>41793</v>
      </c>
      <c r="K1250">
        <v>2</v>
      </c>
      <c r="L1250">
        <v>46</v>
      </c>
      <c r="M1250">
        <v>0</v>
      </c>
      <c r="N1250">
        <v>12</v>
      </c>
      <c r="O1250">
        <v>0</v>
      </c>
      <c r="P1250">
        <v>2</v>
      </c>
      <c r="Q1250">
        <v>23</v>
      </c>
      <c r="R1250" s="2">
        <f t="shared" si="135"/>
        <v>83</v>
      </c>
      <c r="S1250">
        <v>2</v>
      </c>
      <c r="T1250" s="2" t="str">
        <f t="shared" si="136"/>
        <v>With Discount</v>
      </c>
      <c r="U1250">
        <v>2</v>
      </c>
      <c r="V1250" s="18">
        <f t="shared" si="137"/>
        <v>41.5</v>
      </c>
      <c r="W1250">
        <v>1</v>
      </c>
      <c r="X1250">
        <v>2</v>
      </c>
      <c r="Y1250" s="18">
        <f t="shared" si="138"/>
        <v>41.5</v>
      </c>
      <c r="Z1250">
        <v>7</v>
      </c>
      <c r="AA1250" s="2">
        <f t="shared" si="139"/>
        <v>7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3</v>
      </c>
      <c r="AI1250">
        <v>11</v>
      </c>
      <c r="AJ1250">
        <v>1</v>
      </c>
    </row>
    <row r="1251" spans="1:36" x14ac:dyDescent="0.25">
      <c r="A1251">
        <v>3910</v>
      </c>
      <c r="B1251">
        <v>1975</v>
      </c>
      <c r="C1251" s="2">
        <f t="shared" ca="1" si="133"/>
        <v>50</v>
      </c>
      <c r="D1251" t="s">
        <v>442</v>
      </c>
      <c r="E1251" t="s">
        <v>37</v>
      </c>
      <c r="F1251">
        <v>83829</v>
      </c>
      <c r="G1251">
        <v>0</v>
      </c>
      <c r="H1251">
        <v>0</v>
      </c>
      <c r="I1251" s="21">
        <f t="shared" si="134"/>
        <v>0</v>
      </c>
      <c r="J1251" s="1">
        <v>41496</v>
      </c>
      <c r="K1251">
        <v>78</v>
      </c>
      <c r="L1251">
        <v>897</v>
      </c>
      <c r="M1251">
        <v>161</v>
      </c>
      <c r="N1251">
        <v>430</v>
      </c>
      <c r="O1251">
        <v>186</v>
      </c>
      <c r="P1251">
        <v>161</v>
      </c>
      <c r="Q1251">
        <v>27</v>
      </c>
      <c r="R1251" s="2">
        <f t="shared" si="135"/>
        <v>1862</v>
      </c>
      <c r="S1251">
        <v>0</v>
      </c>
      <c r="T1251" s="2" t="str">
        <f t="shared" si="136"/>
        <v>Without Discount</v>
      </c>
      <c r="U1251">
        <v>4</v>
      </c>
      <c r="V1251" s="18">
        <f t="shared" si="137"/>
        <v>744.80000000000007</v>
      </c>
      <c r="W1251">
        <v>7</v>
      </c>
      <c r="X1251">
        <v>6</v>
      </c>
      <c r="Y1251" s="18">
        <f t="shared" si="138"/>
        <v>1117.2</v>
      </c>
      <c r="Z1251">
        <v>1</v>
      </c>
      <c r="AA1251" s="2">
        <f t="shared" si="139"/>
        <v>17</v>
      </c>
      <c r="AB1251">
        <v>1</v>
      </c>
      <c r="AC1251">
        <v>0</v>
      </c>
      <c r="AD1251">
        <v>1</v>
      </c>
      <c r="AE1251">
        <v>1</v>
      </c>
      <c r="AF1251">
        <v>0</v>
      </c>
      <c r="AG1251">
        <v>0</v>
      </c>
      <c r="AH1251">
        <v>3</v>
      </c>
      <c r="AI1251">
        <v>11</v>
      </c>
      <c r="AJ1251">
        <v>1</v>
      </c>
    </row>
    <row r="1252" spans="1:36" x14ac:dyDescent="0.25">
      <c r="A1252">
        <v>5207</v>
      </c>
      <c r="B1252">
        <v>1963</v>
      </c>
      <c r="C1252" s="2">
        <f t="shared" ca="1" si="133"/>
        <v>62</v>
      </c>
      <c r="D1252" t="s">
        <v>33</v>
      </c>
      <c r="E1252" t="s">
        <v>34</v>
      </c>
      <c r="F1252">
        <v>53378</v>
      </c>
      <c r="G1252">
        <v>1</v>
      </c>
      <c r="H1252">
        <v>1</v>
      </c>
      <c r="I1252" s="21">
        <f t="shared" si="134"/>
        <v>2</v>
      </c>
      <c r="J1252" t="s">
        <v>245</v>
      </c>
      <c r="K1252">
        <v>41</v>
      </c>
      <c r="L1252">
        <v>489</v>
      </c>
      <c r="M1252">
        <v>6</v>
      </c>
      <c r="N1252">
        <v>152</v>
      </c>
      <c r="O1252">
        <v>8</v>
      </c>
      <c r="P1252">
        <v>6</v>
      </c>
      <c r="Q1252">
        <v>132</v>
      </c>
      <c r="R1252" s="2">
        <f t="shared" si="135"/>
        <v>793</v>
      </c>
      <c r="S1252">
        <v>10</v>
      </c>
      <c r="T1252" s="2" t="str">
        <f t="shared" si="136"/>
        <v>With Discount</v>
      </c>
      <c r="U1252">
        <v>9</v>
      </c>
      <c r="V1252" s="18">
        <f t="shared" si="137"/>
        <v>475.79999999999995</v>
      </c>
      <c r="W1252">
        <v>4</v>
      </c>
      <c r="X1252">
        <v>6</v>
      </c>
      <c r="Y1252" s="18">
        <f t="shared" si="138"/>
        <v>317.20000000000005</v>
      </c>
      <c r="Z1252">
        <v>8</v>
      </c>
      <c r="AA1252" s="2">
        <f t="shared" si="139"/>
        <v>29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3</v>
      </c>
      <c r="AI1252">
        <v>11</v>
      </c>
      <c r="AJ1252">
        <v>1</v>
      </c>
    </row>
    <row r="1253" spans="1:36" x14ac:dyDescent="0.25">
      <c r="A1253">
        <v>11114</v>
      </c>
      <c r="B1253">
        <v>1970</v>
      </c>
      <c r="C1253" s="2">
        <f t="shared" ca="1" si="133"/>
        <v>55</v>
      </c>
      <c r="D1253" t="s">
        <v>442</v>
      </c>
      <c r="E1253" t="s">
        <v>34</v>
      </c>
      <c r="F1253">
        <v>19656</v>
      </c>
      <c r="G1253">
        <v>1</v>
      </c>
      <c r="H1253">
        <v>0</v>
      </c>
      <c r="I1253" s="21">
        <f t="shared" si="134"/>
        <v>1</v>
      </c>
      <c r="J1253" s="1">
        <v>41488</v>
      </c>
      <c r="K1253">
        <v>94</v>
      </c>
      <c r="L1253">
        <v>25</v>
      </c>
      <c r="M1253">
        <v>4</v>
      </c>
      <c r="N1253">
        <v>9</v>
      </c>
      <c r="O1253">
        <v>6</v>
      </c>
      <c r="P1253">
        <v>8</v>
      </c>
      <c r="Q1253">
        <v>32</v>
      </c>
      <c r="R1253" s="2">
        <f t="shared" si="135"/>
        <v>84</v>
      </c>
      <c r="S1253">
        <v>3</v>
      </c>
      <c r="T1253" s="2" t="str">
        <f t="shared" si="136"/>
        <v>With Discount</v>
      </c>
      <c r="U1253">
        <v>2</v>
      </c>
      <c r="V1253" s="18">
        <f t="shared" si="137"/>
        <v>33.6</v>
      </c>
      <c r="W1253">
        <v>1</v>
      </c>
      <c r="X1253">
        <v>3</v>
      </c>
      <c r="Y1253" s="18">
        <f t="shared" si="138"/>
        <v>50.4</v>
      </c>
      <c r="Z1253">
        <v>7</v>
      </c>
      <c r="AA1253" s="2">
        <f t="shared" si="139"/>
        <v>9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3</v>
      </c>
      <c r="AI1253">
        <v>11</v>
      </c>
      <c r="AJ1253">
        <v>0</v>
      </c>
    </row>
    <row r="1254" spans="1:36" x14ac:dyDescent="0.25">
      <c r="A1254">
        <v>5429</v>
      </c>
      <c r="B1254">
        <v>1948</v>
      </c>
      <c r="C1254" s="2">
        <f t="shared" ca="1" si="133"/>
        <v>77</v>
      </c>
      <c r="D1254" t="s">
        <v>33</v>
      </c>
      <c r="E1254" t="s">
        <v>34</v>
      </c>
      <c r="F1254">
        <v>45579</v>
      </c>
      <c r="G1254">
        <v>0</v>
      </c>
      <c r="H1254">
        <v>1</v>
      </c>
      <c r="I1254" s="21">
        <f t="shared" si="134"/>
        <v>1</v>
      </c>
      <c r="J1254" t="s">
        <v>113</v>
      </c>
      <c r="K1254">
        <v>10</v>
      </c>
      <c r="L1254">
        <v>145</v>
      </c>
      <c r="M1254">
        <v>1</v>
      </c>
      <c r="N1254">
        <v>33</v>
      </c>
      <c r="O1254">
        <v>2</v>
      </c>
      <c r="P1254">
        <v>1</v>
      </c>
      <c r="Q1254">
        <v>1</v>
      </c>
      <c r="R1254" s="2">
        <f t="shared" si="135"/>
        <v>183</v>
      </c>
      <c r="S1254">
        <v>1</v>
      </c>
      <c r="T1254" s="2" t="str">
        <f t="shared" si="136"/>
        <v>With Discount</v>
      </c>
      <c r="U1254">
        <v>4</v>
      </c>
      <c r="V1254" s="18">
        <f t="shared" si="137"/>
        <v>91.5</v>
      </c>
      <c r="W1254">
        <v>1</v>
      </c>
      <c r="X1254">
        <v>4</v>
      </c>
      <c r="Y1254" s="18">
        <f t="shared" si="138"/>
        <v>91.5</v>
      </c>
      <c r="Z1254">
        <v>6</v>
      </c>
      <c r="AA1254" s="2">
        <f t="shared" si="139"/>
        <v>10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3</v>
      </c>
      <c r="AI1254">
        <v>11</v>
      </c>
      <c r="AJ1254">
        <v>0</v>
      </c>
    </row>
    <row r="1255" spans="1:36" x14ac:dyDescent="0.25">
      <c r="A1255">
        <v>9400</v>
      </c>
      <c r="B1255">
        <v>1958</v>
      </c>
      <c r="C1255" s="2">
        <f t="shared" ca="1" si="133"/>
        <v>67</v>
      </c>
      <c r="D1255" t="s">
        <v>443</v>
      </c>
      <c r="E1255" t="s">
        <v>30</v>
      </c>
      <c r="F1255">
        <v>85485</v>
      </c>
      <c r="G1255">
        <v>0</v>
      </c>
      <c r="H1255">
        <v>0</v>
      </c>
      <c r="I1255" s="21">
        <f t="shared" si="134"/>
        <v>0</v>
      </c>
      <c r="J1255" t="s">
        <v>109</v>
      </c>
      <c r="K1255">
        <v>73</v>
      </c>
      <c r="L1255">
        <v>630</v>
      </c>
      <c r="M1255">
        <v>26</v>
      </c>
      <c r="N1255">
        <v>611</v>
      </c>
      <c r="O1255">
        <v>44</v>
      </c>
      <c r="P1255">
        <v>18</v>
      </c>
      <c r="Q1255">
        <v>54</v>
      </c>
      <c r="R1255" s="2">
        <f t="shared" si="135"/>
        <v>1383</v>
      </c>
      <c r="S1255">
        <v>1</v>
      </c>
      <c r="T1255" s="2" t="str">
        <f t="shared" si="136"/>
        <v>With Discount</v>
      </c>
      <c r="U1255">
        <v>6</v>
      </c>
      <c r="V1255" s="18">
        <f t="shared" si="137"/>
        <v>691.5</v>
      </c>
      <c r="W1255">
        <v>6</v>
      </c>
      <c r="X1255">
        <v>6</v>
      </c>
      <c r="Y1255" s="18">
        <f t="shared" si="138"/>
        <v>691.5</v>
      </c>
      <c r="Z1255">
        <v>2</v>
      </c>
      <c r="AA1255" s="2">
        <f t="shared" si="139"/>
        <v>19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3</v>
      </c>
      <c r="AI1255">
        <v>11</v>
      </c>
      <c r="AJ1255">
        <v>0</v>
      </c>
    </row>
    <row r="1256" spans="1:36" x14ac:dyDescent="0.25">
      <c r="A1256">
        <v>1740</v>
      </c>
      <c r="B1256">
        <v>1944</v>
      </c>
      <c r="C1256" s="2">
        <f t="shared" ca="1" si="133"/>
        <v>81</v>
      </c>
      <c r="D1256" t="s">
        <v>442</v>
      </c>
      <c r="E1256" t="s">
        <v>34</v>
      </c>
      <c r="F1256">
        <v>55956</v>
      </c>
      <c r="G1256">
        <v>0</v>
      </c>
      <c r="H1256">
        <v>0</v>
      </c>
      <c r="I1256" s="21">
        <f t="shared" si="134"/>
        <v>0</v>
      </c>
      <c r="J1256" s="1">
        <v>41824</v>
      </c>
      <c r="K1256">
        <v>22</v>
      </c>
      <c r="L1256">
        <v>760</v>
      </c>
      <c r="M1256">
        <v>38</v>
      </c>
      <c r="N1256">
        <v>104</v>
      </c>
      <c r="O1256">
        <v>50</v>
      </c>
      <c r="P1256">
        <v>9</v>
      </c>
      <c r="Q1256">
        <v>38</v>
      </c>
      <c r="R1256" s="2">
        <f t="shared" si="135"/>
        <v>999</v>
      </c>
      <c r="S1256">
        <v>2</v>
      </c>
      <c r="T1256" s="2" t="str">
        <f t="shared" si="136"/>
        <v>With Discount</v>
      </c>
      <c r="U1256">
        <v>7</v>
      </c>
      <c r="V1256" s="18">
        <f t="shared" si="137"/>
        <v>635.72727272727275</v>
      </c>
      <c r="W1256">
        <v>3</v>
      </c>
      <c r="X1256">
        <v>4</v>
      </c>
      <c r="Y1256" s="18">
        <f t="shared" si="138"/>
        <v>363.27272727272731</v>
      </c>
      <c r="Z1256">
        <v>4</v>
      </c>
      <c r="AA1256" s="2">
        <f t="shared" si="139"/>
        <v>16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3</v>
      </c>
      <c r="AI1256">
        <v>11</v>
      </c>
      <c r="AJ1256">
        <v>0</v>
      </c>
    </row>
    <row r="1257" spans="1:36" x14ac:dyDescent="0.25">
      <c r="A1257">
        <v>7488</v>
      </c>
      <c r="B1257">
        <v>1963</v>
      </c>
      <c r="C1257" s="2">
        <f t="shared" ca="1" si="133"/>
        <v>62</v>
      </c>
      <c r="D1257" t="s">
        <v>443</v>
      </c>
      <c r="E1257" t="s">
        <v>30</v>
      </c>
      <c r="F1257">
        <v>64191</v>
      </c>
      <c r="G1257">
        <v>0</v>
      </c>
      <c r="H1257">
        <v>1</v>
      </c>
      <c r="I1257" s="21">
        <f t="shared" si="134"/>
        <v>1</v>
      </c>
      <c r="J1257" t="s">
        <v>354</v>
      </c>
      <c r="K1257">
        <v>30</v>
      </c>
      <c r="L1257">
        <v>420</v>
      </c>
      <c r="M1257">
        <v>15</v>
      </c>
      <c r="N1257">
        <v>186</v>
      </c>
      <c r="O1257">
        <v>151</v>
      </c>
      <c r="P1257">
        <v>38</v>
      </c>
      <c r="Q1257">
        <v>15</v>
      </c>
      <c r="R1257" s="2">
        <f t="shared" si="135"/>
        <v>825</v>
      </c>
      <c r="S1257">
        <v>3</v>
      </c>
      <c r="T1257" s="2" t="str">
        <f t="shared" si="136"/>
        <v>With Discount</v>
      </c>
      <c r="U1257">
        <v>5</v>
      </c>
      <c r="V1257" s="18">
        <f t="shared" si="137"/>
        <v>229.16666666666669</v>
      </c>
      <c r="W1257">
        <v>3</v>
      </c>
      <c r="X1257">
        <v>13</v>
      </c>
      <c r="Y1257" s="18">
        <f t="shared" si="138"/>
        <v>595.83333333333337</v>
      </c>
      <c r="Z1257">
        <v>3</v>
      </c>
      <c r="AA1257" s="2">
        <f t="shared" si="139"/>
        <v>24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3</v>
      </c>
      <c r="AI1257">
        <v>11</v>
      </c>
      <c r="AJ1257">
        <v>0</v>
      </c>
    </row>
    <row r="1258" spans="1:36" x14ac:dyDescent="0.25">
      <c r="A1258">
        <v>195</v>
      </c>
      <c r="B1258">
        <v>1972</v>
      </c>
      <c r="C1258" s="2">
        <f t="shared" ca="1" si="133"/>
        <v>53</v>
      </c>
      <c r="D1258" t="s">
        <v>442</v>
      </c>
      <c r="E1258" t="s">
        <v>30</v>
      </c>
      <c r="F1258">
        <v>38808</v>
      </c>
      <c r="G1258">
        <v>1</v>
      </c>
      <c r="H1258">
        <v>0</v>
      </c>
      <c r="I1258" s="21">
        <f t="shared" si="134"/>
        <v>1</v>
      </c>
      <c r="J1258" t="s">
        <v>373</v>
      </c>
      <c r="K1258">
        <v>21</v>
      </c>
      <c r="L1258">
        <v>125</v>
      </c>
      <c r="M1258">
        <v>17</v>
      </c>
      <c r="N1258">
        <v>52</v>
      </c>
      <c r="O1258">
        <v>3</v>
      </c>
      <c r="P1258">
        <v>19</v>
      </c>
      <c r="Q1258">
        <v>30</v>
      </c>
      <c r="R1258" s="2">
        <f t="shared" si="135"/>
        <v>246</v>
      </c>
      <c r="S1258">
        <v>4</v>
      </c>
      <c r="T1258" s="2" t="str">
        <f t="shared" si="136"/>
        <v>With Discount</v>
      </c>
      <c r="U1258">
        <v>5</v>
      </c>
      <c r="V1258" s="18">
        <f t="shared" si="137"/>
        <v>136.66666666666669</v>
      </c>
      <c r="W1258">
        <v>1</v>
      </c>
      <c r="X1258">
        <v>4</v>
      </c>
      <c r="Y1258" s="18">
        <f t="shared" si="138"/>
        <v>109.33333333333333</v>
      </c>
      <c r="Z1258">
        <v>8</v>
      </c>
      <c r="AA1258" s="2">
        <f t="shared" si="139"/>
        <v>14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3</v>
      </c>
      <c r="AI1258">
        <v>11</v>
      </c>
      <c r="AJ1258">
        <v>1</v>
      </c>
    </row>
    <row r="1259" spans="1:36" x14ac:dyDescent="0.25">
      <c r="A1259">
        <v>635</v>
      </c>
      <c r="B1259">
        <v>1966</v>
      </c>
      <c r="C1259" s="2">
        <f t="shared" ca="1" si="133"/>
        <v>59</v>
      </c>
      <c r="D1259" t="s">
        <v>443</v>
      </c>
      <c r="E1259" t="s">
        <v>34</v>
      </c>
      <c r="F1259">
        <v>57183</v>
      </c>
      <c r="G1259">
        <v>1</v>
      </c>
      <c r="H1259">
        <v>1</v>
      </c>
      <c r="I1259" s="21">
        <f t="shared" si="134"/>
        <v>2</v>
      </c>
      <c r="J1259" t="s">
        <v>105</v>
      </c>
      <c r="K1259">
        <v>51</v>
      </c>
      <c r="L1259">
        <v>464</v>
      </c>
      <c r="M1259">
        <v>5</v>
      </c>
      <c r="N1259">
        <v>64</v>
      </c>
      <c r="O1259">
        <v>7</v>
      </c>
      <c r="P1259">
        <v>0</v>
      </c>
      <c r="Q1259">
        <v>70</v>
      </c>
      <c r="R1259" s="2">
        <f t="shared" si="135"/>
        <v>610</v>
      </c>
      <c r="S1259">
        <v>8</v>
      </c>
      <c r="T1259" s="2" t="str">
        <f t="shared" si="136"/>
        <v>With Discount</v>
      </c>
      <c r="U1259">
        <v>9</v>
      </c>
      <c r="V1259" s="18">
        <f t="shared" si="137"/>
        <v>343.125</v>
      </c>
      <c r="W1259">
        <v>1</v>
      </c>
      <c r="X1259">
        <v>7</v>
      </c>
      <c r="Y1259" s="18">
        <f t="shared" si="138"/>
        <v>266.875</v>
      </c>
      <c r="Z1259">
        <v>8</v>
      </c>
      <c r="AA1259" s="2">
        <f t="shared" si="139"/>
        <v>25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3</v>
      </c>
      <c r="AI1259">
        <v>11</v>
      </c>
      <c r="AJ1259">
        <v>0</v>
      </c>
    </row>
    <row r="1260" spans="1:36" x14ac:dyDescent="0.25">
      <c r="A1260">
        <v>7527</v>
      </c>
      <c r="B1260">
        <v>1968</v>
      </c>
      <c r="C1260" s="2">
        <f t="shared" ca="1" si="133"/>
        <v>57</v>
      </c>
      <c r="D1260" t="s">
        <v>443</v>
      </c>
      <c r="E1260" t="s">
        <v>37</v>
      </c>
      <c r="F1260">
        <v>23748</v>
      </c>
      <c r="G1260">
        <v>1</v>
      </c>
      <c r="H1260">
        <v>0</v>
      </c>
      <c r="I1260" s="21">
        <f t="shared" si="134"/>
        <v>1</v>
      </c>
      <c r="J1260" t="s">
        <v>382</v>
      </c>
      <c r="K1260">
        <v>97</v>
      </c>
      <c r="L1260">
        <v>6</v>
      </c>
      <c r="M1260">
        <v>6</v>
      </c>
      <c r="N1260">
        <v>29</v>
      </c>
      <c r="O1260">
        <v>12</v>
      </c>
      <c r="P1260">
        <v>15</v>
      </c>
      <c r="Q1260">
        <v>8</v>
      </c>
      <c r="R1260" s="2">
        <f t="shared" si="135"/>
        <v>76</v>
      </c>
      <c r="S1260">
        <v>3</v>
      </c>
      <c r="T1260" s="2" t="str">
        <f t="shared" si="136"/>
        <v>With Discount</v>
      </c>
      <c r="U1260">
        <v>2</v>
      </c>
      <c r="V1260" s="18">
        <f t="shared" si="137"/>
        <v>30.400000000000002</v>
      </c>
      <c r="W1260">
        <v>1</v>
      </c>
      <c r="X1260">
        <v>3</v>
      </c>
      <c r="Y1260" s="18">
        <f t="shared" si="138"/>
        <v>45.6</v>
      </c>
      <c r="Z1260">
        <v>8</v>
      </c>
      <c r="AA1260" s="2">
        <f t="shared" si="139"/>
        <v>9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3</v>
      </c>
      <c r="AI1260">
        <v>11</v>
      </c>
      <c r="AJ1260">
        <v>0</v>
      </c>
    </row>
    <row r="1261" spans="1:36" x14ac:dyDescent="0.25">
      <c r="A1261">
        <v>10319</v>
      </c>
      <c r="B1261">
        <v>1971</v>
      </c>
      <c r="C1261" s="2">
        <f t="shared" ca="1" si="133"/>
        <v>54</v>
      </c>
      <c r="D1261" t="s">
        <v>442</v>
      </c>
      <c r="E1261" t="s">
        <v>34</v>
      </c>
      <c r="F1261">
        <v>66303</v>
      </c>
      <c r="G1261">
        <v>0</v>
      </c>
      <c r="H1261">
        <v>1</v>
      </c>
      <c r="I1261" s="21">
        <f t="shared" si="134"/>
        <v>1</v>
      </c>
      <c r="J1261" t="s">
        <v>383</v>
      </c>
      <c r="K1261">
        <v>56</v>
      </c>
      <c r="L1261">
        <v>1090</v>
      </c>
      <c r="M1261">
        <v>12</v>
      </c>
      <c r="N1261">
        <v>96</v>
      </c>
      <c r="O1261">
        <v>16</v>
      </c>
      <c r="P1261">
        <v>12</v>
      </c>
      <c r="Q1261">
        <v>60</v>
      </c>
      <c r="R1261" s="2">
        <f t="shared" si="135"/>
        <v>1286</v>
      </c>
      <c r="S1261">
        <v>4</v>
      </c>
      <c r="T1261" s="2" t="str">
        <f t="shared" si="136"/>
        <v>With Discount</v>
      </c>
      <c r="U1261">
        <v>3</v>
      </c>
      <c r="V1261" s="18">
        <f t="shared" si="137"/>
        <v>275.57142857142856</v>
      </c>
      <c r="W1261">
        <v>4</v>
      </c>
      <c r="X1261">
        <v>11</v>
      </c>
      <c r="Y1261" s="18">
        <f t="shared" si="138"/>
        <v>1010.4285714285714</v>
      </c>
      <c r="Z1261">
        <v>8</v>
      </c>
      <c r="AA1261" s="2">
        <f t="shared" si="139"/>
        <v>22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3</v>
      </c>
      <c r="AI1261">
        <v>11</v>
      </c>
      <c r="AJ1261">
        <v>0</v>
      </c>
    </row>
    <row r="1262" spans="1:36" x14ac:dyDescent="0.25">
      <c r="A1262">
        <v>2296</v>
      </c>
      <c r="B1262">
        <v>1975</v>
      </c>
      <c r="C1262" s="2">
        <f t="shared" ca="1" si="133"/>
        <v>50</v>
      </c>
      <c r="D1262" t="s">
        <v>443</v>
      </c>
      <c r="E1262" t="s">
        <v>34</v>
      </c>
      <c r="F1262">
        <v>37368</v>
      </c>
      <c r="G1262">
        <v>1</v>
      </c>
      <c r="H1262">
        <v>0</v>
      </c>
      <c r="I1262" s="21">
        <f t="shared" si="134"/>
        <v>1</v>
      </c>
      <c r="J1262" t="s">
        <v>294</v>
      </c>
      <c r="K1262">
        <v>4</v>
      </c>
      <c r="L1262">
        <v>3</v>
      </c>
      <c r="M1262">
        <v>2</v>
      </c>
      <c r="N1262">
        <v>11</v>
      </c>
      <c r="O1262">
        <v>2</v>
      </c>
      <c r="P1262">
        <v>2</v>
      </c>
      <c r="Q1262">
        <v>10</v>
      </c>
      <c r="R1262" s="2">
        <f t="shared" si="135"/>
        <v>30</v>
      </c>
      <c r="S1262">
        <v>1</v>
      </c>
      <c r="T1262" s="2" t="str">
        <f t="shared" si="136"/>
        <v>With Discount</v>
      </c>
      <c r="U1262">
        <v>1</v>
      </c>
      <c r="V1262" s="18">
        <f t="shared" si="137"/>
        <v>10</v>
      </c>
      <c r="W1262">
        <v>0</v>
      </c>
      <c r="X1262">
        <v>2</v>
      </c>
      <c r="Y1262" s="18">
        <f t="shared" si="138"/>
        <v>20</v>
      </c>
      <c r="Z1262">
        <v>6</v>
      </c>
      <c r="AA1262" s="2">
        <f t="shared" si="139"/>
        <v>4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3</v>
      </c>
      <c r="AI1262">
        <v>11</v>
      </c>
      <c r="AJ1262">
        <v>0</v>
      </c>
    </row>
    <row r="1263" spans="1:36" x14ac:dyDescent="0.25">
      <c r="A1263">
        <v>10637</v>
      </c>
      <c r="B1263">
        <v>1964</v>
      </c>
      <c r="C1263" s="2">
        <f t="shared" ca="1" si="133"/>
        <v>61</v>
      </c>
      <c r="D1263" t="s">
        <v>442</v>
      </c>
      <c r="E1263" t="s">
        <v>34</v>
      </c>
      <c r="F1263">
        <v>40800</v>
      </c>
      <c r="G1263">
        <v>1</v>
      </c>
      <c r="H1263">
        <v>2</v>
      </c>
      <c r="I1263" s="21">
        <f t="shared" si="134"/>
        <v>3</v>
      </c>
      <c r="J1263" s="1">
        <v>41275</v>
      </c>
      <c r="K1263">
        <v>77</v>
      </c>
      <c r="L1263">
        <v>24</v>
      </c>
      <c r="M1263">
        <v>0</v>
      </c>
      <c r="N1263">
        <v>27</v>
      </c>
      <c r="O1263">
        <v>8</v>
      </c>
      <c r="P1263">
        <v>30</v>
      </c>
      <c r="Q1263">
        <v>10</v>
      </c>
      <c r="R1263" s="2">
        <f t="shared" si="135"/>
        <v>99</v>
      </c>
      <c r="S1263">
        <v>2</v>
      </c>
      <c r="T1263" s="2" t="str">
        <f t="shared" si="136"/>
        <v>With Discount</v>
      </c>
      <c r="U1263">
        <v>3</v>
      </c>
      <c r="V1263" s="18">
        <f t="shared" si="137"/>
        <v>49.5</v>
      </c>
      <c r="W1263">
        <v>0</v>
      </c>
      <c r="X1263">
        <v>3</v>
      </c>
      <c r="Y1263" s="18">
        <f t="shared" si="138"/>
        <v>49.5</v>
      </c>
      <c r="Z1263">
        <v>7</v>
      </c>
      <c r="AA1263" s="2">
        <f t="shared" si="139"/>
        <v>8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3</v>
      </c>
      <c r="AI1263">
        <v>11</v>
      </c>
      <c r="AJ1263">
        <v>0</v>
      </c>
    </row>
    <row r="1264" spans="1:36" x14ac:dyDescent="0.25">
      <c r="A1264">
        <v>2931</v>
      </c>
      <c r="B1264">
        <v>1978</v>
      </c>
      <c r="C1264" s="2">
        <f t="shared" ca="1" si="133"/>
        <v>47</v>
      </c>
      <c r="D1264" t="s">
        <v>442</v>
      </c>
      <c r="E1264" t="s">
        <v>37</v>
      </c>
      <c r="F1264">
        <v>71847</v>
      </c>
      <c r="G1264">
        <v>0</v>
      </c>
      <c r="H1264">
        <v>0</v>
      </c>
      <c r="I1264" s="21">
        <f t="shared" si="134"/>
        <v>0</v>
      </c>
      <c r="J1264" t="s">
        <v>283</v>
      </c>
      <c r="K1264">
        <v>95</v>
      </c>
      <c r="L1264">
        <v>737</v>
      </c>
      <c r="M1264">
        <v>21</v>
      </c>
      <c r="N1264">
        <v>106</v>
      </c>
      <c r="O1264">
        <v>55</v>
      </c>
      <c r="P1264">
        <v>63</v>
      </c>
      <c r="Q1264">
        <v>210</v>
      </c>
      <c r="R1264" s="2">
        <f t="shared" si="135"/>
        <v>1192</v>
      </c>
      <c r="S1264">
        <v>0</v>
      </c>
      <c r="T1264" s="2" t="str">
        <f t="shared" si="136"/>
        <v>Without Discount</v>
      </c>
      <c r="U1264">
        <v>6</v>
      </c>
      <c r="V1264" s="18">
        <f t="shared" si="137"/>
        <v>476.8</v>
      </c>
      <c r="W1264">
        <v>7</v>
      </c>
      <c r="X1264">
        <v>9</v>
      </c>
      <c r="Y1264" s="18">
        <f t="shared" si="138"/>
        <v>715.19999999999993</v>
      </c>
      <c r="Z1264">
        <v>3</v>
      </c>
      <c r="AA1264" s="2">
        <f t="shared" si="139"/>
        <v>22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3</v>
      </c>
      <c r="AI1264">
        <v>11</v>
      </c>
      <c r="AJ1264">
        <v>0</v>
      </c>
    </row>
    <row r="1265" spans="1:36" x14ac:dyDescent="0.25">
      <c r="A1265">
        <v>907</v>
      </c>
      <c r="B1265">
        <v>1975</v>
      </c>
      <c r="C1265" s="2">
        <f t="shared" ca="1" si="133"/>
        <v>50</v>
      </c>
      <c r="D1265" t="s">
        <v>442</v>
      </c>
      <c r="E1265" t="s">
        <v>34</v>
      </c>
      <c r="F1265">
        <v>46149</v>
      </c>
      <c r="G1265">
        <v>0</v>
      </c>
      <c r="H1265">
        <v>1</v>
      </c>
      <c r="I1265" s="21">
        <f t="shared" si="134"/>
        <v>1</v>
      </c>
      <c r="J1265" t="s">
        <v>196</v>
      </c>
      <c r="K1265">
        <v>36</v>
      </c>
      <c r="L1265">
        <v>254</v>
      </c>
      <c r="M1265">
        <v>6</v>
      </c>
      <c r="N1265">
        <v>71</v>
      </c>
      <c r="O1265">
        <v>4</v>
      </c>
      <c r="P1265">
        <v>0</v>
      </c>
      <c r="Q1265">
        <v>27</v>
      </c>
      <c r="R1265" s="2">
        <f t="shared" si="135"/>
        <v>362</v>
      </c>
      <c r="S1265">
        <v>5</v>
      </c>
      <c r="T1265" s="2" t="str">
        <f t="shared" si="136"/>
        <v>With Discount</v>
      </c>
      <c r="U1265">
        <v>5</v>
      </c>
      <c r="V1265" s="18">
        <f t="shared" si="137"/>
        <v>150.83333333333334</v>
      </c>
      <c r="W1265">
        <v>1</v>
      </c>
      <c r="X1265">
        <v>7</v>
      </c>
      <c r="Y1265" s="18">
        <f t="shared" si="138"/>
        <v>211.16666666666669</v>
      </c>
      <c r="Z1265">
        <v>5</v>
      </c>
      <c r="AA1265" s="2">
        <f t="shared" si="139"/>
        <v>18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3</v>
      </c>
      <c r="AI1265">
        <v>11</v>
      </c>
      <c r="AJ1265">
        <v>0</v>
      </c>
    </row>
    <row r="1266" spans="1:36" x14ac:dyDescent="0.25">
      <c r="A1266">
        <v>3698</v>
      </c>
      <c r="B1266">
        <v>1983</v>
      </c>
      <c r="C1266" s="2">
        <f t="shared" ca="1" si="133"/>
        <v>42</v>
      </c>
      <c r="D1266" t="s">
        <v>442</v>
      </c>
      <c r="E1266" t="s">
        <v>34</v>
      </c>
      <c r="F1266">
        <v>78687</v>
      </c>
      <c r="G1266">
        <v>0</v>
      </c>
      <c r="H1266">
        <v>0</v>
      </c>
      <c r="I1266" s="21">
        <f t="shared" si="134"/>
        <v>0</v>
      </c>
      <c r="J1266" s="1">
        <v>41160</v>
      </c>
      <c r="K1266">
        <v>13</v>
      </c>
      <c r="L1266">
        <v>817</v>
      </c>
      <c r="M1266">
        <v>185</v>
      </c>
      <c r="N1266">
        <v>687</v>
      </c>
      <c r="O1266">
        <v>145</v>
      </c>
      <c r="P1266">
        <v>55</v>
      </c>
      <c r="Q1266">
        <v>241</v>
      </c>
      <c r="R1266" s="2">
        <f t="shared" si="135"/>
        <v>2130</v>
      </c>
      <c r="S1266">
        <v>1</v>
      </c>
      <c r="T1266" s="2" t="str">
        <f t="shared" si="136"/>
        <v>With Discount</v>
      </c>
      <c r="U1266">
        <v>4</v>
      </c>
      <c r="V1266" s="18">
        <f t="shared" si="137"/>
        <v>710</v>
      </c>
      <c r="W1266">
        <v>6</v>
      </c>
      <c r="X1266">
        <v>8</v>
      </c>
      <c r="Y1266" s="18">
        <f t="shared" si="138"/>
        <v>1420</v>
      </c>
      <c r="Z1266">
        <v>2</v>
      </c>
      <c r="AA1266" s="2">
        <f t="shared" si="139"/>
        <v>19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3</v>
      </c>
      <c r="AI1266">
        <v>11</v>
      </c>
      <c r="AJ1266">
        <v>1</v>
      </c>
    </row>
    <row r="1267" spans="1:36" x14ac:dyDescent="0.25">
      <c r="A1267">
        <v>9516</v>
      </c>
      <c r="B1267">
        <v>1971</v>
      </c>
      <c r="C1267" s="2">
        <f t="shared" ca="1" si="133"/>
        <v>54</v>
      </c>
      <c r="D1267" t="s">
        <v>443</v>
      </c>
      <c r="E1267" t="s">
        <v>37</v>
      </c>
      <c r="F1267">
        <v>49118</v>
      </c>
      <c r="G1267">
        <v>0</v>
      </c>
      <c r="H1267">
        <v>0</v>
      </c>
      <c r="I1267" s="21">
        <f t="shared" si="134"/>
        <v>0</v>
      </c>
      <c r="J1267" t="s">
        <v>205</v>
      </c>
      <c r="K1267">
        <v>90</v>
      </c>
      <c r="L1267">
        <v>620</v>
      </c>
      <c r="M1267">
        <v>54</v>
      </c>
      <c r="N1267">
        <v>239</v>
      </c>
      <c r="O1267">
        <v>99</v>
      </c>
      <c r="P1267">
        <v>98</v>
      </c>
      <c r="Q1267">
        <v>119</v>
      </c>
      <c r="R1267" s="2">
        <f t="shared" si="135"/>
        <v>1229</v>
      </c>
      <c r="S1267">
        <v>2</v>
      </c>
      <c r="T1267" s="2" t="str">
        <f t="shared" si="136"/>
        <v>With Discount</v>
      </c>
      <c r="U1267">
        <v>9</v>
      </c>
      <c r="V1267" s="18">
        <f t="shared" si="137"/>
        <v>582.15789473684208</v>
      </c>
      <c r="W1267">
        <v>7</v>
      </c>
      <c r="X1267">
        <v>10</v>
      </c>
      <c r="Y1267" s="18">
        <f t="shared" si="138"/>
        <v>646.8421052631578</v>
      </c>
      <c r="Z1267">
        <v>7</v>
      </c>
      <c r="AA1267" s="2">
        <f t="shared" si="139"/>
        <v>28</v>
      </c>
      <c r="AB1267">
        <v>0</v>
      </c>
      <c r="AC1267">
        <v>1</v>
      </c>
      <c r="AD1267">
        <v>0</v>
      </c>
      <c r="AE1267">
        <v>0</v>
      </c>
      <c r="AF1267">
        <v>1</v>
      </c>
      <c r="AG1267">
        <v>0</v>
      </c>
      <c r="AH1267">
        <v>3</v>
      </c>
      <c r="AI1267">
        <v>11</v>
      </c>
      <c r="AJ1267">
        <v>1</v>
      </c>
    </row>
    <row r="1268" spans="1:36" x14ac:dyDescent="0.25">
      <c r="A1268">
        <v>679</v>
      </c>
      <c r="B1268">
        <v>1957</v>
      </c>
      <c r="C1268" s="2">
        <f t="shared" ca="1" si="133"/>
        <v>68</v>
      </c>
      <c r="D1268" t="s">
        <v>33</v>
      </c>
      <c r="E1268" t="s">
        <v>34</v>
      </c>
      <c r="F1268">
        <v>37633</v>
      </c>
      <c r="G1268">
        <v>1</v>
      </c>
      <c r="H1268">
        <v>1</v>
      </c>
      <c r="I1268" s="21">
        <f t="shared" si="134"/>
        <v>2</v>
      </c>
      <c r="J1268" t="s">
        <v>384</v>
      </c>
      <c r="K1268">
        <v>49</v>
      </c>
      <c r="L1268">
        <v>13</v>
      </c>
      <c r="M1268">
        <v>4</v>
      </c>
      <c r="N1268">
        <v>20</v>
      </c>
      <c r="O1268">
        <v>0</v>
      </c>
      <c r="P1268">
        <v>0</v>
      </c>
      <c r="Q1268">
        <v>1</v>
      </c>
      <c r="R1268" s="2">
        <f t="shared" si="135"/>
        <v>38</v>
      </c>
      <c r="S1268">
        <v>2</v>
      </c>
      <c r="T1268" s="2" t="str">
        <f t="shared" si="136"/>
        <v>With Discount</v>
      </c>
      <c r="U1268">
        <v>1</v>
      </c>
      <c r="V1268" s="18">
        <f t="shared" si="137"/>
        <v>9.5</v>
      </c>
      <c r="W1268">
        <v>0</v>
      </c>
      <c r="X1268">
        <v>3</v>
      </c>
      <c r="Y1268" s="18">
        <f t="shared" si="138"/>
        <v>28.5</v>
      </c>
      <c r="Z1268">
        <v>9</v>
      </c>
      <c r="AA1268" s="2">
        <f t="shared" si="139"/>
        <v>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3</v>
      </c>
      <c r="AI1268">
        <v>11</v>
      </c>
      <c r="AJ1268">
        <v>0</v>
      </c>
    </row>
    <row r="1269" spans="1:36" x14ac:dyDescent="0.25">
      <c r="A1269">
        <v>7384</v>
      </c>
      <c r="B1269">
        <v>1951</v>
      </c>
      <c r="C1269" s="2">
        <f t="shared" ca="1" si="133"/>
        <v>74</v>
      </c>
      <c r="D1269" t="s">
        <v>443</v>
      </c>
      <c r="E1269" t="s">
        <v>34</v>
      </c>
      <c r="F1269">
        <v>39767</v>
      </c>
      <c r="G1269">
        <v>0</v>
      </c>
      <c r="H1269">
        <v>0</v>
      </c>
      <c r="I1269" s="21">
        <f t="shared" si="134"/>
        <v>0</v>
      </c>
      <c r="J1269" t="s">
        <v>370</v>
      </c>
      <c r="K1269">
        <v>18</v>
      </c>
      <c r="L1269">
        <v>113</v>
      </c>
      <c r="M1269">
        <v>61</v>
      </c>
      <c r="N1269">
        <v>204</v>
      </c>
      <c r="O1269">
        <v>34</v>
      </c>
      <c r="P1269">
        <v>26</v>
      </c>
      <c r="Q1269">
        <v>47</v>
      </c>
      <c r="R1269" s="2">
        <f t="shared" si="135"/>
        <v>485</v>
      </c>
      <c r="S1269">
        <v>2</v>
      </c>
      <c r="T1269" s="2" t="str">
        <f t="shared" si="136"/>
        <v>With Discount</v>
      </c>
      <c r="U1269">
        <v>7</v>
      </c>
      <c r="V1269" s="18">
        <f t="shared" si="137"/>
        <v>242.5</v>
      </c>
      <c r="W1269">
        <v>1</v>
      </c>
      <c r="X1269">
        <v>7</v>
      </c>
      <c r="Y1269" s="18">
        <f t="shared" si="138"/>
        <v>242.5</v>
      </c>
      <c r="Z1269">
        <v>8</v>
      </c>
      <c r="AA1269" s="2">
        <f t="shared" si="139"/>
        <v>17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3</v>
      </c>
      <c r="AI1269">
        <v>11</v>
      </c>
      <c r="AJ1269">
        <v>0</v>
      </c>
    </row>
    <row r="1270" spans="1:36" x14ac:dyDescent="0.25">
      <c r="A1270">
        <v>5043</v>
      </c>
      <c r="B1270">
        <v>1951</v>
      </c>
      <c r="C1270" s="2">
        <f t="shared" ca="1" si="133"/>
        <v>74</v>
      </c>
      <c r="D1270" t="s">
        <v>41</v>
      </c>
      <c r="E1270" t="s">
        <v>34</v>
      </c>
      <c r="F1270">
        <v>26997</v>
      </c>
      <c r="G1270">
        <v>0</v>
      </c>
      <c r="H1270">
        <v>0</v>
      </c>
      <c r="I1270" s="21">
        <f t="shared" si="134"/>
        <v>0</v>
      </c>
      <c r="J1270" s="1">
        <v>41040</v>
      </c>
      <c r="K1270">
        <v>89</v>
      </c>
      <c r="L1270">
        <v>7</v>
      </c>
      <c r="M1270">
        <v>23</v>
      </c>
      <c r="N1270">
        <v>78</v>
      </c>
      <c r="O1270">
        <v>133</v>
      </c>
      <c r="P1270">
        <v>49</v>
      </c>
      <c r="Q1270">
        <v>144</v>
      </c>
      <c r="R1270" s="2">
        <f t="shared" si="135"/>
        <v>434</v>
      </c>
      <c r="S1270">
        <v>2</v>
      </c>
      <c r="T1270" s="2" t="str">
        <f t="shared" si="136"/>
        <v>With Discount</v>
      </c>
      <c r="U1270">
        <v>4</v>
      </c>
      <c r="V1270" s="18">
        <f t="shared" si="137"/>
        <v>192.88888888888889</v>
      </c>
      <c r="W1270">
        <v>2</v>
      </c>
      <c r="X1270">
        <v>5</v>
      </c>
      <c r="Y1270" s="18">
        <f t="shared" si="138"/>
        <v>241.11111111111111</v>
      </c>
      <c r="Z1270">
        <v>7</v>
      </c>
      <c r="AA1270" s="2">
        <f t="shared" si="139"/>
        <v>13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3</v>
      </c>
      <c r="AI1270">
        <v>11</v>
      </c>
      <c r="AJ1270">
        <v>0</v>
      </c>
    </row>
    <row r="1271" spans="1:36" x14ac:dyDescent="0.25">
      <c r="A1271">
        <v>5267</v>
      </c>
      <c r="B1271">
        <v>1970</v>
      </c>
      <c r="C1271" s="2">
        <f t="shared" ca="1" si="133"/>
        <v>55</v>
      </c>
      <c r="D1271" t="s">
        <v>442</v>
      </c>
      <c r="E1271" t="s">
        <v>37</v>
      </c>
      <c r="F1271">
        <v>33986</v>
      </c>
      <c r="G1271">
        <v>1</v>
      </c>
      <c r="H1271">
        <v>0</v>
      </c>
      <c r="I1271" s="21">
        <f t="shared" si="134"/>
        <v>1</v>
      </c>
      <c r="J1271" t="s">
        <v>166</v>
      </c>
      <c r="K1271">
        <v>43</v>
      </c>
      <c r="L1271">
        <v>16</v>
      </c>
      <c r="M1271">
        <v>2</v>
      </c>
      <c r="N1271">
        <v>18</v>
      </c>
      <c r="O1271">
        <v>2</v>
      </c>
      <c r="P1271">
        <v>1</v>
      </c>
      <c r="Q1271">
        <v>5</v>
      </c>
      <c r="R1271" s="2">
        <f t="shared" si="135"/>
        <v>44</v>
      </c>
      <c r="S1271">
        <v>1</v>
      </c>
      <c r="T1271" s="2" t="str">
        <f t="shared" si="136"/>
        <v>With Discount</v>
      </c>
      <c r="U1271">
        <v>1</v>
      </c>
      <c r="V1271" s="18">
        <f t="shared" si="137"/>
        <v>11</v>
      </c>
      <c r="W1271">
        <v>0</v>
      </c>
      <c r="X1271">
        <v>3</v>
      </c>
      <c r="Y1271" s="18">
        <f t="shared" si="138"/>
        <v>33</v>
      </c>
      <c r="Z1271">
        <v>7</v>
      </c>
      <c r="AA1271" s="2">
        <f t="shared" si="139"/>
        <v>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</v>
      </c>
      <c r="AI1271">
        <v>11</v>
      </c>
      <c r="AJ1271">
        <v>0</v>
      </c>
    </row>
    <row r="1272" spans="1:36" x14ac:dyDescent="0.25">
      <c r="A1272">
        <v>339</v>
      </c>
      <c r="B1272">
        <v>1972</v>
      </c>
      <c r="C1272" s="2">
        <f t="shared" ca="1" si="133"/>
        <v>53</v>
      </c>
      <c r="D1272" t="s">
        <v>33</v>
      </c>
      <c r="E1272" t="s">
        <v>34</v>
      </c>
      <c r="F1272">
        <v>57091</v>
      </c>
      <c r="G1272">
        <v>0</v>
      </c>
      <c r="H1272">
        <v>1</v>
      </c>
      <c r="I1272" s="21">
        <f t="shared" si="134"/>
        <v>1</v>
      </c>
      <c r="J1272" t="s">
        <v>165</v>
      </c>
      <c r="K1272">
        <v>82</v>
      </c>
      <c r="L1272">
        <v>462</v>
      </c>
      <c r="M1272">
        <v>0</v>
      </c>
      <c r="N1272">
        <v>24</v>
      </c>
      <c r="O1272">
        <v>6</v>
      </c>
      <c r="P1272">
        <v>0</v>
      </c>
      <c r="Q1272">
        <v>4</v>
      </c>
      <c r="R1272" s="2">
        <f t="shared" si="135"/>
        <v>496</v>
      </c>
      <c r="S1272">
        <v>2</v>
      </c>
      <c r="T1272" s="2" t="str">
        <f t="shared" si="136"/>
        <v>With Discount</v>
      </c>
      <c r="U1272">
        <v>9</v>
      </c>
      <c r="V1272" s="18">
        <f t="shared" si="137"/>
        <v>318.85714285714289</v>
      </c>
      <c r="W1272">
        <v>2</v>
      </c>
      <c r="X1272">
        <v>5</v>
      </c>
      <c r="Y1272" s="18">
        <f t="shared" si="138"/>
        <v>177.14285714285714</v>
      </c>
      <c r="Z1272">
        <v>7</v>
      </c>
      <c r="AA1272" s="2">
        <f t="shared" si="139"/>
        <v>18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3</v>
      </c>
      <c r="AI1272">
        <v>11</v>
      </c>
      <c r="AJ1272">
        <v>1</v>
      </c>
    </row>
    <row r="1273" spans="1:36" x14ac:dyDescent="0.25">
      <c r="A1273">
        <v>2516</v>
      </c>
      <c r="B1273">
        <v>1969</v>
      </c>
      <c r="C1273" s="2">
        <f t="shared" ca="1" si="133"/>
        <v>56</v>
      </c>
      <c r="D1273" t="s">
        <v>443</v>
      </c>
      <c r="E1273" t="s">
        <v>34</v>
      </c>
      <c r="F1273">
        <v>46831</v>
      </c>
      <c r="G1273">
        <v>1</v>
      </c>
      <c r="H1273">
        <v>1</v>
      </c>
      <c r="I1273" s="21">
        <f t="shared" si="134"/>
        <v>2</v>
      </c>
      <c r="J1273" s="1">
        <v>41492</v>
      </c>
      <c r="K1273">
        <v>84</v>
      </c>
      <c r="L1273">
        <v>22</v>
      </c>
      <c r="M1273">
        <v>2</v>
      </c>
      <c r="N1273">
        <v>10</v>
      </c>
      <c r="O1273">
        <v>6</v>
      </c>
      <c r="P1273">
        <v>4</v>
      </c>
      <c r="Q1273">
        <v>34</v>
      </c>
      <c r="R1273" s="2">
        <f t="shared" si="135"/>
        <v>78</v>
      </c>
      <c r="S1273">
        <v>2</v>
      </c>
      <c r="T1273" s="2" t="str">
        <f t="shared" si="136"/>
        <v>With Discount</v>
      </c>
      <c r="U1273">
        <v>1</v>
      </c>
      <c r="V1273" s="18">
        <f t="shared" si="137"/>
        <v>26</v>
      </c>
      <c r="W1273">
        <v>2</v>
      </c>
      <c r="X1273">
        <v>2</v>
      </c>
      <c r="Y1273" s="18">
        <f t="shared" si="138"/>
        <v>52</v>
      </c>
      <c r="Z1273">
        <v>4</v>
      </c>
      <c r="AA1273" s="2">
        <f t="shared" si="139"/>
        <v>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3</v>
      </c>
      <c r="AI1273">
        <v>11</v>
      </c>
      <c r="AJ1273">
        <v>0</v>
      </c>
    </row>
    <row r="1274" spans="1:36" x14ac:dyDescent="0.25">
      <c r="A1274">
        <v>9010</v>
      </c>
      <c r="B1274">
        <v>1972</v>
      </c>
      <c r="C1274" s="2">
        <f t="shared" ca="1" si="133"/>
        <v>53</v>
      </c>
      <c r="D1274" t="s">
        <v>443</v>
      </c>
      <c r="E1274" t="s">
        <v>34</v>
      </c>
      <c r="F1274">
        <v>83151</v>
      </c>
      <c r="G1274">
        <v>0</v>
      </c>
      <c r="H1274">
        <v>0</v>
      </c>
      <c r="I1274" s="21">
        <f t="shared" si="134"/>
        <v>0</v>
      </c>
      <c r="J1274" s="1">
        <v>41549</v>
      </c>
      <c r="K1274">
        <v>80</v>
      </c>
      <c r="L1274">
        <v>968</v>
      </c>
      <c r="M1274">
        <v>147</v>
      </c>
      <c r="N1274">
        <v>842</v>
      </c>
      <c r="O1274">
        <v>137</v>
      </c>
      <c r="P1274">
        <v>42</v>
      </c>
      <c r="Q1274">
        <v>210</v>
      </c>
      <c r="R1274" s="2">
        <f t="shared" si="135"/>
        <v>2346</v>
      </c>
      <c r="S1274">
        <v>1</v>
      </c>
      <c r="T1274" s="2" t="str">
        <f t="shared" si="136"/>
        <v>With Discount</v>
      </c>
      <c r="U1274">
        <v>5</v>
      </c>
      <c r="V1274" s="18">
        <f t="shared" si="137"/>
        <v>782</v>
      </c>
      <c r="W1274">
        <v>7</v>
      </c>
      <c r="X1274">
        <v>10</v>
      </c>
      <c r="Y1274" s="18">
        <f t="shared" si="138"/>
        <v>1564</v>
      </c>
      <c r="Z1274">
        <v>2</v>
      </c>
      <c r="AA1274" s="2">
        <f t="shared" si="139"/>
        <v>23</v>
      </c>
      <c r="AB1274">
        <v>1</v>
      </c>
      <c r="AC1274">
        <v>0</v>
      </c>
      <c r="AD1274">
        <v>1</v>
      </c>
      <c r="AE1274">
        <v>1</v>
      </c>
      <c r="AF1274">
        <v>0</v>
      </c>
      <c r="AG1274">
        <v>0</v>
      </c>
      <c r="AH1274">
        <v>3</v>
      </c>
      <c r="AI1274">
        <v>11</v>
      </c>
      <c r="AJ1274">
        <v>1</v>
      </c>
    </row>
    <row r="1275" spans="1:36" x14ac:dyDescent="0.25">
      <c r="A1275">
        <v>378</v>
      </c>
      <c r="B1275">
        <v>1971</v>
      </c>
      <c r="C1275" s="2">
        <f t="shared" ca="1" si="133"/>
        <v>54</v>
      </c>
      <c r="D1275" t="s">
        <v>442</v>
      </c>
      <c r="E1275" t="s">
        <v>34</v>
      </c>
      <c r="F1275">
        <v>52531</v>
      </c>
      <c r="G1275">
        <v>0</v>
      </c>
      <c r="H1275">
        <v>0</v>
      </c>
      <c r="I1275" s="21">
        <f t="shared" si="134"/>
        <v>0</v>
      </c>
      <c r="J1275" t="s">
        <v>206</v>
      </c>
      <c r="K1275">
        <v>68</v>
      </c>
      <c r="L1275">
        <v>283</v>
      </c>
      <c r="M1275">
        <v>112</v>
      </c>
      <c r="N1275">
        <v>151</v>
      </c>
      <c r="O1275">
        <v>51</v>
      </c>
      <c r="P1275">
        <v>72</v>
      </c>
      <c r="Q1275">
        <v>125</v>
      </c>
      <c r="R1275" s="2">
        <f t="shared" si="135"/>
        <v>794</v>
      </c>
      <c r="S1275">
        <v>2</v>
      </c>
      <c r="T1275" s="2" t="str">
        <f t="shared" si="136"/>
        <v>With Discount</v>
      </c>
      <c r="U1275">
        <v>7</v>
      </c>
      <c r="V1275" s="18">
        <f t="shared" si="137"/>
        <v>326.94117647058823</v>
      </c>
      <c r="W1275">
        <v>2</v>
      </c>
      <c r="X1275">
        <v>10</v>
      </c>
      <c r="Y1275" s="18">
        <f t="shared" si="138"/>
        <v>467.05882352941177</v>
      </c>
      <c r="Z1275">
        <v>6</v>
      </c>
      <c r="AA1275" s="2">
        <f t="shared" si="139"/>
        <v>21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3</v>
      </c>
      <c r="AI1275">
        <v>11</v>
      </c>
      <c r="AJ1275">
        <v>0</v>
      </c>
    </row>
    <row r="1276" spans="1:36" x14ac:dyDescent="0.25">
      <c r="A1276">
        <v>4808</v>
      </c>
      <c r="B1276">
        <v>1956</v>
      </c>
      <c r="C1276" s="2">
        <f t="shared" ca="1" si="133"/>
        <v>69</v>
      </c>
      <c r="D1276" t="s">
        <v>442</v>
      </c>
      <c r="E1276" t="s">
        <v>34</v>
      </c>
      <c r="F1276">
        <v>15759</v>
      </c>
      <c r="G1276">
        <v>0</v>
      </c>
      <c r="H1276">
        <v>0</v>
      </c>
      <c r="I1276" s="21">
        <f t="shared" si="134"/>
        <v>0</v>
      </c>
      <c r="J1276" s="1">
        <v>41403</v>
      </c>
      <c r="K1276">
        <v>12</v>
      </c>
      <c r="L1276">
        <v>1</v>
      </c>
      <c r="M1276">
        <v>2</v>
      </c>
      <c r="N1276">
        <v>5</v>
      </c>
      <c r="O1276">
        <v>6</v>
      </c>
      <c r="P1276">
        <v>0</v>
      </c>
      <c r="Q1276">
        <v>3</v>
      </c>
      <c r="R1276" s="2">
        <f t="shared" si="135"/>
        <v>17</v>
      </c>
      <c r="S1276">
        <v>1</v>
      </c>
      <c r="T1276" s="2" t="str">
        <f t="shared" si="136"/>
        <v>With Discount</v>
      </c>
      <c r="U1276">
        <v>1</v>
      </c>
      <c r="V1276" s="18">
        <f t="shared" si="137"/>
        <v>5.6666666666666661</v>
      </c>
      <c r="W1276">
        <v>0</v>
      </c>
      <c r="X1276">
        <v>2</v>
      </c>
      <c r="Y1276" s="18">
        <f t="shared" si="138"/>
        <v>11.333333333333332</v>
      </c>
      <c r="Z1276">
        <v>7</v>
      </c>
      <c r="AA1276" s="2">
        <f t="shared" si="139"/>
        <v>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3</v>
      </c>
      <c r="AI1276">
        <v>11</v>
      </c>
      <c r="AJ1276">
        <v>0</v>
      </c>
    </row>
    <row r="1277" spans="1:36" x14ac:dyDescent="0.25">
      <c r="A1277">
        <v>5068</v>
      </c>
      <c r="B1277">
        <v>1971</v>
      </c>
      <c r="C1277" s="2">
        <f t="shared" ca="1" si="133"/>
        <v>54</v>
      </c>
      <c r="D1277" t="s">
        <v>442</v>
      </c>
      <c r="E1277" t="s">
        <v>30</v>
      </c>
      <c r="F1277">
        <v>22804</v>
      </c>
      <c r="G1277">
        <v>1</v>
      </c>
      <c r="H1277">
        <v>0</v>
      </c>
      <c r="I1277" s="21">
        <f t="shared" si="134"/>
        <v>1</v>
      </c>
      <c r="J1277" t="s">
        <v>153</v>
      </c>
      <c r="K1277">
        <v>75</v>
      </c>
      <c r="L1277">
        <v>14</v>
      </c>
      <c r="M1277">
        <v>1</v>
      </c>
      <c r="N1277">
        <v>7</v>
      </c>
      <c r="O1277">
        <v>2</v>
      </c>
      <c r="P1277">
        <v>1</v>
      </c>
      <c r="Q1277">
        <v>1</v>
      </c>
      <c r="R1277" s="2">
        <f t="shared" si="135"/>
        <v>26</v>
      </c>
      <c r="S1277">
        <v>1</v>
      </c>
      <c r="T1277" s="2" t="str">
        <f t="shared" si="136"/>
        <v>With Discount</v>
      </c>
      <c r="U1277">
        <v>2</v>
      </c>
      <c r="V1277" s="18">
        <f t="shared" si="137"/>
        <v>13</v>
      </c>
      <c r="W1277">
        <v>0</v>
      </c>
      <c r="X1277">
        <v>2</v>
      </c>
      <c r="Y1277" s="18">
        <f t="shared" si="138"/>
        <v>13</v>
      </c>
      <c r="Z1277">
        <v>9</v>
      </c>
      <c r="AA1277" s="2">
        <f t="shared" si="139"/>
        <v>5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3</v>
      </c>
      <c r="AI1277">
        <v>11</v>
      </c>
      <c r="AJ1277">
        <v>0</v>
      </c>
    </row>
    <row r="1278" spans="1:36" x14ac:dyDescent="0.25">
      <c r="A1278">
        <v>7628</v>
      </c>
      <c r="B1278">
        <v>1973</v>
      </c>
      <c r="C1278" s="2">
        <f t="shared" ca="1" si="133"/>
        <v>52</v>
      </c>
      <c r="D1278" t="s">
        <v>443</v>
      </c>
      <c r="E1278" t="s">
        <v>34</v>
      </c>
      <c r="F1278">
        <v>43050</v>
      </c>
      <c r="G1278">
        <v>1</v>
      </c>
      <c r="H1278">
        <v>0</v>
      </c>
      <c r="I1278" s="21">
        <f t="shared" si="134"/>
        <v>1</v>
      </c>
      <c r="J1278" t="s">
        <v>138</v>
      </c>
      <c r="K1278">
        <v>10</v>
      </c>
      <c r="L1278">
        <v>30</v>
      </c>
      <c r="M1278">
        <v>5</v>
      </c>
      <c r="N1278">
        <v>24</v>
      </c>
      <c r="O1278">
        <v>6</v>
      </c>
      <c r="P1278">
        <v>3</v>
      </c>
      <c r="Q1278">
        <v>8</v>
      </c>
      <c r="R1278" s="2">
        <f t="shared" si="135"/>
        <v>76</v>
      </c>
      <c r="S1278">
        <v>2</v>
      </c>
      <c r="T1278" s="2" t="str">
        <f t="shared" si="136"/>
        <v>With Discount</v>
      </c>
      <c r="U1278">
        <v>2</v>
      </c>
      <c r="V1278" s="18">
        <f t="shared" si="137"/>
        <v>25.333333333333332</v>
      </c>
      <c r="W1278">
        <v>0</v>
      </c>
      <c r="X1278">
        <v>4</v>
      </c>
      <c r="Y1278" s="18">
        <f t="shared" si="138"/>
        <v>50.666666666666664</v>
      </c>
      <c r="Z1278">
        <v>5</v>
      </c>
      <c r="AA1278" s="2">
        <f t="shared" si="139"/>
        <v>8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3</v>
      </c>
      <c r="AI1278">
        <v>11</v>
      </c>
      <c r="AJ1278">
        <v>0</v>
      </c>
    </row>
    <row r="1279" spans="1:36" x14ac:dyDescent="0.25">
      <c r="A1279">
        <v>7128</v>
      </c>
      <c r="B1279">
        <v>1977</v>
      </c>
      <c r="C1279" s="2">
        <f t="shared" ca="1" si="133"/>
        <v>48</v>
      </c>
      <c r="D1279" t="s">
        <v>33</v>
      </c>
      <c r="E1279" t="s">
        <v>30</v>
      </c>
      <c r="F1279">
        <v>42997</v>
      </c>
      <c r="G1279">
        <v>1</v>
      </c>
      <c r="H1279">
        <v>1</v>
      </c>
      <c r="I1279" s="21">
        <f t="shared" si="134"/>
        <v>2</v>
      </c>
      <c r="J1279" s="1">
        <v>41467</v>
      </c>
      <c r="K1279">
        <v>91</v>
      </c>
      <c r="L1279">
        <v>4</v>
      </c>
      <c r="M1279">
        <v>0</v>
      </c>
      <c r="N1279">
        <v>5</v>
      </c>
      <c r="O1279">
        <v>0</v>
      </c>
      <c r="P1279">
        <v>1</v>
      </c>
      <c r="Q1279">
        <v>5</v>
      </c>
      <c r="R1279" s="2">
        <f t="shared" si="135"/>
        <v>15</v>
      </c>
      <c r="S1279">
        <v>1</v>
      </c>
      <c r="T1279" s="2" t="str">
        <f t="shared" si="136"/>
        <v>With Discount</v>
      </c>
      <c r="U1279">
        <v>1</v>
      </c>
      <c r="V1279" s="18">
        <f t="shared" si="137"/>
        <v>5</v>
      </c>
      <c r="W1279">
        <v>0</v>
      </c>
      <c r="X1279">
        <v>2</v>
      </c>
      <c r="Y1279" s="18">
        <f t="shared" si="138"/>
        <v>10</v>
      </c>
      <c r="Z1279">
        <v>7</v>
      </c>
      <c r="AA1279" s="2">
        <f t="shared" si="139"/>
        <v>4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3</v>
      </c>
      <c r="AI1279">
        <v>11</v>
      </c>
      <c r="AJ1279">
        <v>0</v>
      </c>
    </row>
    <row r="1280" spans="1:36" x14ac:dyDescent="0.25">
      <c r="A1280">
        <v>2811</v>
      </c>
      <c r="B1280">
        <v>1963</v>
      </c>
      <c r="C1280" s="2">
        <f t="shared" ca="1" si="133"/>
        <v>62</v>
      </c>
      <c r="D1280" t="s">
        <v>33</v>
      </c>
      <c r="E1280" t="s">
        <v>30</v>
      </c>
      <c r="F1280">
        <v>48918</v>
      </c>
      <c r="G1280">
        <v>1</v>
      </c>
      <c r="H1280">
        <v>1</v>
      </c>
      <c r="I1280" s="21">
        <f t="shared" si="134"/>
        <v>2</v>
      </c>
      <c r="J1280" s="1">
        <v>41977</v>
      </c>
      <c r="K1280">
        <v>21</v>
      </c>
      <c r="L1280">
        <v>52</v>
      </c>
      <c r="M1280">
        <v>0</v>
      </c>
      <c r="N1280">
        <v>9</v>
      </c>
      <c r="O1280">
        <v>0</v>
      </c>
      <c r="P1280">
        <v>0</v>
      </c>
      <c r="Q1280">
        <v>1</v>
      </c>
      <c r="R1280" s="2">
        <f t="shared" si="135"/>
        <v>62</v>
      </c>
      <c r="S1280">
        <v>2</v>
      </c>
      <c r="T1280" s="2" t="str">
        <f t="shared" si="136"/>
        <v>With Discount</v>
      </c>
      <c r="U1280">
        <v>1</v>
      </c>
      <c r="V1280" s="18">
        <f t="shared" si="137"/>
        <v>12.4</v>
      </c>
      <c r="W1280">
        <v>0</v>
      </c>
      <c r="X1280">
        <v>4</v>
      </c>
      <c r="Y1280" s="18">
        <f t="shared" si="138"/>
        <v>49.6</v>
      </c>
      <c r="Z1280">
        <v>4</v>
      </c>
      <c r="AA1280" s="2">
        <f t="shared" si="139"/>
        <v>7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3</v>
      </c>
      <c r="AI1280">
        <v>11</v>
      </c>
      <c r="AJ1280">
        <v>0</v>
      </c>
    </row>
    <row r="1281" spans="1:36" x14ac:dyDescent="0.25">
      <c r="A1281">
        <v>3551</v>
      </c>
      <c r="B1281">
        <v>1954</v>
      </c>
      <c r="C1281" s="2">
        <f t="shared" ca="1" si="133"/>
        <v>71</v>
      </c>
      <c r="D1281" t="s">
        <v>443</v>
      </c>
      <c r="E1281" t="s">
        <v>34</v>
      </c>
      <c r="F1281">
        <v>60033</v>
      </c>
      <c r="G1281">
        <v>0</v>
      </c>
      <c r="H1281">
        <v>1</v>
      </c>
      <c r="I1281" s="21">
        <f t="shared" si="134"/>
        <v>1</v>
      </c>
      <c r="J1281" t="s">
        <v>263</v>
      </c>
      <c r="K1281">
        <v>28</v>
      </c>
      <c r="L1281">
        <v>62</v>
      </c>
      <c r="M1281">
        <v>1</v>
      </c>
      <c r="N1281">
        <v>57</v>
      </c>
      <c r="O1281">
        <v>19</v>
      </c>
      <c r="P1281">
        <v>11</v>
      </c>
      <c r="Q1281">
        <v>48</v>
      </c>
      <c r="R1281" s="2">
        <f t="shared" si="135"/>
        <v>198</v>
      </c>
      <c r="S1281">
        <v>2</v>
      </c>
      <c r="T1281" s="2" t="str">
        <f t="shared" si="136"/>
        <v>With Discount</v>
      </c>
      <c r="U1281">
        <v>2</v>
      </c>
      <c r="V1281" s="18">
        <f t="shared" si="137"/>
        <v>56.571428571428569</v>
      </c>
      <c r="W1281">
        <v>1</v>
      </c>
      <c r="X1281">
        <v>5</v>
      </c>
      <c r="Y1281" s="18">
        <f t="shared" si="138"/>
        <v>141.42857142857144</v>
      </c>
      <c r="Z1281">
        <v>2</v>
      </c>
      <c r="AA1281" s="2">
        <f t="shared" si="139"/>
        <v>10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</v>
      </c>
      <c r="AI1281">
        <v>11</v>
      </c>
      <c r="AJ1281">
        <v>0</v>
      </c>
    </row>
    <row r="1282" spans="1:36" x14ac:dyDescent="0.25">
      <c r="A1282">
        <v>1663</v>
      </c>
      <c r="B1282">
        <v>1978</v>
      </c>
      <c r="C1282" s="2">
        <f t="shared" ca="1" si="133"/>
        <v>47</v>
      </c>
      <c r="D1282" t="s">
        <v>33</v>
      </c>
      <c r="E1282" t="s">
        <v>34</v>
      </c>
      <c r="F1282">
        <v>34043</v>
      </c>
      <c r="G1282">
        <v>1</v>
      </c>
      <c r="H1282">
        <v>0</v>
      </c>
      <c r="I1282" s="21">
        <f t="shared" si="134"/>
        <v>1</v>
      </c>
      <c r="J1282" t="s">
        <v>349</v>
      </c>
      <c r="K1282">
        <v>97</v>
      </c>
      <c r="L1282">
        <v>20</v>
      </c>
      <c r="M1282">
        <v>2</v>
      </c>
      <c r="N1282">
        <v>14</v>
      </c>
      <c r="O1282">
        <v>3</v>
      </c>
      <c r="P1282">
        <v>0</v>
      </c>
      <c r="Q1282">
        <v>10</v>
      </c>
      <c r="R1282" s="2">
        <f t="shared" si="135"/>
        <v>49</v>
      </c>
      <c r="S1282">
        <v>1</v>
      </c>
      <c r="T1282" s="2" t="str">
        <f t="shared" si="136"/>
        <v>With Discount</v>
      </c>
      <c r="U1282">
        <v>2</v>
      </c>
      <c r="V1282" s="18">
        <f t="shared" si="137"/>
        <v>24.5</v>
      </c>
      <c r="W1282">
        <v>0</v>
      </c>
      <c r="X1282">
        <v>2</v>
      </c>
      <c r="Y1282" s="18">
        <f t="shared" si="138"/>
        <v>24.5</v>
      </c>
      <c r="Z1282">
        <v>9</v>
      </c>
      <c r="AA1282" s="2">
        <f t="shared" si="139"/>
        <v>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3</v>
      </c>
      <c r="AI1282">
        <v>11</v>
      </c>
      <c r="AJ1282">
        <v>0</v>
      </c>
    </row>
    <row r="1283" spans="1:36" x14ac:dyDescent="0.25">
      <c r="A1283">
        <v>5543</v>
      </c>
      <c r="B1283">
        <v>1966</v>
      </c>
      <c r="C1283" s="2">
        <f t="shared" ref="C1283:C1346" ca="1" si="140">YEAR(TODAY()) -B1283</f>
        <v>59</v>
      </c>
      <c r="D1283" t="s">
        <v>442</v>
      </c>
      <c r="E1283" t="s">
        <v>34</v>
      </c>
      <c r="F1283">
        <v>57811</v>
      </c>
      <c r="G1283">
        <v>0</v>
      </c>
      <c r="H1283">
        <v>1</v>
      </c>
      <c r="I1283" s="21">
        <f t="shared" ref="I1283:I1346" si="141">SUM(G1283,H1283)</f>
        <v>1</v>
      </c>
      <c r="J1283" t="s">
        <v>385</v>
      </c>
      <c r="K1283">
        <v>49</v>
      </c>
      <c r="L1283">
        <v>545</v>
      </c>
      <c r="M1283">
        <v>7</v>
      </c>
      <c r="N1283">
        <v>114</v>
      </c>
      <c r="O1283">
        <v>37</v>
      </c>
      <c r="P1283">
        <v>21</v>
      </c>
      <c r="Q1283">
        <v>78</v>
      </c>
      <c r="R1283" s="2">
        <f t="shared" ref="R1283:R1346" si="142">SUM(L1283,M1283,N1283,O1283,P1283,Q1283)</f>
        <v>802</v>
      </c>
      <c r="S1283">
        <v>5</v>
      </c>
      <c r="T1283" s="2" t="str">
        <f t="shared" ref="T1283:T1346" si="143">IF(S1283&gt;0, "With Discount", "Without Discount")</f>
        <v>With Discount</v>
      </c>
      <c r="U1283">
        <v>7</v>
      </c>
      <c r="V1283" s="18">
        <f t="shared" ref="V1283:V1346" si="144">IF((U1283+X1283)=0,0, (U1283/(U1283+X1283))*R1283)</f>
        <v>311.88888888888891</v>
      </c>
      <c r="W1283">
        <v>2</v>
      </c>
      <c r="X1283">
        <v>11</v>
      </c>
      <c r="Y1283" s="18">
        <f t="shared" ref="Y1283:Y1346" si="145">IF((X1283+U1283)=0,0, (X1283/(X1283+U1283))*R1283)</f>
        <v>490.11111111111114</v>
      </c>
      <c r="Z1283">
        <v>5</v>
      </c>
      <c r="AA1283" s="2">
        <f t="shared" ref="AA1283:AA1346" si="146">SUM(S1283,U1283,W1283,X1283)</f>
        <v>25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3</v>
      </c>
      <c r="AI1283">
        <v>11</v>
      </c>
      <c r="AJ1283">
        <v>0</v>
      </c>
    </row>
    <row r="1284" spans="1:36" x14ac:dyDescent="0.25">
      <c r="A1284">
        <v>1577</v>
      </c>
      <c r="B1284">
        <v>1946</v>
      </c>
      <c r="C1284" s="2">
        <f t="shared" ca="1" si="140"/>
        <v>79</v>
      </c>
      <c r="D1284" t="s">
        <v>442</v>
      </c>
      <c r="E1284" t="s">
        <v>34</v>
      </c>
      <c r="F1284">
        <v>78569</v>
      </c>
      <c r="G1284">
        <v>0</v>
      </c>
      <c r="H1284">
        <v>0</v>
      </c>
      <c r="I1284" s="21">
        <f t="shared" si="141"/>
        <v>0</v>
      </c>
      <c r="J1284" t="s">
        <v>386</v>
      </c>
      <c r="K1284">
        <v>14</v>
      </c>
      <c r="L1284">
        <v>558</v>
      </c>
      <c r="M1284">
        <v>79</v>
      </c>
      <c r="N1284">
        <v>622</v>
      </c>
      <c r="O1284">
        <v>207</v>
      </c>
      <c r="P1284">
        <v>175</v>
      </c>
      <c r="Q1284">
        <v>95</v>
      </c>
      <c r="R1284" s="2">
        <f t="shared" si="142"/>
        <v>1736</v>
      </c>
      <c r="S1284">
        <v>1</v>
      </c>
      <c r="T1284" s="2" t="str">
        <f t="shared" si="143"/>
        <v>With Discount</v>
      </c>
      <c r="U1284">
        <v>4</v>
      </c>
      <c r="V1284" s="18">
        <f t="shared" si="144"/>
        <v>868</v>
      </c>
      <c r="W1284">
        <v>6</v>
      </c>
      <c r="X1284">
        <v>4</v>
      </c>
      <c r="Y1284" s="18">
        <f t="shared" si="145"/>
        <v>868</v>
      </c>
      <c r="Z1284">
        <v>1</v>
      </c>
      <c r="AA1284" s="2">
        <f t="shared" si="146"/>
        <v>15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3</v>
      </c>
      <c r="AI1284">
        <v>11</v>
      </c>
      <c r="AJ1284">
        <v>1</v>
      </c>
    </row>
    <row r="1285" spans="1:36" x14ac:dyDescent="0.25">
      <c r="A1285">
        <v>10641</v>
      </c>
      <c r="B1285">
        <v>1978</v>
      </c>
      <c r="C1285" s="2">
        <f t="shared" ca="1" si="140"/>
        <v>47</v>
      </c>
      <c r="D1285" t="s">
        <v>442</v>
      </c>
      <c r="E1285" t="s">
        <v>30</v>
      </c>
      <c r="F1285">
        <v>7500</v>
      </c>
      <c r="G1285">
        <v>1</v>
      </c>
      <c r="H1285">
        <v>1</v>
      </c>
      <c r="I1285" s="21">
        <f t="shared" si="141"/>
        <v>2</v>
      </c>
      <c r="J1285" t="s">
        <v>387</v>
      </c>
      <c r="K1285">
        <v>5</v>
      </c>
      <c r="L1285">
        <v>6</v>
      </c>
      <c r="M1285">
        <v>5</v>
      </c>
      <c r="N1285">
        <v>4</v>
      </c>
      <c r="O1285">
        <v>13</v>
      </c>
      <c r="P1285">
        <v>4</v>
      </c>
      <c r="Q1285">
        <v>25</v>
      </c>
      <c r="R1285" s="2">
        <f t="shared" si="142"/>
        <v>57</v>
      </c>
      <c r="S1285">
        <v>4</v>
      </c>
      <c r="T1285" s="2" t="str">
        <f t="shared" si="143"/>
        <v>With Discount</v>
      </c>
      <c r="U1285">
        <v>2</v>
      </c>
      <c r="V1285" s="18">
        <f t="shared" si="144"/>
        <v>22.8</v>
      </c>
      <c r="W1285">
        <v>1</v>
      </c>
      <c r="X1285">
        <v>3</v>
      </c>
      <c r="Y1285" s="18">
        <f t="shared" si="145"/>
        <v>34.199999999999996</v>
      </c>
      <c r="Z1285">
        <v>6</v>
      </c>
      <c r="AA1285" s="2">
        <f t="shared" si="146"/>
        <v>10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3</v>
      </c>
      <c r="AI1285">
        <v>11</v>
      </c>
      <c r="AJ1285">
        <v>0</v>
      </c>
    </row>
    <row r="1286" spans="1:36" x14ac:dyDescent="0.25">
      <c r="A1286">
        <v>5336</v>
      </c>
      <c r="B1286">
        <v>1971</v>
      </c>
      <c r="C1286" s="2">
        <f t="shared" ca="1" si="140"/>
        <v>54</v>
      </c>
      <c r="D1286" t="s">
        <v>443</v>
      </c>
      <c r="E1286" t="s">
        <v>34</v>
      </c>
      <c r="F1286">
        <v>157733</v>
      </c>
      <c r="G1286">
        <v>1</v>
      </c>
      <c r="H1286">
        <v>0</v>
      </c>
      <c r="I1286" s="21">
        <f t="shared" si="141"/>
        <v>1</v>
      </c>
      <c r="J1286" s="1">
        <v>41370</v>
      </c>
      <c r="K1286">
        <v>37</v>
      </c>
      <c r="L1286">
        <v>39</v>
      </c>
      <c r="M1286">
        <v>1</v>
      </c>
      <c r="N1286">
        <v>9</v>
      </c>
      <c r="O1286">
        <v>2</v>
      </c>
      <c r="P1286">
        <v>0</v>
      </c>
      <c r="Q1286">
        <v>8</v>
      </c>
      <c r="R1286" s="2">
        <f t="shared" si="142"/>
        <v>59</v>
      </c>
      <c r="S1286">
        <v>0</v>
      </c>
      <c r="T1286" s="2" t="str">
        <f t="shared" si="143"/>
        <v>Without Discount</v>
      </c>
      <c r="U1286">
        <v>1</v>
      </c>
      <c r="V1286" s="18">
        <f t="shared" si="144"/>
        <v>29.5</v>
      </c>
      <c r="W1286">
        <v>0</v>
      </c>
      <c r="X1286">
        <v>1</v>
      </c>
      <c r="Y1286" s="18">
        <f t="shared" si="145"/>
        <v>29.5</v>
      </c>
      <c r="Z1286">
        <v>1</v>
      </c>
      <c r="AA1286" s="2">
        <f t="shared" si="146"/>
        <v>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3</v>
      </c>
      <c r="AI1286">
        <v>11</v>
      </c>
      <c r="AJ1286">
        <v>0</v>
      </c>
    </row>
    <row r="1287" spans="1:36" x14ac:dyDescent="0.25">
      <c r="A1287">
        <v>6024</v>
      </c>
      <c r="B1287">
        <v>1953</v>
      </c>
      <c r="C1287" s="2">
        <f t="shared" ca="1" si="140"/>
        <v>72</v>
      </c>
      <c r="D1287" t="s">
        <v>442</v>
      </c>
      <c r="E1287" t="s">
        <v>34</v>
      </c>
      <c r="F1287">
        <v>94384</v>
      </c>
      <c r="G1287">
        <v>0</v>
      </c>
      <c r="H1287">
        <v>0</v>
      </c>
      <c r="I1287" s="21">
        <f t="shared" si="141"/>
        <v>0</v>
      </c>
      <c r="J1287" s="1">
        <v>41367</v>
      </c>
      <c r="K1287">
        <v>62</v>
      </c>
      <c r="L1287">
        <v>1111</v>
      </c>
      <c r="M1287">
        <v>24</v>
      </c>
      <c r="N1287">
        <v>790</v>
      </c>
      <c r="O1287">
        <v>160</v>
      </c>
      <c r="P1287">
        <v>45</v>
      </c>
      <c r="Q1287">
        <v>172</v>
      </c>
      <c r="R1287" s="2">
        <f t="shared" si="142"/>
        <v>2302</v>
      </c>
      <c r="S1287">
        <v>0</v>
      </c>
      <c r="T1287" s="2" t="str">
        <f t="shared" si="143"/>
        <v>Without Discount</v>
      </c>
      <c r="U1287">
        <v>5</v>
      </c>
      <c r="V1287" s="18">
        <f t="shared" si="144"/>
        <v>1151</v>
      </c>
      <c r="W1287">
        <v>8</v>
      </c>
      <c r="X1287">
        <v>5</v>
      </c>
      <c r="Y1287" s="18">
        <f t="shared" si="145"/>
        <v>1151</v>
      </c>
      <c r="Z1287">
        <v>2</v>
      </c>
      <c r="AA1287" s="2">
        <f t="shared" si="146"/>
        <v>18</v>
      </c>
      <c r="AB1287">
        <v>0</v>
      </c>
      <c r="AC1287">
        <v>1</v>
      </c>
      <c r="AD1287">
        <v>1</v>
      </c>
      <c r="AE1287">
        <v>1</v>
      </c>
      <c r="AF1287">
        <v>0</v>
      </c>
      <c r="AG1287">
        <v>0</v>
      </c>
      <c r="AH1287">
        <v>3</v>
      </c>
      <c r="AI1287">
        <v>11</v>
      </c>
      <c r="AJ1287">
        <v>1</v>
      </c>
    </row>
    <row r="1288" spans="1:36" x14ac:dyDescent="0.25">
      <c r="A1288">
        <v>1878</v>
      </c>
      <c r="B1288">
        <v>1985</v>
      </c>
      <c r="C1288" s="2">
        <f t="shared" ca="1" si="140"/>
        <v>40</v>
      </c>
      <c r="D1288" t="s">
        <v>443</v>
      </c>
      <c r="E1288" t="s">
        <v>34</v>
      </c>
      <c r="F1288">
        <v>23148</v>
      </c>
      <c r="G1288">
        <v>0</v>
      </c>
      <c r="H1288">
        <v>0</v>
      </c>
      <c r="I1288" s="21">
        <f t="shared" si="141"/>
        <v>0</v>
      </c>
      <c r="J1288" t="s">
        <v>350</v>
      </c>
      <c r="K1288">
        <v>83</v>
      </c>
      <c r="L1288">
        <v>4</v>
      </c>
      <c r="M1288">
        <v>6</v>
      </c>
      <c r="N1288">
        <v>8</v>
      </c>
      <c r="O1288">
        <v>6</v>
      </c>
      <c r="P1288">
        <v>3</v>
      </c>
      <c r="Q1288">
        <v>10</v>
      </c>
      <c r="R1288" s="2">
        <f t="shared" si="142"/>
        <v>37</v>
      </c>
      <c r="S1288">
        <v>1</v>
      </c>
      <c r="T1288" s="2" t="str">
        <f t="shared" si="143"/>
        <v>With Discount</v>
      </c>
      <c r="U1288">
        <v>2</v>
      </c>
      <c r="V1288" s="18">
        <f t="shared" si="144"/>
        <v>14.8</v>
      </c>
      <c r="W1288">
        <v>0</v>
      </c>
      <c r="X1288">
        <v>3</v>
      </c>
      <c r="Y1288" s="18">
        <f t="shared" si="145"/>
        <v>22.2</v>
      </c>
      <c r="Z1288">
        <v>7</v>
      </c>
      <c r="AA1288" s="2">
        <f t="shared" si="146"/>
        <v>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3</v>
      </c>
      <c r="AI1288">
        <v>11</v>
      </c>
      <c r="AJ1288">
        <v>0</v>
      </c>
    </row>
    <row r="1289" spans="1:36" x14ac:dyDescent="0.25">
      <c r="A1289">
        <v>3099</v>
      </c>
      <c r="B1289">
        <v>1970</v>
      </c>
      <c r="C1289" s="2">
        <f t="shared" ca="1" si="140"/>
        <v>55</v>
      </c>
      <c r="D1289" t="s">
        <v>442</v>
      </c>
      <c r="E1289" t="s">
        <v>37</v>
      </c>
      <c r="F1289">
        <v>44267</v>
      </c>
      <c r="G1289">
        <v>1</v>
      </c>
      <c r="H1289">
        <v>1</v>
      </c>
      <c r="I1289" s="21">
        <f t="shared" si="141"/>
        <v>2</v>
      </c>
      <c r="J1289" t="s">
        <v>365</v>
      </c>
      <c r="K1289">
        <v>48</v>
      </c>
      <c r="L1289">
        <v>183</v>
      </c>
      <c r="M1289">
        <v>5</v>
      </c>
      <c r="N1289">
        <v>65</v>
      </c>
      <c r="O1289">
        <v>3</v>
      </c>
      <c r="P1289">
        <v>5</v>
      </c>
      <c r="Q1289">
        <v>49</v>
      </c>
      <c r="R1289" s="2">
        <f t="shared" si="142"/>
        <v>310</v>
      </c>
      <c r="S1289">
        <v>5</v>
      </c>
      <c r="T1289" s="2" t="str">
        <f t="shared" si="143"/>
        <v>With Discount</v>
      </c>
      <c r="U1289">
        <v>5</v>
      </c>
      <c r="V1289" s="18">
        <f t="shared" si="144"/>
        <v>172.22222222222223</v>
      </c>
      <c r="W1289">
        <v>2</v>
      </c>
      <c r="X1289">
        <v>4</v>
      </c>
      <c r="Y1289" s="18">
        <f t="shared" si="145"/>
        <v>137.77777777777777</v>
      </c>
      <c r="Z1289">
        <v>9</v>
      </c>
      <c r="AA1289" s="2">
        <f t="shared" si="146"/>
        <v>16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3</v>
      </c>
      <c r="AI1289">
        <v>11</v>
      </c>
      <c r="AJ1289">
        <v>0</v>
      </c>
    </row>
    <row r="1290" spans="1:36" x14ac:dyDescent="0.25">
      <c r="A1290">
        <v>6055</v>
      </c>
      <c r="B1290">
        <v>1979</v>
      </c>
      <c r="C1290" s="2">
        <f t="shared" ca="1" si="140"/>
        <v>46</v>
      </c>
      <c r="D1290" t="s">
        <v>442</v>
      </c>
      <c r="E1290" t="s">
        <v>34</v>
      </c>
      <c r="F1290">
        <v>71626</v>
      </c>
      <c r="G1290">
        <v>0</v>
      </c>
      <c r="H1290">
        <v>0</v>
      </c>
      <c r="I1290" s="21">
        <f t="shared" si="141"/>
        <v>0</v>
      </c>
      <c r="J1290" s="1">
        <v>40919</v>
      </c>
      <c r="K1290">
        <v>94</v>
      </c>
      <c r="L1290">
        <v>546</v>
      </c>
      <c r="M1290">
        <v>72</v>
      </c>
      <c r="N1290">
        <v>376</v>
      </c>
      <c r="O1290">
        <v>94</v>
      </c>
      <c r="P1290">
        <v>145</v>
      </c>
      <c r="Q1290">
        <v>72</v>
      </c>
      <c r="R1290" s="2">
        <f t="shared" si="142"/>
        <v>1305</v>
      </c>
      <c r="S1290">
        <v>1</v>
      </c>
      <c r="T1290" s="2" t="str">
        <f t="shared" si="143"/>
        <v>With Discount</v>
      </c>
      <c r="U1290">
        <v>5</v>
      </c>
      <c r="V1290" s="18">
        <f t="shared" si="144"/>
        <v>501.92307692307696</v>
      </c>
      <c r="W1290">
        <v>5</v>
      </c>
      <c r="X1290">
        <v>8</v>
      </c>
      <c r="Y1290" s="18">
        <f t="shared" si="145"/>
        <v>803.07692307692309</v>
      </c>
      <c r="Z1290">
        <v>3</v>
      </c>
      <c r="AA1290" s="2">
        <f t="shared" si="146"/>
        <v>19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3</v>
      </c>
      <c r="AI1290">
        <v>11</v>
      </c>
      <c r="AJ1290">
        <v>0</v>
      </c>
    </row>
    <row r="1291" spans="1:36" x14ac:dyDescent="0.25">
      <c r="A1291">
        <v>5841</v>
      </c>
      <c r="B1291">
        <v>1966</v>
      </c>
      <c r="C1291" s="2">
        <f t="shared" ca="1" si="140"/>
        <v>59</v>
      </c>
      <c r="D1291" t="s">
        <v>442</v>
      </c>
      <c r="E1291" t="s">
        <v>34</v>
      </c>
      <c r="F1291">
        <v>60894</v>
      </c>
      <c r="G1291">
        <v>0</v>
      </c>
      <c r="H1291">
        <v>1</v>
      </c>
      <c r="I1291" s="21">
        <f t="shared" si="141"/>
        <v>1</v>
      </c>
      <c r="J1291" t="s">
        <v>377</v>
      </c>
      <c r="K1291">
        <v>61</v>
      </c>
      <c r="L1291">
        <v>606</v>
      </c>
      <c r="M1291">
        <v>7</v>
      </c>
      <c r="N1291">
        <v>155</v>
      </c>
      <c r="O1291">
        <v>10</v>
      </c>
      <c r="P1291">
        <v>0</v>
      </c>
      <c r="Q1291">
        <v>54</v>
      </c>
      <c r="R1291" s="2">
        <f t="shared" si="142"/>
        <v>832</v>
      </c>
      <c r="S1291">
        <v>5</v>
      </c>
      <c r="T1291" s="2" t="str">
        <f t="shared" si="143"/>
        <v>With Discount</v>
      </c>
      <c r="U1291">
        <v>10</v>
      </c>
      <c r="V1291" s="18">
        <f t="shared" si="144"/>
        <v>462.22222222222223</v>
      </c>
      <c r="W1291">
        <v>3</v>
      </c>
      <c r="X1291">
        <v>8</v>
      </c>
      <c r="Y1291" s="18">
        <f t="shared" si="145"/>
        <v>369.77777777777777</v>
      </c>
      <c r="Z1291">
        <v>7</v>
      </c>
      <c r="AA1291" s="2">
        <f t="shared" si="146"/>
        <v>26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3</v>
      </c>
      <c r="AI1291">
        <v>11</v>
      </c>
      <c r="AJ1291">
        <v>0</v>
      </c>
    </row>
    <row r="1292" spans="1:36" x14ac:dyDescent="0.25">
      <c r="A1292">
        <v>3972</v>
      </c>
      <c r="B1292">
        <v>1976</v>
      </c>
      <c r="C1292" s="2">
        <f t="shared" ca="1" si="140"/>
        <v>49</v>
      </c>
      <c r="D1292" t="s">
        <v>442</v>
      </c>
      <c r="E1292" t="s">
        <v>34</v>
      </c>
      <c r="F1292">
        <v>50200</v>
      </c>
      <c r="G1292">
        <v>1</v>
      </c>
      <c r="H1292">
        <v>1</v>
      </c>
      <c r="I1292" s="21">
        <f t="shared" si="141"/>
        <v>2</v>
      </c>
      <c r="J1292" s="1">
        <v>41337</v>
      </c>
      <c r="K1292">
        <v>70</v>
      </c>
      <c r="L1292">
        <v>266</v>
      </c>
      <c r="M1292">
        <v>6</v>
      </c>
      <c r="N1292">
        <v>51</v>
      </c>
      <c r="O1292">
        <v>8</v>
      </c>
      <c r="P1292">
        <v>6</v>
      </c>
      <c r="Q1292">
        <v>64</v>
      </c>
      <c r="R1292" s="2">
        <f t="shared" si="142"/>
        <v>401</v>
      </c>
      <c r="S1292">
        <v>6</v>
      </c>
      <c r="T1292" s="2" t="str">
        <f t="shared" si="143"/>
        <v>With Discount</v>
      </c>
      <c r="U1292">
        <v>7</v>
      </c>
      <c r="V1292" s="18">
        <f t="shared" si="144"/>
        <v>233.91666666666669</v>
      </c>
      <c r="W1292">
        <v>1</v>
      </c>
      <c r="X1292">
        <v>5</v>
      </c>
      <c r="Y1292" s="18">
        <f t="shared" si="145"/>
        <v>167.08333333333334</v>
      </c>
      <c r="Z1292">
        <v>8</v>
      </c>
      <c r="AA1292" s="2">
        <f t="shared" si="146"/>
        <v>19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3</v>
      </c>
      <c r="AI1292">
        <v>11</v>
      </c>
      <c r="AJ1292">
        <v>0</v>
      </c>
    </row>
    <row r="1293" spans="1:36" x14ac:dyDescent="0.25">
      <c r="A1293">
        <v>4394</v>
      </c>
      <c r="B1293">
        <v>1965</v>
      </c>
      <c r="C1293" s="2">
        <f t="shared" ca="1" si="140"/>
        <v>60</v>
      </c>
      <c r="D1293" t="s">
        <v>33</v>
      </c>
      <c r="E1293" t="s">
        <v>34</v>
      </c>
      <c r="F1293">
        <v>81051</v>
      </c>
      <c r="G1293">
        <v>0</v>
      </c>
      <c r="H1293">
        <v>0</v>
      </c>
      <c r="I1293" s="21">
        <f t="shared" si="141"/>
        <v>0</v>
      </c>
      <c r="J1293" t="s">
        <v>120</v>
      </c>
      <c r="K1293">
        <v>43</v>
      </c>
      <c r="L1293">
        <v>1142</v>
      </c>
      <c r="M1293">
        <v>29</v>
      </c>
      <c r="N1293">
        <v>249</v>
      </c>
      <c r="O1293">
        <v>38</v>
      </c>
      <c r="P1293">
        <v>29</v>
      </c>
      <c r="Q1293">
        <v>14</v>
      </c>
      <c r="R1293" s="2">
        <f t="shared" si="142"/>
        <v>1501</v>
      </c>
      <c r="S1293">
        <v>1</v>
      </c>
      <c r="T1293" s="2" t="str">
        <f t="shared" si="143"/>
        <v>With Discount</v>
      </c>
      <c r="U1293">
        <v>5</v>
      </c>
      <c r="V1293" s="18">
        <f t="shared" si="144"/>
        <v>441.47058823529414</v>
      </c>
      <c r="W1293">
        <v>5</v>
      </c>
      <c r="X1293">
        <v>12</v>
      </c>
      <c r="Y1293" s="18">
        <f t="shared" si="145"/>
        <v>1059.5294117647059</v>
      </c>
      <c r="Z1293">
        <v>2</v>
      </c>
      <c r="AA1293" s="2">
        <f t="shared" si="146"/>
        <v>23</v>
      </c>
      <c r="AB1293">
        <v>0</v>
      </c>
      <c r="AC1293">
        <v>1</v>
      </c>
      <c r="AD1293">
        <v>1</v>
      </c>
      <c r="AE1293">
        <v>0</v>
      </c>
      <c r="AF1293">
        <v>0</v>
      </c>
      <c r="AG1293">
        <v>0</v>
      </c>
      <c r="AH1293">
        <v>3</v>
      </c>
      <c r="AI1293">
        <v>11</v>
      </c>
      <c r="AJ1293">
        <v>0</v>
      </c>
    </row>
    <row r="1294" spans="1:36" x14ac:dyDescent="0.25">
      <c r="A1294">
        <v>5758</v>
      </c>
      <c r="B1294">
        <v>1982</v>
      </c>
      <c r="C1294" s="2">
        <f t="shared" ca="1" si="140"/>
        <v>43</v>
      </c>
      <c r="D1294" t="s">
        <v>442</v>
      </c>
      <c r="E1294" t="s">
        <v>34</v>
      </c>
      <c r="F1294">
        <v>65169</v>
      </c>
      <c r="G1294">
        <v>0</v>
      </c>
      <c r="H1294">
        <v>0</v>
      </c>
      <c r="I1294" s="21">
        <f t="shared" si="141"/>
        <v>0</v>
      </c>
      <c r="J1294" t="s">
        <v>336</v>
      </c>
      <c r="K1294">
        <v>23</v>
      </c>
      <c r="L1294">
        <v>1074</v>
      </c>
      <c r="M1294">
        <v>0</v>
      </c>
      <c r="N1294">
        <v>69</v>
      </c>
      <c r="O1294">
        <v>0</v>
      </c>
      <c r="P1294">
        <v>0</v>
      </c>
      <c r="Q1294">
        <v>46</v>
      </c>
      <c r="R1294" s="2">
        <f t="shared" si="142"/>
        <v>1189</v>
      </c>
      <c r="S1294">
        <v>1</v>
      </c>
      <c r="T1294" s="2" t="str">
        <f t="shared" si="143"/>
        <v>With Discount</v>
      </c>
      <c r="U1294">
        <v>10</v>
      </c>
      <c r="V1294" s="18">
        <f t="shared" si="144"/>
        <v>516.95652173913038</v>
      </c>
      <c r="W1294">
        <v>4</v>
      </c>
      <c r="X1294">
        <v>13</v>
      </c>
      <c r="Y1294" s="18">
        <f t="shared" si="145"/>
        <v>672.04347826086951</v>
      </c>
      <c r="Z1294">
        <v>6</v>
      </c>
      <c r="AA1294" s="2">
        <f t="shared" si="146"/>
        <v>28</v>
      </c>
      <c r="AB1294">
        <v>1</v>
      </c>
      <c r="AC1294">
        <v>0</v>
      </c>
      <c r="AD1294">
        <v>1</v>
      </c>
      <c r="AE1294">
        <v>1</v>
      </c>
      <c r="AF1294">
        <v>1</v>
      </c>
      <c r="AG1294">
        <v>0</v>
      </c>
      <c r="AH1294">
        <v>3</v>
      </c>
      <c r="AI1294">
        <v>11</v>
      </c>
      <c r="AJ1294">
        <v>1</v>
      </c>
    </row>
    <row r="1295" spans="1:36" x14ac:dyDescent="0.25">
      <c r="A1295">
        <v>6658</v>
      </c>
      <c r="B1295">
        <v>1972</v>
      </c>
      <c r="C1295" s="2">
        <f t="shared" ca="1" si="140"/>
        <v>53</v>
      </c>
      <c r="D1295" t="s">
        <v>442</v>
      </c>
      <c r="E1295" t="s">
        <v>34</v>
      </c>
      <c r="F1295">
        <v>59868</v>
      </c>
      <c r="G1295">
        <v>0</v>
      </c>
      <c r="H1295">
        <v>1</v>
      </c>
      <c r="I1295" s="21">
        <f t="shared" si="141"/>
        <v>1</v>
      </c>
      <c r="J1295" t="s">
        <v>388</v>
      </c>
      <c r="K1295">
        <v>37</v>
      </c>
      <c r="L1295">
        <v>771</v>
      </c>
      <c r="M1295">
        <v>51</v>
      </c>
      <c r="N1295">
        <v>154</v>
      </c>
      <c r="O1295">
        <v>54</v>
      </c>
      <c r="P1295">
        <v>10</v>
      </c>
      <c r="Q1295">
        <v>154</v>
      </c>
      <c r="R1295" s="2">
        <f t="shared" si="142"/>
        <v>1194</v>
      </c>
      <c r="S1295">
        <v>7</v>
      </c>
      <c r="T1295" s="2" t="str">
        <f t="shared" si="143"/>
        <v>With Discount</v>
      </c>
      <c r="U1295">
        <v>11</v>
      </c>
      <c r="V1295" s="18">
        <f t="shared" si="144"/>
        <v>571.04347826086962</v>
      </c>
      <c r="W1295">
        <v>2</v>
      </c>
      <c r="X1295">
        <v>12</v>
      </c>
      <c r="Y1295" s="18">
        <f t="shared" si="145"/>
        <v>622.95652173913038</v>
      </c>
      <c r="Z1295">
        <v>6</v>
      </c>
      <c r="AA1295" s="2">
        <f t="shared" si="146"/>
        <v>32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3</v>
      </c>
      <c r="AI1295">
        <v>11</v>
      </c>
      <c r="AJ1295">
        <v>0</v>
      </c>
    </row>
    <row r="1296" spans="1:36" x14ac:dyDescent="0.25">
      <c r="A1296">
        <v>4603</v>
      </c>
      <c r="B1296">
        <v>1960</v>
      </c>
      <c r="C1296" s="2">
        <f t="shared" ca="1" si="140"/>
        <v>65</v>
      </c>
      <c r="D1296" t="s">
        <v>33</v>
      </c>
      <c r="E1296" t="s">
        <v>34</v>
      </c>
      <c r="F1296">
        <v>65695</v>
      </c>
      <c r="G1296">
        <v>0</v>
      </c>
      <c r="H1296">
        <v>1</v>
      </c>
      <c r="I1296" s="21">
        <f t="shared" si="141"/>
        <v>1</v>
      </c>
      <c r="J1296" t="s">
        <v>389</v>
      </c>
      <c r="K1296">
        <v>50</v>
      </c>
      <c r="L1296">
        <v>371</v>
      </c>
      <c r="M1296">
        <v>32</v>
      </c>
      <c r="N1296">
        <v>189</v>
      </c>
      <c r="O1296">
        <v>0</v>
      </c>
      <c r="P1296">
        <v>58</v>
      </c>
      <c r="Q1296">
        <v>6</v>
      </c>
      <c r="R1296" s="2">
        <f t="shared" si="142"/>
        <v>656</v>
      </c>
      <c r="S1296">
        <v>2</v>
      </c>
      <c r="T1296" s="2" t="str">
        <f t="shared" si="143"/>
        <v>With Discount</v>
      </c>
      <c r="U1296">
        <v>5</v>
      </c>
      <c r="V1296" s="18">
        <f t="shared" si="144"/>
        <v>218.66666666666666</v>
      </c>
      <c r="W1296">
        <v>4</v>
      </c>
      <c r="X1296">
        <v>10</v>
      </c>
      <c r="Y1296" s="18">
        <f t="shared" si="145"/>
        <v>437.33333333333331</v>
      </c>
      <c r="Z1296">
        <v>4</v>
      </c>
      <c r="AA1296" s="2">
        <f t="shared" si="146"/>
        <v>21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3</v>
      </c>
      <c r="AI1296">
        <v>11</v>
      </c>
      <c r="AJ1296">
        <v>0</v>
      </c>
    </row>
    <row r="1297" spans="1:36" x14ac:dyDescent="0.25">
      <c r="A1297">
        <v>8427</v>
      </c>
      <c r="B1297">
        <v>1956</v>
      </c>
      <c r="C1297" s="2">
        <f t="shared" ca="1" si="140"/>
        <v>69</v>
      </c>
      <c r="D1297" t="s">
        <v>443</v>
      </c>
      <c r="E1297" t="s">
        <v>30</v>
      </c>
      <c r="F1297">
        <v>64857</v>
      </c>
      <c r="G1297">
        <v>0</v>
      </c>
      <c r="H1297">
        <v>0</v>
      </c>
      <c r="I1297" s="21">
        <f t="shared" si="141"/>
        <v>0</v>
      </c>
      <c r="J1297" t="s">
        <v>165</v>
      </c>
      <c r="K1297">
        <v>78</v>
      </c>
      <c r="L1297">
        <v>556</v>
      </c>
      <c r="M1297">
        <v>14</v>
      </c>
      <c r="N1297">
        <v>717</v>
      </c>
      <c r="O1297">
        <v>210</v>
      </c>
      <c r="P1297">
        <v>0</v>
      </c>
      <c r="Q1297">
        <v>43</v>
      </c>
      <c r="R1297" s="2">
        <f t="shared" si="142"/>
        <v>1540</v>
      </c>
      <c r="S1297">
        <v>1</v>
      </c>
      <c r="T1297" s="2" t="str">
        <f t="shared" si="143"/>
        <v>With Discount</v>
      </c>
      <c r="U1297">
        <v>7</v>
      </c>
      <c r="V1297" s="18">
        <f t="shared" si="144"/>
        <v>634.11764705882354</v>
      </c>
      <c r="W1297">
        <v>5</v>
      </c>
      <c r="X1297">
        <v>10</v>
      </c>
      <c r="Y1297" s="18">
        <f t="shared" si="145"/>
        <v>905.88235294117646</v>
      </c>
      <c r="Z1297">
        <v>4</v>
      </c>
      <c r="AA1297" s="2">
        <f t="shared" si="146"/>
        <v>23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3</v>
      </c>
      <c r="AI1297">
        <v>11</v>
      </c>
      <c r="AJ1297">
        <v>0</v>
      </c>
    </row>
    <row r="1298" spans="1:36" x14ac:dyDescent="0.25">
      <c r="A1298">
        <v>10260</v>
      </c>
      <c r="B1298">
        <v>1965</v>
      </c>
      <c r="C1298" s="2">
        <f t="shared" ca="1" si="140"/>
        <v>60</v>
      </c>
      <c r="D1298" t="s">
        <v>443</v>
      </c>
      <c r="E1298" t="s">
        <v>34</v>
      </c>
      <c r="F1298">
        <v>45143</v>
      </c>
      <c r="G1298">
        <v>0</v>
      </c>
      <c r="H1298">
        <v>1</v>
      </c>
      <c r="I1298" s="21">
        <f t="shared" si="141"/>
        <v>1</v>
      </c>
      <c r="J1298" t="s">
        <v>390</v>
      </c>
      <c r="K1298">
        <v>74</v>
      </c>
      <c r="L1298">
        <v>202</v>
      </c>
      <c r="M1298">
        <v>5</v>
      </c>
      <c r="N1298">
        <v>74</v>
      </c>
      <c r="O1298">
        <v>11</v>
      </c>
      <c r="P1298">
        <v>5</v>
      </c>
      <c r="Q1298">
        <v>14</v>
      </c>
      <c r="R1298" s="2">
        <f t="shared" si="142"/>
        <v>311</v>
      </c>
      <c r="S1298">
        <v>3</v>
      </c>
      <c r="T1298" s="2" t="str">
        <f t="shared" si="143"/>
        <v>With Discount</v>
      </c>
      <c r="U1298">
        <v>6</v>
      </c>
      <c r="V1298" s="18">
        <f t="shared" si="144"/>
        <v>169.63636363636363</v>
      </c>
      <c r="W1298">
        <v>1</v>
      </c>
      <c r="X1298">
        <v>5</v>
      </c>
      <c r="Y1298" s="18">
        <f t="shared" si="145"/>
        <v>141.36363636363635</v>
      </c>
      <c r="Z1298">
        <v>7</v>
      </c>
      <c r="AA1298" s="2">
        <f t="shared" si="146"/>
        <v>15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3</v>
      </c>
      <c r="AI1298">
        <v>11</v>
      </c>
      <c r="AJ1298">
        <v>0</v>
      </c>
    </row>
    <row r="1299" spans="1:36" x14ac:dyDescent="0.25">
      <c r="A1299">
        <v>7143</v>
      </c>
      <c r="B1299">
        <v>1955</v>
      </c>
      <c r="C1299" s="2">
        <f t="shared" ca="1" si="140"/>
        <v>70</v>
      </c>
      <c r="D1299" t="s">
        <v>443</v>
      </c>
      <c r="E1299" t="s">
        <v>34</v>
      </c>
      <c r="F1299">
        <v>74805</v>
      </c>
      <c r="G1299">
        <v>0</v>
      </c>
      <c r="H1299">
        <v>1</v>
      </c>
      <c r="I1299" s="21">
        <f t="shared" si="141"/>
        <v>1</v>
      </c>
      <c r="J1299" s="1">
        <v>41436</v>
      </c>
      <c r="K1299">
        <v>14</v>
      </c>
      <c r="L1299">
        <v>209</v>
      </c>
      <c r="M1299">
        <v>162</v>
      </c>
      <c r="N1299">
        <v>209</v>
      </c>
      <c r="O1299">
        <v>41</v>
      </c>
      <c r="P1299">
        <v>162</v>
      </c>
      <c r="Q1299">
        <v>37</v>
      </c>
      <c r="R1299" s="2">
        <f t="shared" si="142"/>
        <v>820</v>
      </c>
      <c r="S1299">
        <v>5</v>
      </c>
      <c r="T1299" s="2" t="str">
        <f t="shared" si="143"/>
        <v>With Discount</v>
      </c>
      <c r="U1299">
        <v>4</v>
      </c>
      <c r="V1299" s="18">
        <f t="shared" si="144"/>
        <v>234.28571428571428</v>
      </c>
      <c r="W1299">
        <v>7</v>
      </c>
      <c r="X1299">
        <v>10</v>
      </c>
      <c r="Y1299" s="18">
        <f t="shared" si="145"/>
        <v>585.71428571428578</v>
      </c>
      <c r="Z1299">
        <v>2</v>
      </c>
      <c r="AA1299" s="2">
        <f t="shared" si="146"/>
        <v>26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3</v>
      </c>
      <c r="AI1299">
        <v>11</v>
      </c>
      <c r="AJ1299">
        <v>0</v>
      </c>
    </row>
    <row r="1300" spans="1:36" x14ac:dyDescent="0.25">
      <c r="A1300">
        <v>8789</v>
      </c>
      <c r="B1300">
        <v>1989</v>
      </c>
      <c r="C1300" s="2">
        <f t="shared" ca="1" si="140"/>
        <v>36</v>
      </c>
      <c r="D1300" t="s">
        <v>443</v>
      </c>
      <c r="E1300" t="s">
        <v>34</v>
      </c>
      <c r="F1300">
        <v>59060</v>
      </c>
      <c r="G1300">
        <v>1</v>
      </c>
      <c r="H1300">
        <v>0</v>
      </c>
      <c r="I1300" s="21">
        <f t="shared" si="141"/>
        <v>1</v>
      </c>
      <c r="J1300" s="1">
        <v>41944</v>
      </c>
      <c r="K1300">
        <v>77</v>
      </c>
      <c r="L1300">
        <v>35</v>
      </c>
      <c r="M1300">
        <v>40</v>
      </c>
      <c r="N1300">
        <v>111</v>
      </c>
      <c r="O1300">
        <v>36</v>
      </c>
      <c r="P1300">
        <v>40</v>
      </c>
      <c r="Q1300">
        <v>12</v>
      </c>
      <c r="R1300" s="2">
        <f t="shared" si="142"/>
        <v>274</v>
      </c>
      <c r="S1300">
        <v>3</v>
      </c>
      <c r="T1300" s="2" t="str">
        <f t="shared" si="143"/>
        <v>With Discount</v>
      </c>
      <c r="U1300">
        <v>3</v>
      </c>
      <c r="V1300" s="18">
        <f t="shared" si="144"/>
        <v>82.2</v>
      </c>
      <c r="W1300">
        <v>1</v>
      </c>
      <c r="X1300">
        <v>7</v>
      </c>
      <c r="Y1300" s="18">
        <f t="shared" si="145"/>
        <v>191.79999999999998</v>
      </c>
      <c r="Z1300">
        <v>4</v>
      </c>
      <c r="AA1300" s="2">
        <f t="shared" si="146"/>
        <v>14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</v>
      </c>
      <c r="AI1300">
        <v>11</v>
      </c>
      <c r="AJ1300">
        <v>0</v>
      </c>
    </row>
    <row r="1301" spans="1:36" x14ac:dyDescent="0.25">
      <c r="A1301">
        <v>6197</v>
      </c>
      <c r="B1301">
        <v>1962</v>
      </c>
      <c r="C1301" s="2">
        <f t="shared" ca="1" si="140"/>
        <v>63</v>
      </c>
      <c r="D1301" t="s">
        <v>33</v>
      </c>
      <c r="E1301" t="s">
        <v>30</v>
      </c>
      <c r="F1301">
        <v>27238</v>
      </c>
      <c r="G1301">
        <v>1</v>
      </c>
      <c r="H1301">
        <v>1</v>
      </c>
      <c r="I1301" s="21">
        <f t="shared" si="141"/>
        <v>2</v>
      </c>
      <c r="J1301" t="s">
        <v>87</v>
      </c>
      <c r="K1301">
        <v>39</v>
      </c>
      <c r="L1301">
        <v>37</v>
      </c>
      <c r="M1301">
        <v>0</v>
      </c>
      <c r="N1301">
        <v>17</v>
      </c>
      <c r="O1301">
        <v>0</v>
      </c>
      <c r="P1301">
        <v>0</v>
      </c>
      <c r="Q1301">
        <v>3</v>
      </c>
      <c r="R1301" s="2">
        <f t="shared" si="142"/>
        <v>57</v>
      </c>
      <c r="S1301">
        <v>3</v>
      </c>
      <c r="T1301" s="2" t="str">
        <f t="shared" si="143"/>
        <v>With Discount</v>
      </c>
      <c r="U1301">
        <v>3</v>
      </c>
      <c r="V1301" s="18">
        <f t="shared" si="144"/>
        <v>28.5</v>
      </c>
      <c r="W1301">
        <v>0</v>
      </c>
      <c r="X1301">
        <v>3</v>
      </c>
      <c r="Y1301" s="18">
        <f t="shared" si="145"/>
        <v>28.5</v>
      </c>
      <c r="Z1301">
        <v>9</v>
      </c>
      <c r="AA1301" s="2">
        <f t="shared" si="146"/>
        <v>9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3</v>
      </c>
      <c r="AI1301">
        <v>11</v>
      </c>
      <c r="AJ1301">
        <v>0</v>
      </c>
    </row>
    <row r="1302" spans="1:36" x14ac:dyDescent="0.25">
      <c r="A1302">
        <v>4554</v>
      </c>
      <c r="B1302">
        <v>1965</v>
      </c>
      <c r="C1302" s="2">
        <f t="shared" ca="1" si="140"/>
        <v>60</v>
      </c>
      <c r="D1302" t="s">
        <v>442</v>
      </c>
      <c r="E1302" t="s">
        <v>34</v>
      </c>
      <c r="F1302">
        <v>47009</v>
      </c>
      <c r="G1302">
        <v>0</v>
      </c>
      <c r="H1302">
        <v>1</v>
      </c>
      <c r="I1302" s="21">
        <f t="shared" si="141"/>
        <v>1</v>
      </c>
      <c r="J1302" s="1">
        <v>41284</v>
      </c>
      <c r="K1302">
        <v>89</v>
      </c>
      <c r="L1302">
        <v>171</v>
      </c>
      <c r="M1302">
        <v>45</v>
      </c>
      <c r="N1302">
        <v>73</v>
      </c>
      <c r="O1302">
        <v>59</v>
      </c>
      <c r="P1302">
        <v>10</v>
      </c>
      <c r="Q1302">
        <v>90</v>
      </c>
      <c r="R1302" s="2">
        <f t="shared" si="142"/>
        <v>448</v>
      </c>
      <c r="S1302">
        <v>4</v>
      </c>
      <c r="T1302" s="2" t="str">
        <f t="shared" si="143"/>
        <v>With Discount</v>
      </c>
      <c r="U1302">
        <v>3</v>
      </c>
      <c r="V1302" s="18">
        <f t="shared" si="144"/>
        <v>122.18181818181817</v>
      </c>
      <c r="W1302">
        <v>2</v>
      </c>
      <c r="X1302">
        <v>8</v>
      </c>
      <c r="Y1302" s="18">
        <f t="shared" si="145"/>
        <v>325.81818181818181</v>
      </c>
      <c r="Z1302">
        <v>4</v>
      </c>
      <c r="AA1302" s="2">
        <f t="shared" si="146"/>
        <v>17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3</v>
      </c>
      <c r="AI1302">
        <v>11</v>
      </c>
      <c r="AJ1302">
        <v>0</v>
      </c>
    </row>
    <row r="1303" spans="1:36" x14ac:dyDescent="0.25">
      <c r="A1303">
        <v>4937</v>
      </c>
      <c r="B1303">
        <v>1973</v>
      </c>
      <c r="C1303" s="2">
        <f t="shared" ca="1" si="140"/>
        <v>52</v>
      </c>
      <c r="D1303" t="s">
        <v>443</v>
      </c>
      <c r="E1303" t="s">
        <v>34</v>
      </c>
      <c r="F1303">
        <v>46094</v>
      </c>
      <c r="G1303">
        <v>1</v>
      </c>
      <c r="H1303">
        <v>1</v>
      </c>
      <c r="I1303" s="21">
        <f t="shared" si="141"/>
        <v>2</v>
      </c>
      <c r="J1303" s="1">
        <v>41918</v>
      </c>
      <c r="K1303">
        <v>62</v>
      </c>
      <c r="L1303">
        <v>12</v>
      </c>
      <c r="M1303">
        <v>2</v>
      </c>
      <c r="N1303">
        <v>20</v>
      </c>
      <c r="O1303">
        <v>3</v>
      </c>
      <c r="P1303">
        <v>2</v>
      </c>
      <c r="Q1303">
        <v>5</v>
      </c>
      <c r="R1303" s="2">
        <f t="shared" si="142"/>
        <v>44</v>
      </c>
      <c r="S1303">
        <v>1</v>
      </c>
      <c r="T1303" s="2" t="str">
        <f t="shared" si="143"/>
        <v>With Discount</v>
      </c>
      <c r="U1303">
        <v>1</v>
      </c>
      <c r="V1303" s="18">
        <f t="shared" si="144"/>
        <v>11</v>
      </c>
      <c r="W1303">
        <v>0</v>
      </c>
      <c r="X1303">
        <v>3</v>
      </c>
      <c r="Y1303" s="18">
        <f t="shared" si="145"/>
        <v>33</v>
      </c>
      <c r="Z1303">
        <v>7</v>
      </c>
      <c r="AA1303" s="2">
        <f t="shared" si="146"/>
        <v>5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3</v>
      </c>
      <c r="AI1303">
        <v>11</v>
      </c>
      <c r="AJ1303">
        <v>0</v>
      </c>
    </row>
    <row r="1304" spans="1:36" x14ac:dyDescent="0.25">
      <c r="A1304">
        <v>1920</v>
      </c>
      <c r="B1304">
        <v>1972</v>
      </c>
      <c r="C1304" s="2">
        <f t="shared" ca="1" si="140"/>
        <v>53</v>
      </c>
      <c r="D1304" t="s">
        <v>442</v>
      </c>
      <c r="E1304" t="s">
        <v>34</v>
      </c>
      <c r="F1304">
        <v>40321</v>
      </c>
      <c r="G1304">
        <v>1</v>
      </c>
      <c r="H1304">
        <v>1</v>
      </c>
      <c r="I1304" s="21">
        <f t="shared" si="141"/>
        <v>2</v>
      </c>
      <c r="J1304" t="s">
        <v>185</v>
      </c>
      <c r="K1304">
        <v>59</v>
      </c>
      <c r="L1304">
        <v>44</v>
      </c>
      <c r="M1304">
        <v>4</v>
      </c>
      <c r="N1304">
        <v>21</v>
      </c>
      <c r="O1304">
        <v>6</v>
      </c>
      <c r="P1304">
        <v>0</v>
      </c>
      <c r="Q1304">
        <v>27</v>
      </c>
      <c r="R1304" s="2">
        <f t="shared" si="142"/>
        <v>102</v>
      </c>
      <c r="S1304">
        <v>2</v>
      </c>
      <c r="T1304" s="2" t="str">
        <f t="shared" si="143"/>
        <v>With Discount</v>
      </c>
      <c r="U1304">
        <v>3</v>
      </c>
      <c r="V1304" s="18">
        <f t="shared" si="144"/>
        <v>51</v>
      </c>
      <c r="W1304">
        <v>0</v>
      </c>
      <c r="X1304">
        <v>3</v>
      </c>
      <c r="Y1304" s="18">
        <f t="shared" si="145"/>
        <v>51</v>
      </c>
      <c r="Z1304">
        <v>7</v>
      </c>
      <c r="AA1304" s="2">
        <f t="shared" si="146"/>
        <v>8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3</v>
      </c>
      <c r="AI1304">
        <v>11</v>
      </c>
      <c r="AJ1304">
        <v>0</v>
      </c>
    </row>
    <row r="1305" spans="1:36" x14ac:dyDescent="0.25">
      <c r="A1305">
        <v>8749</v>
      </c>
      <c r="B1305">
        <v>1984</v>
      </c>
      <c r="C1305" s="2">
        <f t="shared" ca="1" si="140"/>
        <v>41</v>
      </c>
      <c r="D1305" t="s">
        <v>442</v>
      </c>
      <c r="E1305" t="s">
        <v>34</v>
      </c>
      <c r="F1305">
        <v>37235</v>
      </c>
      <c r="G1305">
        <v>1</v>
      </c>
      <c r="H1305">
        <v>0</v>
      </c>
      <c r="I1305" s="21">
        <f t="shared" si="141"/>
        <v>1</v>
      </c>
      <c r="J1305" s="1">
        <v>41641</v>
      </c>
      <c r="K1305">
        <v>68</v>
      </c>
      <c r="L1305">
        <v>20</v>
      </c>
      <c r="M1305">
        <v>2</v>
      </c>
      <c r="N1305">
        <v>9</v>
      </c>
      <c r="O1305">
        <v>4</v>
      </c>
      <c r="P1305">
        <v>6</v>
      </c>
      <c r="Q1305">
        <v>20</v>
      </c>
      <c r="R1305" s="2">
        <f t="shared" si="142"/>
        <v>61</v>
      </c>
      <c r="S1305">
        <v>1</v>
      </c>
      <c r="T1305" s="2" t="str">
        <f t="shared" si="143"/>
        <v>With Discount</v>
      </c>
      <c r="U1305">
        <v>1</v>
      </c>
      <c r="V1305" s="18">
        <f t="shared" si="144"/>
        <v>20.333333333333332</v>
      </c>
      <c r="W1305">
        <v>1</v>
      </c>
      <c r="X1305">
        <v>2</v>
      </c>
      <c r="Y1305" s="18">
        <f t="shared" si="145"/>
        <v>40.666666666666664</v>
      </c>
      <c r="Z1305">
        <v>4</v>
      </c>
      <c r="AA1305" s="2">
        <f t="shared" si="146"/>
        <v>5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3</v>
      </c>
      <c r="AI1305">
        <v>11</v>
      </c>
      <c r="AJ1305">
        <v>0</v>
      </c>
    </row>
    <row r="1306" spans="1:36" x14ac:dyDescent="0.25">
      <c r="A1306">
        <v>1650</v>
      </c>
      <c r="B1306">
        <v>1960</v>
      </c>
      <c r="C1306" s="2">
        <f t="shared" ca="1" si="140"/>
        <v>65</v>
      </c>
      <c r="D1306" t="s">
        <v>443</v>
      </c>
      <c r="E1306" t="s">
        <v>34</v>
      </c>
      <c r="F1306">
        <v>81843</v>
      </c>
      <c r="G1306">
        <v>0</v>
      </c>
      <c r="H1306">
        <v>0</v>
      </c>
      <c r="I1306" s="21">
        <f t="shared" si="141"/>
        <v>0</v>
      </c>
      <c r="J1306" t="s">
        <v>95</v>
      </c>
      <c r="K1306">
        <v>13</v>
      </c>
      <c r="L1306">
        <v>779</v>
      </c>
      <c r="M1306">
        <v>86</v>
      </c>
      <c r="N1306">
        <v>537</v>
      </c>
      <c r="O1306">
        <v>34</v>
      </c>
      <c r="P1306">
        <v>69</v>
      </c>
      <c r="Q1306">
        <v>138</v>
      </c>
      <c r="R1306" s="2">
        <f t="shared" si="142"/>
        <v>1643</v>
      </c>
      <c r="S1306">
        <v>1</v>
      </c>
      <c r="T1306" s="2" t="str">
        <f t="shared" si="143"/>
        <v>With Discount</v>
      </c>
      <c r="U1306">
        <v>5</v>
      </c>
      <c r="V1306" s="18">
        <f t="shared" si="144"/>
        <v>483.23529411764707</v>
      </c>
      <c r="W1306">
        <v>9</v>
      </c>
      <c r="X1306">
        <v>12</v>
      </c>
      <c r="Y1306" s="18">
        <f t="shared" si="145"/>
        <v>1159.7647058823529</v>
      </c>
      <c r="Z1306">
        <v>3</v>
      </c>
      <c r="AA1306" s="2">
        <f t="shared" si="146"/>
        <v>27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3</v>
      </c>
      <c r="AI1306">
        <v>11</v>
      </c>
      <c r="AJ1306">
        <v>0</v>
      </c>
    </row>
    <row r="1307" spans="1:36" x14ac:dyDescent="0.25">
      <c r="A1307">
        <v>10377</v>
      </c>
      <c r="B1307">
        <v>1958</v>
      </c>
      <c r="C1307" s="2">
        <f t="shared" ca="1" si="140"/>
        <v>67</v>
      </c>
      <c r="D1307" t="s">
        <v>443</v>
      </c>
      <c r="E1307" t="s">
        <v>34</v>
      </c>
      <c r="F1307">
        <v>46692</v>
      </c>
      <c r="G1307">
        <v>0</v>
      </c>
      <c r="H1307">
        <v>1</v>
      </c>
      <c r="I1307" s="21">
        <f t="shared" si="141"/>
        <v>1</v>
      </c>
      <c r="J1307" s="1">
        <v>41431</v>
      </c>
      <c r="K1307">
        <v>37</v>
      </c>
      <c r="L1307">
        <v>170</v>
      </c>
      <c r="M1307">
        <v>6</v>
      </c>
      <c r="N1307">
        <v>97</v>
      </c>
      <c r="O1307">
        <v>24</v>
      </c>
      <c r="P1307">
        <v>12</v>
      </c>
      <c r="Q1307">
        <v>88</v>
      </c>
      <c r="R1307" s="2">
        <f t="shared" si="142"/>
        <v>397</v>
      </c>
      <c r="S1307">
        <v>3</v>
      </c>
      <c r="T1307" s="2" t="str">
        <f t="shared" si="143"/>
        <v>With Discount</v>
      </c>
      <c r="U1307">
        <v>6</v>
      </c>
      <c r="V1307" s="18">
        <f t="shared" si="144"/>
        <v>216.54545454545453</v>
      </c>
      <c r="W1307">
        <v>1</v>
      </c>
      <c r="X1307">
        <v>5</v>
      </c>
      <c r="Y1307" s="18">
        <f t="shared" si="145"/>
        <v>180.45454545454544</v>
      </c>
      <c r="Z1307">
        <v>6</v>
      </c>
      <c r="AA1307" s="2">
        <f t="shared" si="146"/>
        <v>15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3</v>
      </c>
      <c r="AI1307">
        <v>11</v>
      </c>
      <c r="AJ1307">
        <v>0</v>
      </c>
    </row>
    <row r="1308" spans="1:36" x14ac:dyDescent="0.25">
      <c r="A1308">
        <v>9206</v>
      </c>
      <c r="B1308">
        <v>1968</v>
      </c>
      <c r="C1308" s="2">
        <f t="shared" ca="1" si="140"/>
        <v>57</v>
      </c>
      <c r="D1308" t="s">
        <v>442</v>
      </c>
      <c r="E1308" t="s">
        <v>34</v>
      </c>
      <c r="F1308">
        <v>77382</v>
      </c>
      <c r="G1308">
        <v>0</v>
      </c>
      <c r="H1308">
        <v>1</v>
      </c>
      <c r="I1308" s="21">
        <f t="shared" si="141"/>
        <v>1</v>
      </c>
      <c r="J1308" s="1">
        <v>41821</v>
      </c>
      <c r="K1308">
        <v>36</v>
      </c>
      <c r="L1308">
        <v>491</v>
      </c>
      <c r="M1308">
        <v>48</v>
      </c>
      <c r="N1308">
        <v>231</v>
      </c>
      <c r="O1308">
        <v>112</v>
      </c>
      <c r="P1308">
        <v>105</v>
      </c>
      <c r="Q1308">
        <v>134</v>
      </c>
      <c r="R1308" s="2">
        <f t="shared" si="142"/>
        <v>1121</v>
      </c>
      <c r="S1308">
        <v>2</v>
      </c>
      <c r="T1308" s="2" t="str">
        <f t="shared" si="143"/>
        <v>With Discount</v>
      </c>
      <c r="U1308">
        <v>5</v>
      </c>
      <c r="V1308" s="18">
        <f t="shared" si="144"/>
        <v>329.70588235294116</v>
      </c>
      <c r="W1308">
        <v>7</v>
      </c>
      <c r="X1308">
        <v>12</v>
      </c>
      <c r="Y1308" s="18">
        <f t="shared" si="145"/>
        <v>791.2941176470589</v>
      </c>
      <c r="Z1308">
        <v>1</v>
      </c>
      <c r="AA1308" s="2">
        <f t="shared" si="146"/>
        <v>26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3</v>
      </c>
      <c r="AI1308">
        <v>11</v>
      </c>
      <c r="AJ1308">
        <v>0</v>
      </c>
    </row>
    <row r="1309" spans="1:36" x14ac:dyDescent="0.25">
      <c r="A1309">
        <v>10971</v>
      </c>
      <c r="B1309">
        <v>1977</v>
      </c>
      <c r="C1309" s="2">
        <f t="shared" ca="1" si="140"/>
        <v>48</v>
      </c>
      <c r="D1309" t="s">
        <v>442</v>
      </c>
      <c r="E1309" t="s">
        <v>30</v>
      </c>
      <c r="F1309">
        <v>37774</v>
      </c>
      <c r="G1309">
        <v>2</v>
      </c>
      <c r="H1309">
        <v>0</v>
      </c>
      <c r="I1309" s="21">
        <f t="shared" si="141"/>
        <v>2</v>
      </c>
      <c r="J1309" s="1">
        <v>40977</v>
      </c>
      <c r="K1309">
        <v>28</v>
      </c>
      <c r="L1309">
        <v>173</v>
      </c>
      <c r="M1309">
        <v>8</v>
      </c>
      <c r="N1309">
        <v>107</v>
      </c>
      <c r="O1309">
        <v>7</v>
      </c>
      <c r="P1309">
        <v>2</v>
      </c>
      <c r="Q1309">
        <v>176</v>
      </c>
      <c r="R1309" s="2">
        <f t="shared" si="142"/>
        <v>473</v>
      </c>
      <c r="S1309">
        <v>4</v>
      </c>
      <c r="T1309" s="2" t="str">
        <f t="shared" si="143"/>
        <v>With Discount</v>
      </c>
      <c r="U1309">
        <v>7</v>
      </c>
      <c r="V1309" s="18">
        <f t="shared" si="144"/>
        <v>331.09999999999997</v>
      </c>
      <c r="W1309">
        <v>2</v>
      </c>
      <c r="X1309">
        <v>3</v>
      </c>
      <c r="Y1309" s="18">
        <f t="shared" si="145"/>
        <v>141.9</v>
      </c>
      <c r="Z1309">
        <v>9</v>
      </c>
      <c r="AA1309" s="2">
        <f t="shared" si="146"/>
        <v>16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3</v>
      </c>
      <c r="AI1309">
        <v>11</v>
      </c>
      <c r="AJ1309">
        <v>1</v>
      </c>
    </row>
    <row r="1310" spans="1:36" x14ac:dyDescent="0.25">
      <c r="A1310">
        <v>6398</v>
      </c>
      <c r="B1310">
        <v>1974</v>
      </c>
      <c r="C1310" s="2">
        <f t="shared" ca="1" si="140"/>
        <v>51</v>
      </c>
      <c r="D1310" t="s">
        <v>41</v>
      </c>
      <c r="E1310" t="s">
        <v>34</v>
      </c>
      <c r="F1310">
        <v>18393</v>
      </c>
      <c r="G1310">
        <v>1</v>
      </c>
      <c r="H1310">
        <v>0</v>
      </c>
      <c r="I1310" s="21">
        <f t="shared" si="141"/>
        <v>1</v>
      </c>
      <c r="J1310" t="s">
        <v>263</v>
      </c>
      <c r="K1310">
        <v>2</v>
      </c>
      <c r="L1310">
        <v>7</v>
      </c>
      <c r="M1310">
        <v>10</v>
      </c>
      <c r="N1310">
        <v>13</v>
      </c>
      <c r="O1310">
        <v>16</v>
      </c>
      <c r="P1310">
        <v>0</v>
      </c>
      <c r="Q1310">
        <v>4</v>
      </c>
      <c r="R1310" s="2">
        <f t="shared" si="142"/>
        <v>50</v>
      </c>
      <c r="S1310">
        <v>2</v>
      </c>
      <c r="T1310" s="2" t="str">
        <f t="shared" si="143"/>
        <v>With Discount</v>
      </c>
      <c r="U1310">
        <v>3</v>
      </c>
      <c r="V1310" s="18">
        <f t="shared" si="144"/>
        <v>25</v>
      </c>
      <c r="W1310">
        <v>0</v>
      </c>
      <c r="X1310">
        <v>3</v>
      </c>
      <c r="Y1310" s="18">
        <f t="shared" si="145"/>
        <v>25</v>
      </c>
      <c r="Z1310">
        <v>8</v>
      </c>
      <c r="AA1310" s="2">
        <f t="shared" si="146"/>
        <v>8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3</v>
      </c>
      <c r="AI1310">
        <v>11</v>
      </c>
      <c r="AJ1310">
        <v>0</v>
      </c>
    </row>
    <row r="1311" spans="1:36" x14ac:dyDescent="0.25">
      <c r="A1311">
        <v>9212</v>
      </c>
      <c r="B1311">
        <v>1962</v>
      </c>
      <c r="C1311" s="2">
        <f t="shared" ca="1" si="140"/>
        <v>63</v>
      </c>
      <c r="D1311" t="s">
        <v>443</v>
      </c>
      <c r="E1311" t="s">
        <v>34</v>
      </c>
      <c r="F1311">
        <v>72828</v>
      </c>
      <c r="G1311">
        <v>0</v>
      </c>
      <c r="H1311">
        <v>1</v>
      </c>
      <c r="I1311" s="21">
        <f t="shared" si="141"/>
        <v>1</v>
      </c>
      <c r="J1311" t="s">
        <v>326</v>
      </c>
      <c r="K1311">
        <v>17</v>
      </c>
      <c r="L1311">
        <v>1205</v>
      </c>
      <c r="M1311">
        <v>0</v>
      </c>
      <c r="N1311">
        <v>235</v>
      </c>
      <c r="O1311">
        <v>19</v>
      </c>
      <c r="P1311">
        <v>14</v>
      </c>
      <c r="Q1311">
        <v>205</v>
      </c>
      <c r="R1311" s="2">
        <f t="shared" si="142"/>
        <v>1678</v>
      </c>
      <c r="S1311">
        <v>6</v>
      </c>
      <c r="T1311" s="2" t="str">
        <f t="shared" si="143"/>
        <v>With Discount</v>
      </c>
      <c r="U1311">
        <v>6</v>
      </c>
      <c r="V1311" s="18">
        <f t="shared" si="144"/>
        <v>529.8947368421052</v>
      </c>
      <c r="W1311">
        <v>3</v>
      </c>
      <c r="X1311">
        <v>13</v>
      </c>
      <c r="Y1311" s="18">
        <f t="shared" si="145"/>
        <v>1148.1052631578948</v>
      </c>
      <c r="Z1311">
        <v>7</v>
      </c>
      <c r="AA1311" s="2">
        <f t="shared" si="146"/>
        <v>28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3</v>
      </c>
      <c r="AI1311">
        <v>11</v>
      </c>
      <c r="AJ1311">
        <v>0</v>
      </c>
    </row>
    <row r="1312" spans="1:36" x14ac:dyDescent="0.25">
      <c r="A1312">
        <v>7937</v>
      </c>
      <c r="B1312">
        <v>1982</v>
      </c>
      <c r="C1312" s="2">
        <f t="shared" ca="1" si="140"/>
        <v>43</v>
      </c>
      <c r="D1312" t="s">
        <v>442</v>
      </c>
      <c r="E1312" t="s">
        <v>34</v>
      </c>
      <c r="F1312">
        <v>24711</v>
      </c>
      <c r="G1312">
        <v>0</v>
      </c>
      <c r="H1312">
        <v>0</v>
      </c>
      <c r="I1312" s="21">
        <f t="shared" si="141"/>
        <v>0</v>
      </c>
      <c r="J1312" t="s">
        <v>269</v>
      </c>
      <c r="K1312">
        <v>86</v>
      </c>
      <c r="L1312">
        <v>10</v>
      </c>
      <c r="M1312">
        <v>7</v>
      </c>
      <c r="N1312">
        <v>25</v>
      </c>
      <c r="O1312">
        <v>6</v>
      </c>
      <c r="P1312">
        <v>3</v>
      </c>
      <c r="Q1312">
        <v>7</v>
      </c>
      <c r="R1312" s="2">
        <f t="shared" si="142"/>
        <v>58</v>
      </c>
      <c r="S1312">
        <v>1</v>
      </c>
      <c r="T1312" s="2" t="str">
        <f t="shared" si="143"/>
        <v>With Discount</v>
      </c>
      <c r="U1312">
        <v>3</v>
      </c>
      <c r="V1312" s="18">
        <f t="shared" si="144"/>
        <v>29</v>
      </c>
      <c r="W1312">
        <v>0</v>
      </c>
      <c r="X1312">
        <v>3</v>
      </c>
      <c r="Y1312" s="18">
        <f t="shared" si="145"/>
        <v>29</v>
      </c>
      <c r="Z1312">
        <v>7</v>
      </c>
      <c r="AA1312" s="2">
        <f t="shared" si="146"/>
        <v>7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3</v>
      </c>
      <c r="AI1312">
        <v>11</v>
      </c>
      <c r="AJ1312">
        <v>0</v>
      </c>
    </row>
    <row r="1313" spans="1:36" x14ac:dyDescent="0.25">
      <c r="A1313">
        <v>839</v>
      </c>
      <c r="B1313">
        <v>1975</v>
      </c>
      <c r="C1313" s="2">
        <f t="shared" ca="1" si="140"/>
        <v>50</v>
      </c>
      <c r="D1313" t="s">
        <v>33</v>
      </c>
      <c r="E1313" t="s">
        <v>34</v>
      </c>
      <c r="F1313">
        <v>45503</v>
      </c>
      <c r="G1313">
        <v>1</v>
      </c>
      <c r="H1313">
        <v>0</v>
      </c>
      <c r="I1313" s="21">
        <f t="shared" si="141"/>
        <v>1</v>
      </c>
      <c r="J1313" t="s">
        <v>293</v>
      </c>
      <c r="K1313">
        <v>54</v>
      </c>
      <c r="L1313">
        <v>97</v>
      </c>
      <c r="M1313">
        <v>4</v>
      </c>
      <c r="N1313">
        <v>44</v>
      </c>
      <c r="O1313">
        <v>6</v>
      </c>
      <c r="P1313">
        <v>1</v>
      </c>
      <c r="Q1313">
        <v>18</v>
      </c>
      <c r="R1313" s="2">
        <f t="shared" si="142"/>
        <v>170</v>
      </c>
      <c r="S1313">
        <v>1</v>
      </c>
      <c r="T1313" s="2" t="str">
        <f t="shared" si="143"/>
        <v>With Discount</v>
      </c>
      <c r="U1313">
        <v>3</v>
      </c>
      <c r="V1313" s="18">
        <f t="shared" si="144"/>
        <v>72.857142857142847</v>
      </c>
      <c r="W1313">
        <v>1</v>
      </c>
      <c r="X1313">
        <v>4</v>
      </c>
      <c r="Y1313" s="18">
        <f t="shared" si="145"/>
        <v>97.142857142857139</v>
      </c>
      <c r="Z1313">
        <v>5</v>
      </c>
      <c r="AA1313" s="2">
        <f t="shared" si="146"/>
        <v>9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3</v>
      </c>
      <c r="AI1313">
        <v>11</v>
      </c>
      <c r="AJ1313">
        <v>0</v>
      </c>
    </row>
    <row r="1314" spans="1:36" x14ac:dyDescent="0.25">
      <c r="A1314">
        <v>4246</v>
      </c>
      <c r="B1314">
        <v>1982</v>
      </c>
      <c r="C1314" s="2">
        <f t="shared" ca="1" si="140"/>
        <v>43</v>
      </c>
      <c r="D1314" t="s">
        <v>443</v>
      </c>
      <c r="E1314" t="s">
        <v>30</v>
      </c>
      <c r="F1314">
        <v>6560</v>
      </c>
      <c r="G1314">
        <v>0</v>
      </c>
      <c r="H1314">
        <v>0</v>
      </c>
      <c r="I1314" s="21">
        <f t="shared" si="141"/>
        <v>0</v>
      </c>
      <c r="J1314" s="1">
        <v>41620</v>
      </c>
      <c r="K1314">
        <v>2</v>
      </c>
      <c r="L1314">
        <v>67</v>
      </c>
      <c r="M1314">
        <v>11</v>
      </c>
      <c r="N1314">
        <v>26</v>
      </c>
      <c r="O1314">
        <v>4</v>
      </c>
      <c r="P1314">
        <v>3</v>
      </c>
      <c r="Q1314">
        <v>262</v>
      </c>
      <c r="R1314" s="2">
        <f t="shared" si="142"/>
        <v>373</v>
      </c>
      <c r="S1314">
        <v>0</v>
      </c>
      <c r="T1314" s="2" t="str">
        <f t="shared" si="143"/>
        <v>Without Discount</v>
      </c>
      <c r="U1314">
        <v>1</v>
      </c>
      <c r="V1314" s="18">
        <f t="shared" si="144"/>
        <v>186.5</v>
      </c>
      <c r="W1314">
        <v>0</v>
      </c>
      <c r="X1314">
        <v>1</v>
      </c>
      <c r="Y1314" s="18">
        <f t="shared" si="145"/>
        <v>186.5</v>
      </c>
      <c r="Z1314">
        <v>17</v>
      </c>
      <c r="AA1314" s="2">
        <f t="shared" si="146"/>
        <v>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3</v>
      </c>
      <c r="AI1314">
        <v>11</v>
      </c>
      <c r="AJ1314">
        <v>0</v>
      </c>
    </row>
    <row r="1315" spans="1:36" x14ac:dyDescent="0.25">
      <c r="A1315">
        <v>158</v>
      </c>
      <c r="B1315">
        <v>1945</v>
      </c>
      <c r="C1315" s="2">
        <f t="shared" ca="1" si="140"/>
        <v>80</v>
      </c>
      <c r="D1315" t="s">
        <v>33</v>
      </c>
      <c r="E1315" t="s">
        <v>34</v>
      </c>
      <c r="F1315">
        <v>71604</v>
      </c>
      <c r="G1315">
        <v>0</v>
      </c>
      <c r="H1315">
        <v>0</v>
      </c>
      <c r="I1315" s="21">
        <f t="shared" si="141"/>
        <v>0</v>
      </c>
      <c r="J1315" t="s">
        <v>341</v>
      </c>
      <c r="K1315">
        <v>3</v>
      </c>
      <c r="L1315">
        <v>345</v>
      </c>
      <c r="M1315">
        <v>53</v>
      </c>
      <c r="N1315">
        <v>528</v>
      </c>
      <c r="O1315">
        <v>98</v>
      </c>
      <c r="P1315">
        <v>75</v>
      </c>
      <c r="Q1315">
        <v>97</v>
      </c>
      <c r="R1315" s="2">
        <f t="shared" si="142"/>
        <v>1196</v>
      </c>
      <c r="S1315">
        <v>1</v>
      </c>
      <c r="T1315" s="2" t="str">
        <f t="shared" si="143"/>
        <v>With Discount</v>
      </c>
      <c r="U1315">
        <v>8</v>
      </c>
      <c r="V1315" s="18">
        <f t="shared" si="144"/>
        <v>736</v>
      </c>
      <c r="W1315">
        <v>3</v>
      </c>
      <c r="X1315">
        <v>5</v>
      </c>
      <c r="Y1315" s="18">
        <f t="shared" si="145"/>
        <v>460</v>
      </c>
      <c r="Z1315">
        <v>4</v>
      </c>
      <c r="AA1315" s="2">
        <f t="shared" si="146"/>
        <v>17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3</v>
      </c>
      <c r="AI1315">
        <v>11</v>
      </c>
      <c r="AJ1315">
        <v>1</v>
      </c>
    </row>
    <row r="1316" spans="1:36" x14ac:dyDescent="0.25">
      <c r="A1316">
        <v>4832</v>
      </c>
      <c r="B1316">
        <v>1979</v>
      </c>
      <c r="C1316" s="2">
        <f t="shared" ca="1" si="140"/>
        <v>46</v>
      </c>
      <c r="D1316" t="s">
        <v>442</v>
      </c>
      <c r="E1316" t="s">
        <v>34</v>
      </c>
      <c r="F1316">
        <v>27244</v>
      </c>
      <c r="G1316">
        <v>1</v>
      </c>
      <c r="H1316">
        <v>0</v>
      </c>
      <c r="I1316" s="21">
        <f t="shared" si="141"/>
        <v>1</v>
      </c>
      <c r="J1316" s="1">
        <v>41823</v>
      </c>
      <c r="K1316">
        <v>84</v>
      </c>
      <c r="L1316">
        <v>6</v>
      </c>
      <c r="M1316">
        <v>5</v>
      </c>
      <c r="N1316">
        <v>17</v>
      </c>
      <c r="O1316">
        <v>3</v>
      </c>
      <c r="P1316">
        <v>24</v>
      </c>
      <c r="Q1316">
        <v>46</v>
      </c>
      <c r="R1316" s="2">
        <f t="shared" si="142"/>
        <v>101</v>
      </c>
      <c r="S1316">
        <v>2</v>
      </c>
      <c r="T1316" s="2" t="str">
        <f t="shared" si="143"/>
        <v>With Discount</v>
      </c>
      <c r="U1316">
        <v>2</v>
      </c>
      <c r="V1316" s="18">
        <f t="shared" si="144"/>
        <v>50.5</v>
      </c>
      <c r="W1316">
        <v>2</v>
      </c>
      <c r="X1316">
        <v>2</v>
      </c>
      <c r="Y1316" s="18">
        <f t="shared" si="145"/>
        <v>50.5</v>
      </c>
      <c r="Z1316">
        <v>7</v>
      </c>
      <c r="AA1316" s="2">
        <f t="shared" si="146"/>
        <v>8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3</v>
      </c>
      <c r="AI1316">
        <v>11</v>
      </c>
      <c r="AJ1316">
        <v>0</v>
      </c>
    </row>
    <row r="1317" spans="1:36" x14ac:dyDescent="0.25">
      <c r="A1317">
        <v>5621</v>
      </c>
      <c r="B1317">
        <v>1969</v>
      </c>
      <c r="C1317" s="2">
        <f t="shared" ca="1" si="140"/>
        <v>56</v>
      </c>
      <c r="D1317" t="s">
        <v>442</v>
      </c>
      <c r="E1317" t="s">
        <v>34</v>
      </c>
      <c r="F1317">
        <v>48752</v>
      </c>
      <c r="G1317">
        <v>1</v>
      </c>
      <c r="H1317">
        <v>1</v>
      </c>
      <c r="I1317" s="21">
        <f t="shared" si="141"/>
        <v>2</v>
      </c>
      <c r="J1317" s="1">
        <v>41255</v>
      </c>
      <c r="K1317">
        <v>8</v>
      </c>
      <c r="L1317">
        <v>73</v>
      </c>
      <c r="M1317">
        <v>57</v>
      </c>
      <c r="N1317">
        <v>100</v>
      </c>
      <c r="O1317">
        <v>71</v>
      </c>
      <c r="P1317">
        <v>15</v>
      </c>
      <c r="Q1317">
        <v>0</v>
      </c>
      <c r="R1317" s="2">
        <f t="shared" si="142"/>
        <v>316</v>
      </c>
      <c r="S1317">
        <v>5</v>
      </c>
      <c r="T1317" s="2" t="str">
        <f t="shared" si="143"/>
        <v>With Discount</v>
      </c>
      <c r="U1317">
        <v>6</v>
      </c>
      <c r="V1317" s="18">
        <f t="shared" si="144"/>
        <v>172.36363636363635</v>
      </c>
      <c r="W1317">
        <v>1</v>
      </c>
      <c r="X1317">
        <v>5</v>
      </c>
      <c r="Y1317" s="18">
        <f t="shared" si="145"/>
        <v>143.63636363636363</v>
      </c>
      <c r="Z1317">
        <v>9</v>
      </c>
      <c r="AA1317" s="2">
        <f t="shared" si="146"/>
        <v>17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3</v>
      </c>
      <c r="AI1317">
        <v>11</v>
      </c>
      <c r="AJ1317">
        <v>1</v>
      </c>
    </row>
    <row r="1318" spans="1:36" x14ac:dyDescent="0.25">
      <c r="A1318">
        <v>1945</v>
      </c>
      <c r="B1318">
        <v>1962</v>
      </c>
      <c r="C1318" s="2">
        <f t="shared" ca="1" si="140"/>
        <v>63</v>
      </c>
      <c r="D1318" t="s">
        <v>442</v>
      </c>
      <c r="E1318" t="s">
        <v>34</v>
      </c>
      <c r="F1318">
        <v>71434</v>
      </c>
      <c r="G1318">
        <v>0</v>
      </c>
      <c r="H1318">
        <v>1</v>
      </c>
      <c r="I1318" s="21">
        <f t="shared" si="141"/>
        <v>1</v>
      </c>
      <c r="J1318" t="s">
        <v>257</v>
      </c>
      <c r="K1318">
        <v>4</v>
      </c>
      <c r="L1318">
        <v>711</v>
      </c>
      <c r="M1318">
        <v>36</v>
      </c>
      <c r="N1318">
        <v>217</v>
      </c>
      <c r="O1318">
        <v>172</v>
      </c>
      <c r="P1318">
        <v>96</v>
      </c>
      <c r="Q1318">
        <v>168</v>
      </c>
      <c r="R1318" s="2">
        <f t="shared" si="142"/>
        <v>1400</v>
      </c>
      <c r="S1318">
        <v>3</v>
      </c>
      <c r="T1318" s="2" t="str">
        <f t="shared" si="143"/>
        <v>With Discount</v>
      </c>
      <c r="U1318">
        <v>7</v>
      </c>
      <c r="V1318" s="18">
        <f t="shared" si="144"/>
        <v>700</v>
      </c>
      <c r="W1318">
        <v>4</v>
      </c>
      <c r="X1318">
        <v>7</v>
      </c>
      <c r="Y1318" s="18">
        <f t="shared" si="145"/>
        <v>700</v>
      </c>
      <c r="Z1318">
        <v>4</v>
      </c>
      <c r="AA1318" s="2">
        <f t="shared" si="146"/>
        <v>21</v>
      </c>
      <c r="AB1318">
        <v>0</v>
      </c>
      <c r="AC1318">
        <v>1</v>
      </c>
      <c r="AD1318">
        <v>0</v>
      </c>
      <c r="AE1318">
        <v>1</v>
      </c>
      <c r="AF1318">
        <v>0</v>
      </c>
      <c r="AG1318">
        <v>0</v>
      </c>
      <c r="AH1318">
        <v>3</v>
      </c>
      <c r="AI1318">
        <v>11</v>
      </c>
      <c r="AJ1318">
        <v>0</v>
      </c>
    </row>
    <row r="1319" spans="1:36" x14ac:dyDescent="0.25">
      <c r="A1319">
        <v>5147</v>
      </c>
      <c r="B1319">
        <v>1948</v>
      </c>
      <c r="C1319" s="2">
        <f t="shared" ca="1" si="140"/>
        <v>77</v>
      </c>
      <c r="D1319" t="s">
        <v>442</v>
      </c>
      <c r="E1319" t="s">
        <v>30</v>
      </c>
      <c r="F1319">
        <v>90842</v>
      </c>
      <c r="G1319">
        <v>0</v>
      </c>
      <c r="H1319">
        <v>0</v>
      </c>
      <c r="I1319" s="21">
        <f t="shared" si="141"/>
        <v>0</v>
      </c>
      <c r="J1319" t="s">
        <v>185</v>
      </c>
      <c r="K1319">
        <v>57</v>
      </c>
      <c r="L1319">
        <v>774</v>
      </c>
      <c r="M1319">
        <v>70</v>
      </c>
      <c r="N1319">
        <v>118</v>
      </c>
      <c r="O1319">
        <v>182</v>
      </c>
      <c r="P1319">
        <v>187</v>
      </c>
      <c r="Q1319">
        <v>93</v>
      </c>
      <c r="R1319" s="2">
        <f t="shared" si="142"/>
        <v>1424</v>
      </c>
      <c r="S1319">
        <v>1</v>
      </c>
      <c r="T1319" s="2" t="str">
        <f t="shared" si="143"/>
        <v>With Discount</v>
      </c>
      <c r="U1319">
        <v>4</v>
      </c>
      <c r="V1319" s="18">
        <f t="shared" si="144"/>
        <v>335.05882352941177</v>
      </c>
      <c r="W1319">
        <v>9</v>
      </c>
      <c r="X1319">
        <v>13</v>
      </c>
      <c r="Y1319" s="18">
        <f t="shared" si="145"/>
        <v>1088.9411764705881</v>
      </c>
      <c r="Z1319">
        <v>1</v>
      </c>
      <c r="AA1319" s="2">
        <f t="shared" si="146"/>
        <v>27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3</v>
      </c>
      <c r="AI1319">
        <v>11</v>
      </c>
      <c r="AJ1319">
        <v>0</v>
      </c>
    </row>
    <row r="1320" spans="1:36" x14ac:dyDescent="0.25">
      <c r="A1320">
        <v>2535</v>
      </c>
      <c r="B1320">
        <v>1978</v>
      </c>
      <c r="C1320" s="2">
        <f t="shared" ca="1" si="140"/>
        <v>47</v>
      </c>
      <c r="D1320" t="s">
        <v>443</v>
      </c>
      <c r="E1320" t="s">
        <v>34</v>
      </c>
      <c r="F1320">
        <v>88097</v>
      </c>
      <c r="G1320">
        <v>1</v>
      </c>
      <c r="H1320">
        <v>0</v>
      </c>
      <c r="I1320" s="21">
        <f t="shared" si="141"/>
        <v>1</v>
      </c>
      <c r="J1320" t="s">
        <v>205</v>
      </c>
      <c r="K1320">
        <v>24</v>
      </c>
      <c r="L1320">
        <v>163</v>
      </c>
      <c r="M1320">
        <v>0</v>
      </c>
      <c r="N1320">
        <v>480</v>
      </c>
      <c r="O1320">
        <v>0</v>
      </c>
      <c r="P1320">
        <v>126</v>
      </c>
      <c r="Q1320">
        <v>75</v>
      </c>
      <c r="R1320" s="2">
        <f t="shared" si="142"/>
        <v>844</v>
      </c>
      <c r="S1320">
        <v>1</v>
      </c>
      <c r="T1320" s="2" t="str">
        <f t="shared" si="143"/>
        <v>With Discount</v>
      </c>
      <c r="U1320">
        <v>6</v>
      </c>
      <c r="V1320" s="18">
        <f t="shared" si="144"/>
        <v>361.71428571428572</v>
      </c>
      <c r="W1320">
        <v>5</v>
      </c>
      <c r="X1320">
        <v>8</v>
      </c>
      <c r="Y1320" s="18">
        <f t="shared" si="145"/>
        <v>482.28571428571428</v>
      </c>
      <c r="Z1320">
        <v>9</v>
      </c>
      <c r="AA1320" s="2">
        <f t="shared" si="146"/>
        <v>20</v>
      </c>
      <c r="AB1320">
        <v>0</v>
      </c>
      <c r="AC1320">
        <v>1</v>
      </c>
      <c r="AD1320">
        <v>1</v>
      </c>
      <c r="AE1320">
        <v>1</v>
      </c>
      <c r="AF1320">
        <v>0</v>
      </c>
      <c r="AG1320">
        <v>0</v>
      </c>
      <c r="AH1320">
        <v>3</v>
      </c>
      <c r="AI1320">
        <v>11</v>
      </c>
      <c r="AJ1320">
        <v>1</v>
      </c>
    </row>
    <row r="1321" spans="1:36" x14ac:dyDescent="0.25">
      <c r="A1321">
        <v>11039</v>
      </c>
      <c r="B1321">
        <v>1975</v>
      </c>
      <c r="C1321" s="2">
        <f t="shared" ca="1" si="140"/>
        <v>50</v>
      </c>
      <c r="D1321" t="s">
        <v>442</v>
      </c>
      <c r="E1321" t="s">
        <v>34</v>
      </c>
      <c r="F1321">
        <v>51948</v>
      </c>
      <c r="G1321">
        <v>0</v>
      </c>
      <c r="H1321">
        <v>1</v>
      </c>
      <c r="I1321" s="21">
        <f t="shared" si="141"/>
        <v>1</v>
      </c>
      <c r="J1321" t="s">
        <v>275</v>
      </c>
      <c r="K1321">
        <v>51</v>
      </c>
      <c r="L1321">
        <v>82</v>
      </c>
      <c r="M1321">
        <v>33</v>
      </c>
      <c r="N1321">
        <v>54</v>
      </c>
      <c r="O1321">
        <v>71</v>
      </c>
      <c r="P1321">
        <v>30</v>
      </c>
      <c r="Q1321">
        <v>41</v>
      </c>
      <c r="R1321" s="2">
        <f t="shared" si="142"/>
        <v>311</v>
      </c>
      <c r="S1321">
        <v>2</v>
      </c>
      <c r="T1321" s="2" t="str">
        <f t="shared" si="143"/>
        <v>With Discount</v>
      </c>
      <c r="U1321">
        <v>5</v>
      </c>
      <c r="V1321" s="18">
        <f t="shared" si="144"/>
        <v>172.77777777777777</v>
      </c>
      <c r="W1321">
        <v>2</v>
      </c>
      <c r="X1321">
        <v>4</v>
      </c>
      <c r="Y1321" s="18">
        <f t="shared" si="145"/>
        <v>138.22222222222223</v>
      </c>
      <c r="Z1321">
        <v>5</v>
      </c>
      <c r="AA1321" s="2">
        <f t="shared" si="146"/>
        <v>13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3</v>
      </c>
      <c r="AI1321">
        <v>11</v>
      </c>
      <c r="AJ1321">
        <v>0</v>
      </c>
    </row>
    <row r="1322" spans="1:36" x14ac:dyDescent="0.25">
      <c r="A1322">
        <v>9495</v>
      </c>
      <c r="B1322">
        <v>1982</v>
      </c>
      <c r="C1322" s="2">
        <f t="shared" ca="1" si="140"/>
        <v>43</v>
      </c>
      <c r="D1322" t="s">
        <v>442</v>
      </c>
      <c r="E1322" t="s">
        <v>34</v>
      </c>
      <c r="F1322">
        <v>71853</v>
      </c>
      <c r="G1322">
        <v>0</v>
      </c>
      <c r="H1322">
        <v>0</v>
      </c>
      <c r="I1322" s="21">
        <f t="shared" si="141"/>
        <v>0</v>
      </c>
      <c r="J1322" s="1">
        <v>41491</v>
      </c>
      <c r="K1322">
        <v>29</v>
      </c>
      <c r="L1322">
        <v>358</v>
      </c>
      <c r="M1322">
        <v>108</v>
      </c>
      <c r="N1322">
        <v>413</v>
      </c>
      <c r="O1322">
        <v>141</v>
      </c>
      <c r="P1322">
        <v>97</v>
      </c>
      <c r="Q1322">
        <v>32</v>
      </c>
      <c r="R1322" s="2">
        <f t="shared" si="142"/>
        <v>1149</v>
      </c>
      <c r="S1322">
        <v>1</v>
      </c>
      <c r="T1322" s="2" t="str">
        <f t="shared" si="143"/>
        <v>With Discount</v>
      </c>
      <c r="U1322">
        <v>2</v>
      </c>
      <c r="V1322" s="18">
        <f t="shared" si="144"/>
        <v>287.25</v>
      </c>
      <c r="W1322">
        <v>8</v>
      </c>
      <c r="X1322">
        <v>6</v>
      </c>
      <c r="Y1322" s="18">
        <f t="shared" si="145"/>
        <v>861.75</v>
      </c>
      <c r="Z1322">
        <v>1</v>
      </c>
      <c r="AA1322" s="2">
        <f t="shared" si="146"/>
        <v>17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3</v>
      </c>
      <c r="AI1322">
        <v>11</v>
      </c>
      <c r="AJ1322">
        <v>0</v>
      </c>
    </row>
    <row r="1323" spans="1:36" x14ac:dyDescent="0.25">
      <c r="A1323">
        <v>9635</v>
      </c>
      <c r="B1323">
        <v>1983</v>
      </c>
      <c r="C1323" s="2">
        <f t="shared" ca="1" si="140"/>
        <v>42</v>
      </c>
      <c r="D1323" t="s">
        <v>443</v>
      </c>
      <c r="E1323" t="s">
        <v>34</v>
      </c>
      <c r="F1323">
        <v>35876</v>
      </c>
      <c r="G1323">
        <v>0</v>
      </c>
      <c r="H1323">
        <v>0</v>
      </c>
      <c r="I1323" s="21">
        <f t="shared" si="141"/>
        <v>0</v>
      </c>
      <c r="J1323" t="s">
        <v>376</v>
      </c>
      <c r="K1323">
        <v>13</v>
      </c>
      <c r="L1323">
        <v>66</v>
      </c>
      <c r="M1323">
        <v>2</v>
      </c>
      <c r="N1323">
        <v>40</v>
      </c>
      <c r="O1323">
        <v>4</v>
      </c>
      <c r="P1323">
        <v>3</v>
      </c>
      <c r="Q1323">
        <v>14</v>
      </c>
      <c r="R1323" s="2">
        <f t="shared" si="142"/>
        <v>129</v>
      </c>
      <c r="S1323">
        <v>1</v>
      </c>
      <c r="T1323" s="2" t="str">
        <f t="shared" si="143"/>
        <v>With Discount</v>
      </c>
      <c r="U1323">
        <v>3</v>
      </c>
      <c r="V1323" s="18">
        <f t="shared" si="144"/>
        <v>64.5</v>
      </c>
      <c r="W1323">
        <v>1</v>
      </c>
      <c r="X1323">
        <v>3</v>
      </c>
      <c r="Y1323" s="18">
        <f t="shared" si="145"/>
        <v>64.5</v>
      </c>
      <c r="Z1323">
        <v>6</v>
      </c>
      <c r="AA1323" s="2">
        <f t="shared" si="146"/>
        <v>8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3</v>
      </c>
      <c r="AI1323">
        <v>11</v>
      </c>
      <c r="AJ1323">
        <v>0</v>
      </c>
    </row>
    <row r="1324" spans="1:36" x14ac:dyDescent="0.25">
      <c r="A1324">
        <v>2173</v>
      </c>
      <c r="B1324">
        <v>1952</v>
      </c>
      <c r="C1324" s="2">
        <f t="shared" ca="1" si="140"/>
        <v>73</v>
      </c>
      <c r="D1324" t="s">
        <v>442</v>
      </c>
      <c r="E1324" t="s">
        <v>57</v>
      </c>
      <c r="F1324">
        <v>40049</v>
      </c>
      <c r="G1324">
        <v>0</v>
      </c>
      <c r="H1324">
        <v>1</v>
      </c>
      <c r="I1324" s="21">
        <f t="shared" si="141"/>
        <v>1</v>
      </c>
      <c r="J1324" t="s">
        <v>208</v>
      </c>
      <c r="K1324">
        <v>23</v>
      </c>
      <c r="L1324">
        <v>13</v>
      </c>
      <c r="M1324">
        <v>6</v>
      </c>
      <c r="N1324">
        <v>7</v>
      </c>
      <c r="O1324">
        <v>0</v>
      </c>
      <c r="P1324">
        <v>3</v>
      </c>
      <c r="Q1324">
        <v>3</v>
      </c>
      <c r="R1324" s="2">
        <f t="shared" si="142"/>
        <v>32</v>
      </c>
      <c r="S1324">
        <v>1</v>
      </c>
      <c r="T1324" s="2" t="str">
        <f t="shared" si="143"/>
        <v>With Discount</v>
      </c>
      <c r="U1324">
        <v>1</v>
      </c>
      <c r="V1324" s="18">
        <f t="shared" si="144"/>
        <v>8</v>
      </c>
      <c r="W1324">
        <v>0</v>
      </c>
      <c r="X1324">
        <v>3</v>
      </c>
      <c r="Y1324" s="18">
        <f t="shared" si="145"/>
        <v>24</v>
      </c>
      <c r="Z1324">
        <v>6</v>
      </c>
      <c r="AA1324" s="2">
        <f t="shared" si="146"/>
        <v>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3</v>
      </c>
      <c r="AI1324">
        <v>11</v>
      </c>
      <c r="AJ1324">
        <v>0</v>
      </c>
    </row>
    <row r="1325" spans="1:36" x14ac:dyDescent="0.25">
      <c r="A1325">
        <v>942</v>
      </c>
      <c r="B1325">
        <v>1982</v>
      </c>
      <c r="C1325" s="2">
        <f t="shared" ca="1" si="140"/>
        <v>43</v>
      </c>
      <c r="D1325" t="s">
        <v>442</v>
      </c>
      <c r="E1325" t="s">
        <v>30</v>
      </c>
      <c r="F1325">
        <v>39660</v>
      </c>
      <c r="G1325">
        <v>1</v>
      </c>
      <c r="H1325">
        <v>0</v>
      </c>
      <c r="I1325" s="21">
        <f t="shared" si="141"/>
        <v>1</v>
      </c>
      <c r="J1325" s="1">
        <v>41129</v>
      </c>
      <c r="K1325">
        <v>36</v>
      </c>
      <c r="L1325">
        <v>139</v>
      </c>
      <c r="M1325">
        <v>13</v>
      </c>
      <c r="N1325">
        <v>78</v>
      </c>
      <c r="O1325">
        <v>20</v>
      </c>
      <c r="P1325">
        <v>13</v>
      </c>
      <c r="Q1325">
        <v>36</v>
      </c>
      <c r="R1325" s="2">
        <f t="shared" si="142"/>
        <v>299</v>
      </c>
      <c r="S1325">
        <v>3</v>
      </c>
      <c r="T1325" s="2" t="str">
        <f t="shared" si="143"/>
        <v>With Discount</v>
      </c>
      <c r="U1325">
        <v>7</v>
      </c>
      <c r="V1325" s="18">
        <f t="shared" si="144"/>
        <v>209.29999999999998</v>
      </c>
      <c r="W1325">
        <v>1</v>
      </c>
      <c r="X1325">
        <v>3</v>
      </c>
      <c r="Y1325" s="18">
        <f t="shared" si="145"/>
        <v>89.7</v>
      </c>
      <c r="Z1325">
        <v>9</v>
      </c>
      <c r="AA1325" s="2">
        <f t="shared" si="146"/>
        <v>14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3</v>
      </c>
      <c r="AI1325">
        <v>11</v>
      </c>
      <c r="AJ1325">
        <v>1</v>
      </c>
    </row>
    <row r="1326" spans="1:36" x14ac:dyDescent="0.25">
      <c r="A1326">
        <v>9386</v>
      </c>
      <c r="B1326">
        <v>1962</v>
      </c>
      <c r="C1326" s="2">
        <f t="shared" ca="1" si="140"/>
        <v>63</v>
      </c>
      <c r="D1326" t="s">
        <v>442</v>
      </c>
      <c r="E1326" t="s">
        <v>34</v>
      </c>
      <c r="F1326">
        <v>50127</v>
      </c>
      <c r="G1326">
        <v>0</v>
      </c>
      <c r="H1326">
        <v>1</v>
      </c>
      <c r="I1326" s="21">
        <f t="shared" si="141"/>
        <v>1</v>
      </c>
      <c r="J1326" t="s">
        <v>319</v>
      </c>
      <c r="K1326">
        <v>88</v>
      </c>
      <c r="L1326">
        <v>274</v>
      </c>
      <c r="M1326">
        <v>0</v>
      </c>
      <c r="N1326">
        <v>21</v>
      </c>
      <c r="O1326">
        <v>4</v>
      </c>
      <c r="P1326">
        <v>6</v>
      </c>
      <c r="Q1326">
        <v>15</v>
      </c>
      <c r="R1326" s="2">
        <f t="shared" si="142"/>
        <v>320</v>
      </c>
      <c r="S1326">
        <v>1</v>
      </c>
      <c r="T1326" s="2" t="str">
        <f t="shared" si="143"/>
        <v>With Discount</v>
      </c>
      <c r="U1326">
        <v>5</v>
      </c>
      <c r="V1326" s="18">
        <f t="shared" si="144"/>
        <v>145.45454545454544</v>
      </c>
      <c r="W1326">
        <v>1</v>
      </c>
      <c r="X1326">
        <v>6</v>
      </c>
      <c r="Y1326" s="18">
        <f t="shared" si="145"/>
        <v>174.54545454545453</v>
      </c>
      <c r="Z1326">
        <v>6</v>
      </c>
      <c r="AA1326" s="2">
        <f t="shared" si="146"/>
        <v>13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3</v>
      </c>
      <c r="AI1326">
        <v>11</v>
      </c>
      <c r="AJ1326">
        <v>0</v>
      </c>
    </row>
    <row r="1327" spans="1:36" x14ac:dyDescent="0.25">
      <c r="A1327">
        <v>5510</v>
      </c>
      <c r="B1327">
        <v>1977</v>
      </c>
      <c r="C1327" s="2">
        <f t="shared" ca="1" si="140"/>
        <v>48</v>
      </c>
      <c r="D1327" t="s">
        <v>443</v>
      </c>
      <c r="E1327" t="s">
        <v>34</v>
      </c>
      <c r="F1327">
        <v>43263</v>
      </c>
      <c r="G1327">
        <v>0</v>
      </c>
      <c r="H1327">
        <v>1</v>
      </c>
      <c r="I1327" s="21">
        <f t="shared" si="141"/>
        <v>1</v>
      </c>
      <c r="J1327" t="s">
        <v>382</v>
      </c>
      <c r="K1327">
        <v>2</v>
      </c>
      <c r="L1327">
        <v>262</v>
      </c>
      <c r="M1327">
        <v>6</v>
      </c>
      <c r="N1327">
        <v>61</v>
      </c>
      <c r="O1327">
        <v>0</v>
      </c>
      <c r="P1327">
        <v>10</v>
      </c>
      <c r="Q1327">
        <v>102</v>
      </c>
      <c r="R1327" s="2">
        <f t="shared" si="142"/>
        <v>441</v>
      </c>
      <c r="S1327">
        <v>3</v>
      </c>
      <c r="T1327" s="2" t="str">
        <f t="shared" si="143"/>
        <v>With Discount</v>
      </c>
      <c r="U1327">
        <v>5</v>
      </c>
      <c r="V1327" s="18">
        <f t="shared" si="144"/>
        <v>200.45454545454544</v>
      </c>
      <c r="W1327">
        <v>2</v>
      </c>
      <c r="X1327">
        <v>6</v>
      </c>
      <c r="Y1327" s="18">
        <f t="shared" si="145"/>
        <v>240.54545454545453</v>
      </c>
      <c r="Z1327">
        <v>5</v>
      </c>
      <c r="AA1327" s="2">
        <f t="shared" si="146"/>
        <v>16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3</v>
      </c>
      <c r="AI1327">
        <v>11</v>
      </c>
      <c r="AJ1327">
        <v>0</v>
      </c>
    </row>
    <row r="1328" spans="1:36" x14ac:dyDescent="0.25">
      <c r="A1328">
        <v>873</v>
      </c>
      <c r="B1328">
        <v>1949</v>
      </c>
      <c r="C1328" s="2">
        <f t="shared" ca="1" si="140"/>
        <v>76</v>
      </c>
      <c r="D1328" t="s">
        <v>443</v>
      </c>
      <c r="E1328" t="s">
        <v>34</v>
      </c>
      <c r="F1328">
        <v>62845</v>
      </c>
      <c r="G1328">
        <v>1</v>
      </c>
      <c r="H1328">
        <v>1</v>
      </c>
      <c r="I1328" s="21">
        <f t="shared" si="141"/>
        <v>2</v>
      </c>
      <c r="J1328" s="1">
        <v>40918</v>
      </c>
      <c r="K1328">
        <v>3</v>
      </c>
      <c r="L1328">
        <v>1099</v>
      </c>
      <c r="M1328">
        <v>0</v>
      </c>
      <c r="N1328">
        <v>45</v>
      </c>
      <c r="O1328">
        <v>0</v>
      </c>
      <c r="P1328">
        <v>0</v>
      </c>
      <c r="Q1328">
        <v>34</v>
      </c>
      <c r="R1328" s="2">
        <f t="shared" si="142"/>
        <v>1178</v>
      </c>
      <c r="S1328">
        <v>11</v>
      </c>
      <c r="T1328" s="2" t="str">
        <f t="shared" si="143"/>
        <v>With Discount</v>
      </c>
      <c r="U1328">
        <v>3</v>
      </c>
      <c r="V1328" s="18">
        <f t="shared" si="144"/>
        <v>271.84615384615387</v>
      </c>
      <c r="W1328">
        <v>4</v>
      </c>
      <c r="X1328">
        <v>10</v>
      </c>
      <c r="Y1328" s="18">
        <f t="shared" si="145"/>
        <v>906.15384615384619</v>
      </c>
      <c r="Z1328">
        <v>8</v>
      </c>
      <c r="AA1328" s="2">
        <f t="shared" si="146"/>
        <v>28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3</v>
      </c>
      <c r="AI1328">
        <v>11</v>
      </c>
      <c r="AJ1328">
        <v>1</v>
      </c>
    </row>
    <row r="1329" spans="1:36" x14ac:dyDescent="0.25">
      <c r="A1329">
        <v>2253</v>
      </c>
      <c r="B1329">
        <v>1990</v>
      </c>
      <c r="C1329" s="2">
        <f t="shared" ca="1" si="140"/>
        <v>35</v>
      </c>
      <c r="D1329" t="s">
        <v>442</v>
      </c>
      <c r="E1329" t="s">
        <v>34</v>
      </c>
      <c r="F1329">
        <v>18929</v>
      </c>
      <c r="G1329">
        <v>0</v>
      </c>
      <c r="H1329">
        <v>0</v>
      </c>
      <c r="I1329" s="21">
        <f t="shared" si="141"/>
        <v>0</v>
      </c>
      <c r="J1329" t="s">
        <v>229</v>
      </c>
      <c r="K1329">
        <v>15</v>
      </c>
      <c r="L1329">
        <v>32</v>
      </c>
      <c r="M1329">
        <v>0</v>
      </c>
      <c r="N1329">
        <v>8</v>
      </c>
      <c r="O1329">
        <v>23</v>
      </c>
      <c r="P1329">
        <v>4</v>
      </c>
      <c r="Q1329">
        <v>18</v>
      </c>
      <c r="R1329" s="2">
        <f t="shared" si="142"/>
        <v>85</v>
      </c>
      <c r="S1329">
        <v>1</v>
      </c>
      <c r="T1329" s="2" t="str">
        <f t="shared" si="143"/>
        <v>With Discount</v>
      </c>
      <c r="U1329">
        <v>1</v>
      </c>
      <c r="V1329" s="18">
        <f t="shared" si="144"/>
        <v>17</v>
      </c>
      <c r="W1329">
        <v>0</v>
      </c>
      <c r="X1329">
        <v>4</v>
      </c>
      <c r="Y1329" s="18">
        <f t="shared" si="145"/>
        <v>68</v>
      </c>
      <c r="Z1329">
        <v>6</v>
      </c>
      <c r="AA1329" s="2">
        <f t="shared" si="146"/>
        <v>6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3</v>
      </c>
      <c r="AI1329">
        <v>11</v>
      </c>
      <c r="AJ1329">
        <v>0</v>
      </c>
    </row>
    <row r="1330" spans="1:36" x14ac:dyDescent="0.25">
      <c r="A1330">
        <v>5181</v>
      </c>
      <c r="B1330">
        <v>1982</v>
      </c>
      <c r="C1330" s="2">
        <f t="shared" ca="1" si="140"/>
        <v>43</v>
      </c>
      <c r="D1330" t="s">
        <v>41</v>
      </c>
      <c r="E1330" t="s">
        <v>30</v>
      </c>
      <c r="F1330">
        <v>24367</v>
      </c>
      <c r="G1330">
        <v>1</v>
      </c>
      <c r="H1330">
        <v>0</v>
      </c>
      <c r="I1330" s="21">
        <f t="shared" si="141"/>
        <v>1</v>
      </c>
      <c r="J1330" t="s">
        <v>146</v>
      </c>
      <c r="K1330">
        <v>58</v>
      </c>
      <c r="L1330">
        <v>2</v>
      </c>
      <c r="M1330">
        <v>4</v>
      </c>
      <c r="N1330">
        <v>2</v>
      </c>
      <c r="O1330">
        <v>0</v>
      </c>
      <c r="P1330">
        <v>11</v>
      </c>
      <c r="Q1330">
        <v>5</v>
      </c>
      <c r="R1330" s="2">
        <f t="shared" si="142"/>
        <v>24</v>
      </c>
      <c r="S1330">
        <v>1</v>
      </c>
      <c r="T1330" s="2" t="str">
        <f t="shared" si="143"/>
        <v>With Discount</v>
      </c>
      <c r="U1330">
        <v>1</v>
      </c>
      <c r="V1330" s="18">
        <f t="shared" si="144"/>
        <v>8</v>
      </c>
      <c r="W1330">
        <v>0</v>
      </c>
      <c r="X1330">
        <v>2</v>
      </c>
      <c r="Y1330" s="18">
        <f t="shared" si="145"/>
        <v>16</v>
      </c>
      <c r="Z1330">
        <v>9</v>
      </c>
      <c r="AA1330" s="2">
        <f t="shared" si="146"/>
        <v>4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3</v>
      </c>
      <c r="AI1330">
        <v>11</v>
      </c>
      <c r="AJ1330">
        <v>0</v>
      </c>
    </row>
    <row r="1331" spans="1:36" x14ac:dyDescent="0.25">
      <c r="A1331">
        <v>979</v>
      </c>
      <c r="B1331">
        <v>1975</v>
      </c>
      <c r="C1331" s="2">
        <f t="shared" ca="1" si="140"/>
        <v>50</v>
      </c>
      <c r="D1331" t="s">
        <v>442</v>
      </c>
      <c r="E1331" t="s">
        <v>30</v>
      </c>
      <c r="F1331">
        <v>33249</v>
      </c>
      <c r="G1331">
        <v>1</v>
      </c>
      <c r="H1331">
        <v>0</v>
      </c>
      <c r="I1331" s="21">
        <f t="shared" si="141"/>
        <v>1</v>
      </c>
      <c r="J1331" t="s">
        <v>50</v>
      </c>
      <c r="K1331">
        <v>11</v>
      </c>
      <c r="L1331">
        <v>6</v>
      </c>
      <c r="M1331">
        <v>10</v>
      </c>
      <c r="N1331">
        <v>21</v>
      </c>
      <c r="O1331">
        <v>19</v>
      </c>
      <c r="P1331">
        <v>14</v>
      </c>
      <c r="Q1331">
        <v>42</v>
      </c>
      <c r="R1331" s="2">
        <f t="shared" si="142"/>
        <v>112</v>
      </c>
      <c r="S1331">
        <v>2</v>
      </c>
      <c r="T1331" s="2" t="str">
        <f t="shared" si="143"/>
        <v>With Discount</v>
      </c>
      <c r="U1331">
        <v>2</v>
      </c>
      <c r="V1331" s="18">
        <f t="shared" si="144"/>
        <v>44.800000000000004</v>
      </c>
      <c r="W1331">
        <v>1</v>
      </c>
      <c r="X1331">
        <v>3</v>
      </c>
      <c r="Y1331" s="18">
        <f t="shared" si="145"/>
        <v>67.2</v>
      </c>
      <c r="Z1331">
        <v>6</v>
      </c>
      <c r="AA1331" s="2">
        <f t="shared" si="146"/>
        <v>8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3</v>
      </c>
      <c r="AI1331">
        <v>11</v>
      </c>
      <c r="AJ1331">
        <v>0</v>
      </c>
    </row>
    <row r="1332" spans="1:36" x14ac:dyDescent="0.25">
      <c r="A1332">
        <v>10390</v>
      </c>
      <c r="B1332">
        <v>1959</v>
      </c>
      <c r="C1332" s="2">
        <f t="shared" ca="1" si="140"/>
        <v>66</v>
      </c>
      <c r="D1332" t="s">
        <v>443</v>
      </c>
      <c r="E1332" t="s">
        <v>34</v>
      </c>
      <c r="F1332">
        <v>26887</v>
      </c>
      <c r="G1332">
        <v>0</v>
      </c>
      <c r="H1332">
        <v>1</v>
      </c>
      <c r="I1332" s="21">
        <f t="shared" si="141"/>
        <v>1</v>
      </c>
      <c r="J1332" s="1">
        <v>41549</v>
      </c>
      <c r="K1332">
        <v>27</v>
      </c>
      <c r="L1332">
        <v>6</v>
      </c>
      <c r="M1332">
        <v>7</v>
      </c>
      <c r="N1332">
        <v>4</v>
      </c>
      <c r="O1332">
        <v>3</v>
      </c>
      <c r="P1332">
        <v>4</v>
      </c>
      <c r="Q1332">
        <v>6</v>
      </c>
      <c r="R1332" s="2">
        <f t="shared" si="142"/>
        <v>30</v>
      </c>
      <c r="S1332">
        <v>1</v>
      </c>
      <c r="T1332" s="2" t="str">
        <f t="shared" si="143"/>
        <v>With Discount</v>
      </c>
      <c r="U1332">
        <v>1</v>
      </c>
      <c r="V1332" s="18">
        <f t="shared" si="144"/>
        <v>7.5</v>
      </c>
      <c r="W1332">
        <v>0</v>
      </c>
      <c r="X1332">
        <v>3</v>
      </c>
      <c r="Y1332" s="18">
        <f t="shared" si="145"/>
        <v>22.5</v>
      </c>
      <c r="Z1332">
        <v>6</v>
      </c>
      <c r="AA1332" s="2">
        <f t="shared" si="146"/>
        <v>5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3</v>
      </c>
      <c r="AI1332">
        <v>11</v>
      </c>
      <c r="AJ1332">
        <v>0</v>
      </c>
    </row>
    <row r="1333" spans="1:36" x14ac:dyDescent="0.25">
      <c r="A1333">
        <v>4698</v>
      </c>
      <c r="B1333">
        <v>1983</v>
      </c>
      <c r="C1333" s="2">
        <f t="shared" ca="1" si="140"/>
        <v>42</v>
      </c>
      <c r="D1333" t="s">
        <v>33</v>
      </c>
      <c r="E1333" t="s">
        <v>34</v>
      </c>
      <c r="F1333">
        <v>50150</v>
      </c>
      <c r="G1333">
        <v>0</v>
      </c>
      <c r="H1333">
        <v>0</v>
      </c>
      <c r="I1333" s="21">
        <f t="shared" si="141"/>
        <v>0</v>
      </c>
      <c r="J1333" t="s">
        <v>84</v>
      </c>
      <c r="K1333">
        <v>32</v>
      </c>
      <c r="L1333">
        <v>135</v>
      </c>
      <c r="M1333">
        <v>46</v>
      </c>
      <c r="N1333">
        <v>92</v>
      </c>
      <c r="O1333">
        <v>65</v>
      </c>
      <c r="P1333">
        <v>61</v>
      </c>
      <c r="Q1333">
        <v>11</v>
      </c>
      <c r="R1333" s="2">
        <f t="shared" si="142"/>
        <v>410</v>
      </c>
      <c r="S1333">
        <v>2</v>
      </c>
      <c r="T1333" s="2" t="str">
        <f t="shared" si="143"/>
        <v>With Discount</v>
      </c>
      <c r="U1333">
        <v>5</v>
      </c>
      <c r="V1333" s="18">
        <f t="shared" si="144"/>
        <v>170.83333333333334</v>
      </c>
      <c r="W1333">
        <v>2</v>
      </c>
      <c r="X1333">
        <v>7</v>
      </c>
      <c r="Y1333" s="18">
        <f t="shared" si="145"/>
        <v>239.16666666666669</v>
      </c>
      <c r="Z1333">
        <v>5</v>
      </c>
      <c r="AA1333" s="2">
        <f t="shared" si="146"/>
        <v>16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3</v>
      </c>
      <c r="AI1333">
        <v>11</v>
      </c>
      <c r="AJ1333">
        <v>0</v>
      </c>
    </row>
    <row r="1334" spans="1:36" x14ac:dyDescent="0.25">
      <c r="A1334">
        <v>7793</v>
      </c>
      <c r="B1334">
        <v>1976</v>
      </c>
      <c r="C1334" s="2">
        <f t="shared" ca="1" si="140"/>
        <v>49</v>
      </c>
      <c r="D1334" t="s">
        <v>442</v>
      </c>
      <c r="E1334" t="s">
        <v>34</v>
      </c>
      <c r="F1334">
        <v>62061</v>
      </c>
      <c r="G1334">
        <v>0</v>
      </c>
      <c r="H1334">
        <v>1</v>
      </c>
      <c r="I1334" s="21">
        <f t="shared" si="141"/>
        <v>1</v>
      </c>
      <c r="J1334" t="s">
        <v>140</v>
      </c>
      <c r="K1334">
        <v>12</v>
      </c>
      <c r="L1334">
        <v>641</v>
      </c>
      <c r="M1334">
        <v>7</v>
      </c>
      <c r="N1334">
        <v>84</v>
      </c>
      <c r="O1334">
        <v>0</v>
      </c>
      <c r="P1334">
        <v>30</v>
      </c>
      <c r="Q1334">
        <v>38</v>
      </c>
      <c r="R1334" s="2">
        <f t="shared" si="142"/>
        <v>800</v>
      </c>
      <c r="S1334">
        <v>3</v>
      </c>
      <c r="T1334" s="2" t="str">
        <f t="shared" si="143"/>
        <v>With Discount</v>
      </c>
      <c r="U1334">
        <v>10</v>
      </c>
      <c r="V1334" s="18">
        <f t="shared" si="144"/>
        <v>470.58823529411768</v>
      </c>
      <c r="W1334">
        <v>4</v>
      </c>
      <c r="X1334">
        <v>7</v>
      </c>
      <c r="Y1334" s="18">
        <f t="shared" si="145"/>
        <v>329.41176470588232</v>
      </c>
      <c r="Z1334">
        <v>6</v>
      </c>
      <c r="AA1334" s="2">
        <f t="shared" si="146"/>
        <v>24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3</v>
      </c>
      <c r="AI1334">
        <v>11</v>
      </c>
      <c r="AJ1334">
        <v>0</v>
      </c>
    </row>
    <row r="1335" spans="1:36" x14ac:dyDescent="0.25">
      <c r="A1335">
        <v>1745</v>
      </c>
      <c r="B1335">
        <v>1962</v>
      </c>
      <c r="C1335" s="2">
        <f t="shared" ca="1" si="140"/>
        <v>63</v>
      </c>
      <c r="D1335" t="s">
        <v>33</v>
      </c>
      <c r="E1335" t="s">
        <v>37</v>
      </c>
      <c r="F1335">
        <v>85696</v>
      </c>
      <c r="G1335">
        <v>0</v>
      </c>
      <c r="H1335">
        <v>0</v>
      </c>
      <c r="I1335" s="21">
        <f t="shared" si="141"/>
        <v>0</v>
      </c>
      <c r="J1335" s="1">
        <v>41338</v>
      </c>
      <c r="K1335">
        <v>88</v>
      </c>
      <c r="L1335">
        <v>714</v>
      </c>
      <c r="M1335">
        <v>76</v>
      </c>
      <c r="N1335">
        <v>395</v>
      </c>
      <c r="O1335">
        <v>116</v>
      </c>
      <c r="P1335">
        <v>0</v>
      </c>
      <c r="Q1335">
        <v>12</v>
      </c>
      <c r="R1335" s="2">
        <f t="shared" si="142"/>
        <v>1313</v>
      </c>
      <c r="S1335">
        <v>1</v>
      </c>
      <c r="T1335" s="2" t="str">
        <f t="shared" si="143"/>
        <v>With Discount</v>
      </c>
      <c r="U1335">
        <v>4</v>
      </c>
      <c r="V1335" s="18">
        <f t="shared" si="144"/>
        <v>404</v>
      </c>
      <c r="W1335">
        <v>6</v>
      </c>
      <c r="X1335">
        <v>9</v>
      </c>
      <c r="Y1335" s="18">
        <f t="shared" si="145"/>
        <v>909</v>
      </c>
      <c r="Z1335">
        <v>1</v>
      </c>
      <c r="AA1335" s="2">
        <f t="shared" si="146"/>
        <v>20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3</v>
      </c>
      <c r="AI1335">
        <v>11</v>
      </c>
      <c r="AJ1335">
        <v>1</v>
      </c>
    </row>
    <row r="1336" spans="1:36" x14ac:dyDescent="0.25">
      <c r="A1336">
        <v>10590</v>
      </c>
      <c r="B1336">
        <v>1956</v>
      </c>
      <c r="C1336" s="2">
        <f t="shared" ca="1" si="140"/>
        <v>69</v>
      </c>
      <c r="D1336" t="s">
        <v>33</v>
      </c>
      <c r="E1336" t="s">
        <v>34</v>
      </c>
      <c r="F1336">
        <v>76542</v>
      </c>
      <c r="G1336">
        <v>0</v>
      </c>
      <c r="H1336">
        <v>0</v>
      </c>
      <c r="I1336" s="21">
        <f t="shared" si="141"/>
        <v>0</v>
      </c>
      <c r="J1336" t="s">
        <v>216</v>
      </c>
      <c r="K1336">
        <v>91</v>
      </c>
      <c r="L1336">
        <v>794</v>
      </c>
      <c r="M1336">
        <v>73</v>
      </c>
      <c r="N1336">
        <v>573</v>
      </c>
      <c r="O1336">
        <v>0</v>
      </c>
      <c r="P1336">
        <v>29</v>
      </c>
      <c r="Q1336">
        <v>14</v>
      </c>
      <c r="R1336" s="2">
        <f t="shared" si="142"/>
        <v>1483</v>
      </c>
      <c r="S1336">
        <v>1</v>
      </c>
      <c r="T1336" s="2" t="str">
        <f t="shared" si="143"/>
        <v>With Discount</v>
      </c>
      <c r="U1336">
        <v>4</v>
      </c>
      <c r="V1336" s="18">
        <f t="shared" si="144"/>
        <v>423.71428571428567</v>
      </c>
      <c r="W1336">
        <v>8</v>
      </c>
      <c r="X1336">
        <v>10</v>
      </c>
      <c r="Y1336" s="18">
        <f t="shared" si="145"/>
        <v>1059.2857142857142</v>
      </c>
      <c r="Z1336">
        <v>2</v>
      </c>
      <c r="AA1336" s="2">
        <f t="shared" si="146"/>
        <v>23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3</v>
      </c>
      <c r="AI1336">
        <v>11</v>
      </c>
      <c r="AJ1336">
        <v>0</v>
      </c>
    </row>
    <row r="1337" spans="1:36" x14ac:dyDescent="0.25">
      <c r="A1337">
        <v>5080</v>
      </c>
      <c r="B1337">
        <v>1993</v>
      </c>
      <c r="C1337" s="2">
        <f t="shared" ca="1" si="140"/>
        <v>32</v>
      </c>
      <c r="D1337" t="s">
        <v>442</v>
      </c>
      <c r="E1337" t="s">
        <v>30</v>
      </c>
      <c r="F1337">
        <v>70515</v>
      </c>
      <c r="G1337">
        <v>0</v>
      </c>
      <c r="H1337">
        <v>0</v>
      </c>
      <c r="I1337" s="21">
        <f t="shared" si="141"/>
        <v>0</v>
      </c>
      <c r="J1337" t="s">
        <v>290</v>
      </c>
      <c r="K1337">
        <v>12</v>
      </c>
      <c r="L1337">
        <v>420</v>
      </c>
      <c r="M1337">
        <v>0</v>
      </c>
      <c r="N1337">
        <v>452</v>
      </c>
      <c r="O1337">
        <v>182</v>
      </c>
      <c r="P1337">
        <v>64</v>
      </c>
      <c r="Q1337">
        <v>140</v>
      </c>
      <c r="R1337" s="2">
        <f t="shared" si="142"/>
        <v>1258</v>
      </c>
      <c r="S1337">
        <v>1</v>
      </c>
      <c r="T1337" s="2" t="str">
        <f t="shared" si="143"/>
        <v>With Discount</v>
      </c>
      <c r="U1337">
        <v>6</v>
      </c>
      <c r="V1337" s="18">
        <f t="shared" si="144"/>
        <v>754.8</v>
      </c>
      <c r="W1337">
        <v>6</v>
      </c>
      <c r="X1337">
        <v>4</v>
      </c>
      <c r="Y1337" s="18">
        <f t="shared" si="145"/>
        <v>503.20000000000005</v>
      </c>
      <c r="Z1337">
        <v>2</v>
      </c>
      <c r="AA1337" s="2">
        <f t="shared" si="146"/>
        <v>17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3</v>
      </c>
      <c r="AI1337">
        <v>11</v>
      </c>
      <c r="AJ1337">
        <v>1</v>
      </c>
    </row>
    <row r="1338" spans="1:36" x14ac:dyDescent="0.25">
      <c r="A1338">
        <v>8369</v>
      </c>
      <c r="B1338">
        <v>1987</v>
      </c>
      <c r="C1338" s="2">
        <f t="shared" ca="1" si="140"/>
        <v>38</v>
      </c>
      <c r="D1338" t="s">
        <v>442</v>
      </c>
      <c r="E1338" t="s">
        <v>34</v>
      </c>
      <c r="F1338">
        <v>18227</v>
      </c>
      <c r="G1338">
        <v>1</v>
      </c>
      <c r="H1338">
        <v>0</v>
      </c>
      <c r="I1338" s="21">
        <f t="shared" si="141"/>
        <v>1</v>
      </c>
      <c r="J1338" s="1">
        <v>41132</v>
      </c>
      <c r="K1338">
        <v>21</v>
      </c>
      <c r="L1338">
        <v>1</v>
      </c>
      <c r="M1338">
        <v>2</v>
      </c>
      <c r="N1338">
        <v>7</v>
      </c>
      <c r="O1338">
        <v>4</v>
      </c>
      <c r="P1338">
        <v>3</v>
      </c>
      <c r="Q1338">
        <v>11</v>
      </c>
      <c r="R1338" s="2">
        <f t="shared" si="142"/>
        <v>28</v>
      </c>
      <c r="S1338">
        <v>1</v>
      </c>
      <c r="T1338" s="2" t="str">
        <f t="shared" si="143"/>
        <v>With Discount</v>
      </c>
      <c r="U1338">
        <v>0</v>
      </c>
      <c r="V1338" s="18">
        <f t="shared" si="144"/>
        <v>0</v>
      </c>
      <c r="W1338">
        <v>1</v>
      </c>
      <c r="X1338">
        <v>2</v>
      </c>
      <c r="Y1338" s="18">
        <f t="shared" si="145"/>
        <v>28</v>
      </c>
      <c r="Z1338">
        <v>8</v>
      </c>
      <c r="AA1338" s="2">
        <f t="shared" si="146"/>
        <v>4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3</v>
      </c>
      <c r="AI1338">
        <v>11</v>
      </c>
      <c r="AJ1338">
        <v>0</v>
      </c>
    </row>
    <row r="1339" spans="1:36" x14ac:dyDescent="0.25">
      <c r="A1339">
        <v>5232</v>
      </c>
      <c r="B1339">
        <v>1965</v>
      </c>
      <c r="C1339" s="2">
        <f t="shared" ca="1" si="140"/>
        <v>60</v>
      </c>
      <c r="D1339" t="s">
        <v>442</v>
      </c>
      <c r="E1339" t="s">
        <v>34</v>
      </c>
      <c r="F1339">
        <v>69139</v>
      </c>
      <c r="G1339">
        <v>0</v>
      </c>
      <c r="H1339">
        <v>1</v>
      </c>
      <c r="I1339" s="21">
        <f t="shared" si="141"/>
        <v>1</v>
      </c>
      <c r="J1339" t="s">
        <v>253</v>
      </c>
      <c r="K1339">
        <v>23</v>
      </c>
      <c r="L1339">
        <v>86</v>
      </c>
      <c r="M1339">
        <v>12</v>
      </c>
      <c r="N1339">
        <v>75</v>
      </c>
      <c r="O1339">
        <v>33</v>
      </c>
      <c r="P1339">
        <v>15</v>
      </c>
      <c r="Q1339">
        <v>6</v>
      </c>
      <c r="R1339" s="2">
        <f t="shared" si="142"/>
        <v>227</v>
      </c>
      <c r="S1339">
        <v>1</v>
      </c>
      <c r="T1339" s="2" t="str">
        <f t="shared" si="143"/>
        <v>With Discount</v>
      </c>
      <c r="U1339">
        <v>4</v>
      </c>
      <c r="V1339" s="18">
        <f t="shared" si="144"/>
        <v>100.88888888888889</v>
      </c>
      <c r="W1339">
        <v>1</v>
      </c>
      <c r="X1339">
        <v>5</v>
      </c>
      <c r="Y1339" s="18">
        <f t="shared" si="145"/>
        <v>126.11111111111111</v>
      </c>
      <c r="Z1339">
        <v>4</v>
      </c>
      <c r="AA1339" s="2">
        <f t="shared" si="146"/>
        <v>11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3</v>
      </c>
      <c r="AI1339">
        <v>11</v>
      </c>
      <c r="AJ1339">
        <v>0</v>
      </c>
    </row>
    <row r="1340" spans="1:36" x14ac:dyDescent="0.25">
      <c r="A1340">
        <v>2407</v>
      </c>
      <c r="B1340">
        <v>1982</v>
      </c>
      <c r="C1340" s="2">
        <f t="shared" ca="1" si="140"/>
        <v>43</v>
      </c>
      <c r="D1340" t="s">
        <v>442</v>
      </c>
      <c r="E1340" t="s">
        <v>34</v>
      </c>
      <c r="F1340">
        <v>69109</v>
      </c>
      <c r="G1340">
        <v>0</v>
      </c>
      <c r="H1340">
        <v>0</v>
      </c>
      <c r="I1340" s="21">
        <f t="shared" si="141"/>
        <v>0</v>
      </c>
      <c r="J1340" s="1">
        <v>41163</v>
      </c>
      <c r="K1340">
        <v>10</v>
      </c>
      <c r="L1340">
        <v>823</v>
      </c>
      <c r="M1340">
        <v>25</v>
      </c>
      <c r="N1340">
        <v>459</v>
      </c>
      <c r="O1340">
        <v>124</v>
      </c>
      <c r="P1340">
        <v>29</v>
      </c>
      <c r="Q1340">
        <v>95</v>
      </c>
      <c r="R1340" s="2">
        <f t="shared" si="142"/>
        <v>1555</v>
      </c>
      <c r="S1340">
        <v>1</v>
      </c>
      <c r="T1340" s="2" t="str">
        <f t="shared" si="143"/>
        <v>With Discount</v>
      </c>
      <c r="U1340">
        <v>6</v>
      </c>
      <c r="V1340" s="18">
        <f t="shared" si="144"/>
        <v>717.69230769230774</v>
      </c>
      <c r="W1340">
        <v>6</v>
      </c>
      <c r="X1340">
        <v>7</v>
      </c>
      <c r="Y1340" s="18">
        <f t="shared" si="145"/>
        <v>837.30769230769226</v>
      </c>
      <c r="Z1340">
        <v>4</v>
      </c>
      <c r="AA1340" s="2">
        <f t="shared" si="146"/>
        <v>20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3</v>
      </c>
      <c r="AI1340">
        <v>11</v>
      </c>
      <c r="AJ1340">
        <v>1</v>
      </c>
    </row>
    <row r="1341" spans="1:36" x14ac:dyDescent="0.25">
      <c r="A1341">
        <v>3834</v>
      </c>
      <c r="B1341">
        <v>1962</v>
      </c>
      <c r="C1341" s="2">
        <f t="shared" ca="1" si="140"/>
        <v>63</v>
      </c>
      <c r="D1341" t="s">
        <v>442</v>
      </c>
      <c r="E1341" t="s">
        <v>30</v>
      </c>
      <c r="F1341">
        <v>69627</v>
      </c>
      <c r="G1341">
        <v>0</v>
      </c>
      <c r="H1341">
        <v>1</v>
      </c>
      <c r="I1341" s="21">
        <f t="shared" si="141"/>
        <v>1</v>
      </c>
      <c r="J1341" t="s">
        <v>69</v>
      </c>
      <c r="K1341">
        <v>35</v>
      </c>
      <c r="L1341">
        <v>231</v>
      </c>
      <c r="M1341">
        <v>161</v>
      </c>
      <c r="N1341">
        <v>215</v>
      </c>
      <c r="O1341">
        <v>171</v>
      </c>
      <c r="P1341">
        <v>30</v>
      </c>
      <c r="Q1341">
        <v>53</v>
      </c>
      <c r="R1341" s="2">
        <f t="shared" si="142"/>
        <v>861</v>
      </c>
      <c r="S1341">
        <v>2</v>
      </c>
      <c r="T1341" s="2" t="str">
        <f t="shared" si="143"/>
        <v>With Discount</v>
      </c>
      <c r="U1341">
        <v>8</v>
      </c>
      <c r="V1341" s="18">
        <f t="shared" si="144"/>
        <v>362.52631578947364</v>
      </c>
      <c r="W1341">
        <v>2</v>
      </c>
      <c r="X1341">
        <v>11</v>
      </c>
      <c r="Y1341" s="18">
        <f t="shared" si="145"/>
        <v>498.47368421052636</v>
      </c>
      <c r="Z1341">
        <v>5</v>
      </c>
      <c r="AA1341" s="2">
        <f t="shared" si="146"/>
        <v>23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3</v>
      </c>
      <c r="AI1341">
        <v>11</v>
      </c>
      <c r="AJ1341">
        <v>0</v>
      </c>
    </row>
    <row r="1342" spans="1:36" x14ac:dyDescent="0.25">
      <c r="A1342">
        <v>7912</v>
      </c>
      <c r="B1342">
        <v>1978</v>
      </c>
      <c r="C1342" s="2">
        <f t="shared" ca="1" si="140"/>
        <v>47</v>
      </c>
      <c r="D1342" t="s">
        <v>442</v>
      </c>
      <c r="E1342" t="s">
        <v>34</v>
      </c>
      <c r="F1342">
        <v>38136</v>
      </c>
      <c r="G1342">
        <v>1</v>
      </c>
      <c r="H1342">
        <v>0</v>
      </c>
      <c r="I1342" s="21">
        <f t="shared" si="141"/>
        <v>1</v>
      </c>
      <c r="J1342" t="s">
        <v>95</v>
      </c>
      <c r="K1342">
        <v>69</v>
      </c>
      <c r="L1342">
        <v>8</v>
      </c>
      <c r="M1342">
        <v>15</v>
      </c>
      <c r="N1342">
        <v>27</v>
      </c>
      <c r="O1342">
        <v>0</v>
      </c>
      <c r="P1342">
        <v>20</v>
      </c>
      <c r="Q1342">
        <v>33</v>
      </c>
      <c r="R1342" s="2">
        <f t="shared" si="142"/>
        <v>103</v>
      </c>
      <c r="S1342">
        <v>2</v>
      </c>
      <c r="T1342" s="2" t="str">
        <f t="shared" si="143"/>
        <v>With Discount</v>
      </c>
      <c r="U1342">
        <v>3</v>
      </c>
      <c r="V1342" s="18">
        <f t="shared" si="144"/>
        <v>61.8</v>
      </c>
      <c r="W1342">
        <v>1</v>
      </c>
      <c r="X1342">
        <v>2</v>
      </c>
      <c r="Y1342" s="18">
        <f t="shared" si="145"/>
        <v>41.2</v>
      </c>
      <c r="Z1342">
        <v>8</v>
      </c>
      <c r="AA1342" s="2">
        <f t="shared" si="146"/>
        <v>8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3</v>
      </c>
      <c r="AI1342">
        <v>11</v>
      </c>
      <c r="AJ1342">
        <v>0</v>
      </c>
    </row>
    <row r="1343" spans="1:36" x14ac:dyDescent="0.25">
      <c r="A1343">
        <v>7712</v>
      </c>
      <c r="B1343">
        <v>1946</v>
      </c>
      <c r="C1343" s="2">
        <f t="shared" ca="1" si="140"/>
        <v>79</v>
      </c>
      <c r="D1343" t="s">
        <v>33</v>
      </c>
      <c r="E1343" t="s">
        <v>30</v>
      </c>
      <c r="F1343">
        <v>62159</v>
      </c>
      <c r="G1343">
        <v>0</v>
      </c>
      <c r="H1343">
        <v>0</v>
      </c>
      <c r="I1343" s="21">
        <f t="shared" si="141"/>
        <v>0</v>
      </c>
      <c r="J1343" t="s">
        <v>62</v>
      </c>
      <c r="K1343">
        <v>68</v>
      </c>
      <c r="L1343">
        <v>182</v>
      </c>
      <c r="M1343">
        <v>17</v>
      </c>
      <c r="N1343">
        <v>259</v>
      </c>
      <c r="O1343">
        <v>77</v>
      </c>
      <c r="P1343">
        <v>70</v>
      </c>
      <c r="Q1343">
        <v>29</v>
      </c>
      <c r="R1343" s="2">
        <f t="shared" si="142"/>
        <v>634</v>
      </c>
      <c r="S1343">
        <v>1</v>
      </c>
      <c r="T1343" s="2" t="str">
        <f t="shared" si="143"/>
        <v>With Discount</v>
      </c>
      <c r="U1343">
        <v>6</v>
      </c>
      <c r="V1343" s="18">
        <f t="shared" si="144"/>
        <v>237.75</v>
      </c>
      <c r="W1343">
        <v>2</v>
      </c>
      <c r="X1343">
        <v>10</v>
      </c>
      <c r="Y1343" s="18">
        <f t="shared" si="145"/>
        <v>396.25</v>
      </c>
      <c r="Z1343">
        <v>4</v>
      </c>
      <c r="AA1343" s="2">
        <f t="shared" si="146"/>
        <v>19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3</v>
      </c>
      <c r="AI1343">
        <v>11</v>
      </c>
      <c r="AJ1343">
        <v>0</v>
      </c>
    </row>
    <row r="1344" spans="1:36" x14ac:dyDescent="0.25">
      <c r="A1344">
        <v>1065</v>
      </c>
      <c r="B1344">
        <v>1963</v>
      </c>
      <c r="C1344" s="2">
        <f t="shared" ca="1" si="140"/>
        <v>62</v>
      </c>
      <c r="D1344" t="s">
        <v>442</v>
      </c>
      <c r="E1344" t="s">
        <v>30</v>
      </c>
      <c r="F1344">
        <v>80695</v>
      </c>
      <c r="G1344">
        <v>0</v>
      </c>
      <c r="H1344">
        <v>0</v>
      </c>
      <c r="I1344" s="21">
        <f t="shared" si="141"/>
        <v>0</v>
      </c>
      <c r="J1344" t="s">
        <v>128</v>
      </c>
      <c r="K1344">
        <v>85</v>
      </c>
      <c r="L1344">
        <v>557</v>
      </c>
      <c r="M1344">
        <v>129</v>
      </c>
      <c r="N1344">
        <v>984</v>
      </c>
      <c r="O1344">
        <v>193</v>
      </c>
      <c r="P1344">
        <v>37</v>
      </c>
      <c r="Q1344">
        <v>18</v>
      </c>
      <c r="R1344" s="2">
        <f t="shared" si="142"/>
        <v>1918</v>
      </c>
      <c r="S1344">
        <v>1</v>
      </c>
      <c r="T1344" s="2" t="str">
        <f t="shared" si="143"/>
        <v>With Discount</v>
      </c>
      <c r="U1344">
        <v>5</v>
      </c>
      <c r="V1344" s="18">
        <f t="shared" si="144"/>
        <v>959</v>
      </c>
      <c r="W1344">
        <v>8</v>
      </c>
      <c r="X1344">
        <v>5</v>
      </c>
      <c r="Y1344" s="18">
        <f t="shared" si="145"/>
        <v>959</v>
      </c>
      <c r="Z1344">
        <v>2</v>
      </c>
      <c r="AA1344" s="2">
        <f t="shared" si="146"/>
        <v>19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3</v>
      </c>
      <c r="AI1344">
        <v>11</v>
      </c>
      <c r="AJ1344">
        <v>0</v>
      </c>
    </row>
    <row r="1345" spans="1:36" x14ac:dyDescent="0.25">
      <c r="A1345">
        <v>7275</v>
      </c>
      <c r="B1345">
        <v>1971</v>
      </c>
      <c r="C1345" s="2">
        <f t="shared" ca="1" si="140"/>
        <v>54</v>
      </c>
      <c r="D1345" t="s">
        <v>443</v>
      </c>
      <c r="E1345" t="s">
        <v>30</v>
      </c>
      <c r="F1345">
        <v>33316</v>
      </c>
      <c r="G1345">
        <v>1</v>
      </c>
      <c r="H1345">
        <v>1</v>
      </c>
      <c r="I1345" s="21">
        <f t="shared" si="141"/>
        <v>2</v>
      </c>
      <c r="J1345" s="1">
        <v>41374</v>
      </c>
      <c r="K1345">
        <v>34</v>
      </c>
      <c r="L1345">
        <v>79</v>
      </c>
      <c r="M1345">
        <v>1</v>
      </c>
      <c r="N1345">
        <v>31</v>
      </c>
      <c r="O1345">
        <v>4</v>
      </c>
      <c r="P1345">
        <v>4</v>
      </c>
      <c r="Q1345">
        <v>12</v>
      </c>
      <c r="R1345" s="2">
        <f t="shared" si="142"/>
        <v>131</v>
      </c>
      <c r="S1345">
        <v>3</v>
      </c>
      <c r="T1345" s="2" t="str">
        <f t="shared" si="143"/>
        <v>With Discount</v>
      </c>
      <c r="U1345">
        <v>2</v>
      </c>
      <c r="V1345" s="18">
        <f t="shared" si="144"/>
        <v>43.666666666666664</v>
      </c>
      <c r="W1345">
        <v>1</v>
      </c>
      <c r="X1345">
        <v>4</v>
      </c>
      <c r="Y1345" s="18">
        <f t="shared" si="145"/>
        <v>87.333333333333329</v>
      </c>
      <c r="Z1345">
        <v>6</v>
      </c>
      <c r="AA1345" s="2">
        <f t="shared" si="146"/>
        <v>10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3</v>
      </c>
      <c r="AI1345">
        <v>11</v>
      </c>
      <c r="AJ1345">
        <v>0</v>
      </c>
    </row>
    <row r="1346" spans="1:36" x14ac:dyDescent="0.25">
      <c r="A1346">
        <v>1343</v>
      </c>
      <c r="B1346">
        <v>1968</v>
      </c>
      <c r="C1346" s="2">
        <f t="shared" ca="1" si="140"/>
        <v>57</v>
      </c>
      <c r="D1346" t="s">
        <v>442</v>
      </c>
      <c r="E1346" t="s">
        <v>34</v>
      </c>
      <c r="F1346">
        <v>58554</v>
      </c>
      <c r="G1346">
        <v>1</v>
      </c>
      <c r="H1346">
        <v>1</v>
      </c>
      <c r="I1346" s="21">
        <f t="shared" si="141"/>
        <v>2</v>
      </c>
      <c r="J1346" t="s">
        <v>391</v>
      </c>
      <c r="K1346">
        <v>55</v>
      </c>
      <c r="L1346">
        <v>368</v>
      </c>
      <c r="M1346">
        <v>24</v>
      </c>
      <c r="N1346">
        <v>68</v>
      </c>
      <c r="O1346">
        <v>38</v>
      </c>
      <c r="P1346">
        <v>0</v>
      </c>
      <c r="Q1346">
        <v>88</v>
      </c>
      <c r="R1346" s="2">
        <f t="shared" si="142"/>
        <v>586</v>
      </c>
      <c r="S1346">
        <v>6</v>
      </c>
      <c r="T1346" s="2" t="str">
        <f t="shared" si="143"/>
        <v>With Discount</v>
      </c>
      <c r="U1346">
        <v>8</v>
      </c>
      <c r="V1346" s="18">
        <f t="shared" si="144"/>
        <v>334.85714285714283</v>
      </c>
      <c r="W1346">
        <v>2</v>
      </c>
      <c r="X1346">
        <v>6</v>
      </c>
      <c r="Y1346" s="18">
        <f t="shared" si="145"/>
        <v>251.14285714285714</v>
      </c>
      <c r="Z1346">
        <v>7</v>
      </c>
      <c r="AA1346" s="2">
        <f t="shared" si="146"/>
        <v>22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3</v>
      </c>
      <c r="AI1346">
        <v>11</v>
      </c>
      <c r="AJ1346">
        <v>0</v>
      </c>
    </row>
    <row r="1347" spans="1:36" x14ac:dyDescent="0.25">
      <c r="A1347">
        <v>1384</v>
      </c>
      <c r="B1347">
        <v>1992</v>
      </c>
      <c r="C1347" s="2">
        <f t="shared" ref="C1347:C1410" ca="1" si="147">YEAR(TODAY()) -B1347</f>
        <v>33</v>
      </c>
      <c r="D1347" t="s">
        <v>41</v>
      </c>
      <c r="E1347" t="s">
        <v>34</v>
      </c>
      <c r="F1347">
        <v>17256</v>
      </c>
      <c r="G1347">
        <v>1</v>
      </c>
      <c r="H1347">
        <v>0</v>
      </c>
      <c r="I1347" s="21">
        <f t="shared" ref="I1347:I1410" si="148">SUM(G1347,H1347)</f>
        <v>1</v>
      </c>
      <c r="J1347" t="s">
        <v>80</v>
      </c>
      <c r="K1347">
        <v>10</v>
      </c>
      <c r="L1347">
        <v>6</v>
      </c>
      <c r="M1347">
        <v>4</v>
      </c>
      <c r="N1347">
        <v>14</v>
      </c>
      <c r="O1347">
        <v>8</v>
      </c>
      <c r="P1347">
        <v>8</v>
      </c>
      <c r="Q1347">
        <v>22</v>
      </c>
      <c r="R1347" s="2">
        <f t="shared" ref="R1347:R1410" si="149">SUM(L1347,M1347,N1347,O1347,P1347,Q1347)</f>
        <v>62</v>
      </c>
      <c r="S1347">
        <v>2</v>
      </c>
      <c r="T1347" s="2" t="str">
        <f t="shared" ref="T1347:T1410" si="150">IF(S1347&gt;0, "With Discount", "Without Discount")</f>
        <v>With Discount</v>
      </c>
      <c r="U1347">
        <v>2</v>
      </c>
      <c r="V1347" s="18">
        <f t="shared" ref="V1347:V1410" si="151">IF((U1347+X1347)=0,0, (U1347/(U1347+X1347))*R1347)</f>
        <v>31</v>
      </c>
      <c r="W1347">
        <v>1</v>
      </c>
      <c r="X1347">
        <v>2</v>
      </c>
      <c r="Y1347" s="18">
        <f t="shared" ref="Y1347:Y1410" si="152">IF((X1347+U1347)=0,0, (X1347/(X1347+U1347))*R1347)</f>
        <v>31</v>
      </c>
      <c r="Z1347">
        <v>8</v>
      </c>
      <c r="AA1347" s="2">
        <f t="shared" ref="AA1347:AA1410" si="153">SUM(S1347,U1347,W1347,X1347)</f>
        <v>7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3</v>
      </c>
      <c r="AI1347">
        <v>11</v>
      </c>
      <c r="AJ1347">
        <v>0</v>
      </c>
    </row>
    <row r="1348" spans="1:36" x14ac:dyDescent="0.25">
      <c r="A1348">
        <v>9967</v>
      </c>
      <c r="B1348">
        <v>1974</v>
      </c>
      <c r="C1348" s="2">
        <f t="shared" ca="1" si="147"/>
        <v>51</v>
      </c>
      <c r="D1348" t="s">
        <v>442</v>
      </c>
      <c r="E1348" t="s">
        <v>37</v>
      </c>
      <c r="F1348">
        <v>53034</v>
      </c>
      <c r="G1348">
        <v>1</v>
      </c>
      <c r="H1348">
        <v>1</v>
      </c>
      <c r="I1348" s="21">
        <f t="shared" si="148"/>
        <v>2</v>
      </c>
      <c r="J1348" t="s">
        <v>127</v>
      </c>
      <c r="K1348">
        <v>30</v>
      </c>
      <c r="L1348">
        <v>160</v>
      </c>
      <c r="M1348">
        <v>15</v>
      </c>
      <c r="N1348">
        <v>196</v>
      </c>
      <c r="O1348">
        <v>15</v>
      </c>
      <c r="P1348">
        <v>11</v>
      </c>
      <c r="Q1348">
        <v>50</v>
      </c>
      <c r="R1348" s="2">
        <f t="shared" si="149"/>
        <v>447</v>
      </c>
      <c r="S1348">
        <v>8</v>
      </c>
      <c r="T1348" s="2" t="str">
        <f t="shared" si="150"/>
        <v>With Discount</v>
      </c>
      <c r="U1348">
        <v>6</v>
      </c>
      <c r="V1348" s="18">
        <f t="shared" si="151"/>
        <v>206.30769230769232</v>
      </c>
      <c r="W1348">
        <v>1</v>
      </c>
      <c r="X1348">
        <v>7</v>
      </c>
      <c r="Y1348" s="18">
        <f t="shared" si="152"/>
        <v>240.69230769230768</v>
      </c>
      <c r="Z1348">
        <v>8</v>
      </c>
      <c r="AA1348" s="2">
        <f t="shared" si="153"/>
        <v>22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3</v>
      </c>
      <c r="AI1348">
        <v>11</v>
      </c>
      <c r="AJ1348">
        <v>0</v>
      </c>
    </row>
    <row r="1349" spans="1:36" x14ac:dyDescent="0.25">
      <c r="A1349">
        <v>6181</v>
      </c>
      <c r="B1349">
        <v>1950</v>
      </c>
      <c r="C1349" s="2">
        <f t="shared" ca="1" si="147"/>
        <v>75</v>
      </c>
      <c r="D1349" t="s">
        <v>443</v>
      </c>
      <c r="E1349" t="s">
        <v>34</v>
      </c>
      <c r="F1349">
        <v>52203</v>
      </c>
      <c r="G1349">
        <v>0</v>
      </c>
      <c r="H1349">
        <v>0</v>
      </c>
      <c r="I1349" s="21">
        <f t="shared" si="148"/>
        <v>0</v>
      </c>
      <c r="J1349" t="s">
        <v>392</v>
      </c>
      <c r="K1349">
        <v>36</v>
      </c>
      <c r="L1349">
        <v>488</v>
      </c>
      <c r="M1349">
        <v>21</v>
      </c>
      <c r="N1349">
        <v>238</v>
      </c>
      <c r="O1349">
        <v>56</v>
      </c>
      <c r="P1349">
        <v>108</v>
      </c>
      <c r="Q1349">
        <v>28</v>
      </c>
      <c r="R1349" s="2">
        <f t="shared" si="149"/>
        <v>939</v>
      </c>
      <c r="S1349">
        <v>1</v>
      </c>
      <c r="T1349" s="2" t="str">
        <f t="shared" si="150"/>
        <v>With Discount</v>
      </c>
      <c r="U1349">
        <v>8</v>
      </c>
      <c r="V1349" s="18">
        <f t="shared" si="151"/>
        <v>395.36842105263156</v>
      </c>
      <c r="W1349">
        <v>7</v>
      </c>
      <c r="X1349">
        <v>11</v>
      </c>
      <c r="Y1349" s="18">
        <f t="shared" si="152"/>
        <v>543.63157894736844</v>
      </c>
      <c r="Z1349">
        <v>6</v>
      </c>
      <c r="AA1349" s="2">
        <f t="shared" si="153"/>
        <v>27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3</v>
      </c>
      <c r="AI1349">
        <v>11</v>
      </c>
      <c r="AJ1349">
        <v>0</v>
      </c>
    </row>
    <row r="1350" spans="1:36" x14ac:dyDescent="0.25">
      <c r="A1350">
        <v>10507</v>
      </c>
      <c r="B1350">
        <v>1977</v>
      </c>
      <c r="C1350" s="2">
        <f t="shared" ca="1" si="147"/>
        <v>48</v>
      </c>
      <c r="D1350" t="s">
        <v>443</v>
      </c>
      <c r="E1350" t="s">
        <v>37</v>
      </c>
      <c r="F1350">
        <v>59601</v>
      </c>
      <c r="G1350">
        <v>0</v>
      </c>
      <c r="H1350">
        <v>1</v>
      </c>
      <c r="I1350" s="21">
        <f t="shared" si="148"/>
        <v>1</v>
      </c>
      <c r="J1350" t="s">
        <v>297</v>
      </c>
      <c r="K1350">
        <v>14</v>
      </c>
      <c r="L1350">
        <v>691</v>
      </c>
      <c r="M1350">
        <v>7</v>
      </c>
      <c r="N1350">
        <v>69</v>
      </c>
      <c r="O1350">
        <v>0</v>
      </c>
      <c r="P1350">
        <v>7</v>
      </c>
      <c r="Q1350">
        <v>23</v>
      </c>
      <c r="R1350" s="2">
        <f t="shared" si="149"/>
        <v>797</v>
      </c>
      <c r="S1350">
        <v>4</v>
      </c>
      <c r="T1350" s="2" t="str">
        <f t="shared" si="150"/>
        <v>With Discount</v>
      </c>
      <c r="U1350">
        <v>2</v>
      </c>
      <c r="V1350" s="18">
        <f t="shared" si="151"/>
        <v>177.11111111111111</v>
      </c>
      <c r="W1350">
        <v>2</v>
      </c>
      <c r="X1350">
        <v>7</v>
      </c>
      <c r="Y1350" s="18">
        <f t="shared" si="152"/>
        <v>619.88888888888891</v>
      </c>
      <c r="Z1350">
        <v>8</v>
      </c>
      <c r="AA1350" s="2">
        <f t="shared" si="153"/>
        <v>15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3</v>
      </c>
      <c r="AI1350">
        <v>11</v>
      </c>
      <c r="AJ1350">
        <v>0</v>
      </c>
    </row>
    <row r="1351" spans="1:36" x14ac:dyDescent="0.25">
      <c r="A1351">
        <v>2674</v>
      </c>
      <c r="B1351">
        <v>1958</v>
      </c>
      <c r="C1351" s="2">
        <f t="shared" ca="1" si="147"/>
        <v>67</v>
      </c>
      <c r="D1351" t="s">
        <v>443</v>
      </c>
      <c r="E1351" t="s">
        <v>30</v>
      </c>
      <c r="F1351">
        <v>75154</v>
      </c>
      <c r="G1351">
        <v>0</v>
      </c>
      <c r="H1351">
        <v>1</v>
      </c>
      <c r="I1351" s="21">
        <f t="shared" si="148"/>
        <v>1</v>
      </c>
      <c r="J1351" s="1">
        <v>41008</v>
      </c>
      <c r="K1351">
        <v>79</v>
      </c>
      <c r="L1351">
        <v>543</v>
      </c>
      <c r="M1351">
        <v>10</v>
      </c>
      <c r="N1351">
        <v>205</v>
      </c>
      <c r="O1351">
        <v>160</v>
      </c>
      <c r="P1351">
        <v>143</v>
      </c>
      <c r="Q1351">
        <v>82</v>
      </c>
      <c r="R1351" s="2">
        <f t="shared" si="149"/>
        <v>1143</v>
      </c>
      <c r="S1351">
        <v>1</v>
      </c>
      <c r="T1351" s="2" t="str">
        <f t="shared" si="150"/>
        <v>With Discount</v>
      </c>
      <c r="U1351">
        <v>6</v>
      </c>
      <c r="V1351" s="18">
        <f t="shared" si="151"/>
        <v>571.5</v>
      </c>
      <c r="W1351">
        <v>3</v>
      </c>
      <c r="X1351">
        <v>6</v>
      </c>
      <c r="Y1351" s="18">
        <f t="shared" si="152"/>
        <v>571.5</v>
      </c>
      <c r="Z1351">
        <v>3</v>
      </c>
      <c r="AA1351" s="2">
        <f t="shared" si="153"/>
        <v>16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3</v>
      </c>
      <c r="AI1351">
        <v>11</v>
      </c>
      <c r="AJ1351">
        <v>1</v>
      </c>
    </row>
    <row r="1352" spans="1:36" x14ac:dyDescent="0.25">
      <c r="A1352">
        <v>2698</v>
      </c>
      <c r="B1352">
        <v>1976</v>
      </c>
      <c r="C1352" s="2">
        <f t="shared" ca="1" si="147"/>
        <v>49</v>
      </c>
      <c r="D1352" t="s">
        <v>442</v>
      </c>
      <c r="E1352" t="s">
        <v>30</v>
      </c>
      <c r="F1352">
        <v>47025</v>
      </c>
      <c r="G1352">
        <v>0</v>
      </c>
      <c r="H1352">
        <v>1</v>
      </c>
      <c r="I1352" s="21">
        <f t="shared" si="148"/>
        <v>1</v>
      </c>
      <c r="J1352" s="1">
        <v>41466</v>
      </c>
      <c r="K1352">
        <v>52</v>
      </c>
      <c r="L1352">
        <v>254</v>
      </c>
      <c r="M1352">
        <v>7</v>
      </c>
      <c r="N1352">
        <v>108</v>
      </c>
      <c r="O1352">
        <v>20</v>
      </c>
      <c r="P1352">
        <v>0</v>
      </c>
      <c r="Q1352">
        <v>26</v>
      </c>
      <c r="R1352" s="2">
        <f t="shared" si="149"/>
        <v>415</v>
      </c>
      <c r="S1352">
        <v>3</v>
      </c>
      <c r="T1352" s="2" t="str">
        <f t="shared" si="150"/>
        <v>With Discount</v>
      </c>
      <c r="U1352">
        <v>6</v>
      </c>
      <c r="V1352" s="18">
        <f t="shared" si="151"/>
        <v>226.36363636363635</v>
      </c>
      <c r="W1352">
        <v>3</v>
      </c>
      <c r="X1352">
        <v>5</v>
      </c>
      <c r="Y1352" s="18">
        <f t="shared" si="152"/>
        <v>188.63636363636363</v>
      </c>
      <c r="Z1352">
        <v>6</v>
      </c>
      <c r="AA1352" s="2">
        <f t="shared" si="153"/>
        <v>17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3</v>
      </c>
      <c r="AI1352">
        <v>11</v>
      </c>
      <c r="AJ1352">
        <v>0</v>
      </c>
    </row>
    <row r="1353" spans="1:36" x14ac:dyDescent="0.25">
      <c r="A1353">
        <v>3231</v>
      </c>
      <c r="B1353">
        <v>1973</v>
      </c>
      <c r="C1353" s="2">
        <f t="shared" ca="1" si="147"/>
        <v>52</v>
      </c>
      <c r="D1353" t="s">
        <v>442</v>
      </c>
      <c r="E1353" t="s">
        <v>34</v>
      </c>
      <c r="F1353">
        <v>37971</v>
      </c>
      <c r="G1353">
        <v>1</v>
      </c>
      <c r="H1353">
        <v>0</v>
      </c>
      <c r="I1353" s="21">
        <f t="shared" si="148"/>
        <v>1</v>
      </c>
      <c r="J1353" t="s">
        <v>223</v>
      </c>
      <c r="K1353">
        <v>97</v>
      </c>
      <c r="L1353">
        <v>5</v>
      </c>
      <c r="M1353">
        <v>4</v>
      </c>
      <c r="N1353">
        <v>10</v>
      </c>
      <c r="O1353">
        <v>2</v>
      </c>
      <c r="P1353">
        <v>2</v>
      </c>
      <c r="Q1353">
        <v>7</v>
      </c>
      <c r="R1353" s="2">
        <f t="shared" si="149"/>
        <v>30</v>
      </c>
      <c r="S1353">
        <v>1</v>
      </c>
      <c r="T1353" s="2" t="str">
        <f t="shared" si="150"/>
        <v>With Discount</v>
      </c>
      <c r="U1353">
        <v>1</v>
      </c>
      <c r="V1353" s="18">
        <f t="shared" si="151"/>
        <v>7.5</v>
      </c>
      <c r="W1353">
        <v>0</v>
      </c>
      <c r="X1353">
        <v>3</v>
      </c>
      <c r="Y1353" s="18">
        <f t="shared" si="152"/>
        <v>22.5</v>
      </c>
      <c r="Z1353">
        <v>8</v>
      </c>
      <c r="AA1353" s="2">
        <f t="shared" si="153"/>
        <v>5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3</v>
      </c>
      <c r="AI1353">
        <v>11</v>
      </c>
      <c r="AJ1353">
        <v>0</v>
      </c>
    </row>
    <row r="1354" spans="1:36" x14ac:dyDescent="0.25">
      <c r="A1354">
        <v>4096</v>
      </c>
      <c r="B1354">
        <v>1968</v>
      </c>
      <c r="C1354" s="2">
        <f t="shared" ca="1" si="147"/>
        <v>57</v>
      </c>
      <c r="D1354" t="s">
        <v>443</v>
      </c>
      <c r="E1354" t="s">
        <v>37</v>
      </c>
      <c r="F1354">
        <v>41335</v>
      </c>
      <c r="G1354">
        <v>1</v>
      </c>
      <c r="H1354">
        <v>0</v>
      </c>
      <c r="I1354" s="21">
        <f t="shared" si="148"/>
        <v>1</v>
      </c>
      <c r="J1354" t="s">
        <v>150</v>
      </c>
      <c r="K1354">
        <v>24</v>
      </c>
      <c r="L1354">
        <v>112</v>
      </c>
      <c r="M1354">
        <v>19</v>
      </c>
      <c r="N1354">
        <v>21</v>
      </c>
      <c r="O1354">
        <v>16</v>
      </c>
      <c r="P1354">
        <v>14</v>
      </c>
      <c r="Q1354">
        <v>5</v>
      </c>
      <c r="R1354" s="2">
        <f t="shared" si="149"/>
        <v>187</v>
      </c>
      <c r="S1354">
        <v>3</v>
      </c>
      <c r="T1354" s="2" t="str">
        <f t="shared" si="150"/>
        <v>With Discount</v>
      </c>
      <c r="U1354">
        <v>4</v>
      </c>
      <c r="V1354" s="18">
        <f t="shared" si="151"/>
        <v>93.5</v>
      </c>
      <c r="W1354">
        <v>1</v>
      </c>
      <c r="X1354">
        <v>4</v>
      </c>
      <c r="Y1354" s="18">
        <f t="shared" si="152"/>
        <v>93.5</v>
      </c>
      <c r="Z1354">
        <v>7</v>
      </c>
      <c r="AA1354" s="2">
        <f t="shared" si="153"/>
        <v>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3</v>
      </c>
      <c r="AI1354">
        <v>11</v>
      </c>
      <c r="AJ1354">
        <v>0</v>
      </c>
    </row>
    <row r="1355" spans="1:36" x14ac:dyDescent="0.25">
      <c r="A1355">
        <v>10476</v>
      </c>
      <c r="B1355">
        <v>1958</v>
      </c>
      <c r="C1355" s="2">
        <f t="shared" ca="1" si="147"/>
        <v>67</v>
      </c>
      <c r="D1355" t="s">
        <v>442</v>
      </c>
      <c r="E1355" t="s">
        <v>34</v>
      </c>
      <c r="F1355">
        <v>67267</v>
      </c>
      <c r="G1355">
        <v>0</v>
      </c>
      <c r="H1355">
        <v>1</v>
      </c>
      <c r="I1355" s="21">
        <f t="shared" si="148"/>
        <v>1</v>
      </c>
      <c r="J1355" t="s">
        <v>129</v>
      </c>
      <c r="K1355">
        <v>0</v>
      </c>
      <c r="L1355">
        <v>134</v>
      </c>
      <c r="M1355">
        <v>11</v>
      </c>
      <c r="N1355">
        <v>59</v>
      </c>
      <c r="O1355">
        <v>15</v>
      </c>
      <c r="P1355">
        <v>2</v>
      </c>
      <c r="Q1355">
        <v>30</v>
      </c>
      <c r="R1355" s="2">
        <f t="shared" si="149"/>
        <v>251</v>
      </c>
      <c r="S1355">
        <v>1</v>
      </c>
      <c r="T1355" s="2" t="str">
        <f t="shared" si="150"/>
        <v>With Discount</v>
      </c>
      <c r="U1355">
        <v>3</v>
      </c>
      <c r="V1355" s="18">
        <f t="shared" si="151"/>
        <v>94.125</v>
      </c>
      <c r="W1355">
        <v>2</v>
      </c>
      <c r="X1355">
        <v>5</v>
      </c>
      <c r="Y1355" s="18">
        <f t="shared" si="152"/>
        <v>156.875</v>
      </c>
      <c r="Z1355">
        <v>2</v>
      </c>
      <c r="AA1355" s="2">
        <f t="shared" si="153"/>
        <v>11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3</v>
      </c>
      <c r="AI1355">
        <v>11</v>
      </c>
      <c r="AJ1355">
        <v>0</v>
      </c>
    </row>
    <row r="1356" spans="1:36" x14ac:dyDescent="0.25">
      <c r="A1356">
        <v>5948</v>
      </c>
      <c r="B1356">
        <v>1975</v>
      </c>
      <c r="C1356" s="2">
        <f t="shared" ca="1" si="147"/>
        <v>50</v>
      </c>
      <c r="D1356" t="s">
        <v>442</v>
      </c>
      <c r="E1356" t="s">
        <v>30</v>
      </c>
      <c r="F1356">
        <v>57338</v>
      </c>
      <c r="G1356">
        <v>0</v>
      </c>
      <c r="H1356">
        <v>1</v>
      </c>
      <c r="I1356" s="21">
        <f t="shared" si="148"/>
        <v>1</v>
      </c>
      <c r="J1356" t="s">
        <v>304</v>
      </c>
      <c r="K1356">
        <v>96</v>
      </c>
      <c r="L1356">
        <v>143</v>
      </c>
      <c r="M1356">
        <v>6</v>
      </c>
      <c r="N1356">
        <v>52</v>
      </c>
      <c r="O1356">
        <v>11</v>
      </c>
      <c r="P1356">
        <v>8</v>
      </c>
      <c r="Q1356">
        <v>17</v>
      </c>
      <c r="R1356" s="2">
        <f t="shared" si="149"/>
        <v>237</v>
      </c>
      <c r="S1356">
        <v>2</v>
      </c>
      <c r="T1356" s="2" t="str">
        <f t="shared" si="150"/>
        <v>With Discount</v>
      </c>
      <c r="U1356">
        <v>4</v>
      </c>
      <c r="V1356" s="18">
        <f t="shared" si="151"/>
        <v>105.33333333333333</v>
      </c>
      <c r="W1356">
        <v>1</v>
      </c>
      <c r="X1356">
        <v>5</v>
      </c>
      <c r="Y1356" s="18">
        <f t="shared" si="152"/>
        <v>131.66666666666669</v>
      </c>
      <c r="Z1356">
        <v>5</v>
      </c>
      <c r="AA1356" s="2">
        <f t="shared" si="153"/>
        <v>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3</v>
      </c>
      <c r="AI1356">
        <v>11</v>
      </c>
      <c r="AJ1356">
        <v>0</v>
      </c>
    </row>
    <row r="1357" spans="1:36" x14ac:dyDescent="0.25">
      <c r="A1357">
        <v>9140</v>
      </c>
      <c r="B1357">
        <v>1960</v>
      </c>
      <c r="C1357" s="2">
        <f t="shared" ca="1" si="147"/>
        <v>65</v>
      </c>
      <c r="D1357" t="s">
        <v>443</v>
      </c>
      <c r="E1357" t="s">
        <v>34</v>
      </c>
      <c r="F1357">
        <v>50523</v>
      </c>
      <c r="G1357">
        <v>1</v>
      </c>
      <c r="H1357">
        <v>1</v>
      </c>
      <c r="I1357" s="21">
        <f t="shared" si="148"/>
        <v>2</v>
      </c>
      <c r="J1357" t="s">
        <v>291</v>
      </c>
      <c r="K1357">
        <v>89</v>
      </c>
      <c r="L1357">
        <v>51</v>
      </c>
      <c r="M1357">
        <v>4</v>
      </c>
      <c r="N1357">
        <v>24</v>
      </c>
      <c r="O1357">
        <v>4</v>
      </c>
      <c r="P1357">
        <v>7</v>
      </c>
      <c r="Q1357">
        <v>1</v>
      </c>
      <c r="R1357" s="2">
        <f t="shared" si="149"/>
        <v>91</v>
      </c>
      <c r="S1357">
        <v>2</v>
      </c>
      <c r="T1357" s="2" t="str">
        <f t="shared" si="150"/>
        <v>With Discount</v>
      </c>
      <c r="U1357">
        <v>2</v>
      </c>
      <c r="V1357" s="18">
        <f t="shared" si="151"/>
        <v>30.333333333333332</v>
      </c>
      <c r="W1357">
        <v>0</v>
      </c>
      <c r="X1357">
        <v>4</v>
      </c>
      <c r="Y1357" s="18">
        <f t="shared" si="152"/>
        <v>60.666666666666664</v>
      </c>
      <c r="Z1357">
        <v>6</v>
      </c>
      <c r="AA1357" s="2">
        <f t="shared" si="153"/>
        <v>8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3</v>
      </c>
      <c r="AI1357">
        <v>11</v>
      </c>
      <c r="AJ1357">
        <v>0</v>
      </c>
    </row>
    <row r="1358" spans="1:36" x14ac:dyDescent="0.25">
      <c r="A1358">
        <v>10258</v>
      </c>
      <c r="B1358">
        <v>1965</v>
      </c>
      <c r="C1358" s="2">
        <f t="shared" ca="1" si="147"/>
        <v>60</v>
      </c>
      <c r="D1358" t="s">
        <v>443</v>
      </c>
      <c r="E1358" t="s">
        <v>30</v>
      </c>
      <c r="F1358">
        <v>35791</v>
      </c>
      <c r="G1358">
        <v>2</v>
      </c>
      <c r="H1358">
        <v>1</v>
      </c>
      <c r="I1358" s="21">
        <f t="shared" si="148"/>
        <v>3</v>
      </c>
      <c r="J1358" s="1">
        <v>41430</v>
      </c>
      <c r="K1358">
        <v>94</v>
      </c>
      <c r="L1358">
        <v>27</v>
      </c>
      <c r="M1358">
        <v>0</v>
      </c>
      <c r="N1358">
        <v>5</v>
      </c>
      <c r="O1358">
        <v>0</v>
      </c>
      <c r="P1358">
        <v>0</v>
      </c>
      <c r="Q1358">
        <v>3</v>
      </c>
      <c r="R1358" s="2">
        <f t="shared" si="149"/>
        <v>35</v>
      </c>
      <c r="S1358">
        <v>2</v>
      </c>
      <c r="T1358" s="2" t="str">
        <f t="shared" si="150"/>
        <v>With Discount</v>
      </c>
      <c r="U1358">
        <v>1</v>
      </c>
      <c r="V1358" s="18">
        <f t="shared" si="151"/>
        <v>8.75</v>
      </c>
      <c r="W1358">
        <v>0</v>
      </c>
      <c r="X1358">
        <v>3</v>
      </c>
      <c r="Y1358" s="18">
        <f t="shared" si="152"/>
        <v>26.25</v>
      </c>
      <c r="Z1358">
        <v>8</v>
      </c>
      <c r="AA1358" s="2">
        <f t="shared" si="153"/>
        <v>6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3</v>
      </c>
      <c r="AI1358">
        <v>11</v>
      </c>
      <c r="AJ1358">
        <v>0</v>
      </c>
    </row>
    <row r="1359" spans="1:36" x14ac:dyDescent="0.25">
      <c r="A1359">
        <v>5675</v>
      </c>
      <c r="B1359">
        <v>1960</v>
      </c>
      <c r="C1359" s="2">
        <f t="shared" ca="1" si="147"/>
        <v>65</v>
      </c>
      <c r="D1359" t="s">
        <v>33</v>
      </c>
      <c r="E1359" t="s">
        <v>37</v>
      </c>
      <c r="F1359">
        <v>50611</v>
      </c>
      <c r="G1359">
        <v>0</v>
      </c>
      <c r="H1359">
        <v>1</v>
      </c>
      <c r="I1359" s="21">
        <f t="shared" si="148"/>
        <v>1</v>
      </c>
      <c r="J1359" s="1">
        <v>41009</v>
      </c>
      <c r="K1359">
        <v>98</v>
      </c>
      <c r="L1359">
        <v>459</v>
      </c>
      <c r="M1359">
        <v>0</v>
      </c>
      <c r="N1359">
        <v>24</v>
      </c>
      <c r="O1359">
        <v>6</v>
      </c>
      <c r="P1359">
        <v>0</v>
      </c>
      <c r="Q1359">
        <v>4</v>
      </c>
      <c r="R1359" s="2">
        <f t="shared" si="149"/>
        <v>493</v>
      </c>
      <c r="S1359">
        <v>6</v>
      </c>
      <c r="T1359" s="2" t="str">
        <f t="shared" si="150"/>
        <v>With Discount</v>
      </c>
      <c r="U1359">
        <v>4</v>
      </c>
      <c r="V1359" s="18">
        <f t="shared" si="151"/>
        <v>179.27272727272728</v>
      </c>
      <c r="W1359">
        <v>5</v>
      </c>
      <c r="X1359">
        <v>7</v>
      </c>
      <c r="Y1359" s="18">
        <f t="shared" si="152"/>
        <v>313.72727272727275</v>
      </c>
      <c r="Z1359">
        <v>6</v>
      </c>
      <c r="AA1359" s="2">
        <f t="shared" si="153"/>
        <v>22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3</v>
      </c>
      <c r="AI1359">
        <v>11</v>
      </c>
      <c r="AJ1359">
        <v>0</v>
      </c>
    </row>
    <row r="1360" spans="1:36" x14ac:dyDescent="0.25">
      <c r="A1360">
        <v>4743</v>
      </c>
      <c r="B1360">
        <v>1969</v>
      </c>
      <c r="C1360" s="2">
        <f t="shared" ca="1" si="147"/>
        <v>56</v>
      </c>
      <c r="D1360" t="s">
        <v>33</v>
      </c>
      <c r="E1360" t="s">
        <v>34</v>
      </c>
      <c r="F1360">
        <v>56242</v>
      </c>
      <c r="G1360">
        <v>0</v>
      </c>
      <c r="H1360">
        <v>1</v>
      </c>
      <c r="I1360" s="21">
        <f t="shared" si="148"/>
        <v>1</v>
      </c>
      <c r="J1360" s="1">
        <v>41336</v>
      </c>
      <c r="K1360">
        <v>72</v>
      </c>
      <c r="L1360">
        <v>689</v>
      </c>
      <c r="M1360">
        <v>8</v>
      </c>
      <c r="N1360">
        <v>167</v>
      </c>
      <c r="O1360">
        <v>11</v>
      </c>
      <c r="P1360">
        <v>8</v>
      </c>
      <c r="Q1360">
        <v>88</v>
      </c>
      <c r="R1360" s="2">
        <f t="shared" si="149"/>
        <v>971</v>
      </c>
      <c r="S1360">
        <v>5</v>
      </c>
      <c r="T1360" s="2" t="str">
        <f t="shared" si="150"/>
        <v>With Discount</v>
      </c>
      <c r="U1360">
        <v>8</v>
      </c>
      <c r="V1360" s="18">
        <f t="shared" si="151"/>
        <v>408.84210526315786</v>
      </c>
      <c r="W1360">
        <v>4</v>
      </c>
      <c r="X1360">
        <v>11</v>
      </c>
      <c r="Y1360" s="18">
        <f t="shared" si="152"/>
        <v>562.15789473684208</v>
      </c>
      <c r="Z1360">
        <v>6</v>
      </c>
      <c r="AA1360" s="2">
        <f t="shared" si="153"/>
        <v>28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3</v>
      </c>
      <c r="AI1360">
        <v>11</v>
      </c>
      <c r="AJ1360">
        <v>0</v>
      </c>
    </row>
    <row r="1361" spans="1:36" x14ac:dyDescent="0.25">
      <c r="A1361">
        <v>8805</v>
      </c>
      <c r="B1361">
        <v>1960</v>
      </c>
      <c r="C1361" s="2">
        <f t="shared" ca="1" si="147"/>
        <v>65</v>
      </c>
      <c r="D1361" t="s">
        <v>442</v>
      </c>
      <c r="E1361" t="s">
        <v>30</v>
      </c>
      <c r="F1361">
        <v>48904</v>
      </c>
      <c r="G1361">
        <v>0</v>
      </c>
      <c r="H1361">
        <v>1</v>
      </c>
      <c r="I1361" s="21">
        <f t="shared" si="148"/>
        <v>1</v>
      </c>
      <c r="J1361" s="1">
        <v>40951</v>
      </c>
      <c r="K1361">
        <v>1</v>
      </c>
      <c r="L1361">
        <v>283</v>
      </c>
      <c r="M1361">
        <v>10</v>
      </c>
      <c r="N1361">
        <v>38</v>
      </c>
      <c r="O1361">
        <v>0</v>
      </c>
      <c r="P1361">
        <v>13</v>
      </c>
      <c r="Q1361">
        <v>27</v>
      </c>
      <c r="R1361" s="2">
        <f t="shared" si="149"/>
        <v>371</v>
      </c>
      <c r="S1361">
        <v>4</v>
      </c>
      <c r="T1361" s="2" t="str">
        <f t="shared" si="150"/>
        <v>With Discount</v>
      </c>
      <c r="U1361">
        <v>7</v>
      </c>
      <c r="V1361" s="18">
        <f t="shared" si="151"/>
        <v>236.09090909090909</v>
      </c>
      <c r="W1361">
        <v>2</v>
      </c>
      <c r="X1361">
        <v>4</v>
      </c>
      <c r="Y1361" s="18">
        <f t="shared" si="152"/>
        <v>134.90909090909091</v>
      </c>
      <c r="Z1361">
        <v>8</v>
      </c>
      <c r="AA1361" s="2">
        <f t="shared" si="153"/>
        <v>17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3</v>
      </c>
      <c r="AI1361">
        <v>11</v>
      </c>
      <c r="AJ1361">
        <v>0</v>
      </c>
    </row>
    <row r="1362" spans="1:36" x14ac:dyDescent="0.25">
      <c r="A1362">
        <v>1542</v>
      </c>
      <c r="B1362">
        <v>1975</v>
      </c>
      <c r="C1362" s="2">
        <f t="shared" ca="1" si="147"/>
        <v>50</v>
      </c>
      <c r="D1362" t="s">
        <v>442</v>
      </c>
      <c r="E1362" t="s">
        <v>30</v>
      </c>
      <c r="F1362">
        <v>56243</v>
      </c>
      <c r="G1362">
        <v>1</v>
      </c>
      <c r="H1362">
        <v>2</v>
      </c>
      <c r="I1362" s="21">
        <f t="shared" si="148"/>
        <v>3</v>
      </c>
      <c r="J1362" t="s">
        <v>240</v>
      </c>
      <c r="K1362">
        <v>26</v>
      </c>
      <c r="L1362">
        <v>347</v>
      </c>
      <c r="M1362">
        <v>0</v>
      </c>
      <c r="N1362">
        <v>35</v>
      </c>
      <c r="O1362">
        <v>4</v>
      </c>
      <c r="P1362">
        <v>3</v>
      </c>
      <c r="Q1362">
        <v>7</v>
      </c>
      <c r="R1362" s="2">
        <f t="shared" si="149"/>
        <v>396</v>
      </c>
      <c r="S1362">
        <v>6</v>
      </c>
      <c r="T1362" s="2" t="str">
        <f t="shared" si="150"/>
        <v>With Discount</v>
      </c>
      <c r="U1362">
        <v>4</v>
      </c>
      <c r="V1362" s="18">
        <f t="shared" si="151"/>
        <v>132</v>
      </c>
      <c r="W1362">
        <v>2</v>
      </c>
      <c r="X1362">
        <v>8</v>
      </c>
      <c r="Y1362" s="18">
        <f t="shared" si="152"/>
        <v>264</v>
      </c>
      <c r="Z1362">
        <v>5</v>
      </c>
      <c r="AA1362" s="2">
        <f t="shared" si="153"/>
        <v>20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3</v>
      </c>
      <c r="AI1362">
        <v>11</v>
      </c>
      <c r="AJ1362">
        <v>0</v>
      </c>
    </row>
    <row r="1363" spans="1:36" x14ac:dyDescent="0.25">
      <c r="A1363">
        <v>6770</v>
      </c>
      <c r="B1363">
        <v>1985</v>
      </c>
      <c r="C1363" s="2">
        <f t="shared" ca="1" si="147"/>
        <v>40</v>
      </c>
      <c r="D1363" t="s">
        <v>442</v>
      </c>
      <c r="E1363" t="s">
        <v>34</v>
      </c>
      <c r="F1363">
        <v>21355</v>
      </c>
      <c r="G1363">
        <v>1</v>
      </c>
      <c r="H1363">
        <v>0</v>
      </c>
      <c r="I1363" s="21">
        <f t="shared" si="148"/>
        <v>1</v>
      </c>
      <c r="J1363" t="s">
        <v>113</v>
      </c>
      <c r="K1363">
        <v>5</v>
      </c>
      <c r="L1363">
        <v>5</v>
      </c>
      <c r="M1363">
        <v>13</v>
      </c>
      <c r="N1363">
        <v>14</v>
      </c>
      <c r="O1363">
        <v>0</v>
      </c>
      <c r="P1363">
        <v>5</v>
      </c>
      <c r="Q1363">
        <v>31</v>
      </c>
      <c r="R1363" s="2">
        <f t="shared" si="149"/>
        <v>68</v>
      </c>
      <c r="S1363">
        <v>2</v>
      </c>
      <c r="T1363" s="2" t="str">
        <f t="shared" si="150"/>
        <v>With Discount</v>
      </c>
      <c r="U1363">
        <v>2</v>
      </c>
      <c r="V1363" s="18">
        <f t="shared" si="151"/>
        <v>34</v>
      </c>
      <c r="W1363">
        <v>1</v>
      </c>
      <c r="X1363">
        <v>2</v>
      </c>
      <c r="Y1363" s="18">
        <f t="shared" si="152"/>
        <v>34</v>
      </c>
      <c r="Z1363">
        <v>6</v>
      </c>
      <c r="AA1363" s="2">
        <f t="shared" si="153"/>
        <v>7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3</v>
      </c>
      <c r="AI1363">
        <v>11</v>
      </c>
      <c r="AJ1363">
        <v>1</v>
      </c>
    </row>
    <row r="1364" spans="1:36" x14ac:dyDescent="0.25">
      <c r="A1364">
        <v>8773</v>
      </c>
      <c r="B1364">
        <v>1971</v>
      </c>
      <c r="C1364" s="2">
        <f t="shared" ca="1" si="147"/>
        <v>54</v>
      </c>
      <c r="D1364" t="s">
        <v>443</v>
      </c>
      <c r="E1364" t="s">
        <v>34</v>
      </c>
      <c r="F1364">
        <v>57420</v>
      </c>
      <c r="G1364">
        <v>0</v>
      </c>
      <c r="H1364">
        <v>1</v>
      </c>
      <c r="I1364" s="21">
        <f t="shared" si="148"/>
        <v>1</v>
      </c>
      <c r="J1364" t="s">
        <v>265</v>
      </c>
      <c r="K1364">
        <v>22</v>
      </c>
      <c r="L1364">
        <v>280</v>
      </c>
      <c r="M1364">
        <v>0</v>
      </c>
      <c r="N1364">
        <v>18</v>
      </c>
      <c r="O1364">
        <v>0</v>
      </c>
      <c r="P1364">
        <v>0</v>
      </c>
      <c r="Q1364">
        <v>24</v>
      </c>
      <c r="R1364" s="2">
        <f t="shared" si="149"/>
        <v>322</v>
      </c>
      <c r="S1364">
        <v>3</v>
      </c>
      <c r="T1364" s="2" t="str">
        <f t="shared" si="150"/>
        <v>With Discount</v>
      </c>
      <c r="U1364">
        <v>5</v>
      </c>
      <c r="V1364" s="18">
        <f t="shared" si="151"/>
        <v>146.36363636363635</v>
      </c>
      <c r="W1364">
        <v>1</v>
      </c>
      <c r="X1364">
        <v>6</v>
      </c>
      <c r="Y1364" s="18">
        <f t="shared" si="152"/>
        <v>175.63636363636363</v>
      </c>
      <c r="Z1364">
        <v>7</v>
      </c>
      <c r="AA1364" s="2">
        <f t="shared" si="153"/>
        <v>15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3</v>
      </c>
      <c r="AI1364">
        <v>11</v>
      </c>
      <c r="AJ1364">
        <v>0</v>
      </c>
    </row>
    <row r="1365" spans="1:36" x14ac:dyDescent="0.25">
      <c r="A1365">
        <v>10420</v>
      </c>
      <c r="B1365">
        <v>1955</v>
      </c>
      <c r="C1365" s="2">
        <f t="shared" ca="1" si="147"/>
        <v>70</v>
      </c>
      <c r="D1365" t="s">
        <v>443</v>
      </c>
      <c r="E1365" t="s">
        <v>37</v>
      </c>
      <c r="F1365">
        <v>46390</v>
      </c>
      <c r="G1365">
        <v>0</v>
      </c>
      <c r="H1365">
        <v>1</v>
      </c>
      <c r="I1365" s="21">
        <f t="shared" si="148"/>
        <v>1</v>
      </c>
      <c r="J1365" s="1">
        <v>41764</v>
      </c>
      <c r="K1365">
        <v>56</v>
      </c>
      <c r="L1365">
        <v>95</v>
      </c>
      <c r="M1365">
        <v>14</v>
      </c>
      <c r="N1365">
        <v>64</v>
      </c>
      <c r="O1365">
        <v>2</v>
      </c>
      <c r="P1365">
        <v>9</v>
      </c>
      <c r="Q1365">
        <v>38</v>
      </c>
      <c r="R1365" s="2">
        <f t="shared" si="149"/>
        <v>222</v>
      </c>
      <c r="S1365">
        <v>1</v>
      </c>
      <c r="T1365" s="2" t="str">
        <f t="shared" si="150"/>
        <v>With Discount</v>
      </c>
      <c r="U1365">
        <v>4</v>
      </c>
      <c r="V1365" s="18">
        <f t="shared" si="151"/>
        <v>126.85714285714285</v>
      </c>
      <c r="W1365">
        <v>2</v>
      </c>
      <c r="X1365">
        <v>3</v>
      </c>
      <c r="Y1365" s="18">
        <f t="shared" si="152"/>
        <v>95.142857142857139</v>
      </c>
      <c r="Z1365">
        <v>7</v>
      </c>
      <c r="AA1365" s="2">
        <f t="shared" si="153"/>
        <v>10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3</v>
      </c>
      <c r="AI1365">
        <v>11</v>
      </c>
      <c r="AJ1365">
        <v>0</v>
      </c>
    </row>
    <row r="1366" spans="1:36" x14ac:dyDescent="0.25">
      <c r="A1366">
        <v>7514</v>
      </c>
      <c r="B1366">
        <v>1956</v>
      </c>
      <c r="C1366" s="2">
        <f t="shared" ca="1" si="147"/>
        <v>69</v>
      </c>
      <c r="D1366" t="s">
        <v>443</v>
      </c>
      <c r="E1366" t="s">
        <v>34</v>
      </c>
      <c r="F1366">
        <v>54342</v>
      </c>
      <c r="G1366">
        <v>1</v>
      </c>
      <c r="H1366">
        <v>1</v>
      </c>
      <c r="I1366" s="21">
        <f t="shared" si="148"/>
        <v>2</v>
      </c>
      <c r="J1366" s="1">
        <v>41340</v>
      </c>
      <c r="K1366">
        <v>74</v>
      </c>
      <c r="L1366">
        <v>84</v>
      </c>
      <c r="M1366">
        <v>10</v>
      </c>
      <c r="N1366">
        <v>34</v>
      </c>
      <c r="O1366">
        <v>11</v>
      </c>
      <c r="P1366">
        <v>10</v>
      </c>
      <c r="Q1366">
        <v>28</v>
      </c>
      <c r="R1366" s="2">
        <f t="shared" si="149"/>
        <v>177</v>
      </c>
      <c r="S1366">
        <v>4</v>
      </c>
      <c r="T1366" s="2" t="str">
        <f t="shared" si="150"/>
        <v>With Discount</v>
      </c>
      <c r="U1366">
        <v>3</v>
      </c>
      <c r="V1366" s="18">
        <f t="shared" si="151"/>
        <v>75.857142857142847</v>
      </c>
      <c r="W1366">
        <v>1</v>
      </c>
      <c r="X1366">
        <v>4</v>
      </c>
      <c r="Y1366" s="18">
        <f t="shared" si="152"/>
        <v>101.14285714285714</v>
      </c>
      <c r="Z1366">
        <v>6</v>
      </c>
      <c r="AA1366" s="2">
        <f t="shared" si="153"/>
        <v>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3</v>
      </c>
      <c r="AI1366">
        <v>11</v>
      </c>
      <c r="AJ1366">
        <v>0</v>
      </c>
    </row>
    <row r="1367" spans="1:36" x14ac:dyDescent="0.25">
      <c r="A1367">
        <v>793</v>
      </c>
      <c r="B1367">
        <v>1973</v>
      </c>
      <c r="C1367" s="2">
        <f t="shared" ca="1" si="147"/>
        <v>52</v>
      </c>
      <c r="D1367" t="s">
        <v>442</v>
      </c>
      <c r="E1367" t="s">
        <v>34</v>
      </c>
      <c r="F1367">
        <v>20895</v>
      </c>
      <c r="G1367">
        <v>1</v>
      </c>
      <c r="H1367">
        <v>0</v>
      </c>
      <c r="I1367" s="21">
        <f t="shared" si="148"/>
        <v>1</v>
      </c>
      <c r="J1367" s="1">
        <v>41070</v>
      </c>
      <c r="K1367">
        <v>24</v>
      </c>
      <c r="L1367">
        <v>18</v>
      </c>
      <c r="M1367">
        <v>3</v>
      </c>
      <c r="N1367">
        <v>17</v>
      </c>
      <c r="O1367">
        <v>3</v>
      </c>
      <c r="P1367">
        <v>0</v>
      </c>
      <c r="Q1367">
        <v>4</v>
      </c>
      <c r="R1367" s="2">
        <f t="shared" si="149"/>
        <v>45</v>
      </c>
      <c r="S1367">
        <v>1</v>
      </c>
      <c r="T1367" s="2" t="str">
        <f t="shared" si="150"/>
        <v>With Discount</v>
      </c>
      <c r="U1367">
        <v>2</v>
      </c>
      <c r="V1367" s="18">
        <f t="shared" si="151"/>
        <v>18</v>
      </c>
      <c r="W1367">
        <v>0</v>
      </c>
      <c r="X1367">
        <v>3</v>
      </c>
      <c r="Y1367" s="18">
        <f t="shared" si="152"/>
        <v>27</v>
      </c>
      <c r="Z1367">
        <v>9</v>
      </c>
      <c r="AA1367" s="2">
        <f t="shared" si="153"/>
        <v>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3</v>
      </c>
      <c r="AI1367">
        <v>11</v>
      </c>
      <c r="AJ1367">
        <v>0</v>
      </c>
    </row>
    <row r="1368" spans="1:36" x14ac:dyDescent="0.25">
      <c r="A1368">
        <v>10909</v>
      </c>
      <c r="B1368">
        <v>1948</v>
      </c>
      <c r="C1368" s="2">
        <f t="shared" ca="1" si="147"/>
        <v>77</v>
      </c>
      <c r="D1368" t="s">
        <v>442</v>
      </c>
      <c r="E1368" t="s">
        <v>34</v>
      </c>
      <c r="F1368">
        <v>92344</v>
      </c>
      <c r="G1368">
        <v>0</v>
      </c>
      <c r="H1368">
        <v>0</v>
      </c>
      <c r="I1368" s="21">
        <f t="shared" si="148"/>
        <v>0</v>
      </c>
      <c r="J1368" t="s">
        <v>176</v>
      </c>
      <c r="K1368">
        <v>9</v>
      </c>
      <c r="L1368">
        <v>992</v>
      </c>
      <c r="M1368">
        <v>24</v>
      </c>
      <c r="N1368">
        <v>694</v>
      </c>
      <c r="O1368">
        <v>51</v>
      </c>
      <c r="P1368">
        <v>19</v>
      </c>
      <c r="Q1368">
        <v>119</v>
      </c>
      <c r="R1368" s="2">
        <f t="shared" si="149"/>
        <v>1899</v>
      </c>
      <c r="S1368">
        <v>0</v>
      </c>
      <c r="T1368" s="2" t="str">
        <f t="shared" si="150"/>
        <v>Without Discount</v>
      </c>
      <c r="U1368">
        <v>5</v>
      </c>
      <c r="V1368" s="18">
        <f t="shared" si="151"/>
        <v>949.5</v>
      </c>
      <c r="W1368">
        <v>10</v>
      </c>
      <c r="X1368">
        <v>5</v>
      </c>
      <c r="Y1368" s="18">
        <f t="shared" si="152"/>
        <v>949.5</v>
      </c>
      <c r="Z1368">
        <v>1</v>
      </c>
      <c r="AA1368" s="2">
        <f t="shared" si="153"/>
        <v>20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3</v>
      </c>
      <c r="AI1368">
        <v>11</v>
      </c>
      <c r="AJ1368">
        <v>0</v>
      </c>
    </row>
    <row r="1369" spans="1:36" x14ac:dyDescent="0.25">
      <c r="A1369">
        <v>8702</v>
      </c>
      <c r="B1369">
        <v>1976</v>
      </c>
      <c r="C1369" s="2">
        <f t="shared" ca="1" si="147"/>
        <v>49</v>
      </c>
      <c r="D1369" t="s">
        <v>443</v>
      </c>
      <c r="E1369" t="s">
        <v>34</v>
      </c>
      <c r="F1369">
        <v>26907</v>
      </c>
      <c r="G1369">
        <v>1</v>
      </c>
      <c r="H1369">
        <v>1</v>
      </c>
      <c r="I1369" s="21">
        <f t="shared" si="148"/>
        <v>2</v>
      </c>
      <c r="J1369" t="s">
        <v>113</v>
      </c>
      <c r="K1369">
        <v>10</v>
      </c>
      <c r="L1369">
        <v>9</v>
      </c>
      <c r="M1369">
        <v>1</v>
      </c>
      <c r="N1369">
        <v>7</v>
      </c>
      <c r="O1369">
        <v>0</v>
      </c>
      <c r="P1369">
        <v>3</v>
      </c>
      <c r="Q1369">
        <v>2</v>
      </c>
      <c r="R1369" s="2">
        <f t="shared" si="149"/>
        <v>22</v>
      </c>
      <c r="S1369">
        <v>2</v>
      </c>
      <c r="T1369" s="2" t="str">
        <f t="shared" si="150"/>
        <v>With Discount</v>
      </c>
      <c r="U1369">
        <v>1</v>
      </c>
      <c r="V1369" s="18">
        <f t="shared" si="151"/>
        <v>5.5</v>
      </c>
      <c r="W1369">
        <v>0</v>
      </c>
      <c r="X1369">
        <v>3</v>
      </c>
      <c r="Y1369" s="18">
        <f t="shared" si="152"/>
        <v>16.5</v>
      </c>
      <c r="Z1369">
        <v>7</v>
      </c>
      <c r="AA1369" s="2">
        <f t="shared" si="153"/>
        <v>6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3</v>
      </c>
      <c r="AI1369">
        <v>11</v>
      </c>
      <c r="AJ1369">
        <v>0</v>
      </c>
    </row>
    <row r="1370" spans="1:36" x14ac:dyDescent="0.25">
      <c r="A1370">
        <v>4791</v>
      </c>
      <c r="B1370">
        <v>1980</v>
      </c>
      <c r="C1370" s="2">
        <f t="shared" ca="1" si="147"/>
        <v>45</v>
      </c>
      <c r="D1370" t="s">
        <v>442</v>
      </c>
      <c r="E1370" t="s">
        <v>34</v>
      </c>
      <c r="F1370">
        <v>44964</v>
      </c>
      <c r="G1370">
        <v>1</v>
      </c>
      <c r="H1370">
        <v>1</v>
      </c>
      <c r="I1370" s="21">
        <f t="shared" si="148"/>
        <v>2</v>
      </c>
      <c r="J1370" t="s">
        <v>119</v>
      </c>
      <c r="K1370">
        <v>35</v>
      </c>
      <c r="L1370">
        <v>19</v>
      </c>
      <c r="M1370">
        <v>1</v>
      </c>
      <c r="N1370">
        <v>17</v>
      </c>
      <c r="O1370">
        <v>2</v>
      </c>
      <c r="P1370">
        <v>0</v>
      </c>
      <c r="Q1370">
        <v>2</v>
      </c>
      <c r="R1370" s="2">
        <f t="shared" si="149"/>
        <v>41</v>
      </c>
      <c r="S1370">
        <v>1</v>
      </c>
      <c r="T1370" s="2" t="str">
        <f t="shared" si="150"/>
        <v>With Discount</v>
      </c>
      <c r="U1370">
        <v>1</v>
      </c>
      <c r="V1370" s="18">
        <f t="shared" si="151"/>
        <v>10.25</v>
      </c>
      <c r="W1370">
        <v>0</v>
      </c>
      <c r="X1370">
        <v>3</v>
      </c>
      <c r="Y1370" s="18">
        <f t="shared" si="152"/>
        <v>30.75</v>
      </c>
      <c r="Z1370">
        <v>8</v>
      </c>
      <c r="AA1370" s="2">
        <f t="shared" si="153"/>
        <v>5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3</v>
      </c>
      <c r="AI1370">
        <v>11</v>
      </c>
      <c r="AJ1370">
        <v>0</v>
      </c>
    </row>
    <row r="1371" spans="1:36" x14ac:dyDescent="0.25">
      <c r="A1371">
        <v>2963</v>
      </c>
      <c r="B1371">
        <v>1979</v>
      </c>
      <c r="C1371" s="2">
        <f t="shared" ca="1" si="147"/>
        <v>46</v>
      </c>
      <c r="D1371" t="s">
        <v>442</v>
      </c>
      <c r="E1371" t="s">
        <v>34</v>
      </c>
      <c r="F1371">
        <v>75507</v>
      </c>
      <c r="G1371">
        <v>0</v>
      </c>
      <c r="H1371">
        <v>0</v>
      </c>
      <c r="I1371" s="21">
        <f t="shared" si="148"/>
        <v>0</v>
      </c>
      <c r="J1371" s="1">
        <v>41675</v>
      </c>
      <c r="K1371">
        <v>56</v>
      </c>
      <c r="L1371">
        <v>709</v>
      </c>
      <c r="M1371">
        <v>93</v>
      </c>
      <c r="N1371">
        <v>374</v>
      </c>
      <c r="O1371">
        <v>104</v>
      </c>
      <c r="P1371">
        <v>80</v>
      </c>
      <c r="Q1371">
        <v>80</v>
      </c>
      <c r="R1371" s="2">
        <f t="shared" si="149"/>
        <v>1440</v>
      </c>
      <c r="S1371">
        <v>1</v>
      </c>
      <c r="T1371" s="2" t="str">
        <f t="shared" si="150"/>
        <v>With Discount</v>
      </c>
      <c r="U1371">
        <v>8</v>
      </c>
      <c r="V1371" s="18">
        <f t="shared" si="151"/>
        <v>822.85714285714278</v>
      </c>
      <c r="W1371">
        <v>6</v>
      </c>
      <c r="X1371">
        <v>6</v>
      </c>
      <c r="Y1371" s="18">
        <f t="shared" si="152"/>
        <v>617.14285714285711</v>
      </c>
      <c r="Z1371">
        <v>3</v>
      </c>
      <c r="AA1371" s="2">
        <f t="shared" si="153"/>
        <v>21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3</v>
      </c>
      <c r="AI1371">
        <v>11</v>
      </c>
      <c r="AJ1371">
        <v>0</v>
      </c>
    </row>
    <row r="1372" spans="1:36" x14ac:dyDescent="0.25">
      <c r="A1372">
        <v>8216</v>
      </c>
      <c r="B1372">
        <v>1972</v>
      </c>
      <c r="C1372" s="2">
        <f t="shared" ca="1" si="147"/>
        <v>53</v>
      </c>
      <c r="D1372" t="s">
        <v>443</v>
      </c>
      <c r="E1372" t="s">
        <v>34</v>
      </c>
      <c r="F1372">
        <v>53761</v>
      </c>
      <c r="G1372">
        <v>1</v>
      </c>
      <c r="H1372">
        <v>1</v>
      </c>
      <c r="I1372" s="21">
        <f t="shared" si="148"/>
        <v>2</v>
      </c>
      <c r="J1372" s="1">
        <v>41588</v>
      </c>
      <c r="K1372">
        <v>7</v>
      </c>
      <c r="L1372">
        <v>158</v>
      </c>
      <c r="M1372">
        <v>0</v>
      </c>
      <c r="N1372">
        <v>76</v>
      </c>
      <c r="O1372">
        <v>13</v>
      </c>
      <c r="P1372">
        <v>7</v>
      </c>
      <c r="Q1372">
        <v>71</v>
      </c>
      <c r="R1372" s="2">
        <f t="shared" si="149"/>
        <v>325</v>
      </c>
      <c r="S1372">
        <v>6</v>
      </c>
      <c r="T1372" s="2" t="str">
        <f t="shared" si="150"/>
        <v>With Discount</v>
      </c>
      <c r="U1372">
        <v>4</v>
      </c>
      <c r="V1372" s="18">
        <f t="shared" si="151"/>
        <v>185.71428571428569</v>
      </c>
      <c r="W1372">
        <v>4</v>
      </c>
      <c r="X1372">
        <v>3</v>
      </c>
      <c r="Y1372" s="18">
        <f t="shared" si="152"/>
        <v>139.28571428571428</v>
      </c>
      <c r="Z1372">
        <v>5</v>
      </c>
      <c r="AA1372" s="2">
        <f t="shared" si="153"/>
        <v>17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3</v>
      </c>
      <c r="AI1372">
        <v>11</v>
      </c>
      <c r="AJ1372">
        <v>0</v>
      </c>
    </row>
    <row r="1373" spans="1:36" x14ac:dyDescent="0.25">
      <c r="A1373">
        <v>8140</v>
      </c>
      <c r="B1373">
        <v>1973</v>
      </c>
      <c r="C1373" s="2">
        <f t="shared" ca="1" si="147"/>
        <v>52</v>
      </c>
      <c r="D1373" t="s">
        <v>442</v>
      </c>
      <c r="E1373" t="s">
        <v>34</v>
      </c>
      <c r="F1373">
        <v>22682</v>
      </c>
      <c r="G1373">
        <v>1</v>
      </c>
      <c r="H1373">
        <v>0</v>
      </c>
      <c r="I1373" s="21">
        <f t="shared" si="148"/>
        <v>1</v>
      </c>
      <c r="J1373" s="1">
        <v>41343</v>
      </c>
      <c r="K1373">
        <v>51</v>
      </c>
      <c r="L1373">
        <v>10</v>
      </c>
      <c r="M1373">
        <v>14</v>
      </c>
      <c r="N1373">
        <v>29</v>
      </c>
      <c r="O1373">
        <v>4</v>
      </c>
      <c r="P1373">
        <v>2</v>
      </c>
      <c r="Q1373">
        <v>36</v>
      </c>
      <c r="R1373" s="2">
        <f t="shared" si="149"/>
        <v>95</v>
      </c>
      <c r="S1373">
        <v>3</v>
      </c>
      <c r="T1373" s="2" t="str">
        <f t="shared" si="150"/>
        <v>With Discount</v>
      </c>
      <c r="U1373">
        <v>2</v>
      </c>
      <c r="V1373" s="18">
        <f t="shared" si="151"/>
        <v>31.666666666666664</v>
      </c>
      <c r="W1373">
        <v>1</v>
      </c>
      <c r="X1373">
        <v>4</v>
      </c>
      <c r="Y1373" s="18">
        <f t="shared" si="152"/>
        <v>63.333333333333329</v>
      </c>
      <c r="Z1373">
        <v>4</v>
      </c>
      <c r="AA1373" s="2">
        <f t="shared" si="153"/>
        <v>10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3</v>
      </c>
      <c r="AI1373">
        <v>11</v>
      </c>
      <c r="AJ1373">
        <v>0</v>
      </c>
    </row>
    <row r="1374" spans="1:36" x14ac:dyDescent="0.25">
      <c r="A1374">
        <v>10146</v>
      </c>
      <c r="B1374">
        <v>1972</v>
      </c>
      <c r="C1374" s="2">
        <f t="shared" ca="1" si="147"/>
        <v>53</v>
      </c>
      <c r="D1374" t="s">
        <v>33</v>
      </c>
      <c r="E1374" t="s">
        <v>34</v>
      </c>
      <c r="F1374">
        <v>38887</v>
      </c>
      <c r="G1374">
        <v>1</v>
      </c>
      <c r="H1374">
        <v>0</v>
      </c>
      <c r="I1374" s="21">
        <f t="shared" si="148"/>
        <v>1</v>
      </c>
      <c r="J1374" s="1">
        <v>41673</v>
      </c>
      <c r="K1374">
        <v>17</v>
      </c>
      <c r="L1374">
        <v>25</v>
      </c>
      <c r="M1374">
        <v>1</v>
      </c>
      <c r="N1374">
        <v>13</v>
      </c>
      <c r="O1374">
        <v>0</v>
      </c>
      <c r="P1374">
        <v>0</v>
      </c>
      <c r="Q1374">
        <v>3</v>
      </c>
      <c r="R1374" s="2">
        <f t="shared" si="149"/>
        <v>42</v>
      </c>
      <c r="S1374">
        <v>1</v>
      </c>
      <c r="T1374" s="2" t="str">
        <f t="shared" si="150"/>
        <v>With Discount</v>
      </c>
      <c r="U1374">
        <v>1</v>
      </c>
      <c r="V1374" s="18">
        <f t="shared" si="151"/>
        <v>10.5</v>
      </c>
      <c r="W1374">
        <v>0</v>
      </c>
      <c r="X1374">
        <v>3</v>
      </c>
      <c r="Y1374" s="18">
        <f t="shared" si="152"/>
        <v>31.5</v>
      </c>
      <c r="Z1374">
        <v>7</v>
      </c>
      <c r="AA1374" s="2">
        <f t="shared" si="153"/>
        <v>5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3</v>
      </c>
      <c r="AI1374">
        <v>11</v>
      </c>
      <c r="AJ1374">
        <v>0</v>
      </c>
    </row>
    <row r="1375" spans="1:36" x14ac:dyDescent="0.25">
      <c r="A1375">
        <v>5289</v>
      </c>
      <c r="B1375">
        <v>1975</v>
      </c>
      <c r="C1375" s="2">
        <f t="shared" ca="1" si="147"/>
        <v>50</v>
      </c>
      <c r="D1375" t="s">
        <v>443</v>
      </c>
      <c r="E1375" t="s">
        <v>30</v>
      </c>
      <c r="F1375">
        <v>41658</v>
      </c>
      <c r="G1375">
        <v>1</v>
      </c>
      <c r="H1375">
        <v>1</v>
      </c>
      <c r="I1375" s="21">
        <f t="shared" si="148"/>
        <v>2</v>
      </c>
      <c r="J1375" s="1">
        <v>41163</v>
      </c>
      <c r="K1375">
        <v>30</v>
      </c>
      <c r="L1375">
        <v>8</v>
      </c>
      <c r="M1375">
        <v>4</v>
      </c>
      <c r="N1375">
        <v>12</v>
      </c>
      <c r="O1375">
        <v>15</v>
      </c>
      <c r="P1375">
        <v>4</v>
      </c>
      <c r="Q1375">
        <v>29</v>
      </c>
      <c r="R1375" s="2">
        <f t="shared" si="149"/>
        <v>72</v>
      </c>
      <c r="S1375">
        <v>2</v>
      </c>
      <c r="T1375" s="2" t="str">
        <f t="shared" si="150"/>
        <v>With Discount</v>
      </c>
      <c r="U1375">
        <v>1</v>
      </c>
      <c r="V1375" s="18">
        <f t="shared" si="151"/>
        <v>24</v>
      </c>
      <c r="W1375">
        <v>1</v>
      </c>
      <c r="X1375">
        <v>2</v>
      </c>
      <c r="Y1375" s="18">
        <f t="shared" si="152"/>
        <v>48</v>
      </c>
      <c r="Z1375">
        <v>4</v>
      </c>
      <c r="AA1375" s="2">
        <f t="shared" si="153"/>
        <v>6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3</v>
      </c>
      <c r="AI1375">
        <v>11</v>
      </c>
      <c r="AJ1375">
        <v>0</v>
      </c>
    </row>
    <row r="1376" spans="1:36" x14ac:dyDescent="0.25">
      <c r="A1376">
        <v>2587</v>
      </c>
      <c r="B1376">
        <v>1972</v>
      </c>
      <c r="C1376" s="2">
        <f t="shared" ca="1" si="147"/>
        <v>53</v>
      </c>
      <c r="D1376" t="s">
        <v>33</v>
      </c>
      <c r="E1376" t="s">
        <v>34</v>
      </c>
      <c r="F1376">
        <v>29791</v>
      </c>
      <c r="G1376">
        <v>1</v>
      </c>
      <c r="H1376">
        <v>0</v>
      </c>
      <c r="I1376" s="21">
        <f t="shared" si="148"/>
        <v>1</v>
      </c>
      <c r="J1376" t="s">
        <v>393</v>
      </c>
      <c r="K1376">
        <v>21</v>
      </c>
      <c r="L1376">
        <v>14</v>
      </c>
      <c r="M1376">
        <v>0</v>
      </c>
      <c r="N1376">
        <v>6</v>
      </c>
      <c r="O1376">
        <v>0</v>
      </c>
      <c r="P1376">
        <v>0</v>
      </c>
      <c r="Q1376">
        <v>0</v>
      </c>
      <c r="R1376" s="2">
        <f t="shared" si="149"/>
        <v>20</v>
      </c>
      <c r="S1376">
        <v>2</v>
      </c>
      <c r="T1376" s="2" t="str">
        <f t="shared" si="150"/>
        <v>With Discount</v>
      </c>
      <c r="U1376">
        <v>2</v>
      </c>
      <c r="V1376" s="18">
        <f t="shared" si="151"/>
        <v>8</v>
      </c>
      <c r="W1376">
        <v>0</v>
      </c>
      <c r="X1376">
        <v>3</v>
      </c>
      <c r="Y1376" s="18">
        <f t="shared" si="152"/>
        <v>12</v>
      </c>
      <c r="Z1376">
        <v>5</v>
      </c>
      <c r="AA1376" s="2">
        <f t="shared" si="153"/>
        <v>7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3</v>
      </c>
      <c r="AI1376">
        <v>11</v>
      </c>
      <c r="AJ1376">
        <v>0</v>
      </c>
    </row>
    <row r="1377" spans="1:36" x14ac:dyDescent="0.25">
      <c r="A1377">
        <v>4405</v>
      </c>
      <c r="B1377">
        <v>1956</v>
      </c>
      <c r="C1377" s="2">
        <f t="shared" ca="1" si="147"/>
        <v>69</v>
      </c>
      <c r="D1377" t="s">
        <v>443</v>
      </c>
      <c r="E1377" t="s">
        <v>34</v>
      </c>
      <c r="F1377">
        <v>63915</v>
      </c>
      <c r="G1377">
        <v>0</v>
      </c>
      <c r="H1377">
        <v>2</v>
      </c>
      <c r="I1377" s="21">
        <f t="shared" si="148"/>
        <v>2</v>
      </c>
      <c r="J1377" t="s">
        <v>357</v>
      </c>
      <c r="K1377">
        <v>2</v>
      </c>
      <c r="L1377">
        <v>622</v>
      </c>
      <c r="M1377">
        <v>7</v>
      </c>
      <c r="N1377">
        <v>115</v>
      </c>
      <c r="O1377">
        <v>30</v>
      </c>
      <c r="P1377">
        <v>0</v>
      </c>
      <c r="Q1377">
        <v>15</v>
      </c>
      <c r="R1377" s="2">
        <f t="shared" si="149"/>
        <v>789</v>
      </c>
      <c r="S1377">
        <v>2</v>
      </c>
      <c r="T1377" s="2" t="str">
        <f t="shared" si="150"/>
        <v>With Discount</v>
      </c>
      <c r="U1377">
        <v>6</v>
      </c>
      <c r="V1377" s="18">
        <f t="shared" si="151"/>
        <v>263</v>
      </c>
      <c r="W1377">
        <v>3</v>
      </c>
      <c r="X1377">
        <v>12</v>
      </c>
      <c r="Y1377" s="18">
        <f t="shared" si="152"/>
        <v>526</v>
      </c>
      <c r="Z1377">
        <v>5</v>
      </c>
      <c r="AA1377" s="2">
        <f t="shared" si="153"/>
        <v>23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3</v>
      </c>
      <c r="AI1377">
        <v>11</v>
      </c>
      <c r="AJ1377">
        <v>0</v>
      </c>
    </row>
    <row r="1378" spans="1:36" x14ac:dyDescent="0.25">
      <c r="A1378">
        <v>8663</v>
      </c>
      <c r="B1378">
        <v>1974</v>
      </c>
      <c r="C1378" s="2">
        <f t="shared" ca="1" si="147"/>
        <v>51</v>
      </c>
      <c r="D1378" t="s">
        <v>442</v>
      </c>
      <c r="E1378" t="s">
        <v>37</v>
      </c>
      <c r="F1378">
        <v>39996</v>
      </c>
      <c r="G1378">
        <v>1</v>
      </c>
      <c r="H1378">
        <v>1</v>
      </c>
      <c r="I1378" s="21">
        <f t="shared" si="148"/>
        <v>2</v>
      </c>
      <c r="J1378" t="s">
        <v>53</v>
      </c>
      <c r="K1378">
        <v>85</v>
      </c>
      <c r="L1378">
        <v>11</v>
      </c>
      <c r="M1378">
        <v>0</v>
      </c>
      <c r="N1378">
        <v>3</v>
      </c>
      <c r="O1378">
        <v>0</v>
      </c>
      <c r="P1378">
        <v>0</v>
      </c>
      <c r="Q1378">
        <v>1</v>
      </c>
      <c r="R1378" s="2">
        <f t="shared" si="149"/>
        <v>15</v>
      </c>
      <c r="S1378">
        <v>1</v>
      </c>
      <c r="T1378" s="2" t="str">
        <f t="shared" si="150"/>
        <v>With Discount</v>
      </c>
      <c r="U1378">
        <v>1</v>
      </c>
      <c r="V1378" s="18">
        <f t="shared" si="151"/>
        <v>5</v>
      </c>
      <c r="W1378">
        <v>0</v>
      </c>
      <c r="X1378">
        <v>2</v>
      </c>
      <c r="Y1378" s="18">
        <f t="shared" si="152"/>
        <v>10</v>
      </c>
      <c r="Z1378">
        <v>6</v>
      </c>
      <c r="AA1378" s="2">
        <f t="shared" si="153"/>
        <v>4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3</v>
      </c>
      <c r="AI1378">
        <v>11</v>
      </c>
      <c r="AJ1378">
        <v>0</v>
      </c>
    </row>
    <row r="1379" spans="1:36" x14ac:dyDescent="0.25">
      <c r="A1379">
        <v>2589</v>
      </c>
      <c r="B1379">
        <v>1972</v>
      </c>
      <c r="C1379" s="2">
        <f t="shared" ca="1" si="147"/>
        <v>53</v>
      </c>
      <c r="D1379" t="s">
        <v>442</v>
      </c>
      <c r="E1379" t="s">
        <v>37</v>
      </c>
      <c r="F1379">
        <v>26759</v>
      </c>
      <c r="G1379">
        <v>1</v>
      </c>
      <c r="H1379">
        <v>0</v>
      </c>
      <c r="I1379" s="21">
        <f t="shared" si="148"/>
        <v>1</v>
      </c>
      <c r="J1379" s="1">
        <v>41822</v>
      </c>
      <c r="K1379">
        <v>65</v>
      </c>
      <c r="L1379">
        <v>25</v>
      </c>
      <c r="M1379">
        <v>3</v>
      </c>
      <c r="N1379">
        <v>16</v>
      </c>
      <c r="O1379">
        <v>8</v>
      </c>
      <c r="P1379">
        <v>5</v>
      </c>
      <c r="Q1379">
        <v>2</v>
      </c>
      <c r="R1379" s="2">
        <f t="shared" si="149"/>
        <v>59</v>
      </c>
      <c r="S1379">
        <v>2</v>
      </c>
      <c r="T1379" s="2" t="str">
        <f t="shared" si="150"/>
        <v>With Discount</v>
      </c>
      <c r="U1379">
        <v>2</v>
      </c>
      <c r="V1379" s="18">
        <f t="shared" si="151"/>
        <v>23.6</v>
      </c>
      <c r="W1379">
        <v>1</v>
      </c>
      <c r="X1379">
        <v>3</v>
      </c>
      <c r="Y1379" s="18">
        <f t="shared" si="152"/>
        <v>35.4</v>
      </c>
      <c r="Z1379">
        <v>6</v>
      </c>
      <c r="AA1379" s="2">
        <f t="shared" si="153"/>
        <v>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3</v>
      </c>
      <c r="AI1379">
        <v>11</v>
      </c>
      <c r="AJ1379">
        <v>0</v>
      </c>
    </row>
    <row r="1380" spans="1:36" x14ac:dyDescent="0.25">
      <c r="A1380">
        <v>3421</v>
      </c>
      <c r="B1380">
        <v>1968</v>
      </c>
      <c r="C1380" s="2">
        <f t="shared" ca="1" si="147"/>
        <v>57</v>
      </c>
      <c r="D1380" t="s">
        <v>443</v>
      </c>
      <c r="E1380" t="s">
        <v>37</v>
      </c>
      <c r="F1380">
        <v>63841</v>
      </c>
      <c r="G1380">
        <v>0</v>
      </c>
      <c r="H1380">
        <v>1</v>
      </c>
      <c r="I1380" s="21">
        <f t="shared" si="148"/>
        <v>1</v>
      </c>
      <c r="J1380" t="s">
        <v>96</v>
      </c>
      <c r="K1380">
        <v>64</v>
      </c>
      <c r="L1380">
        <v>635</v>
      </c>
      <c r="M1380">
        <v>15</v>
      </c>
      <c r="N1380">
        <v>100</v>
      </c>
      <c r="O1380">
        <v>20</v>
      </c>
      <c r="P1380">
        <v>7</v>
      </c>
      <c r="Q1380">
        <v>131</v>
      </c>
      <c r="R1380" s="2">
        <f t="shared" si="149"/>
        <v>908</v>
      </c>
      <c r="S1380">
        <v>1</v>
      </c>
      <c r="T1380" s="2" t="str">
        <f t="shared" si="150"/>
        <v>With Discount</v>
      </c>
      <c r="U1380">
        <v>9</v>
      </c>
      <c r="V1380" s="18">
        <f t="shared" si="151"/>
        <v>454</v>
      </c>
      <c r="W1380">
        <v>3</v>
      </c>
      <c r="X1380">
        <v>9</v>
      </c>
      <c r="Y1380" s="18">
        <f t="shared" si="152"/>
        <v>454</v>
      </c>
      <c r="Z1380">
        <v>6</v>
      </c>
      <c r="AA1380" s="2">
        <f t="shared" si="153"/>
        <v>22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3</v>
      </c>
      <c r="AI1380">
        <v>11</v>
      </c>
      <c r="AJ1380">
        <v>0</v>
      </c>
    </row>
    <row r="1381" spans="1:36" x14ac:dyDescent="0.25">
      <c r="A1381">
        <v>10490</v>
      </c>
      <c r="B1381">
        <v>1969</v>
      </c>
      <c r="C1381" s="2">
        <f t="shared" ca="1" si="147"/>
        <v>56</v>
      </c>
      <c r="D1381" t="s">
        <v>33</v>
      </c>
      <c r="E1381" t="s">
        <v>34</v>
      </c>
      <c r="F1381">
        <v>51039</v>
      </c>
      <c r="G1381">
        <v>1</v>
      </c>
      <c r="H1381">
        <v>1</v>
      </c>
      <c r="I1381" s="21">
        <f t="shared" si="148"/>
        <v>2</v>
      </c>
      <c r="J1381" s="1">
        <v>41194</v>
      </c>
      <c r="K1381">
        <v>11</v>
      </c>
      <c r="L1381">
        <v>100</v>
      </c>
      <c r="M1381">
        <v>64</v>
      </c>
      <c r="N1381">
        <v>79</v>
      </c>
      <c r="O1381">
        <v>65</v>
      </c>
      <c r="P1381">
        <v>0</v>
      </c>
      <c r="Q1381">
        <v>109</v>
      </c>
      <c r="R1381" s="2">
        <f t="shared" si="149"/>
        <v>417</v>
      </c>
      <c r="S1381">
        <v>2</v>
      </c>
      <c r="T1381" s="2" t="str">
        <f t="shared" si="150"/>
        <v>With Discount</v>
      </c>
      <c r="U1381">
        <v>6</v>
      </c>
      <c r="V1381" s="18">
        <f t="shared" si="151"/>
        <v>250.2</v>
      </c>
      <c r="W1381">
        <v>2</v>
      </c>
      <c r="X1381">
        <v>4</v>
      </c>
      <c r="Y1381" s="18">
        <f t="shared" si="152"/>
        <v>166.8</v>
      </c>
      <c r="Z1381">
        <v>7</v>
      </c>
      <c r="AA1381" s="2">
        <f t="shared" si="153"/>
        <v>14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3</v>
      </c>
      <c r="AI1381">
        <v>11</v>
      </c>
      <c r="AJ1381">
        <v>0</v>
      </c>
    </row>
    <row r="1382" spans="1:36" x14ac:dyDescent="0.25">
      <c r="A1382">
        <v>4094</v>
      </c>
      <c r="B1382">
        <v>1961</v>
      </c>
      <c r="C1382" s="2">
        <f t="shared" ca="1" si="147"/>
        <v>64</v>
      </c>
      <c r="D1382" t="s">
        <v>442</v>
      </c>
      <c r="E1382" t="s">
        <v>34</v>
      </c>
      <c r="F1382">
        <v>60544</v>
      </c>
      <c r="G1382">
        <v>1</v>
      </c>
      <c r="H1382">
        <v>1</v>
      </c>
      <c r="I1382" s="21">
        <f t="shared" si="148"/>
        <v>2</v>
      </c>
      <c r="J1382" t="s">
        <v>352</v>
      </c>
      <c r="K1382">
        <v>92</v>
      </c>
      <c r="L1382">
        <v>201</v>
      </c>
      <c r="M1382">
        <v>2</v>
      </c>
      <c r="N1382">
        <v>43</v>
      </c>
      <c r="O1382">
        <v>3</v>
      </c>
      <c r="P1382">
        <v>5</v>
      </c>
      <c r="Q1382">
        <v>35</v>
      </c>
      <c r="R1382" s="2">
        <f t="shared" si="149"/>
        <v>289</v>
      </c>
      <c r="S1382">
        <v>4</v>
      </c>
      <c r="T1382" s="2" t="str">
        <f t="shared" si="150"/>
        <v>With Discount</v>
      </c>
      <c r="U1382">
        <v>5</v>
      </c>
      <c r="V1382" s="18">
        <f t="shared" si="151"/>
        <v>144.5</v>
      </c>
      <c r="W1382">
        <v>1</v>
      </c>
      <c r="X1382">
        <v>5</v>
      </c>
      <c r="Y1382" s="18">
        <f t="shared" si="152"/>
        <v>144.5</v>
      </c>
      <c r="Z1382">
        <v>6</v>
      </c>
      <c r="AA1382" s="2">
        <f t="shared" si="153"/>
        <v>15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3</v>
      </c>
      <c r="AI1382">
        <v>11</v>
      </c>
      <c r="AJ1382">
        <v>0</v>
      </c>
    </row>
    <row r="1383" spans="1:36" x14ac:dyDescent="0.25">
      <c r="A1383">
        <v>9958</v>
      </c>
      <c r="B1383">
        <v>1972</v>
      </c>
      <c r="C1383" s="2">
        <f t="shared" ca="1" si="147"/>
        <v>53</v>
      </c>
      <c r="D1383" t="s">
        <v>442</v>
      </c>
      <c r="E1383" t="s">
        <v>34</v>
      </c>
      <c r="F1383">
        <v>65685</v>
      </c>
      <c r="G1383">
        <v>0</v>
      </c>
      <c r="H1383">
        <v>1</v>
      </c>
      <c r="I1383" s="21">
        <f t="shared" si="148"/>
        <v>1</v>
      </c>
      <c r="J1383" t="s">
        <v>263</v>
      </c>
      <c r="K1383">
        <v>54</v>
      </c>
      <c r="L1383">
        <v>642</v>
      </c>
      <c r="M1383">
        <v>14</v>
      </c>
      <c r="N1383">
        <v>49</v>
      </c>
      <c r="O1383">
        <v>0</v>
      </c>
      <c r="P1383">
        <v>7</v>
      </c>
      <c r="Q1383">
        <v>57</v>
      </c>
      <c r="R1383" s="2">
        <f t="shared" si="149"/>
        <v>769</v>
      </c>
      <c r="S1383">
        <v>1</v>
      </c>
      <c r="T1383" s="2" t="str">
        <f t="shared" si="150"/>
        <v>With Discount</v>
      </c>
      <c r="U1383">
        <v>9</v>
      </c>
      <c r="V1383" s="18">
        <f t="shared" si="151"/>
        <v>384.5</v>
      </c>
      <c r="W1383">
        <v>2</v>
      </c>
      <c r="X1383">
        <v>9</v>
      </c>
      <c r="Y1383" s="18">
        <f t="shared" si="152"/>
        <v>384.5</v>
      </c>
      <c r="Z1383">
        <v>5</v>
      </c>
      <c r="AA1383" s="2">
        <f t="shared" si="153"/>
        <v>21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3</v>
      </c>
      <c r="AI1383">
        <v>11</v>
      </c>
      <c r="AJ1383">
        <v>0</v>
      </c>
    </row>
    <row r="1384" spans="1:36" x14ac:dyDescent="0.25">
      <c r="A1384">
        <v>2534</v>
      </c>
      <c r="B1384">
        <v>1953</v>
      </c>
      <c r="C1384" s="2">
        <f t="shared" ca="1" si="147"/>
        <v>72</v>
      </c>
      <c r="D1384" t="s">
        <v>442</v>
      </c>
      <c r="E1384" t="s">
        <v>34</v>
      </c>
      <c r="F1384">
        <v>37716</v>
      </c>
      <c r="G1384">
        <v>0</v>
      </c>
      <c r="H1384">
        <v>1</v>
      </c>
      <c r="I1384" s="21">
        <f t="shared" si="148"/>
        <v>1</v>
      </c>
      <c r="J1384" t="s">
        <v>116</v>
      </c>
      <c r="K1384">
        <v>4</v>
      </c>
      <c r="L1384">
        <v>97</v>
      </c>
      <c r="M1384">
        <v>1</v>
      </c>
      <c r="N1384">
        <v>41</v>
      </c>
      <c r="O1384">
        <v>6</v>
      </c>
      <c r="P1384">
        <v>2</v>
      </c>
      <c r="Q1384">
        <v>41</v>
      </c>
      <c r="R1384" s="2">
        <f t="shared" si="149"/>
        <v>188</v>
      </c>
      <c r="S1384">
        <v>2</v>
      </c>
      <c r="T1384" s="2" t="str">
        <f t="shared" si="150"/>
        <v>With Discount</v>
      </c>
      <c r="U1384">
        <v>4</v>
      </c>
      <c r="V1384" s="18">
        <f t="shared" si="151"/>
        <v>107.42857142857142</v>
      </c>
      <c r="W1384">
        <v>1</v>
      </c>
      <c r="X1384">
        <v>3</v>
      </c>
      <c r="Y1384" s="18">
        <f t="shared" si="152"/>
        <v>80.571428571428569</v>
      </c>
      <c r="Z1384">
        <v>7</v>
      </c>
      <c r="AA1384" s="2">
        <f t="shared" si="153"/>
        <v>10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3</v>
      </c>
      <c r="AI1384">
        <v>11</v>
      </c>
      <c r="AJ1384">
        <v>0</v>
      </c>
    </row>
    <row r="1385" spans="1:36" x14ac:dyDescent="0.25">
      <c r="A1385">
        <v>4188</v>
      </c>
      <c r="B1385">
        <v>1957</v>
      </c>
      <c r="C1385" s="2">
        <f t="shared" ca="1" si="147"/>
        <v>68</v>
      </c>
      <c r="D1385" t="s">
        <v>442</v>
      </c>
      <c r="E1385" t="s">
        <v>30</v>
      </c>
      <c r="F1385">
        <v>36864</v>
      </c>
      <c r="G1385">
        <v>0</v>
      </c>
      <c r="H1385">
        <v>1</v>
      </c>
      <c r="I1385" s="21">
        <f t="shared" si="148"/>
        <v>1</v>
      </c>
      <c r="J1385" t="s">
        <v>394</v>
      </c>
      <c r="K1385">
        <v>53</v>
      </c>
      <c r="L1385">
        <v>204</v>
      </c>
      <c r="M1385">
        <v>5</v>
      </c>
      <c r="N1385">
        <v>39</v>
      </c>
      <c r="O1385">
        <v>17</v>
      </c>
      <c r="P1385">
        <v>0</v>
      </c>
      <c r="Q1385">
        <v>89</v>
      </c>
      <c r="R1385" s="2">
        <f t="shared" si="149"/>
        <v>354</v>
      </c>
      <c r="S1385">
        <v>3</v>
      </c>
      <c r="T1385" s="2" t="str">
        <f t="shared" si="150"/>
        <v>With Discount</v>
      </c>
      <c r="U1385">
        <v>5</v>
      </c>
      <c r="V1385" s="18">
        <f t="shared" si="151"/>
        <v>196.66666666666669</v>
      </c>
      <c r="W1385">
        <v>2</v>
      </c>
      <c r="X1385">
        <v>4</v>
      </c>
      <c r="Y1385" s="18">
        <f t="shared" si="152"/>
        <v>157.33333333333331</v>
      </c>
      <c r="Z1385">
        <v>8</v>
      </c>
      <c r="AA1385" s="2">
        <f t="shared" si="153"/>
        <v>14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3</v>
      </c>
      <c r="AI1385">
        <v>11</v>
      </c>
      <c r="AJ1385">
        <v>1</v>
      </c>
    </row>
    <row r="1386" spans="1:36" x14ac:dyDescent="0.25">
      <c r="A1386">
        <v>6613</v>
      </c>
      <c r="B1386">
        <v>1970</v>
      </c>
      <c r="C1386" s="2">
        <f t="shared" ca="1" si="147"/>
        <v>55</v>
      </c>
      <c r="D1386" t="s">
        <v>443</v>
      </c>
      <c r="E1386" t="s">
        <v>34</v>
      </c>
      <c r="F1386">
        <v>44511</v>
      </c>
      <c r="G1386">
        <v>1</v>
      </c>
      <c r="H1386">
        <v>0</v>
      </c>
      <c r="I1386" s="21">
        <f t="shared" si="148"/>
        <v>1</v>
      </c>
      <c r="J1386" s="1">
        <v>41253</v>
      </c>
      <c r="K1386">
        <v>39</v>
      </c>
      <c r="L1386">
        <v>513</v>
      </c>
      <c r="M1386">
        <v>7</v>
      </c>
      <c r="N1386">
        <v>133</v>
      </c>
      <c r="O1386">
        <v>46</v>
      </c>
      <c r="P1386">
        <v>14</v>
      </c>
      <c r="Q1386">
        <v>14</v>
      </c>
      <c r="R1386" s="2">
        <f t="shared" si="149"/>
        <v>727</v>
      </c>
      <c r="S1386">
        <v>6</v>
      </c>
      <c r="T1386" s="2" t="str">
        <f t="shared" si="150"/>
        <v>With Discount</v>
      </c>
      <c r="U1386">
        <v>8</v>
      </c>
      <c r="V1386" s="18">
        <f t="shared" si="151"/>
        <v>363.5</v>
      </c>
      <c r="W1386">
        <v>4</v>
      </c>
      <c r="X1386">
        <v>8</v>
      </c>
      <c r="Y1386" s="18">
        <f t="shared" si="152"/>
        <v>363.5</v>
      </c>
      <c r="Z1386">
        <v>8</v>
      </c>
      <c r="AA1386" s="2">
        <f t="shared" si="153"/>
        <v>26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3</v>
      </c>
      <c r="AI1386">
        <v>11</v>
      </c>
      <c r="AJ1386">
        <v>0</v>
      </c>
    </row>
    <row r="1387" spans="1:36" x14ac:dyDescent="0.25">
      <c r="A1387">
        <v>10827</v>
      </c>
      <c r="B1387">
        <v>1967</v>
      </c>
      <c r="C1387" s="2">
        <f t="shared" ca="1" si="147"/>
        <v>58</v>
      </c>
      <c r="D1387" t="s">
        <v>33</v>
      </c>
      <c r="E1387" t="s">
        <v>34</v>
      </c>
      <c r="F1387">
        <v>36947</v>
      </c>
      <c r="G1387">
        <v>1</v>
      </c>
      <c r="H1387">
        <v>1</v>
      </c>
      <c r="I1387" s="21">
        <f t="shared" si="148"/>
        <v>2</v>
      </c>
      <c r="J1387" s="1">
        <v>41098</v>
      </c>
      <c r="K1387">
        <v>49</v>
      </c>
      <c r="L1387">
        <v>88</v>
      </c>
      <c r="M1387">
        <v>3</v>
      </c>
      <c r="N1387">
        <v>21</v>
      </c>
      <c r="O1387">
        <v>4</v>
      </c>
      <c r="P1387">
        <v>1</v>
      </c>
      <c r="Q1387">
        <v>29</v>
      </c>
      <c r="R1387" s="2">
        <f t="shared" si="149"/>
        <v>146</v>
      </c>
      <c r="S1387">
        <v>4</v>
      </c>
      <c r="T1387" s="2" t="str">
        <f t="shared" si="150"/>
        <v>With Discount</v>
      </c>
      <c r="U1387">
        <v>3</v>
      </c>
      <c r="V1387" s="18">
        <f t="shared" si="151"/>
        <v>62.571428571428569</v>
      </c>
      <c r="W1387">
        <v>0</v>
      </c>
      <c r="X1387">
        <v>4</v>
      </c>
      <c r="Y1387" s="18">
        <f t="shared" si="152"/>
        <v>83.428571428571431</v>
      </c>
      <c r="Z1387">
        <v>9</v>
      </c>
      <c r="AA1387" s="2">
        <f t="shared" si="153"/>
        <v>11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3</v>
      </c>
      <c r="AI1387">
        <v>11</v>
      </c>
      <c r="AJ1387">
        <v>0</v>
      </c>
    </row>
    <row r="1388" spans="1:36" x14ac:dyDescent="0.25">
      <c r="A1388">
        <v>5491</v>
      </c>
      <c r="B1388">
        <v>1951</v>
      </c>
      <c r="C1388" s="2">
        <f t="shared" ca="1" si="147"/>
        <v>74</v>
      </c>
      <c r="D1388" t="s">
        <v>443</v>
      </c>
      <c r="E1388" t="s">
        <v>34</v>
      </c>
      <c r="F1388">
        <v>47352</v>
      </c>
      <c r="G1388">
        <v>0</v>
      </c>
      <c r="H1388">
        <v>1</v>
      </c>
      <c r="I1388" s="21">
        <f t="shared" si="148"/>
        <v>1</v>
      </c>
      <c r="J1388" s="1">
        <v>41582</v>
      </c>
      <c r="K1388">
        <v>70</v>
      </c>
      <c r="L1388">
        <v>172</v>
      </c>
      <c r="M1388">
        <v>12</v>
      </c>
      <c r="N1388">
        <v>112</v>
      </c>
      <c r="O1388">
        <v>8</v>
      </c>
      <c r="P1388">
        <v>0</v>
      </c>
      <c r="Q1388">
        <v>15</v>
      </c>
      <c r="R1388" s="2">
        <f t="shared" si="149"/>
        <v>319</v>
      </c>
      <c r="S1388">
        <v>4</v>
      </c>
      <c r="T1388" s="2" t="str">
        <f t="shared" si="150"/>
        <v>With Discount</v>
      </c>
      <c r="U1388">
        <v>6</v>
      </c>
      <c r="V1388" s="18">
        <f t="shared" si="151"/>
        <v>174</v>
      </c>
      <c r="W1388">
        <v>1</v>
      </c>
      <c r="X1388">
        <v>5</v>
      </c>
      <c r="Y1388" s="18">
        <f t="shared" si="152"/>
        <v>145</v>
      </c>
      <c r="Z1388">
        <v>7</v>
      </c>
      <c r="AA1388" s="2">
        <f t="shared" si="153"/>
        <v>16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3</v>
      </c>
      <c r="AI1388">
        <v>11</v>
      </c>
      <c r="AJ1388">
        <v>0</v>
      </c>
    </row>
    <row r="1389" spans="1:36" x14ac:dyDescent="0.25">
      <c r="A1389">
        <v>8402</v>
      </c>
      <c r="B1389">
        <v>1953</v>
      </c>
      <c r="C1389" s="2">
        <f t="shared" ca="1" si="147"/>
        <v>72</v>
      </c>
      <c r="D1389" t="s">
        <v>443</v>
      </c>
      <c r="E1389" t="s">
        <v>34</v>
      </c>
      <c r="F1389">
        <v>67087</v>
      </c>
      <c r="G1389">
        <v>0</v>
      </c>
      <c r="H1389">
        <v>1</v>
      </c>
      <c r="I1389" s="21">
        <f t="shared" si="148"/>
        <v>1</v>
      </c>
      <c r="J1389" t="s">
        <v>184</v>
      </c>
      <c r="K1389">
        <v>40</v>
      </c>
      <c r="L1389">
        <v>329</v>
      </c>
      <c r="M1389">
        <v>35</v>
      </c>
      <c r="N1389">
        <v>222</v>
      </c>
      <c r="O1389">
        <v>130</v>
      </c>
      <c r="P1389">
        <v>35</v>
      </c>
      <c r="Q1389">
        <v>43</v>
      </c>
      <c r="R1389" s="2">
        <f t="shared" si="149"/>
        <v>794</v>
      </c>
      <c r="S1389">
        <v>2</v>
      </c>
      <c r="T1389" s="2" t="str">
        <f t="shared" si="150"/>
        <v>With Discount</v>
      </c>
      <c r="U1389">
        <v>7</v>
      </c>
      <c r="V1389" s="18">
        <f t="shared" si="151"/>
        <v>370.53333333333336</v>
      </c>
      <c r="W1389">
        <v>5</v>
      </c>
      <c r="X1389">
        <v>8</v>
      </c>
      <c r="Y1389" s="18">
        <f t="shared" si="152"/>
        <v>423.46666666666664</v>
      </c>
      <c r="Z1389">
        <v>4</v>
      </c>
      <c r="AA1389" s="2">
        <f t="shared" si="153"/>
        <v>22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3</v>
      </c>
      <c r="AI1389">
        <v>11</v>
      </c>
      <c r="AJ1389">
        <v>0</v>
      </c>
    </row>
    <row r="1390" spans="1:36" x14ac:dyDescent="0.25">
      <c r="A1390">
        <v>8783</v>
      </c>
      <c r="B1390">
        <v>1950</v>
      </c>
      <c r="C1390" s="2">
        <f t="shared" ca="1" si="147"/>
        <v>75</v>
      </c>
      <c r="D1390" t="s">
        <v>442</v>
      </c>
      <c r="E1390" t="s">
        <v>34</v>
      </c>
      <c r="F1390">
        <v>57045</v>
      </c>
      <c r="G1390">
        <v>0</v>
      </c>
      <c r="H1390">
        <v>1</v>
      </c>
      <c r="I1390" s="21">
        <f t="shared" si="148"/>
        <v>1</v>
      </c>
      <c r="J1390" s="1">
        <v>41130</v>
      </c>
      <c r="K1390">
        <v>40</v>
      </c>
      <c r="L1390">
        <v>296</v>
      </c>
      <c r="M1390">
        <v>13</v>
      </c>
      <c r="N1390">
        <v>104</v>
      </c>
      <c r="O1390">
        <v>11</v>
      </c>
      <c r="P1390">
        <v>13</v>
      </c>
      <c r="Q1390">
        <v>17</v>
      </c>
      <c r="R1390" s="2">
        <f t="shared" si="149"/>
        <v>454</v>
      </c>
      <c r="S1390">
        <v>3</v>
      </c>
      <c r="T1390" s="2" t="str">
        <f t="shared" si="150"/>
        <v>With Discount</v>
      </c>
      <c r="U1390">
        <v>4</v>
      </c>
      <c r="V1390" s="18">
        <f t="shared" si="151"/>
        <v>139.69230769230771</v>
      </c>
      <c r="W1390">
        <v>2</v>
      </c>
      <c r="X1390">
        <v>9</v>
      </c>
      <c r="Y1390" s="18">
        <f t="shared" si="152"/>
        <v>314.30769230769232</v>
      </c>
      <c r="Z1390">
        <v>3</v>
      </c>
      <c r="AA1390" s="2">
        <f t="shared" si="153"/>
        <v>18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3</v>
      </c>
      <c r="AI1390">
        <v>11</v>
      </c>
      <c r="AJ1390">
        <v>0</v>
      </c>
    </row>
    <row r="1391" spans="1:36" x14ac:dyDescent="0.25">
      <c r="A1391">
        <v>10010</v>
      </c>
      <c r="B1391">
        <v>1953</v>
      </c>
      <c r="C1391" s="2">
        <f t="shared" ca="1" si="147"/>
        <v>72</v>
      </c>
      <c r="D1391" t="s">
        <v>33</v>
      </c>
      <c r="E1391" t="s">
        <v>37</v>
      </c>
      <c r="F1391">
        <v>36957</v>
      </c>
      <c r="G1391">
        <v>1</v>
      </c>
      <c r="H1391">
        <v>1</v>
      </c>
      <c r="I1391" s="21">
        <f t="shared" si="148"/>
        <v>2</v>
      </c>
      <c r="J1391" s="1">
        <v>41069</v>
      </c>
      <c r="K1391">
        <v>43</v>
      </c>
      <c r="L1391">
        <v>100</v>
      </c>
      <c r="M1391">
        <v>2</v>
      </c>
      <c r="N1391">
        <v>16</v>
      </c>
      <c r="O1391">
        <v>2</v>
      </c>
      <c r="P1391">
        <v>1</v>
      </c>
      <c r="Q1391">
        <v>31</v>
      </c>
      <c r="R1391" s="2">
        <f t="shared" si="149"/>
        <v>152</v>
      </c>
      <c r="S1391">
        <v>4</v>
      </c>
      <c r="T1391" s="2" t="str">
        <f t="shared" si="150"/>
        <v>With Discount</v>
      </c>
      <c r="U1391">
        <v>3</v>
      </c>
      <c r="V1391" s="18">
        <f t="shared" si="151"/>
        <v>91.2</v>
      </c>
      <c r="W1391">
        <v>2</v>
      </c>
      <c r="X1391">
        <v>2</v>
      </c>
      <c r="Y1391" s="18">
        <f t="shared" si="152"/>
        <v>60.800000000000004</v>
      </c>
      <c r="Z1391">
        <v>9</v>
      </c>
      <c r="AA1391" s="2">
        <f t="shared" si="153"/>
        <v>11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3</v>
      </c>
      <c r="AI1391">
        <v>11</v>
      </c>
      <c r="AJ1391">
        <v>1</v>
      </c>
    </row>
    <row r="1392" spans="1:36" x14ac:dyDescent="0.25">
      <c r="A1392">
        <v>618</v>
      </c>
      <c r="B1392">
        <v>1977</v>
      </c>
      <c r="C1392" s="2">
        <f t="shared" ca="1" si="147"/>
        <v>48</v>
      </c>
      <c r="D1392" t="s">
        <v>33</v>
      </c>
      <c r="E1392" t="s">
        <v>34</v>
      </c>
      <c r="F1392">
        <v>69389</v>
      </c>
      <c r="G1392">
        <v>0</v>
      </c>
      <c r="H1392">
        <v>1</v>
      </c>
      <c r="I1392" s="21">
        <f t="shared" si="148"/>
        <v>1</v>
      </c>
      <c r="J1392" t="s">
        <v>197</v>
      </c>
      <c r="K1392">
        <v>17</v>
      </c>
      <c r="L1392">
        <v>422</v>
      </c>
      <c r="M1392">
        <v>7</v>
      </c>
      <c r="N1392">
        <v>238</v>
      </c>
      <c r="O1392">
        <v>69</v>
      </c>
      <c r="P1392">
        <v>46</v>
      </c>
      <c r="Q1392">
        <v>15</v>
      </c>
      <c r="R1392" s="2">
        <f t="shared" si="149"/>
        <v>797</v>
      </c>
      <c r="S1392">
        <v>1</v>
      </c>
      <c r="T1392" s="2" t="str">
        <f t="shared" si="150"/>
        <v>With Discount</v>
      </c>
      <c r="U1392">
        <v>7</v>
      </c>
      <c r="V1392" s="18">
        <f t="shared" si="151"/>
        <v>293.63157894736838</v>
      </c>
      <c r="W1392">
        <v>2</v>
      </c>
      <c r="X1392">
        <v>12</v>
      </c>
      <c r="Y1392" s="18">
        <f t="shared" si="152"/>
        <v>503.36842105263156</v>
      </c>
      <c r="Z1392">
        <v>4</v>
      </c>
      <c r="AA1392" s="2">
        <f t="shared" si="153"/>
        <v>22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3</v>
      </c>
      <c r="AI1392">
        <v>11</v>
      </c>
      <c r="AJ1392">
        <v>0</v>
      </c>
    </row>
    <row r="1393" spans="1:36" x14ac:dyDescent="0.25">
      <c r="A1393">
        <v>9121</v>
      </c>
      <c r="B1393">
        <v>1972</v>
      </c>
      <c r="C1393" s="2">
        <f t="shared" ca="1" si="147"/>
        <v>53</v>
      </c>
      <c r="D1393" t="s">
        <v>442</v>
      </c>
      <c r="E1393" t="s">
        <v>34</v>
      </c>
      <c r="F1393">
        <v>80134</v>
      </c>
      <c r="G1393">
        <v>1</v>
      </c>
      <c r="H1393">
        <v>0</v>
      </c>
      <c r="I1393" s="21">
        <f t="shared" si="148"/>
        <v>1</v>
      </c>
      <c r="J1393" t="s">
        <v>156</v>
      </c>
      <c r="K1393">
        <v>40</v>
      </c>
      <c r="L1393">
        <v>1218</v>
      </c>
      <c r="M1393">
        <v>16</v>
      </c>
      <c r="N1393">
        <v>272</v>
      </c>
      <c r="O1393">
        <v>104</v>
      </c>
      <c r="P1393">
        <v>0</v>
      </c>
      <c r="Q1393">
        <v>80</v>
      </c>
      <c r="R1393" s="2">
        <f t="shared" si="149"/>
        <v>1690</v>
      </c>
      <c r="S1393">
        <v>2</v>
      </c>
      <c r="T1393" s="2" t="str">
        <f t="shared" si="150"/>
        <v>With Discount</v>
      </c>
      <c r="U1393">
        <v>5</v>
      </c>
      <c r="V1393" s="18">
        <f t="shared" si="151"/>
        <v>768.18181818181813</v>
      </c>
      <c r="W1393">
        <v>3</v>
      </c>
      <c r="X1393">
        <v>6</v>
      </c>
      <c r="Y1393" s="18">
        <f t="shared" si="152"/>
        <v>921.81818181818176</v>
      </c>
      <c r="Z1393">
        <v>6</v>
      </c>
      <c r="AA1393" s="2">
        <f t="shared" si="153"/>
        <v>16</v>
      </c>
      <c r="AB1393">
        <v>0</v>
      </c>
      <c r="AC1393">
        <v>1</v>
      </c>
      <c r="AD1393">
        <v>1</v>
      </c>
      <c r="AE1393">
        <v>1</v>
      </c>
      <c r="AF1393">
        <v>0</v>
      </c>
      <c r="AG1393">
        <v>0</v>
      </c>
      <c r="AH1393">
        <v>3</v>
      </c>
      <c r="AI1393">
        <v>11</v>
      </c>
      <c r="AJ1393">
        <v>1</v>
      </c>
    </row>
    <row r="1394" spans="1:36" x14ac:dyDescent="0.25">
      <c r="A1394">
        <v>361</v>
      </c>
      <c r="B1394">
        <v>1969</v>
      </c>
      <c r="C1394" s="2">
        <f t="shared" ca="1" si="147"/>
        <v>56</v>
      </c>
      <c r="D1394" t="s">
        <v>443</v>
      </c>
      <c r="E1394" t="s">
        <v>34</v>
      </c>
      <c r="F1394">
        <v>43142</v>
      </c>
      <c r="G1394">
        <v>1</v>
      </c>
      <c r="H1394">
        <v>1</v>
      </c>
      <c r="I1394" s="21">
        <f t="shared" si="148"/>
        <v>2</v>
      </c>
      <c r="J1394" t="s">
        <v>350</v>
      </c>
      <c r="K1394">
        <v>84</v>
      </c>
      <c r="L1394">
        <v>5</v>
      </c>
      <c r="M1394">
        <v>1</v>
      </c>
      <c r="N1394">
        <v>7</v>
      </c>
      <c r="O1394">
        <v>2</v>
      </c>
      <c r="P1394">
        <v>1</v>
      </c>
      <c r="Q1394">
        <v>4</v>
      </c>
      <c r="R1394" s="2">
        <f t="shared" si="149"/>
        <v>20</v>
      </c>
      <c r="S1394">
        <v>1</v>
      </c>
      <c r="T1394" s="2" t="str">
        <f t="shared" si="150"/>
        <v>With Discount</v>
      </c>
      <c r="U1394">
        <v>1</v>
      </c>
      <c r="V1394" s="18">
        <f t="shared" si="151"/>
        <v>6.6666666666666661</v>
      </c>
      <c r="W1394">
        <v>0</v>
      </c>
      <c r="X1394">
        <v>2</v>
      </c>
      <c r="Y1394" s="18">
        <f t="shared" si="152"/>
        <v>13.333333333333332</v>
      </c>
      <c r="Z1394">
        <v>7</v>
      </c>
      <c r="AA1394" s="2">
        <f t="shared" si="153"/>
        <v>4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3</v>
      </c>
      <c r="AI1394">
        <v>11</v>
      </c>
      <c r="AJ1394">
        <v>0</v>
      </c>
    </row>
    <row r="1395" spans="1:36" x14ac:dyDescent="0.25">
      <c r="A1395">
        <v>4310</v>
      </c>
      <c r="B1395">
        <v>1944</v>
      </c>
      <c r="C1395" s="2">
        <f t="shared" ca="1" si="147"/>
        <v>81</v>
      </c>
      <c r="D1395" t="s">
        <v>442</v>
      </c>
      <c r="E1395" t="s">
        <v>34</v>
      </c>
      <c r="F1395">
        <v>80589</v>
      </c>
      <c r="G1395">
        <v>0</v>
      </c>
      <c r="H1395">
        <v>0</v>
      </c>
      <c r="I1395" s="21">
        <f t="shared" si="148"/>
        <v>0</v>
      </c>
      <c r="J1395" t="s">
        <v>123</v>
      </c>
      <c r="K1395">
        <v>25</v>
      </c>
      <c r="L1395">
        <v>507</v>
      </c>
      <c r="M1395">
        <v>93</v>
      </c>
      <c r="N1395">
        <v>520</v>
      </c>
      <c r="O1395">
        <v>242</v>
      </c>
      <c r="P1395">
        <v>40</v>
      </c>
      <c r="Q1395">
        <v>26</v>
      </c>
      <c r="R1395" s="2">
        <f t="shared" si="149"/>
        <v>1428</v>
      </c>
      <c r="S1395">
        <v>1</v>
      </c>
      <c r="T1395" s="2" t="str">
        <f t="shared" si="150"/>
        <v>With Discount</v>
      </c>
      <c r="U1395">
        <v>5</v>
      </c>
      <c r="V1395" s="18">
        <f t="shared" si="151"/>
        <v>714</v>
      </c>
      <c r="W1395">
        <v>10</v>
      </c>
      <c r="X1395">
        <v>5</v>
      </c>
      <c r="Y1395" s="18">
        <f t="shared" si="152"/>
        <v>714</v>
      </c>
      <c r="Z1395">
        <v>1</v>
      </c>
      <c r="AA1395" s="2">
        <f t="shared" si="153"/>
        <v>21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3</v>
      </c>
      <c r="AI1395">
        <v>11</v>
      </c>
      <c r="AJ1395">
        <v>1</v>
      </c>
    </row>
    <row r="1396" spans="1:36" x14ac:dyDescent="0.25">
      <c r="A1396">
        <v>2678</v>
      </c>
      <c r="B1396">
        <v>1990</v>
      </c>
      <c r="C1396" s="2">
        <f t="shared" ca="1" si="147"/>
        <v>35</v>
      </c>
      <c r="D1396" t="s">
        <v>442</v>
      </c>
      <c r="E1396" t="s">
        <v>30</v>
      </c>
      <c r="F1396">
        <v>34412</v>
      </c>
      <c r="G1396">
        <v>1</v>
      </c>
      <c r="H1396">
        <v>0</v>
      </c>
      <c r="I1396" s="21">
        <f t="shared" si="148"/>
        <v>1</v>
      </c>
      <c r="J1396" t="s">
        <v>188</v>
      </c>
      <c r="K1396">
        <v>62</v>
      </c>
      <c r="L1396">
        <v>52</v>
      </c>
      <c r="M1396">
        <v>12</v>
      </c>
      <c r="N1396">
        <v>50</v>
      </c>
      <c r="O1396">
        <v>4</v>
      </c>
      <c r="P1396">
        <v>36</v>
      </c>
      <c r="Q1396">
        <v>55</v>
      </c>
      <c r="R1396" s="2">
        <f t="shared" si="149"/>
        <v>209</v>
      </c>
      <c r="S1396">
        <v>3</v>
      </c>
      <c r="T1396" s="2" t="str">
        <f t="shared" si="150"/>
        <v>With Discount</v>
      </c>
      <c r="U1396">
        <v>5</v>
      </c>
      <c r="V1396" s="18">
        <f t="shared" si="151"/>
        <v>130.625</v>
      </c>
      <c r="W1396">
        <v>0</v>
      </c>
      <c r="X1396">
        <v>3</v>
      </c>
      <c r="Y1396" s="18">
        <f t="shared" si="152"/>
        <v>78.375</v>
      </c>
      <c r="Z1396">
        <v>9</v>
      </c>
      <c r="AA1396" s="2">
        <f t="shared" si="153"/>
        <v>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3</v>
      </c>
      <c r="AI1396">
        <v>11</v>
      </c>
      <c r="AJ1396">
        <v>0</v>
      </c>
    </row>
    <row r="1397" spans="1:36" x14ac:dyDescent="0.25">
      <c r="A1397">
        <v>6376</v>
      </c>
      <c r="B1397">
        <v>1979</v>
      </c>
      <c r="C1397" s="2">
        <f t="shared" ca="1" si="147"/>
        <v>46</v>
      </c>
      <c r="D1397" t="s">
        <v>442</v>
      </c>
      <c r="E1397" t="s">
        <v>30</v>
      </c>
      <c r="F1397">
        <v>57537</v>
      </c>
      <c r="G1397">
        <v>1</v>
      </c>
      <c r="H1397">
        <v>0</v>
      </c>
      <c r="I1397" s="21">
        <f t="shared" si="148"/>
        <v>1</v>
      </c>
      <c r="J1397" s="1">
        <v>41553</v>
      </c>
      <c r="K1397">
        <v>83</v>
      </c>
      <c r="L1397">
        <v>191</v>
      </c>
      <c r="M1397">
        <v>56</v>
      </c>
      <c r="N1397">
        <v>139</v>
      </c>
      <c r="O1397">
        <v>51</v>
      </c>
      <c r="P1397">
        <v>8</v>
      </c>
      <c r="Q1397">
        <v>100</v>
      </c>
      <c r="R1397" s="2">
        <f t="shared" si="149"/>
        <v>545</v>
      </c>
      <c r="S1397">
        <v>4</v>
      </c>
      <c r="T1397" s="2" t="str">
        <f t="shared" si="150"/>
        <v>With Discount</v>
      </c>
      <c r="U1397">
        <v>4</v>
      </c>
      <c r="V1397" s="18">
        <f t="shared" si="151"/>
        <v>181.66666666666666</v>
      </c>
      <c r="W1397">
        <v>3</v>
      </c>
      <c r="X1397">
        <v>8</v>
      </c>
      <c r="Y1397" s="18">
        <f t="shared" si="152"/>
        <v>363.33333333333331</v>
      </c>
      <c r="Z1397">
        <v>4</v>
      </c>
      <c r="AA1397" s="2">
        <f t="shared" si="153"/>
        <v>19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3</v>
      </c>
      <c r="AI1397">
        <v>11</v>
      </c>
      <c r="AJ1397">
        <v>0</v>
      </c>
    </row>
    <row r="1398" spans="1:36" x14ac:dyDescent="0.25">
      <c r="A1398">
        <v>524</v>
      </c>
      <c r="B1398">
        <v>1966</v>
      </c>
      <c r="C1398" s="2">
        <f t="shared" ca="1" si="147"/>
        <v>59</v>
      </c>
      <c r="D1398" t="s">
        <v>41</v>
      </c>
      <c r="E1398" t="s">
        <v>34</v>
      </c>
      <c r="F1398">
        <v>22634</v>
      </c>
      <c r="G1398">
        <v>0</v>
      </c>
      <c r="H1398">
        <v>0</v>
      </c>
      <c r="I1398" s="21">
        <f t="shared" si="148"/>
        <v>0</v>
      </c>
      <c r="J1398" t="s">
        <v>367</v>
      </c>
      <c r="K1398">
        <v>47</v>
      </c>
      <c r="L1398">
        <v>2</v>
      </c>
      <c r="M1398">
        <v>23</v>
      </c>
      <c r="N1398">
        <v>11</v>
      </c>
      <c r="O1398">
        <v>8</v>
      </c>
      <c r="P1398">
        <v>6</v>
      </c>
      <c r="Q1398">
        <v>46</v>
      </c>
      <c r="R1398" s="2">
        <f t="shared" si="149"/>
        <v>96</v>
      </c>
      <c r="S1398">
        <v>1</v>
      </c>
      <c r="T1398" s="2" t="str">
        <f t="shared" si="150"/>
        <v>With Discount</v>
      </c>
      <c r="U1398">
        <v>2</v>
      </c>
      <c r="V1398" s="18">
        <f t="shared" si="151"/>
        <v>48</v>
      </c>
      <c r="W1398">
        <v>1</v>
      </c>
      <c r="X1398">
        <v>2</v>
      </c>
      <c r="Y1398" s="18">
        <f t="shared" si="152"/>
        <v>48</v>
      </c>
      <c r="Z1398">
        <v>8</v>
      </c>
      <c r="AA1398" s="2">
        <f t="shared" si="153"/>
        <v>6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3</v>
      </c>
      <c r="AI1398">
        <v>11</v>
      </c>
      <c r="AJ1398">
        <v>0</v>
      </c>
    </row>
    <row r="1399" spans="1:36" x14ac:dyDescent="0.25">
      <c r="A1399">
        <v>10341</v>
      </c>
      <c r="B1399">
        <v>1948</v>
      </c>
      <c r="C1399" s="2">
        <f t="shared" ca="1" si="147"/>
        <v>77</v>
      </c>
      <c r="D1399" t="s">
        <v>442</v>
      </c>
      <c r="E1399" t="s">
        <v>34</v>
      </c>
      <c r="F1399">
        <v>51315</v>
      </c>
      <c r="G1399">
        <v>0</v>
      </c>
      <c r="H1399">
        <v>0</v>
      </c>
      <c r="I1399" s="21">
        <f t="shared" si="148"/>
        <v>0</v>
      </c>
      <c r="J1399" t="s">
        <v>395</v>
      </c>
      <c r="K1399">
        <v>45</v>
      </c>
      <c r="L1399">
        <v>68</v>
      </c>
      <c r="M1399">
        <v>28</v>
      </c>
      <c r="N1399">
        <v>39</v>
      </c>
      <c r="O1399">
        <v>16</v>
      </c>
      <c r="P1399">
        <v>30</v>
      </c>
      <c r="Q1399">
        <v>41</v>
      </c>
      <c r="R1399" s="2">
        <f t="shared" si="149"/>
        <v>222</v>
      </c>
      <c r="S1399">
        <v>1</v>
      </c>
      <c r="T1399" s="2" t="str">
        <f t="shared" si="150"/>
        <v>With Discount</v>
      </c>
      <c r="U1399">
        <v>2</v>
      </c>
      <c r="V1399" s="18">
        <f t="shared" si="151"/>
        <v>63.428571428571423</v>
      </c>
      <c r="W1399">
        <v>2</v>
      </c>
      <c r="X1399">
        <v>5</v>
      </c>
      <c r="Y1399" s="18">
        <f t="shared" si="152"/>
        <v>158.57142857142858</v>
      </c>
      <c r="Z1399">
        <v>2</v>
      </c>
      <c r="AA1399" s="2">
        <f t="shared" si="153"/>
        <v>10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3</v>
      </c>
      <c r="AI1399">
        <v>11</v>
      </c>
      <c r="AJ1399">
        <v>0</v>
      </c>
    </row>
    <row r="1400" spans="1:36" x14ac:dyDescent="0.25">
      <c r="A1400">
        <v>5654</v>
      </c>
      <c r="B1400">
        <v>1972</v>
      </c>
      <c r="C1400" s="2">
        <f t="shared" ca="1" si="147"/>
        <v>53</v>
      </c>
      <c r="D1400" t="s">
        <v>442</v>
      </c>
      <c r="E1400" t="s">
        <v>34</v>
      </c>
      <c r="F1400">
        <v>36026</v>
      </c>
      <c r="G1400">
        <v>2</v>
      </c>
      <c r="H1400">
        <v>1</v>
      </c>
      <c r="I1400" s="21">
        <f t="shared" si="148"/>
        <v>3</v>
      </c>
      <c r="J1400" t="s">
        <v>396</v>
      </c>
      <c r="K1400">
        <v>34</v>
      </c>
      <c r="L1400">
        <v>20</v>
      </c>
      <c r="M1400">
        <v>4</v>
      </c>
      <c r="N1400">
        <v>10</v>
      </c>
      <c r="O1400">
        <v>6</v>
      </c>
      <c r="P1400">
        <v>4</v>
      </c>
      <c r="Q1400">
        <v>17</v>
      </c>
      <c r="R1400" s="2">
        <f t="shared" si="149"/>
        <v>61</v>
      </c>
      <c r="S1400">
        <v>2</v>
      </c>
      <c r="T1400" s="2" t="str">
        <f t="shared" si="150"/>
        <v>With Discount</v>
      </c>
      <c r="U1400">
        <v>2</v>
      </c>
      <c r="V1400" s="18">
        <f t="shared" si="151"/>
        <v>24.400000000000002</v>
      </c>
      <c r="W1400">
        <v>0</v>
      </c>
      <c r="X1400">
        <v>3</v>
      </c>
      <c r="Y1400" s="18">
        <f t="shared" si="152"/>
        <v>36.6</v>
      </c>
      <c r="Z1400">
        <v>6</v>
      </c>
      <c r="AA1400" s="2">
        <f t="shared" si="153"/>
        <v>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3</v>
      </c>
      <c r="AI1400">
        <v>11</v>
      </c>
      <c r="AJ1400">
        <v>0</v>
      </c>
    </row>
    <row r="1401" spans="1:36" x14ac:dyDescent="0.25">
      <c r="A1401">
        <v>4098</v>
      </c>
      <c r="B1401">
        <v>1973</v>
      </c>
      <c r="C1401" s="2">
        <f t="shared" ca="1" si="147"/>
        <v>52</v>
      </c>
      <c r="D1401" t="s">
        <v>442</v>
      </c>
      <c r="E1401" t="s">
        <v>34</v>
      </c>
      <c r="F1401">
        <v>24639</v>
      </c>
      <c r="G1401">
        <v>1</v>
      </c>
      <c r="H1401">
        <v>1</v>
      </c>
      <c r="I1401" s="21">
        <f t="shared" si="148"/>
        <v>2</v>
      </c>
      <c r="J1401" t="s">
        <v>234</v>
      </c>
      <c r="K1401">
        <v>3</v>
      </c>
      <c r="L1401">
        <v>20</v>
      </c>
      <c r="M1401">
        <v>3</v>
      </c>
      <c r="N1401">
        <v>16</v>
      </c>
      <c r="O1401">
        <v>0</v>
      </c>
      <c r="P1401">
        <v>4</v>
      </c>
      <c r="Q1401">
        <v>1</v>
      </c>
      <c r="R1401" s="2">
        <f t="shared" si="149"/>
        <v>44</v>
      </c>
      <c r="S1401">
        <v>3</v>
      </c>
      <c r="T1401" s="2" t="str">
        <f t="shared" si="150"/>
        <v>With Discount</v>
      </c>
      <c r="U1401">
        <v>2</v>
      </c>
      <c r="V1401" s="18">
        <f t="shared" si="151"/>
        <v>14.666666666666666</v>
      </c>
      <c r="W1401">
        <v>0</v>
      </c>
      <c r="X1401">
        <v>4</v>
      </c>
      <c r="Y1401" s="18">
        <f t="shared" si="152"/>
        <v>29.333333333333332</v>
      </c>
      <c r="Z1401">
        <v>6</v>
      </c>
      <c r="AA1401" s="2">
        <f t="shared" si="153"/>
        <v>9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3</v>
      </c>
      <c r="AI1401">
        <v>11</v>
      </c>
      <c r="AJ1401">
        <v>0</v>
      </c>
    </row>
    <row r="1402" spans="1:36" x14ac:dyDescent="0.25">
      <c r="A1402">
        <v>5824</v>
      </c>
      <c r="B1402">
        <v>1972</v>
      </c>
      <c r="C1402" s="2">
        <f t="shared" ca="1" si="147"/>
        <v>53</v>
      </c>
      <c r="D1402" t="s">
        <v>33</v>
      </c>
      <c r="E1402" t="s">
        <v>34</v>
      </c>
      <c r="F1402">
        <v>34578</v>
      </c>
      <c r="G1402">
        <v>2</v>
      </c>
      <c r="H1402">
        <v>1</v>
      </c>
      <c r="I1402" s="21">
        <f t="shared" si="148"/>
        <v>3</v>
      </c>
      <c r="J1402" s="1">
        <v>41947</v>
      </c>
      <c r="K1402">
        <v>1</v>
      </c>
      <c r="L1402">
        <v>7</v>
      </c>
      <c r="M1402">
        <v>0</v>
      </c>
      <c r="N1402">
        <v>1</v>
      </c>
      <c r="O1402">
        <v>0</v>
      </c>
      <c r="P1402">
        <v>0</v>
      </c>
      <c r="Q1402">
        <v>0</v>
      </c>
      <c r="R1402" s="2">
        <f t="shared" si="149"/>
        <v>8</v>
      </c>
      <c r="S1402">
        <v>1</v>
      </c>
      <c r="T1402" s="2" t="str">
        <f t="shared" si="150"/>
        <v>With Discount</v>
      </c>
      <c r="U1402">
        <v>1</v>
      </c>
      <c r="V1402" s="18">
        <f t="shared" si="151"/>
        <v>2.6666666666666665</v>
      </c>
      <c r="W1402">
        <v>0</v>
      </c>
      <c r="X1402">
        <v>2</v>
      </c>
      <c r="Y1402" s="18">
        <f t="shared" si="152"/>
        <v>5.333333333333333</v>
      </c>
      <c r="Z1402">
        <v>6</v>
      </c>
      <c r="AA1402" s="2">
        <f t="shared" si="153"/>
        <v>4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3</v>
      </c>
      <c r="AI1402">
        <v>11</v>
      </c>
      <c r="AJ1402">
        <v>0</v>
      </c>
    </row>
    <row r="1403" spans="1:36" x14ac:dyDescent="0.25">
      <c r="A1403">
        <v>7000</v>
      </c>
      <c r="B1403">
        <v>1972</v>
      </c>
      <c r="C1403" s="2">
        <f t="shared" ca="1" si="147"/>
        <v>53</v>
      </c>
      <c r="D1403" t="s">
        <v>443</v>
      </c>
      <c r="E1403" t="s">
        <v>30</v>
      </c>
      <c r="F1403">
        <v>65704</v>
      </c>
      <c r="G1403">
        <v>0</v>
      </c>
      <c r="H1403">
        <v>0</v>
      </c>
      <c r="I1403" s="21">
        <f t="shared" si="148"/>
        <v>0</v>
      </c>
      <c r="J1403" t="s">
        <v>358</v>
      </c>
      <c r="K1403">
        <v>18</v>
      </c>
      <c r="L1403">
        <v>279</v>
      </c>
      <c r="M1403">
        <v>172</v>
      </c>
      <c r="N1403">
        <v>74</v>
      </c>
      <c r="O1403">
        <v>38</v>
      </c>
      <c r="P1403">
        <v>8</v>
      </c>
      <c r="Q1403">
        <v>246</v>
      </c>
      <c r="R1403" s="2">
        <f t="shared" si="149"/>
        <v>817</v>
      </c>
      <c r="S1403">
        <v>1</v>
      </c>
      <c r="T1403" s="2" t="str">
        <f t="shared" si="150"/>
        <v>With Discount</v>
      </c>
      <c r="U1403">
        <v>2</v>
      </c>
      <c r="V1403" s="18">
        <f t="shared" si="151"/>
        <v>136.16666666666666</v>
      </c>
      <c r="W1403">
        <v>10</v>
      </c>
      <c r="X1403">
        <v>10</v>
      </c>
      <c r="Y1403" s="18">
        <f t="shared" si="152"/>
        <v>680.83333333333337</v>
      </c>
      <c r="Z1403">
        <v>1</v>
      </c>
      <c r="AA1403" s="2">
        <f t="shared" si="153"/>
        <v>23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3</v>
      </c>
      <c r="AI1403">
        <v>11</v>
      </c>
      <c r="AJ1403">
        <v>0</v>
      </c>
    </row>
    <row r="1404" spans="1:36" x14ac:dyDescent="0.25">
      <c r="A1404">
        <v>2561</v>
      </c>
      <c r="B1404">
        <v>1966</v>
      </c>
      <c r="C1404" s="2">
        <f t="shared" ca="1" si="147"/>
        <v>59</v>
      </c>
      <c r="D1404" t="s">
        <v>442</v>
      </c>
      <c r="E1404" t="s">
        <v>30</v>
      </c>
      <c r="F1404">
        <v>63810</v>
      </c>
      <c r="G1404">
        <v>0</v>
      </c>
      <c r="H1404">
        <v>1</v>
      </c>
      <c r="I1404" s="21">
        <f t="shared" si="148"/>
        <v>1</v>
      </c>
      <c r="J1404" s="1">
        <v>41224</v>
      </c>
      <c r="K1404">
        <v>45</v>
      </c>
      <c r="L1404">
        <v>977</v>
      </c>
      <c r="M1404">
        <v>12</v>
      </c>
      <c r="N1404">
        <v>253</v>
      </c>
      <c r="O1404">
        <v>16</v>
      </c>
      <c r="P1404">
        <v>12</v>
      </c>
      <c r="Q1404">
        <v>101</v>
      </c>
      <c r="R1404" s="2">
        <f t="shared" si="149"/>
        <v>1371</v>
      </c>
      <c r="S1404">
        <v>4</v>
      </c>
      <c r="T1404" s="2" t="str">
        <f t="shared" si="150"/>
        <v>With Discount</v>
      </c>
      <c r="U1404">
        <v>4</v>
      </c>
      <c r="V1404" s="18">
        <f t="shared" si="151"/>
        <v>342.75</v>
      </c>
      <c r="W1404">
        <v>3</v>
      </c>
      <c r="X1404">
        <v>12</v>
      </c>
      <c r="Y1404" s="18">
        <f t="shared" si="152"/>
        <v>1028.25</v>
      </c>
      <c r="Z1404">
        <v>8</v>
      </c>
      <c r="AA1404" s="2">
        <f t="shared" si="153"/>
        <v>23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3</v>
      </c>
      <c r="AI1404">
        <v>11</v>
      </c>
      <c r="AJ1404">
        <v>0</v>
      </c>
    </row>
    <row r="1405" spans="1:36" x14ac:dyDescent="0.25">
      <c r="A1405">
        <v>5229</v>
      </c>
      <c r="B1405">
        <v>1969</v>
      </c>
      <c r="C1405" s="2">
        <f t="shared" ca="1" si="147"/>
        <v>56</v>
      </c>
      <c r="D1405" t="s">
        <v>33</v>
      </c>
      <c r="E1405" t="s">
        <v>34</v>
      </c>
      <c r="F1405">
        <v>54132</v>
      </c>
      <c r="G1405">
        <v>0</v>
      </c>
      <c r="H1405">
        <v>1</v>
      </c>
      <c r="I1405" s="21">
        <f t="shared" si="148"/>
        <v>1</v>
      </c>
      <c r="J1405" t="s">
        <v>145</v>
      </c>
      <c r="K1405">
        <v>81</v>
      </c>
      <c r="L1405">
        <v>30</v>
      </c>
      <c r="M1405">
        <v>1</v>
      </c>
      <c r="N1405">
        <v>8</v>
      </c>
      <c r="O1405">
        <v>0</v>
      </c>
      <c r="P1405">
        <v>0</v>
      </c>
      <c r="Q1405">
        <v>3</v>
      </c>
      <c r="R1405" s="2">
        <f t="shared" si="149"/>
        <v>42</v>
      </c>
      <c r="S1405">
        <v>1</v>
      </c>
      <c r="T1405" s="2" t="str">
        <f t="shared" si="150"/>
        <v>With Discount</v>
      </c>
      <c r="U1405">
        <v>1</v>
      </c>
      <c r="V1405" s="18">
        <f t="shared" si="151"/>
        <v>10.5</v>
      </c>
      <c r="W1405">
        <v>0</v>
      </c>
      <c r="X1405">
        <v>3</v>
      </c>
      <c r="Y1405" s="18">
        <f t="shared" si="152"/>
        <v>31.5</v>
      </c>
      <c r="Z1405">
        <v>7</v>
      </c>
      <c r="AA1405" s="2">
        <f t="shared" si="153"/>
        <v>5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3</v>
      </c>
      <c r="AI1405">
        <v>11</v>
      </c>
      <c r="AJ1405">
        <v>0</v>
      </c>
    </row>
    <row r="1406" spans="1:36" x14ac:dyDescent="0.25">
      <c r="A1406">
        <v>4086</v>
      </c>
      <c r="B1406">
        <v>1959</v>
      </c>
      <c r="C1406" s="2">
        <f t="shared" ca="1" si="147"/>
        <v>66</v>
      </c>
      <c r="D1406" t="s">
        <v>442</v>
      </c>
      <c r="E1406" t="s">
        <v>34</v>
      </c>
      <c r="F1406">
        <v>18690</v>
      </c>
      <c r="G1406">
        <v>0</v>
      </c>
      <c r="H1406">
        <v>0</v>
      </c>
      <c r="I1406" s="21">
        <f t="shared" si="148"/>
        <v>0</v>
      </c>
      <c r="J1406" t="s">
        <v>199</v>
      </c>
      <c r="K1406">
        <v>77</v>
      </c>
      <c r="L1406">
        <v>6</v>
      </c>
      <c r="M1406">
        <v>1</v>
      </c>
      <c r="N1406">
        <v>7</v>
      </c>
      <c r="O1406">
        <v>23</v>
      </c>
      <c r="P1406">
        <v>4</v>
      </c>
      <c r="Q1406">
        <v>19</v>
      </c>
      <c r="R1406" s="2">
        <f t="shared" si="149"/>
        <v>60</v>
      </c>
      <c r="S1406">
        <v>1</v>
      </c>
      <c r="T1406" s="2" t="str">
        <f t="shared" si="150"/>
        <v>With Discount</v>
      </c>
      <c r="U1406">
        <v>1</v>
      </c>
      <c r="V1406" s="18">
        <f t="shared" si="151"/>
        <v>20</v>
      </c>
      <c r="W1406">
        <v>1</v>
      </c>
      <c r="X1406">
        <v>2</v>
      </c>
      <c r="Y1406" s="18">
        <f t="shared" si="152"/>
        <v>40</v>
      </c>
      <c r="Z1406">
        <v>8</v>
      </c>
      <c r="AA1406" s="2">
        <f t="shared" si="153"/>
        <v>5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3</v>
      </c>
      <c r="AI1406">
        <v>11</v>
      </c>
      <c r="AJ1406">
        <v>0</v>
      </c>
    </row>
    <row r="1407" spans="1:36" x14ac:dyDescent="0.25">
      <c r="A1407">
        <v>2428</v>
      </c>
      <c r="B1407">
        <v>1970</v>
      </c>
      <c r="C1407" s="2">
        <f t="shared" ca="1" si="147"/>
        <v>55</v>
      </c>
      <c r="D1407" t="s">
        <v>442</v>
      </c>
      <c r="E1407" t="s">
        <v>34</v>
      </c>
      <c r="F1407">
        <v>28164</v>
      </c>
      <c r="G1407">
        <v>1</v>
      </c>
      <c r="H1407">
        <v>0</v>
      </c>
      <c r="I1407" s="21">
        <f t="shared" si="148"/>
        <v>1</v>
      </c>
      <c r="J1407" s="1">
        <v>41369</v>
      </c>
      <c r="K1407">
        <v>23</v>
      </c>
      <c r="L1407">
        <v>3</v>
      </c>
      <c r="M1407">
        <v>18</v>
      </c>
      <c r="N1407">
        <v>26</v>
      </c>
      <c r="O1407">
        <v>11</v>
      </c>
      <c r="P1407">
        <v>8</v>
      </c>
      <c r="Q1407">
        <v>12</v>
      </c>
      <c r="R1407" s="2">
        <f t="shared" si="149"/>
        <v>78</v>
      </c>
      <c r="S1407">
        <v>3</v>
      </c>
      <c r="T1407" s="2" t="str">
        <f t="shared" si="150"/>
        <v>With Discount</v>
      </c>
      <c r="U1407">
        <v>2</v>
      </c>
      <c r="V1407" s="18">
        <f t="shared" si="151"/>
        <v>26</v>
      </c>
      <c r="W1407">
        <v>0</v>
      </c>
      <c r="X1407">
        <v>4</v>
      </c>
      <c r="Y1407" s="18">
        <f t="shared" si="152"/>
        <v>52</v>
      </c>
      <c r="Z1407">
        <v>7</v>
      </c>
      <c r="AA1407" s="2">
        <f t="shared" si="153"/>
        <v>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3</v>
      </c>
      <c r="AI1407">
        <v>11</v>
      </c>
      <c r="AJ1407">
        <v>0</v>
      </c>
    </row>
    <row r="1408" spans="1:36" x14ac:dyDescent="0.25">
      <c r="A1408">
        <v>8254</v>
      </c>
      <c r="B1408">
        <v>1974</v>
      </c>
      <c r="C1408" s="2">
        <f t="shared" ca="1" si="147"/>
        <v>51</v>
      </c>
      <c r="D1408" t="s">
        <v>33</v>
      </c>
      <c r="E1408" t="s">
        <v>34</v>
      </c>
      <c r="F1408">
        <v>34596</v>
      </c>
      <c r="G1408">
        <v>1</v>
      </c>
      <c r="H1408">
        <v>0</v>
      </c>
      <c r="I1408" s="21">
        <f t="shared" si="148"/>
        <v>1</v>
      </c>
      <c r="J1408" t="s">
        <v>221</v>
      </c>
      <c r="K1408">
        <v>48</v>
      </c>
      <c r="L1408">
        <v>14</v>
      </c>
      <c r="M1408">
        <v>0</v>
      </c>
      <c r="N1408">
        <v>2</v>
      </c>
      <c r="O1408">
        <v>0</v>
      </c>
      <c r="P1408">
        <v>0</v>
      </c>
      <c r="Q1408">
        <v>7</v>
      </c>
      <c r="R1408" s="2">
        <f t="shared" si="149"/>
        <v>23</v>
      </c>
      <c r="S1408">
        <v>1</v>
      </c>
      <c r="T1408" s="2" t="str">
        <f t="shared" si="150"/>
        <v>With Discount</v>
      </c>
      <c r="U1408">
        <v>1</v>
      </c>
      <c r="V1408" s="18">
        <f t="shared" si="151"/>
        <v>7.6666666666666661</v>
      </c>
      <c r="W1408">
        <v>0</v>
      </c>
      <c r="X1408">
        <v>2</v>
      </c>
      <c r="Y1408" s="18">
        <f t="shared" si="152"/>
        <v>15.333333333333332</v>
      </c>
      <c r="Z1408">
        <v>8</v>
      </c>
      <c r="AA1408" s="2">
        <f t="shared" si="153"/>
        <v>4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3</v>
      </c>
      <c r="AI1408">
        <v>11</v>
      </c>
      <c r="AJ1408">
        <v>0</v>
      </c>
    </row>
    <row r="1409" spans="1:36" x14ac:dyDescent="0.25">
      <c r="A1409">
        <v>2836</v>
      </c>
      <c r="B1409">
        <v>1972</v>
      </c>
      <c r="C1409" s="2">
        <f t="shared" ca="1" si="147"/>
        <v>53</v>
      </c>
      <c r="D1409" t="s">
        <v>33</v>
      </c>
      <c r="E1409" t="s">
        <v>34</v>
      </c>
      <c r="F1409">
        <v>43269</v>
      </c>
      <c r="G1409">
        <v>1</v>
      </c>
      <c r="H1409">
        <v>0</v>
      </c>
      <c r="I1409" s="21">
        <f t="shared" si="148"/>
        <v>1</v>
      </c>
      <c r="J1409" t="s">
        <v>157</v>
      </c>
      <c r="K1409">
        <v>61</v>
      </c>
      <c r="L1409">
        <v>10</v>
      </c>
      <c r="M1409">
        <v>1</v>
      </c>
      <c r="N1409">
        <v>7</v>
      </c>
      <c r="O1409">
        <v>0</v>
      </c>
      <c r="P1409">
        <v>0</v>
      </c>
      <c r="Q1409">
        <v>1</v>
      </c>
      <c r="R1409" s="2">
        <f t="shared" si="149"/>
        <v>19</v>
      </c>
      <c r="S1409">
        <v>1</v>
      </c>
      <c r="T1409" s="2" t="str">
        <f t="shared" si="150"/>
        <v>With Discount</v>
      </c>
      <c r="U1409">
        <v>1</v>
      </c>
      <c r="V1409" s="18">
        <f t="shared" si="151"/>
        <v>6.333333333333333</v>
      </c>
      <c r="W1409">
        <v>0</v>
      </c>
      <c r="X1409">
        <v>2</v>
      </c>
      <c r="Y1409" s="18">
        <f t="shared" si="152"/>
        <v>12.666666666666666</v>
      </c>
      <c r="Z1409">
        <v>8</v>
      </c>
      <c r="AA1409" s="2">
        <f t="shared" si="153"/>
        <v>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3</v>
      </c>
      <c r="AI1409">
        <v>11</v>
      </c>
      <c r="AJ1409">
        <v>0</v>
      </c>
    </row>
    <row r="1410" spans="1:36" x14ac:dyDescent="0.25">
      <c r="A1410">
        <v>8418</v>
      </c>
      <c r="B1410">
        <v>1958</v>
      </c>
      <c r="C1410" s="2">
        <f t="shared" ca="1" si="147"/>
        <v>67</v>
      </c>
      <c r="D1410" t="s">
        <v>443</v>
      </c>
      <c r="E1410" t="s">
        <v>30</v>
      </c>
      <c r="F1410">
        <v>38741</v>
      </c>
      <c r="G1410">
        <v>1</v>
      </c>
      <c r="H1410">
        <v>1</v>
      </c>
      <c r="I1410" s="21">
        <f t="shared" si="148"/>
        <v>2</v>
      </c>
      <c r="J1410" t="s">
        <v>86</v>
      </c>
      <c r="K1410">
        <v>60</v>
      </c>
      <c r="L1410">
        <v>7</v>
      </c>
      <c r="M1410">
        <v>10</v>
      </c>
      <c r="N1410">
        <v>17</v>
      </c>
      <c r="O1410">
        <v>8</v>
      </c>
      <c r="P1410">
        <v>6</v>
      </c>
      <c r="Q1410">
        <v>13</v>
      </c>
      <c r="R1410" s="2">
        <f t="shared" si="149"/>
        <v>61</v>
      </c>
      <c r="S1410">
        <v>2</v>
      </c>
      <c r="T1410" s="2" t="str">
        <f t="shared" si="150"/>
        <v>With Discount</v>
      </c>
      <c r="U1410">
        <v>2</v>
      </c>
      <c r="V1410" s="18">
        <f t="shared" si="151"/>
        <v>24.400000000000002</v>
      </c>
      <c r="W1410">
        <v>0</v>
      </c>
      <c r="X1410">
        <v>3</v>
      </c>
      <c r="Y1410" s="18">
        <f t="shared" si="152"/>
        <v>36.6</v>
      </c>
      <c r="Z1410">
        <v>7</v>
      </c>
      <c r="AA1410" s="2">
        <f t="shared" si="153"/>
        <v>7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3</v>
      </c>
      <c r="AI1410">
        <v>11</v>
      </c>
      <c r="AJ1410">
        <v>0</v>
      </c>
    </row>
    <row r="1411" spans="1:36" x14ac:dyDescent="0.25">
      <c r="A1411">
        <v>1362</v>
      </c>
      <c r="B1411">
        <v>1972</v>
      </c>
      <c r="C1411" s="2">
        <f t="shared" ref="C1411:C1474" ca="1" si="154">YEAR(TODAY()) -B1411</f>
        <v>53</v>
      </c>
      <c r="D1411" t="s">
        <v>442</v>
      </c>
      <c r="E1411" t="s">
        <v>30</v>
      </c>
      <c r="F1411">
        <v>31907</v>
      </c>
      <c r="G1411">
        <v>0</v>
      </c>
      <c r="H1411">
        <v>0</v>
      </c>
      <c r="I1411" s="21">
        <f t="shared" ref="I1411:I1474" si="155">SUM(G1411,H1411)</f>
        <v>0</v>
      </c>
      <c r="J1411" s="1">
        <v>41367</v>
      </c>
      <c r="K1411">
        <v>75</v>
      </c>
      <c r="L1411">
        <v>33</v>
      </c>
      <c r="M1411">
        <v>87</v>
      </c>
      <c r="N1411">
        <v>64</v>
      </c>
      <c r="O1411">
        <v>175</v>
      </c>
      <c r="P1411">
        <v>16</v>
      </c>
      <c r="Q1411">
        <v>74</v>
      </c>
      <c r="R1411" s="2">
        <f t="shared" ref="R1411:R1474" si="156">SUM(L1411,M1411,N1411,O1411,P1411,Q1411)</f>
        <v>449</v>
      </c>
      <c r="S1411">
        <v>1</v>
      </c>
      <c r="T1411" s="2" t="str">
        <f t="shared" ref="T1411:T1474" si="157">IF(S1411&gt;0, "With Discount", "Without Discount")</f>
        <v>With Discount</v>
      </c>
      <c r="U1411">
        <v>6</v>
      </c>
      <c r="V1411" s="18">
        <f t="shared" ref="V1411:V1474" si="158">IF((U1411+X1411)=0,0, (U1411/(U1411+X1411))*R1411)</f>
        <v>224.5</v>
      </c>
      <c r="W1411">
        <v>1</v>
      </c>
      <c r="X1411">
        <v>6</v>
      </c>
      <c r="Y1411" s="18">
        <f t="shared" ref="Y1411:Y1474" si="159">IF((X1411+U1411)=0,0, (X1411/(X1411+U1411))*R1411)</f>
        <v>224.5</v>
      </c>
      <c r="Z1411">
        <v>7</v>
      </c>
      <c r="AA1411" s="2">
        <f t="shared" ref="AA1411:AA1474" si="160">SUM(S1411,U1411,W1411,X1411)</f>
        <v>14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3</v>
      </c>
      <c r="AI1411">
        <v>11</v>
      </c>
      <c r="AJ1411">
        <v>0</v>
      </c>
    </row>
    <row r="1412" spans="1:36" x14ac:dyDescent="0.25">
      <c r="A1412">
        <v>7152</v>
      </c>
      <c r="B1412">
        <v>1983</v>
      </c>
      <c r="C1412" s="2">
        <f t="shared" ca="1" si="154"/>
        <v>42</v>
      </c>
      <c r="D1412" t="s">
        <v>443</v>
      </c>
      <c r="E1412" t="s">
        <v>34</v>
      </c>
      <c r="F1412">
        <v>27100</v>
      </c>
      <c r="G1412">
        <v>1</v>
      </c>
      <c r="H1412">
        <v>0</v>
      </c>
      <c r="I1412" s="21">
        <f t="shared" si="155"/>
        <v>1</v>
      </c>
      <c r="J1412" s="1">
        <v>41398</v>
      </c>
      <c r="K1412">
        <v>64</v>
      </c>
      <c r="L1412">
        <v>12</v>
      </c>
      <c r="M1412">
        <v>0</v>
      </c>
      <c r="N1412">
        <v>13</v>
      </c>
      <c r="O1412">
        <v>2</v>
      </c>
      <c r="P1412">
        <v>0</v>
      </c>
      <c r="Q1412">
        <v>10</v>
      </c>
      <c r="R1412" s="2">
        <f t="shared" si="156"/>
        <v>37</v>
      </c>
      <c r="S1412">
        <v>1</v>
      </c>
      <c r="T1412" s="2" t="str">
        <f t="shared" si="157"/>
        <v>With Discount</v>
      </c>
      <c r="U1412">
        <v>1</v>
      </c>
      <c r="V1412" s="18">
        <f t="shared" si="158"/>
        <v>9.25</v>
      </c>
      <c r="W1412">
        <v>0</v>
      </c>
      <c r="X1412">
        <v>3</v>
      </c>
      <c r="Y1412" s="18">
        <f t="shared" si="159"/>
        <v>27.75</v>
      </c>
      <c r="Z1412">
        <v>7</v>
      </c>
      <c r="AA1412" s="2">
        <f t="shared" si="160"/>
        <v>5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3</v>
      </c>
      <c r="AI1412">
        <v>11</v>
      </c>
      <c r="AJ1412">
        <v>0</v>
      </c>
    </row>
    <row r="1413" spans="1:36" x14ac:dyDescent="0.25">
      <c r="A1413">
        <v>10033</v>
      </c>
      <c r="B1413">
        <v>1973</v>
      </c>
      <c r="C1413" s="2">
        <f t="shared" ca="1" si="154"/>
        <v>52</v>
      </c>
      <c r="D1413" t="s">
        <v>443</v>
      </c>
      <c r="E1413" t="s">
        <v>37</v>
      </c>
      <c r="F1413">
        <v>31163</v>
      </c>
      <c r="G1413">
        <v>1</v>
      </c>
      <c r="H1413">
        <v>0</v>
      </c>
      <c r="I1413" s="21">
        <f t="shared" si="155"/>
        <v>1</v>
      </c>
      <c r="J1413" t="s">
        <v>374</v>
      </c>
      <c r="K1413">
        <v>54</v>
      </c>
      <c r="L1413">
        <v>2</v>
      </c>
      <c r="M1413">
        <v>3</v>
      </c>
      <c r="N1413">
        <v>10</v>
      </c>
      <c r="O1413">
        <v>11</v>
      </c>
      <c r="P1413">
        <v>2</v>
      </c>
      <c r="Q1413">
        <v>10</v>
      </c>
      <c r="R1413" s="2">
        <f t="shared" si="156"/>
        <v>38</v>
      </c>
      <c r="S1413">
        <v>1</v>
      </c>
      <c r="T1413" s="2" t="str">
        <f t="shared" si="157"/>
        <v>With Discount</v>
      </c>
      <c r="U1413">
        <v>1</v>
      </c>
      <c r="V1413" s="18">
        <f t="shared" si="158"/>
        <v>9.5</v>
      </c>
      <c r="W1413">
        <v>0</v>
      </c>
      <c r="X1413">
        <v>3</v>
      </c>
      <c r="Y1413" s="18">
        <f t="shared" si="159"/>
        <v>28.5</v>
      </c>
      <c r="Z1413">
        <v>6</v>
      </c>
      <c r="AA1413" s="2">
        <f t="shared" si="160"/>
        <v>5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3</v>
      </c>
      <c r="AI1413">
        <v>11</v>
      </c>
      <c r="AJ1413">
        <v>0</v>
      </c>
    </row>
    <row r="1414" spans="1:36" x14ac:dyDescent="0.25">
      <c r="A1414">
        <v>9349</v>
      </c>
      <c r="B1414">
        <v>1985</v>
      </c>
      <c r="C1414" s="2">
        <f t="shared" ca="1" si="154"/>
        <v>40</v>
      </c>
      <c r="D1414" t="s">
        <v>442</v>
      </c>
      <c r="E1414" t="s">
        <v>34</v>
      </c>
      <c r="F1414">
        <v>92533</v>
      </c>
      <c r="G1414">
        <v>0</v>
      </c>
      <c r="H1414">
        <v>0</v>
      </c>
      <c r="I1414" s="21">
        <f t="shared" si="155"/>
        <v>0</v>
      </c>
      <c r="J1414" t="s">
        <v>299</v>
      </c>
      <c r="K1414">
        <v>84</v>
      </c>
      <c r="L1414">
        <v>693</v>
      </c>
      <c r="M1414">
        <v>21</v>
      </c>
      <c r="N1414">
        <v>118</v>
      </c>
      <c r="O1414">
        <v>110</v>
      </c>
      <c r="P1414">
        <v>147</v>
      </c>
      <c r="Q1414">
        <v>42</v>
      </c>
      <c r="R1414" s="2">
        <f t="shared" si="156"/>
        <v>1131</v>
      </c>
      <c r="S1414">
        <v>1</v>
      </c>
      <c r="T1414" s="2" t="str">
        <f t="shared" si="157"/>
        <v>With Discount</v>
      </c>
      <c r="U1414">
        <v>6</v>
      </c>
      <c r="V1414" s="18">
        <f t="shared" si="158"/>
        <v>399.1764705882353</v>
      </c>
      <c r="W1414">
        <v>5</v>
      </c>
      <c r="X1414">
        <v>11</v>
      </c>
      <c r="Y1414" s="18">
        <f t="shared" si="159"/>
        <v>731.82352941176475</v>
      </c>
      <c r="Z1414">
        <v>2</v>
      </c>
      <c r="AA1414" s="2">
        <f t="shared" si="160"/>
        <v>23</v>
      </c>
      <c r="AB1414">
        <v>0</v>
      </c>
      <c r="AC1414">
        <v>0</v>
      </c>
      <c r="AD1414">
        <v>1</v>
      </c>
      <c r="AE1414">
        <v>1</v>
      </c>
      <c r="AF1414">
        <v>0</v>
      </c>
      <c r="AG1414">
        <v>0</v>
      </c>
      <c r="AH1414">
        <v>3</v>
      </c>
      <c r="AI1414">
        <v>11</v>
      </c>
      <c r="AJ1414">
        <v>0</v>
      </c>
    </row>
    <row r="1415" spans="1:36" x14ac:dyDescent="0.25">
      <c r="A1415">
        <v>274</v>
      </c>
      <c r="B1415">
        <v>1973</v>
      </c>
      <c r="C1415" s="2">
        <f t="shared" ca="1" si="154"/>
        <v>52</v>
      </c>
      <c r="D1415" t="s">
        <v>442</v>
      </c>
      <c r="E1415" t="s">
        <v>30</v>
      </c>
      <c r="F1415">
        <v>34853</v>
      </c>
      <c r="G1415">
        <v>1</v>
      </c>
      <c r="H1415">
        <v>1</v>
      </c>
      <c r="I1415" s="21">
        <f t="shared" si="155"/>
        <v>2</v>
      </c>
      <c r="J1415" t="s">
        <v>261</v>
      </c>
      <c r="K1415">
        <v>75</v>
      </c>
      <c r="L1415">
        <v>9</v>
      </c>
      <c r="M1415">
        <v>3</v>
      </c>
      <c r="N1415">
        <v>15</v>
      </c>
      <c r="O1415">
        <v>2</v>
      </c>
      <c r="P1415">
        <v>3</v>
      </c>
      <c r="Q1415">
        <v>2</v>
      </c>
      <c r="R1415" s="2">
        <f t="shared" si="156"/>
        <v>34</v>
      </c>
      <c r="S1415">
        <v>2</v>
      </c>
      <c r="T1415" s="2" t="str">
        <f t="shared" si="157"/>
        <v>With Discount</v>
      </c>
      <c r="U1415">
        <v>2</v>
      </c>
      <c r="V1415" s="18">
        <f t="shared" si="158"/>
        <v>13.600000000000001</v>
      </c>
      <c r="W1415">
        <v>0</v>
      </c>
      <c r="X1415">
        <v>3</v>
      </c>
      <c r="Y1415" s="18">
        <f t="shared" si="159"/>
        <v>20.399999999999999</v>
      </c>
      <c r="Z1415">
        <v>6</v>
      </c>
      <c r="AA1415" s="2">
        <f t="shared" si="160"/>
        <v>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3</v>
      </c>
      <c r="AI1415">
        <v>11</v>
      </c>
      <c r="AJ1415">
        <v>0</v>
      </c>
    </row>
    <row r="1416" spans="1:36" x14ac:dyDescent="0.25">
      <c r="A1416">
        <v>3388</v>
      </c>
      <c r="B1416">
        <v>1967</v>
      </c>
      <c r="C1416" s="2">
        <f t="shared" ca="1" si="154"/>
        <v>58</v>
      </c>
      <c r="D1416" t="s">
        <v>442</v>
      </c>
      <c r="E1416" t="s">
        <v>37</v>
      </c>
      <c r="F1416">
        <v>70844</v>
      </c>
      <c r="G1416">
        <v>1</v>
      </c>
      <c r="H1416">
        <v>1</v>
      </c>
      <c r="I1416" s="21">
        <f t="shared" si="155"/>
        <v>2</v>
      </c>
      <c r="J1416" t="s">
        <v>242</v>
      </c>
      <c r="K1416">
        <v>16</v>
      </c>
      <c r="L1416">
        <v>129</v>
      </c>
      <c r="M1416">
        <v>26</v>
      </c>
      <c r="N1416">
        <v>67</v>
      </c>
      <c r="O1416">
        <v>3</v>
      </c>
      <c r="P1416">
        <v>67</v>
      </c>
      <c r="Q1416">
        <v>2</v>
      </c>
      <c r="R1416" s="2">
        <f t="shared" si="156"/>
        <v>294</v>
      </c>
      <c r="S1416">
        <v>5</v>
      </c>
      <c r="T1416" s="2" t="str">
        <f t="shared" si="157"/>
        <v>With Discount</v>
      </c>
      <c r="U1416">
        <v>6</v>
      </c>
      <c r="V1416" s="18">
        <f t="shared" si="158"/>
        <v>160.36363636363635</v>
      </c>
      <c r="W1416">
        <v>1</v>
      </c>
      <c r="X1416">
        <v>5</v>
      </c>
      <c r="Y1416" s="18">
        <f t="shared" si="159"/>
        <v>133.63636363636363</v>
      </c>
      <c r="Z1416">
        <v>7</v>
      </c>
      <c r="AA1416" s="2">
        <f t="shared" si="160"/>
        <v>17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3</v>
      </c>
      <c r="AI1416">
        <v>11</v>
      </c>
      <c r="AJ1416">
        <v>0</v>
      </c>
    </row>
    <row r="1417" spans="1:36" x14ac:dyDescent="0.25">
      <c r="A1417">
        <v>922</v>
      </c>
      <c r="B1417">
        <v>1979</v>
      </c>
      <c r="C1417" s="2">
        <f t="shared" ca="1" si="154"/>
        <v>46</v>
      </c>
      <c r="D1417" t="s">
        <v>443</v>
      </c>
      <c r="E1417" t="s">
        <v>34</v>
      </c>
      <c r="F1417">
        <v>31086</v>
      </c>
      <c r="G1417">
        <v>1</v>
      </c>
      <c r="H1417">
        <v>1</v>
      </c>
      <c r="I1417" s="21">
        <f t="shared" si="155"/>
        <v>2</v>
      </c>
      <c r="J1417" s="1">
        <v>41369</v>
      </c>
      <c r="K1417">
        <v>79</v>
      </c>
      <c r="L1417">
        <v>16</v>
      </c>
      <c r="M1417">
        <v>2</v>
      </c>
      <c r="N1417">
        <v>11</v>
      </c>
      <c r="O1417">
        <v>3</v>
      </c>
      <c r="P1417">
        <v>0</v>
      </c>
      <c r="Q1417">
        <v>16</v>
      </c>
      <c r="R1417" s="2">
        <f t="shared" si="156"/>
        <v>48</v>
      </c>
      <c r="S1417">
        <v>2</v>
      </c>
      <c r="T1417" s="2" t="str">
        <f t="shared" si="157"/>
        <v>With Discount</v>
      </c>
      <c r="U1417">
        <v>1</v>
      </c>
      <c r="V1417" s="18">
        <f t="shared" si="158"/>
        <v>16</v>
      </c>
      <c r="W1417">
        <v>1</v>
      </c>
      <c r="X1417">
        <v>2</v>
      </c>
      <c r="Y1417" s="18">
        <f t="shared" si="159"/>
        <v>32</v>
      </c>
      <c r="Z1417">
        <v>8</v>
      </c>
      <c r="AA1417" s="2">
        <f t="shared" si="160"/>
        <v>6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3</v>
      </c>
      <c r="AI1417">
        <v>11</v>
      </c>
      <c r="AJ1417">
        <v>0</v>
      </c>
    </row>
    <row r="1418" spans="1:36" x14ac:dyDescent="0.25">
      <c r="A1418">
        <v>8588</v>
      </c>
      <c r="B1418">
        <v>1961</v>
      </c>
      <c r="C1418" s="2">
        <f t="shared" ca="1" si="154"/>
        <v>64</v>
      </c>
      <c r="D1418" t="s">
        <v>442</v>
      </c>
      <c r="E1418" t="s">
        <v>34</v>
      </c>
      <c r="F1418">
        <v>60544</v>
      </c>
      <c r="G1418">
        <v>1</v>
      </c>
      <c r="H1418">
        <v>1</v>
      </c>
      <c r="I1418" s="21">
        <f t="shared" si="155"/>
        <v>2</v>
      </c>
      <c r="J1418" t="s">
        <v>352</v>
      </c>
      <c r="K1418">
        <v>92</v>
      </c>
      <c r="L1418">
        <v>201</v>
      </c>
      <c r="M1418">
        <v>2</v>
      </c>
      <c r="N1418">
        <v>43</v>
      </c>
      <c r="O1418">
        <v>3</v>
      </c>
      <c r="P1418">
        <v>5</v>
      </c>
      <c r="Q1418">
        <v>35</v>
      </c>
      <c r="R1418" s="2">
        <f t="shared" si="156"/>
        <v>289</v>
      </c>
      <c r="S1418">
        <v>4</v>
      </c>
      <c r="T1418" s="2" t="str">
        <f t="shared" si="157"/>
        <v>With Discount</v>
      </c>
      <c r="U1418">
        <v>5</v>
      </c>
      <c r="V1418" s="18">
        <f t="shared" si="158"/>
        <v>144.5</v>
      </c>
      <c r="W1418">
        <v>1</v>
      </c>
      <c r="X1418">
        <v>5</v>
      </c>
      <c r="Y1418" s="18">
        <f t="shared" si="159"/>
        <v>144.5</v>
      </c>
      <c r="Z1418">
        <v>6</v>
      </c>
      <c r="AA1418" s="2">
        <f t="shared" si="160"/>
        <v>15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3</v>
      </c>
      <c r="AI1418">
        <v>11</v>
      </c>
      <c r="AJ1418">
        <v>0</v>
      </c>
    </row>
    <row r="1419" spans="1:36" x14ac:dyDescent="0.25">
      <c r="A1419">
        <v>2518</v>
      </c>
      <c r="B1419">
        <v>1986</v>
      </c>
      <c r="C1419" s="2">
        <f t="shared" ca="1" si="154"/>
        <v>39</v>
      </c>
      <c r="D1419" t="s">
        <v>443</v>
      </c>
      <c r="E1419" t="s">
        <v>34</v>
      </c>
      <c r="F1419">
        <v>20491</v>
      </c>
      <c r="G1419">
        <v>0</v>
      </c>
      <c r="H1419">
        <v>0</v>
      </c>
      <c r="I1419" s="21">
        <f t="shared" si="155"/>
        <v>0</v>
      </c>
      <c r="J1419" t="s">
        <v>340</v>
      </c>
      <c r="K1419">
        <v>16</v>
      </c>
      <c r="L1419">
        <v>5</v>
      </c>
      <c r="M1419">
        <v>4</v>
      </c>
      <c r="N1419">
        <v>5</v>
      </c>
      <c r="O1419">
        <v>4</v>
      </c>
      <c r="P1419">
        <v>2</v>
      </c>
      <c r="Q1419">
        <v>10</v>
      </c>
      <c r="R1419" s="2">
        <f t="shared" si="156"/>
        <v>30</v>
      </c>
      <c r="S1419">
        <v>1</v>
      </c>
      <c r="T1419" s="2" t="str">
        <f t="shared" si="157"/>
        <v>With Discount</v>
      </c>
      <c r="U1419">
        <v>0</v>
      </c>
      <c r="V1419" s="18">
        <f t="shared" si="158"/>
        <v>0</v>
      </c>
      <c r="W1419">
        <v>1</v>
      </c>
      <c r="X1419">
        <v>2</v>
      </c>
      <c r="Y1419" s="18">
        <f t="shared" si="159"/>
        <v>30</v>
      </c>
      <c r="Z1419">
        <v>7</v>
      </c>
      <c r="AA1419" s="2">
        <f t="shared" si="160"/>
        <v>4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3</v>
      </c>
      <c r="AI1419">
        <v>11</v>
      </c>
      <c r="AJ1419">
        <v>0</v>
      </c>
    </row>
    <row r="1420" spans="1:36" x14ac:dyDescent="0.25">
      <c r="A1420">
        <v>574</v>
      </c>
      <c r="B1420">
        <v>1964</v>
      </c>
      <c r="C1420" s="2">
        <f t="shared" ca="1" si="154"/>
        <v>61</v>
      </c>
      <c r="D1420" t="s">
        <v>442</v>
      </c>
      <c r="E1420" t="s">
        <v>34</v>
      </c>
      <c r="F1420">
        <v>42523</v>
      </c>
      <c r="G1420">
        <v>0</v>
      </c>
      <c r="H1420">
        <v>0</v>
      </c>
      <c r="I1420" s="21">
        <f t="shared" si="155"/>
        <v>0</v>
      </c>
      <c r="J1420" t="s">
        <v>356</v>
      </c>
      <c r="K1420">
        <v>96</v>
      </c>
      <c r="L1420">
        <v>14</v>
      </c>
      <c r="M1420">
        <v>36</v>
      </c>
      <c r="N1420">
        <v>11</v>
      </c>
      <c r="O1420">
        <v>3</v>
      </c>
      <c r="P1420">
        <v>26</v>
      </c>
      <c r="Q1420">
        <v>35</v>
      </c>
      <c r="R1420" s="2">
        <f t="shared" si="156"/>
        <v>125</v>
      </c>
      <c r="S1420">
        <v>1</v>
      </c>
      <c r="T1420" s="2" t="str">
        <f t="shared" si="157"/>
        <v>With Discount</v>
      </c>
      <c r="U1420">
        <v>1</v>
      </c>
      <c r="V1420" s="18">
        <f t="shared" si="158"/>
        <v>25</v>
      </c>
      <c r="W1420">
        <v>1</v>
      </c>
      <c r="X1420">
        <v>4</v>
      </c>
      <c r="Y1420" s="18">
        <f t="shared" si="159"/>
        <v>100</v>
      </c>
      <c r="Z1420">
        <v>2</v>
      </c>
      <c r="AA1420" s="2">
        <f t="shared" si="160"/>
        <v>7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3</v>
      </c>
      <c r="AI1420">
        <v>11</v>
      </c>
      <c r="AJ1420">
        <v>0</v>
      </c>
    </row>
    <row r="1421" spans="1:36" x14ac:dyDescent="0.25">
      <c r="A1421">
        <v>3220</v>
      </c>
      <c r="B1421">
        <v>1983</v>
      </c>
      <c r="C1421" s="2">
        <f t="shared" ca="1" si="154"/>
        <v>42</v>
      </c>
      <c r="D1421" t="s">
        <v>442</v>
      </c>
      <c r="E1421" t="s">
        <v>34</v>
      </c>
      <c r="F1421">
        <v>39922</v>
      </c>
      <c r="G1421">
        <v>1</v>
      </c>
      <c r="H1421">
        <v>0</v>
      </c>
      <c r="I1421" s="21">
        <f t="shared" si="155"/>
        <v>1</v>
      </c>
      <c r="J1421" t="s">
        <v>326</v>
      </c>
      <c r="K1421">
        <v>30</v>
      </c>
      <c r="L1421">
        <v>29</v>
      </c>
      <c r="M1421">
        <v>12</v>
      </c>
      <c r="N1421">
        <v>59</v>
      </c>
      <c r="O1421">
        <v>19</v>
      </c>
      <c r="P1421">
        <v>1</v>
      </c>
      <c r="Q1421">
        <v>36</v>
      </c>
      <c r="R1421" s="2">
        <f t="shared" si="156"/>
        <v>156</v>
      </c>
      <c r="S1421">
        <v>2</v>
      </c>
      <c r="T1421" s="2" t="str">
        <f t="shared" si="157"/>
        <v>With Discount</v>
      </c>
      <c r="U1421">
        <v>3</v>
      </c>
      <c r="V1421" s="18">
        <f t="shared" si="158"/>
        <v>66.857142857142847</v>
      </c>
      <c r="W1421">
        <v>0</v>
      </c>
      <c r="X1421">
        <v>4</v>
      </c>
      <c r="Y1421" s="18">
        <f t="shared" si="159"/>
        <v>89.142857142857139</v>
      </c>
      <c r="Z1421">
        <v>8</v>
      </c>
      <c r="AA1421" s="2">
        <f t="shared" si="160"/>
        <v>9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3</v>
      </c>
      <c r="AI1421">
        <v>11</v>
      </c>
      <c r="AJ1421">
        <v>0</v>
      </c>
    </row>
    <row r="1422" spans="1:36" x14ac:dyDescent="0.25">
      <c r="A1422">
        <v>5967</v>
      </c>
      <c r="B1422">
        <v>1952</v>
      </c>
      <c r="C1422" s="2">
        <f t="shared" ca="1" si="154"/>
        <v>73</v>
      </c>
      <c r="D1422" t="s">
        <v>442</v>
      </c>
      <c r="E1422" t="s">
        <v>34</v>
      </c>
      <c r="F1422">
        <v>33402</v>
      </c>
      <c r="G1422">
        <v>1</v>
      </c>
      <c r="H1422">
        <v>1</v>
      </c>
      <c r="I1422" s="21">
        <f t="shared" si="155"/>
        <v>2</v>
      </c>
      <c r="J1422" t="s">
        <v>278</v>
      </c>
      <c r="K1422">
        <v>60</v>
      </c>
      <c r="L1422">
        <v>26</v>
      </c>
      <c r="M1422">
        <v>2</v>
      </c>
      <c r="N1422">
        <v>19</v>
      </c>
      <c r="O1422">
        <v>10</v>
      </c>
      <c r="P1422">
        <v>5</v>
      </c>
      <c r="Q1422">
        <v>8</v>
      </c>
      <c r="R1422" s="2">
        <f t="shared" si="156"/>
        <v>70</v>
      </c>
      <c r="S1422">
        <v>3</v>
      </c>
      <c r="T1422" s="2" t="str">
        <f t="shared" si="157"/>
        <v>With Discount</v>
      </c>
      <c r="U1422">
        <v>2</v>
      </c>
      <c r="V1422" s="18">
        <f t="shared" si="158"/>
        <v>28</v>
      </c>
      <c r="W1422">
        <v>1</v>
      </c>
      <c r="X1422">
        <v>3</v>
      </c>
      <c r="Y1422" s="18">
        <f t="shared" si="159"/>
        <v>42</v>
      </c>
      <c r="Z1422">
        <v>8</v>
      </c>
      <c r="AA1422" s="2">
        <f t="shared" si="160"/>
        <v>9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3</v>
      </c>
      <c r="AI1422">
        <v>11</v>
      </c>
      <c r="AJ1422">
        <v>0</v>
      </c>
    </row>
    <row r="1423" spans="1:36" x14ac:dyDescent="0.25">
      <c r="A1423">
        <v>1183</v>
      </c>
      <c r="B1423">
        <v>1949</v>
      </c>
      <c r="C1423" s="2">
        <f t="shared" ca="1" si="154"/>
        <v>76</v>
      </c>
      <c r="D1423" t="s">
        <v>443</v>
      </c>
      <c r="E1423" t="s">
        <v>34</v>
      </c>
      <c r="F1423">
        <v>36408</v>
      </c>
      <c r="G1423">
        <v>1</v>
      </c>
      <c r="H1423">
        <v>1</v>
      </c>
      <c r="I1423" s="21">
        <f t="shared" si="155"/>
        <v>2</v>
      </c>
      <c r="J1423" t="s">
        <v>397</v>
      </c>
      <c r="K1423">
        <v>11</v>
      </c>
      <c r="L1423">
        <v>9</v>
      </c>
      <c r="M1423">
        <v>1</v>
      </c>
      <c r="N1423">
        <v>4</v>
      </c>
      <c r="O1423">
        <v>3</v>
      </c>
      <c r="P1423">
        <v>2</v>
      </c>
      <c r="Q1423">
        <v>3</v>
      </c>
      <c r="R1423" s="2">
        <f t="shared" si="156"/>
        <v>22</v>
      </c>
      <c r="S1423">
        <v>1</v>
      </c>
      <c r="T1423" s="2" t="str">
        <f t="shared" si="157"/>
        <v>With Discount</v>
      </c>
      <c r="U1423">
        <v>1</v>
      </c>
      <c r="V1423" s="18">
        <f t="shared" si="158"/>
        <v>7.333333333333333</v>
      </c>
      <c r="W1423">
        <v>0</v>
      </c>
      <c r="X1423">
        <v>2</v>
      </c>
      <c r="Y1423" s="18">
        <f t="shared" si="159"/>
        <v>14.666666666666666</v>
      </c>
      <c r="Z1423">
        <v>6</v>
      </c>
      <c r="AA1423" s="2">
        <f t="shared" si="160"/>
        <v>4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3</v>
      </c>
      <c r="AI1423">
        <v>11</v>
      </c>
      <c r="AJ1423">
        <v>0</v>
      </c>
    </row>
    <row r="1424" spans="1:36" x14ac:dyDescent="0.25">
      <c r="A1424">
        <v>6856</v>
      </c>
      <c r="B1424">
        <v>1979</v>
      </c>
      <c r="C1424" s="2">
        <f t="shared" ca="1" si="154"/>
        <v>46</v>
      </c>
      <c r="D1424" t="s">
        <v>442</v>
      </c>
      <c r="E1424" t="s">
        <v>34</v>
      </c>
      <c r="F1424">
        <v>21645</v>
      </c>
      <c r="G1424">
        <v>1</v>
      </c>
      <c r="H1424">
        <v>0</v>
      </c>
      <c r="I1424" s="21">
        <f t="shared" si="155"/>
        <v>1</v>
      </c>
      <c r="J1424" s="1">
        <v>40977</v>
      </c>
      <c r="K1424">
        <v>75</v>
      </c>
      <c r="L1424">
        <v>14</v>
      </c>
      <c r="M1424">
        <v>0</v>
      </c>
      <c r="N1424">
        <v>23</v>
      </c>
      <c r="O1424">
        <v>4</v>
      </c>
      <c r="P1424">
        <v>5</v>
      </c>
      <c r="Q1424">
        <v>19</v>
      </c>
      <c r="R1424" s="2">
        <f t="shared" si="156"/>
        <v>65</v>
      </c>
      <c r="S1424">
        <v>3</v>
      </c>
      <c r="T1424" s="2" t="str">
        <f t="shared" si="157"/>
        <v>With Discount</v>
      </c>
      <c r="U1424">
        <v>3</v>
      </c>
      <c r="V1424" s="18">
        <f t="shared" si="158"/>
        <v>32.5</v>
      </c>
      <c r="W1424">
        <v>0</v>
      </c>
      <c r="X1424">
        <v>3</v>
      </c>
      <c r="Y1424" s="18">
        <f t="shared" si="159"/>
        <v>32.5</v>
      </c>
      <c r="Z1424">
        <v>9</v>
      </c>
      <c r="AA1424" s="2">
        <f t="shared" si="160"/>
        <v>9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3</v>
      </c>
      <c r="AI1424">
        <v>11</v>
      </c>
      <c r="AJ1424">
        <v>1</v>
      </c>
    </row>
    <row r="1425" spans="1:36" x14ac:dyDescent="0.25">
      <c r="A1425">
        <v>4530</v>
      </c>
      <c r="B1425">
        <v>1948</v>
      </c>
      <c r="C1425" s="2">
        <f t="shared" ca="1" si="154"/>
        <v>77</v>
      </c>
      <c r="D1425" t="s">
        <v>443</v>
      </c>
      <c r="E1425" t="s">
        <v>57</v>
      </c>
      <c r="F1425">
        <v>78427</v>
      </c>
      <c r="G1425">
        <v>0</v>
      </c>
      <c r="H1425">
        <v>0</v>
      </c>
      <c r="I1425" s="21">
        <f t="shared" si="155"/>
        <v>0</v>
      </c>
      <c r="J1425" t="s">
        <v>398</v>
      </c>
      <c r="K1425">
        <v>36</v>
      </c>
      <c r="L1425">
        <v>972</v>
      </c>
      <c r="M1425">
        <v>19</v>
      </c>
      <c r="N1425">
        <v>595</v>
      </c>
      <c r="O1425">
        <v>180</v>
      </c>
      <c r="P1425">
        <v>26</v>
      </c>
      <c r="Q1425">
        <v>138</v>
      </c>
      <c r="R1425" s="2">
        <f t="shared" si="156"/>
        <v>1930</v>
      </c>
      <c r="S1425">
        <v>3</v>
      </c>
      <c r="T1425" s="2" t="str">
        <f t="shared" si="157"/>
        <v>With Discount</v>
      </c>
      <c r="U1425">
        <v>3</v>
      </c>
      <c r="V1425" s="18">
        <f t="shared" si="158"/>
        <v>445.38461538461542</v>
      </c>
      <c r="W1425">
        <v>7</v>
      </c>
      <c r="X1425">
        <v>10</v>
      </c>
      <c r="Y1425" s="18">
        <f t="shared" si="159"/>
        <v>1484.6153846153848</v>
      </c>
      <c r="Z1425">
        <v>3</v>
      </c>
      <c r="AA1425" s="2">
        <f t="shared" si="160"/>
        <v>23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3</v>
      </c>
      <c r="AI1425">
        <v>11</v>
      </c>
      <c r="AJ1425">
        <v>1</v>
      </c>
    </row>
    <row r="1426" spans="1:36" x14ac:dyDescent="0.25">
      <c r="A1426">
        <v>1553</v>
      </c>
      <c r="B1426">
        <v>1946</v>
      </c>
      <c r="C1426" s="2">
        <f t="shared" ca="1" si="154"/>
        <v>79</v>
      </c>
      <c r="D1426" t="s">
        <v>442</v>
      </c>
      <c r="E1426" t="s">
        <v>34</v>
      </c>
      <c r="F1426">
        <v>82657</v>
      </c>
      <c r="G1426">
        <v>0</v>
      </c>
      <c r="H1426">
        <v>0</v>
      </c>
      <c r="I1426" s="21">
        <f t="shared" si="155"/>
        <v>0</v>
      </c>
      <c r="J1426" t="s">
        <v>67</v>
      </c>
      <c r="K1426">
        <v>71</v>
      </c>
      <c r="L1426">
        <v>966</v>
      </c>
      <c r="M1426">
        <v>168</v>
      </c>
      <c r="N1426">
        <v>672</v>
      </c>
      <c r="O1426">
        <v>246</v>
      </c>
      <c r="P1426">
        <v>105</v>
      </c>
      <c r="Q1426">
        <v>126</v>
      </c>
      <c r="R1426" s="2">
        <f t="shared" si="156"/>
        <v>2283</v>
      </c>
      <c r="S1426">
        <v>1</v>
      </c>
      <c r="T1426" s="2" t="str">
        <f t="shared" si="157"/>
        <v>With Discount</v>
      </c>
      <c r="U1426">
        <v>7</v>
      </c>
      <c r="V1426" s="18">
        <f t="shared" si="158"/>
        <v>940.05882352941171</v>
      </c>
      <c r="W1426">
        <v>5</v>
      </c>
      <c r="X1426">
        <v>10</v>
      </c>
      <c r="Y1426" s="18">
        <f t="shared" si="159"/>
        <v>1342.9411764705883</v>
      </c>
      <c r="Z1426">
        <v>4</v>
      </c>
      <c r="AA1426" s="2">
        <f t="shared" si="160"/>
        <v>23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0</v>
      </c>
      <c r="AH1426">
        <v>3</v>
      </c>
      <c r="AI1426">
        <v>11</v>
      </c>
      <c r="AJ1426">
        <v>0</v>
      </c>
    </row>
    <row r="1427" spans="1:36" x14ac:dyDescent="0.25">
      <c r="A1427">
        <v>4682</v>
      </c>
      <c r="B1427">
        <v>1958</v>
      </c>
      <c r="C1427" s="2">
        <f t="shared" ca="1" si="154"/>
        <v>67</v>
      </c>
      <c r="D1427" t="s">
        <v>442</v>
      </c>
      <c r="E1427" t="s">
        <v>34</v>
      </c>
      <c r="F1427">
        <v>51876</v>
      </c>
      <c r="G1427">
        <v>0</v>
      </c>
      <c r="H1427">
        <v>0</v>
      </c>
      <c r="I1427" s="21">
        <f t="shared" si="155"/>
        <v>0</v>
      </c>
      <c r="J1427" t="s">
        <v>399</v>
      </c>
      <c r="K1427">
        <v>88</v>
      </c>
      <c r="L1427">
        <v>99</v>
      </c>
      <c r="M1427">
        <v>27</v>
      </c>
      <c r="N1427">
        <v>102</v>
      </c>
      <c r="O1427">
        <v>28</v>
      </c>
      <c r="P1427">
        <v>48</v>
      </c>
      <c r="Q1427">
        <v>6</v>
      </c>
      <c r="R1427" s="2">
        <f t="shared" si="156"/>
        <v>310</v>
      </c>
      <c r="S1427">
        <v>1</v>
      </c>
      <c r="T1427" s="2" t="str">
        <f t="shared" si="157"/>
        <v>With Discount</v>
      </c>
      <c r="U1427">
        <v>2</v>
      </c>
      <c r="V1427" s="18">
        <f t="shared" si="158"/>
        <v>62</v>
      </c>
      <c r="W1427">
        <v>2</v>
      </c>
      <c r="X1427">
        <v>8</v>
      </c>
      <c r="Y1427" s="18">
        <f t="shared" si="159"/>
        <v>248</v>
      </c>
      <c r="Z1427">
        <v>1</v>
      </c>
      <c r="AA1427" s="2">
        <f t="shared" si="160"/>
        <v>13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3</v>
      </c>
      <c r="AI1427">
        <v>11</v>
      </c>
      <c r="AJ1427">
        <v>0</v>
      </c>
    </row>
    <row r="1428" spans="1:36" x14ac:dyDescent="0.25">
      <c r="A1428">
        <v>8204</v>
      </c>
      <c r="B1428">
        <v>1971</v>
      </c>
      <c r="C1428" s="2">
        <f t="shared" ca="1" si="154"/>
        <v>54</v>
      </c>
      <c r="D1428" t="s">
        <v>443</v>
      </c>
      <c r="E1428" t="s">
        <v>34</v>
      </c>
      <c r="F1428">
        <v>78041</v>
      </c>
      <c r="G1428">
        <v>0</v>
      </c>
      <c r="H1428">
        <v>0</v>
      </c>
      <c r="I1428" s="21">
        <f t="shared" si="155"/>
        <v>0</v>
      </c>
      <c r="J1428" t="s">
        <v>119</v>
      </c>
      <c r="K1428">
        <v>93</v>
      </c>
      <c r="L1428">
        <v>482</v>
      </c>
      <c r="M1428">
        <v>35</v>
      </c>
      <c r="N1428">
        <v>553</v>
      </c>
      <c r="O1428">
        <v>72</v>
      </c>
      <c r="P1428">
        <v>160</v>
      </c>
      <c r="Q1428">
        <v>17</v>
      </c>
      <c r="R1428" s="2">
        <f t="shared" si="156"/>
        <v>1319</v>
      </c>
      <c r="S1428">
        <v>1</v>
      </c>
      <c r="T1428" s="2" t="str">
        <f t="shared" si="157"/>
        <v>With Discount</v>
      </c>
      <c r="U1428">
        <v>4</v>
      </c>
      <c r="V1428" s="18">
        <f t="shared" si="158"/>
        <v>405.84615384615387</v>
      </c>
      <c r="W1428">
        <v>4</v>
      </c>
      <c r="X1428">
        <v>9</v>
      </c>
      <c r="Y1428" s="18">
        <f t="shared" si="159"/>
        <v>913.15384615384608</v>
      </c>
      <c r="Z1428">
        <v>2</v>
      </c>
      <c r="AA1428" s="2">
        <f t="shared" si="160"/>
        <v>18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3</v>
      </c>
      <c r="AI1428">
        <v>11</v>
      </c>
      <c r="AJ1428">
        <v>0</v>
      </c>
    </row>
    <row r="1429" spans="1:36" x14ac:dyDescent="0.25">
      <c r="A1429">
        <v>5221</v>
      </c>
      <c r="B1429">
        <v>1957</v>
      </c>
      <c r="C1429" s="2">
        <f t="shared" ca="1" si="154"/>
        <v>68</v>
      </c>
      <c r="D1429" t="s">
        <v>442</v>
      </c>
      <c r="E1429" t="s">
        <v>34</v>
      </c>
      <c r="F1429">
        <v>52852</v>
      </c>
      <c r="G1429">
        <v>0</v>
      </c>
      <c r="H1429">
        <v>1</v>
      </c>
      <c r="I1429" s="21">
        <f t="shared" si="155"/>
        <v>1</v>
      </c>
      <c r="J1429" s="1">
        <v>40920</v>
      </c>
      <c r="K1429">
        <v>93</v>
      </c>
      <c r="L1429">
        <v>714</v>
      </c>
      <c r="M1429">
        <v>8</v>
      </c>
      <c r="N1429">
        <v>99</v>
      </c>
      <c r="O1429">
        <v>11</v>
      </c>
      <c r="P1429">
        <v>0</v>
      </c>
      <c r="Q1429">
        <v>47</v>
      </c>
      <c r="R1429" s="2">
        <f t="shared" si="156"/>
        <v>879</v>
      </c>
      <c r="S1429">
        <v>4</v>
      </c>
      <c r="T1429" s="2" t="str">
        <f t="shared" si="157"/>
        <v>With Discount</v>
      </c>
      <c r="U1429">
        <v>10</v>
      </c>
      <c r="V1429" s="18">
        <f t="shared" si="158"/>
        <v>586</v>
      </c>
      <c r="W1429">
        <v>7</v>
      </c>
      <c r="X1429">
        <v>5</v>
      </c>
      <c r="Y1429" s="18">
        <f t="shared" si="159"/>
        <v>293</v>
      </c>
      <c r="Z1429">
        <v>8</v>
      </c>
      <c r="AA1429" s="2">
        <f t="shared" si="160"/>
        <v>26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  <c r="AI1429">
        <v>11</v>
      </c>
      <c r="AJ1429">
        <v>0</v>
      </c>
    </row>
    <row r="1430" spans="1:36" x14ac:dyDescent="0.25">
      <c r="A1430">
        <v>1232</v>
      </c>
      <c r="B1430">
        <v>1982</v>
      </c>
      <c r="C1430" s="2">
        <f t="shared" ca="1" si="154"/>
        <v>43</v>
      </c>
      <c r="D1430" t="s">
        <v>33</v>
      </c>
      <c r="E1430" t="s">
        <v>34</v>
      </c>
      <c r="F1430">
        <v>70038</v>
      </c>
      <c r="G1430">
        <v>0</v>
      </c>
      <c r="H1430">
        <v>0</v>
      </c>
      <c r="I1430" s="21">
        <f t="shared" si="155"/>
        <v>0</v>
      </c>
      <c r="J1430" t="s">
        <v>349</v>
      </c>
      <c r="K1430">
        <v>54</v>
      </c>
      <c r="L1430">
        <v>587</v>
      </c>
      <c r="M1430">
        <v>54</v>
      </c>
      <c r="N1430">
        <v>348</v>
      </c>
      <c r="O1430">
        <v>71</v>
      </c>
      <c r="P1430">
        <v>54</v>
      </c>
      <c r="Q1430">
        <v>130</v>
      </c>
      <c r="R1430" s="2">
        <f t="shared" si="156"/>
        <v>1244</v>
      </c>
      <c r="S1430">
        <v>1</v>
      </c>
      <c r="T1430" s="2" t="str">
        <f t="shared" si="157"/>
        <v>With Discount</v>
      </c>
      <c r="U1430">
        <v>4</v>
      </c>
      <c r="V1430" s="18">
        <f t="shared" si="158"/>
        <v>414.66666666666663</v>
      </c>
      <c r="W1430">
        <v>4</v>
      </c>
      <c r="X1430">
        <v>8</v>
      </c>
      <c r="Y1430" s="18">
        <f t="shared" si="159"/>
        <v>829.33333333333326</v>
      </c>
      <c r="Z1430">
        <v>2</v>
      </c>
      <c r="AA1430" s="2">
        <f t="shared" si="160"/>
        <v>17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3</v>
      </c>
      <c r="AI1430">
        <v>11</v>
      </c>
      <c r="AJ1430">
        <v>0</v>
      </c>
    </row>
    <row r="1431" spans="1:36" x14ac:dyDescent="0.25">
      <c r="A1431">
        <v>1927</v>
      </c>
      <c r="B1431">
        <v>1973</v>
      </c>
      <c r="C1431" s="2">
        <f t="shared" ca="1" si="154"/>
        <v>52</v>
      </c>
      <c r="D1431" t="s">
        <v>443</v>
      </c>
      <c r="E1431" t="s">
        <v>34</v>
      </c>
      <c r="F1431">
        <v>69401</v>
      </c>
      <c r="G1431">
        <v>0</v>
      </c>
      <c r="H1431">
        <v>1</v>
      </c>
      <c r="I1431" s="21">
        <f t="shared" si="155"/>
        <v>1</v>
      </c>
      <c r="J1431" t="s">
        <v>81</v>
      </c>
      <c r="K1431">
        <v>41</v>
      </c>
      <c r="L1431">
        <v>399</v>
      </c>
      <c r="M1431">
        <v>27</v>
      </c>
      <c r="N1431">
        <v>159</v>
      </c>
      <c r="O1431">
        <v>58</v>
      </c>
      <c r="P1431">
        <v>8</v>
      </c>
      <c r="Q1431">
        <v>39</v>
      </c>
      <c r="R1431" s="2">
        <f t="shared" si="156"/>
        <v>690</v>
      </c>
      <c r="S1431">
        <v>4</v>
      </c>
      <c r="T1431" s="2" t="str">
        <f t="shared" si="157"/>
        <v>With Discount</v>
      </c>
      <c r="U1431">
        <v>4</v>
      </c>
      <c r="V1431" s="18">
        <f t="shared" si="158"/>
        <v>306.66666666666663</v>
      </c>
      <c r="W1431">
        <v>4</v>
      </c>
      <c r="X1431">
        <v>5</v>
      </c>
      <c r="Y1431" s="18">
        <f t="shared" si="159"/>
        <v>383.33333333333337</v>
      </c>
      <c r="Z1431">
        <v>2</v>
      </c>
      <c r="AA1431" s="2">
        <f t="shared" si="160"/>
        <v>17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3</v>
      </c>
      <c r="AI1431">
        <v>11</v>
      </c>
      <c r="AJ1431">
        <v>0</v>
      </c>
    </row>
    <row r="1432" spans="1:36" x14ac:dyDescent="0.25">
      <c r="A1432">
        <v>5788</v>
      </c>
      <c r="B1432">
        <v>1972</v>
      </c>
      <c r="C1432" s="2">
        <f t="shared" ca="1" si="154"/>
        <v>53</v>
      </c>
      <c r="D1432" t="s">
        <v>442</v>
      </c>
      <c r="E1432" t="s">
        <v>34</v>
      </c>
      <c r="F1432">
        <v>46053</v>
      </c>
      <c r="G1432">
        <v>1</v>
      </c>
      <c r="H1432">
        <v>0</v>
      </c>
      <c r="I1432" s="21">
        <f t="shared" si="155"/>
        <v>1</v>
      </c>
      <c r="J1432" t="s">
        <v>400</v>
      </c>
      <c r="K1432">
        <v>46</v>
      </c>
      <c r="L1432">
        <v>56</v>
      </c>
      <c r="M1432">
        <v>10</v>
      </c>
      <c r="N1432">
        <v>92</v>
      </c>
      <c r="O1432">
        <v>19</v>
      </c>
      <c r="P1432">
        <v>7</v>
      </c>
      <c r="Q1432">
        <v>25</v>
      </c>
      <c r="R1432" s="2">
        <f t="shared" si="156"/>
        <v>209</v>
      </c>
      <c r="S1432">
        <v>3</v>
      </c>
      <c r="T1432" s="2" t="str">
        <f t="shared" si="157"/>
        <v>With Discount</v>
      </c>
      <c r="U1432">
        <v>3</v>
      </c>
      <c r="V1432" s="18">
        <f t="shared" si="158"/>
        <v>89.571428571428569</v>
      </c>
      <c r="W1432">
        <v>2</v>
      </c>
      <c r="X1432">
        <v>4</v>
      </c>
      <c r="Y1432" s="18">
        <f t="shared" si="159"/>
        <v>119.42857142857142</v>
      </c>
      <c r="Z1432">
        <v>5</v>
      </c>
      <c r="AA1432" s="2">
        <f t="shared" si="160"/>
        <v>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3</v>
      </c>
      <c r="AI1432">
        <v>11</v>
      </c>
      <c r="AJ1432">
        <v>0</v>
      </c>
    </row>
    <row r="1433" spans="1:36" x14ac:dyDescent="0.25">
      <c r="A1433">
        <v>6652</v>
      </c>
      <c r="B1433">
        <v>1965</v>
      </c>
      <c r="C1433" s="2">
        <f t="shared" ca="1" si="154"/>
        <v>60</v>
      </c>
      <c r="D1433" t="s">
        <v>442</v>
      </c>
      <c r="E1433" t="s">
        <v>34</v>
      </c>
      <c r="F1433">
        <v>77343</v>
      </c>
      <c r="G1433">
        <v>0</v>
      </c>
      <c r="H1433">
        <v>0</v>
      </c>
      <c r="I1433" s="21">
        <f t="shared" si="155"/>
        <v>0</v>
      </c>
      <c r="J1433" s="1">
        <v>41888</v>
      </c>
      <c r="K1433">
        <v>28</v>
      </c>
      <c r="L1433">
        <v>227</v>
      </c>
      <c r="M1433">
        <v>151</v>
      </c>
      <c r="N1433">
        <v>573</v>
      </c>
      <c r="O1433">
        <v>98</v>
      </c>
      <c r="P1433">
        <v>54</v>
      </c>
      <c r="Q1433">
        <v>31</v>
      </c>
      <c r="R1433" s="2">
        <f t="shared" si="156"/>
        <v>1134</v>
      </c>
      <c r="S1433">
        <v>1</v>
      </c>
      <c r="T1433" s="2" t="str">
        <f t="shared" si="157"/>
        <v>With Discount</v>
      </c>
      <c r="U1433">
        <v>3</v>
      </c>
      <c r="V1433" s="18">
        <f t="shared" si="158"/>
        <v>283.5</v>
      </c>
      <c r="W1433">
        <v>4</v>
      </c>
      <c r="X1433">
        <v>9</v>
      </c>
      <c r="Y1433" s="18">
        <f t="shared" si="159"/>
        <v>850.5</v>
      </c>
      <c r="Z1433">
        <v>1</v>
      </c>
      <c r="AA1433" s="2">
        <f t="shared" si="160"/>
        <v>17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3</v>
      </c>
      <c r="AI1433">
        <v>11</v>
      </c>
      <c r="AJ1433">
        <v>0</v>
      </c>
    </row>
    <row r="1434" spans="1:36" x14ac:dyDescent="0.25">
      <c r="A1434">
        <v>6246</v>
      </c>
      <c r="B1434">
        <v>1953</v>
      </c>
      <c r="C1434" s="2">
        <f t="shared" ca="1" si="154"/>
        <v>72</v>
      </c>
      <c r="D1434" t="s">
        <v>442</v>
      </c>
      <c r="E1434" t="s">
        <v>30</v>
      </c>
      <c r="F1434">
        <v>73892</v>
      </c>
      <c r="G1434">
        <v>0</v>
      </c>
      <c r="H1434">
        <v>0</v>
      </c>
      <c r="I1434" s="21">
        <f t="shared" si="155"/>
        <v>0</v>
      </c>
      <c r="J1434" t="s">
        <v>114</v>
      </c>
      <c r="K1434">
        <v>40</v>
      </c>
      <c r="L1434">
        <v>703</v>
      </c>
      <c r="M1434">
        <v>102</v>
      </c>
      <c r="N1434">
        <v>601</v>
      </c>
      <c r="O1434">
        <v>0</v>
      </c>
      <c r="P1434">
        <v>58</v>
      </c>
      <c r="Q1434">
        <v>43</v>
      </c>
      <c r="R1434" s="2">
        <f t="shared" si="156"/>
        <v>1507</v>
      </c>
      <c r="S1434">
        <v>1</v>
      </c>
      <c r="T1434" s="2" t="str">
        <f t="shared" si="157"/>
        <v>With Discount</v>
      </c>
      <c r="U1434">
        <v>3</v>
      </c>
      <c r="V1434" s="18">
        <f t="shared" si="158"/>
        <v>410.99999999999994</v>
      </c>
      <c r="W1434">
        <v>11</v>
      </c>
      <c r="X1434">
        <v>8</v>
      </c>
      <c r="Y1434" s="18">
        <f t="shared" si="159"/>
        <v>1096</v>
      </c>
      <c r="Z1434">
        <v>1</v>
      </c>
      <c r="AA1434" s="2">
        <f t="shared" si="160"/>
        <v>23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3</v>
      </c>
      <c r="AI1434">
        <v>11</v>
      </c>
      <c r="AJ1434">
        <v>1</v>
      </c>
    </row>
    <row r="1435" spans="1:36" x14ac:dyDescent="0.25">
      <c r="A1435">
        <v>5975</v>
      </c>
      <c r="B1435">
        <v>1967</v>
      </c>
      <c r="C1435" s="2">
        <f t="shared" ca="1" si="154"/>
        <v>58</v>
      </c>
      <c r="D1435" t="s">
        <v>33</v>
      </c>
      <c r="E1435" t="s">
        <v>30</v>
      </c>
      <c r="F1435">
        <v>40304</v>
      </c>
      <c r="G1435">
        <v>1</v>
      </c>
      <c r="H1435">
        <v>0</v>
      </c>
      <c r="I1435" s="21">
        <f t="shared" si="155"/>
        <v>1</v>
      </c>
      <c r="J1435" t="s">
        <v>97</v>
      </c>
      <c r="K1435">
        <v>82</v>
      </c>
      <c r="L1435">
        <v>37</v>
      </c>
      <c r="M1435">
        <v>0</v>
      </c>
      <c r="N1435">
        <v>17</v>
      </c>
      <c r="O1435">
        <v>0</v>
      </c>
      <c r="P1435">
        <v>0</v>
      </c>
      <c r="Q1435">
        <v>3</v>
      </c>
      <c r="R1435" s="2">
        <f t="shared" si="156"/>
        <v>57</v>
      </c>
      <c r="S1435">
        <v>1</v>
      </c>
      <c r="T1435" s="2" t="str">
        <f t="shared" si="157"/>
        <v>With Discount</v>
      </c>
      <c r="U1435">
        <v>2</v>
      </c>
      <c r="V1435" s="18">
        <f t="shared" si="158"/>
        <v>22.8</v>
      </c>
      <c r="W1435">
        <v>0</v>
      </c>
      <c r="X1435">
        <v>3</v>
      </c>
      <c r="Y1435" s="18">
        <f t="shared" si="159"/>
        <v>34.199999999999996</v>
      </c>
      <c r="Z1435">
        <v>7</v>
      </c>
      <c r="AA1435" s="2">
        <f t="shared" si="160"/>
        <v>6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3</v>
      </c>
      <c r="AI1435">
        <v>11</v>
      </c>
      <c r="AJ1435">
        <v>0</v>
      </c>
    </row>
    <row r="1436" spans="1:36" x14ac:dyDescent="0.25">
      <c r="A1436">
        <v>6875</v>
      </c>
      <c r="B1436">
        <v>1965</v>
      </c>
      <c r="C1436" s="2">
        <f t="shared" ca="1" si="154"/>
        <v>60</v>
      </c>
      <c r="D1436" t="s">
        <v>33</v>
      </c>
      <c r="E1436" t="s">
        <v>34</v>
      </c>
      <c r="F1436">
        <v>32727</v>
      </c>
      <c r="G1436">
        <v>0</v>
      </c>
      <c r="H1436">
        <v>0</v>
      </c>
      <c r="I1436" s="21">
        <f t="shared" si="155"/>
        <v>0</v>
      </c>
      <c r="J1436" t="s">
        <v>401</v>
      </c>
      <c r="K1436">
        <v>38</v>
      </c>
      <c r="L1436">
        <v>167</v>
      </c>
      <c r="M1436">
        <v>13</v>
      </c>
      <c r="N1436">
        <v>180</v>
      </c>
      <c r="O1436">
        <v>86</v>
      </c>
      <c r="P1436">
        <v>13</v>
      </c>
      <c r="Q1436">
        <v>70</v>
      </c>
      <c r="R1436" s="2">
        <f t="shared" si="156"/>
        <v>529</v>
      </c>
      <c r="S1436">
        <v>2</v>
      </c>
      <c r="T1436" s="2" t="str">
        <f t="shared" si="157"/>
        <v>With Discount</v>
      </c>
      <c r="U1436">
        <v>7</v>
      </c>
      <c r="V1436" s="18">
        <f t="shared" si="158"/>
        <v>308.58333333333337</v>
      </c>
      <c r="W1436">
        <v>3</v>
      </c>
      <c r="X1436">
        <v>5</v>
      </c>
      <c r="Y1436" s="18">
        <f t="shared" si="159"/>
        <v>220.41666666666669</v>
      </c>
      <c r="Z1436">
        <v>8</v>
      </c>
      <c r="AA1436" s="2">
        <f t="shared" si="160"/>
        <v>17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3</v>
      </c>
      <c r="AI1436">
        <v>11</v>
      </c>
      <c r="AJ1436">
        <v>0</v>
      </c>
    </row>
    <row r="1437" spans="1:36" x14ac:dyDescent="0.25">
      <c r="A1437">
        <v>4399</v>
      </c>
      <c r="B1437">
        <v>1969</v>
      </c>
      <c r="C1437" s="2">
        <f t="shared" ca="1" si="154"/>
        <v>56</v>
      </c>
      <c r="D1437" t="s">
        <v>442</v>
      </c>
      <c r="E1437" t="s">
        <v>34</v>
      </c>
      <c r="F1437">
        <v>68695</v>
      </c>
      <c r="G1437">
        <v>0</v>
      </c>
      <c r="H1437">
        <v>0</v>
      </c>
      <c r="I1437" s="21">
        <f t="shared" si="155"/>
        <v>0</v>
      </c>
      <c r="J1437" t="s">
        <v>90</v>
      </c>
      <c r="K1437">
        <v>3</v>
      </c>
      <c r="L1437">
        <v>458</v>
      </c>
      <c r="M1437">
        <v>81</v>
      </c>
      <c r="N1437">
        <v>356</v>
      </c>
      <c r="O1437">
        <v>106</v>
      </c>
      <c r="P1437">
        <v>50</v>
      </c>
      <c r="Q1437">
        <v>40</v>
      </c>
      <c r="R1437" s="2">
        <f t="shared" si="156"/>
        <v>1091</v>
      </c>
      <c r="S1437">
        <v>1</v>
      </c>
      <c r="T1437" s="2" t="str">
        <f t="shared" si="157"/>
        <v>With Discount</v>
      </c>
      <c r="U1437">
        <v>4</v>
      </c>
      <c r="V1437" s="18">
        <f t="shared" si="158"/>
        <v>396.72727272727275</v>
      </c>
      <c r="W1437">
        <v>4</v>
      </c>
      <c r="X1437">
        <v>7</v>
      </c>
      <c r="Y1437" s="18">
        <f t="shared" si="159"/>
        <v>694.27272727272725</v>
      </c>
      <c r="Z1437">
        <v>2</v>
      </c>
      <c r="AA1437" s="2">
        <f t="shared" si="160"/>
        <v>16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3</v>
      </c>
      <c r="AI1437">
        <v>11</v>
      </c>
      <c r="AJ1437">
        <v>0</v>
      </c>
    </row>
    <row r="1438" spans="1:36" x14ac:dyDescent="0.25">
      <c r="A1438">
        <v>4042</v>
      </c>
      <c r="B1438">
        <v>1971</v>
      </c>
      <c r="C1438" s="2">
        <f t="shared" ca="1" si="154"/>
        <v>54</v>
      </c>
      <c r="D1438" t="s">
        <v>442</v>
      </c>
      <c r="E1438" t="s">
        <v>37</v>
      </c>
      <c r="F1438">
        <v>43300</v>
      </c>
      <c r="G1438">
        <v>0</v>
      </c>
      <c r="H1438">
        <v>1</v>
      </c>
      <c r="I1438" s="21">
        <f t="shared" si="155"/>
        <v>1</v>
      </c>
      <c r="J1438" t="s">
        <v>160</v>
      </c>
      <c r="K1438">
        <v>87</v>
      </c>
      <c r="L1438">
        <v>91</v>
      </c>
      <c r="M1438">
        <v>3</v>
      </c>
      <c r="N1438">
        <v>52</v>
      </c>
      <c r="O1438">
        <v>2</v>
      </c>
      <c r="P1438">
        <v>1</v>
      </c>
      <c r="Q1438">
        <v>31</v>
      </c>
      <c r="R1438" s="2">
        <f t="shared" si="156"/>
        <v>180</v>
      </c>
      <c r="S1438">
        <v>3</v>
      </c>
      <c r="T1438" s="2" t="str">
        <f t="shared" si="157"/>
        <v>With Discount</v>
      </c>
      <c r="U1438">
        <v>4</v>
      </c>
      <c r="V1438" s="18">
        <f t="shared" si="158"/>
        <v>90</v>
      </c>
      <c r="W1438">
        <v>0</v>
      </c>
      <c r="X1438">
        <v>4</v>
      </c>
      <c r="Y1438" s="18">
        <f t="shared" si="159"/>
        <v>90</v>
      </c>
      <c r="Z1438">
        <v>8</v>
      </c>
      <c r="AA1438" s="2">
        <f t="shared" si="160"/>
        <v>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3</v>
      </c>
      <c r="AI1438">
        <v>11</v>
      </c>
      <c r="AJ1438">
        <v>1</v>
      </c>
    </row>
    <row r="1439" spans="1:36" x14ac:dyDescent="0.25">
      <c r="A1439">
        <v>2157</v>
      </c>
      <c r="B1439">
        <v>1972</v>
      </c>
      <c r="C1439" s="2">
        <f t="shared" ca="1" si="154"/>
        <v>53</v>
      </c>
      <c r="D1439" t="s">
        <v>442</v>
      </c>
      <c r="E1439" t="s">
        <v>34</v>
      </c>
      <c r="F1439">
        <v>26290</v>
      </c>
      <c r="G1439">
        <v>1</v>
      </c>
      <c r="H1439">
        <v>1</v>
      </c>
      <c r="I1439" s="21">
        <f t="shared" si="155"/>
        <v>2</v>
      </c>
      <c r="J1439" s="1">
        <v>41609</v>
      </c>
      <c r="K1439">
        <v>49</v>
      </c>
      <c r="L1439">
        <v>15</v>
      </c>
      <c r="M1439">
        <v>8</v>
      </c>
      <c r="N1439">
        <v>16</v>
      </c>
      <c r="O1439">
        <v>11</v>
      </c>
      <c r="P1439">
        <v>5</v>
      </c>
      <c r="Q1439">
        <v>22</v>
      </c>
      <c r="R1439" s="2">
        <f t="shared" si="156"/>
        <v>77</v>
      </c>
      <c r="S1439">
        <v>4</v>
      </c>
      <c r="T1439" s="2" t="str">
        <f t="shared" si="157"/>
        <v>With Discount</v>
      </c>
      <c r="U1439">
        <v>2</v>
      </c>
      <c r="V1439" s="18">
        <f t="shared" si="158"/>
        <v>25.666666666666664</v>
      </c>
      <c r="W1439">
        <v>0</v>
      </c>
      <c r="X1439">
        <v>4</v>
      </c>
      <c r="Y1439" s="18">
        <f t="shared" si="159"/>
        <v>51.333333333333329</v>
      </c>
      <c r="Z1439">
        <v>6</v>
      </c>
      <c r="AA1439" s="2">
        <f t="shared" si="160"/>
        <v>10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3</v>
      </c>
      <c r="AI1439">
        <v>11</v>
      </c>
      <c r="AJ1439">
        <v>0</v>
      </c>
    </row>
    <row r="1440" spans="1:36" x14ac:dyDescent="0.25">
      <c r="A1440">
        <v>10133</v>
      </c>
      <c r="B1440">
        <v>1970</v>
      </c>
      <c r="C1440" s="2">
        <f t="shared" ca="1" si="154"/>
        <v>55</v>
      </c>
      <c r="D1440" t="s">
        <v>442</v>
      </c>
      <c r="E1440" t="s">
        <v>30</v>
      </c>
      <c r="F1440">
        <v>93790</v>
      </c>
      <c r="G1440">
        <v>0</v>
      </c>
      <c r="H1440">
        <v>0</v>
      </c>
      <c r="I1440" s="21">
        <f t="shared" si="155"/>
        <v>0</v>
      </c>
      <c r="J1440" s="1">
        <v>41975</v>
      </c>
      <c r="K1440">
        <v>16</v>
      </c>
      <c r="L1440">
        <v>1302</v>
      </c>
      <c r="M1440">
        <v>68</v>
      </c>
      <c r="N1440">
        <v>731</v>
      </c>
      <c r="O1440">
        <v>89</v>
      </c>
      <c r="P1440">
        <v>114</v>
      </c>
      <c r="Q1440">
        <v>45</v>
      </c>
      <c r="R1440" s="2">
        <f t="shared" si="156"/>
        <v>2349</v>
      </c>
      <c r="S1440">
        <v>0</v>
      </c>
      <c r="T1440" s="2" t="str">
        <f t="shared" si="157"/>
        <v>Without Discount</v>
      </c>
      <c r="U1440">
        <v>6</v>
      </c>
      <c r="V1440" s="18">
        <f t="shared" si="158"/>
        <v>783</v>
      </c>
      <c r="W1440">
        <v>7</v>
      </c>
      <c r="X1440">
        <v>12</v>
      </c>
      <c r="Y1440" s="18">
        <f t="shared" si="159"/>
        <v>1566</v>
      </c>
      <c r="Z1440">
        <v>2</v>
      </c>
      <c r="AA1440" s="2">
        <f t="shared" si="160"/>
        <v>25</v>
      </c>
      <c r="AB1440">
        <v>0</v>
      </c>
      <c r="AC1440">
        <v>1</v>
      </c>
      <c r="AD1440">
        <v>1</v>
      </c>
      <c r="AE1440">
        <v>1</v>
      </c>
      <c r="AF1440">
        <v>0</v>
      </c>
      <c r="AG1440">
        <v>0</v>
      </c>
      <c r="AH1440">
        <v>3</v>
      </c>
      <c r="AI1440">
        <v>11</v>
      </c>
      <c r="AJ1440">
        <v>1</v>
      </c>
    </row>
    <row r="1441" spans="1:36" x14ac:dyDescent="0.25">
      <c r="A1441">
        <v>2525</v>
      </c>
      <c r="B1441">
        <v>1974</v>
      </c>
      <c r="C1441" s="2">
        <f t="shared" ca="1" si="154"/>
        <v>51</v>
      </c>
      <c r="D1441" t="s">
        <v>33</v>
      </c>
      <c r="E1441" t="s">
        <v>34</v>
      </c>
      <c r="F1441">
        <v>38410</v>
      </c>
      <c r="G1441">
        <v>0</v>
      </c>
      <c r="H1441">
        <v>0</v>
      </c>
      <c r="I1441" s="21">
        <f t="shared" si="155"/>
        <v>0</v>
      </c>
      <c r="J1441" t="s">
        <v>68</v>
      </c>
      <c r="K1441">
        <v>65</v>
      </c>
      <c r="L1441">
        <v>153</v>
      </c>
      <c r="M1441">
        <v>64</v>
      </c>
      <c r="N1441">
        <v>123</v>
      </c>
      <c r="O1441">
        <v>116</v>
      </c>
      <c r="P1441">
        <v>64</v>
      </c>
      <c r="Q1441">
        <v>14</v>
      </c>
      <c r="R1441" s="2">
        <f t="shared" si="156"/>
        <v>534</v>
      </c>
      <c r="S1441">
        <v>2</v>
      </c>
      <c r="T1441" s="2" t="str">
        <f t="shared" si="157"/>
        <v>With Discount</v>
      </c>
      <c r="U1441">
        <v>5</v>
      </c>
      <c r="V1441" s="18">
        <f t="shared" si="158"/>
        <v>190.71428571428572</v>
      </c>
      <c r="W1441">
        <v>2</v>
      </c>
      <c r="X1441">
        <v>9</v>
      </c>
      <c r="Y1441" s="18">
        <f t="shared" si="159"/>
        <v>343.28571428571433</v>
      </c>
      <c r="Z1441">
        <v>6</v>
      </c>
      <c r="AA1441" s="2">
        <f t="shared" si="160"/>
        <v>18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3</v>
      </c>
      <c r="AI1441">
        <v>11</v>
      </c>
      <c r="AJ1441">
        <v>1</v>
      </c>
    </row>
    <row r="1442" spans="1:36" x14ac:dyDescent="0.25">
      <c r="A1442">
        <v>8233</v>
      </c>
      <c r="B1442">
        <v>1950</v>
      </c>
      <c r="C1442" s="2">
        <f t="shared" ca="1" si="154"/>
        <v>75</v>
      </c>
      <c r="D1442" t="s">
        <v>443</v>
      </c>
      <c r="E1442" t="s">
        <v>57</v>
      </c>
      <c r="F1442">
        <v>64866</v>
      </c>
      <c r="G1442">
        <v>0</v>
      </c>
      <c r="H1442">
        <v>1</v>
      </c>
      <c r="I1442" s="21">
        <f t="shared" si="155"/>
        <v>1</v>
      </c>
      <c r="J1442" t="s">
        <v>244</v>
      </c>
      <c r="K1442">
        <v>9</v>
      </c>
      <c r="L1442">
        <v>508</v>
      </c>
      <c r="M1442">
        <v>5</v>
      </c>
      <c r="N1442">
        <v>21</v>
      </c>
      <c r="O1442">
        <v>7</v>
      </c>
      <c r="P1442">
        <v>5</v>
      </c>
      <c r="Q1442">
        <v>10</v>
      </c>
      <c r="R1442" s="2">
        <f t="shared" si="156"/>
        <v>556</v>
      </c>
      <c r="S1442">
        <v>4</v>
      </c>
      <c r="T1442" s="2" t="str">
        <f t="shared" si="157"/>
        <v>With Discount</v>
      </c>
      <c r="U1442">
        <v>7</v>
      </c>
      <c r="V1442" s="18">
        <f t="shared" si="158"/>
        <v>278</v>
      </c>
      <c r="W1442">
        <v>3</v>
      </c>
      <c r="X1442">
        <v>7</v>
      </c>
      <c r="Y1442" s="18">
        <f t="shared" si="159"/>
        <v>278</v>
      </c>
      <c r="Z1442">
        <v>5</v>
      </c>
      <c r="AA1442" s="2">
        <f t="shared" si="160"/>
        <v>21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3</v>
      </c>
      <c r="AI1442">
        <v>11</v>
      </c>
      <c r="AJ1442">
        <v>0</v>
      </c>
    </row>
    <row r="1443" spans="1:36" x14ac:dyDescent="0.25">
      <c r="A1443">
        <v>9483</v>
      </c>
      <c r="B1443">
        <v>1959</v>
      </c>
      <c r="C1443" s="2">
        <f t="shared" ca="1" si="154"/>
        <v>66</v>
      </c>
      <c r="D1443" t="s">
        <v>442</v>
      </c>
      <c r="E1443" t="s">
        <v>34</v>
      </c>
      <c r="F1443">
        <v>57957</v>
      </c>
      <c r="G1443">
        <v>0</v>
      </c>
      <c r="H1443">
        <v>1</v>
      </c>
      <c r="I1443" s="21">
        <f t="shared" si="155"/>
        <v>1</v>
      </c>
      <c r="J1443" t="s">
        <v>277</v>
      </c>
      <c r="K1443">
        <v>24</v>
      </c>
      <c r="L1443">
        <v>290</v>
      </c>
      <c r="M1443">
        <v>59</v>
      </c>
      <c r="N1443">
        <v>177</v>
      </c>
      <c r="O1443">
        <v>77</v>
      </c>
      <c r="P1443">
        <v>5</v>
      </c>
      <c r="Q1443">
        <v>29</v>
      </c>
      <c r="R1443" s="2">
        <f t="shared" si="156"/>
        <v>637</v>
      </c>
      <c r="S1443">
        <v>7</v>
      </c>
      <c r="T1443" s="2" t="str">
        <f t="shared" si="157"/>
        <v>With Discount</v>
      </c>
      <c r="U1443">
        <v>4</v>
      </c>
      <c r="V1443" s="18">
        <f t="shared" si="158"/>
        <v>212.33333333333331</v>
      </c>
      <c r="W1443">
        <v>6</v>
      </c>
      <c r="X1443">
        <v>8</v>
      </c>
      <c r="Y1443" s="18">
        <f t="shared" si="159"/>
        <v>424.66666666666663</v>
      </c>
      <c r="Z1443">
        <v>3</v>
      </c>
      <c r="AA1443" s="2">
        <f t="shared" si="160"/>
        <v>25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3</v>
      </c>
      <c r="AI1443">
        <v>11</v>
      </c>
      <c r="AJ1443">
        <v>0</v>
      </c>
    </row>
    <row r="1444" spans="1:36" x14ac:dyDescent="0.25">
      <c r="A1444">
        <v>2945</v>
      </c>
      <c r="B1444">
        <v>1955</v>
      </c>
      <c r="C1444" s="2">
        <f t="shared" ca="1" si="154"/>
        <v>70</v>
      </c>
      <c r="D1444" t="s">
        <v>33</v>
      </c>
      <c r="E1444" t="s">
        <v>34</v>
      </c>
      <c r="F1444">
        <v>46015</v>
      </c>
      <c r="G1444">
        <v>1</v>
      </c>
      <c r="H1444">
        <v>1</v>
      </c>
      <c r="I1444" s="21">
        <f t="shared" si="155"/>
        <v>2</v>
      </c>
      <c r="J1444" t="s">
        <v>180</v>
      </c>
      <c r="K1444">
        <v>25</v>
      </c>
      <c r="L1444">
        <v>38</v>
      </c>
      <c r="M1444">
        <v>0</v>
      </c>
      <c r="N1444">
        <v>2</v>
      </c>
      <c r="O1444">
        <v>0</v>
      </c>
      <c r="P1444">
        <v>0</v>
      </c>
      <c r="Q1444">
        <v>6</v>
      </c>
      <c r="R1444" s="2">
        <f t="shared" si="156"/>
        <v>46</v>
      </c>
      <c r="S1444">
        <v>1</v>
      </c>
      <c r="T1444" s="2" t="str">
        <f t="shared" si="157"/>
        <v>With Discount</v>
      </c>
      <c r="U1444">
        <v>1</v>
      </c>
      <c r="V1444" s="18">
        <f t="shared" si="158"/>
        <v>11.5</v>
      </c>
      <c r="W1444">
        <v>0</v>
      </c>
      <c r="X1444">
        <v>3</v>
      </c>
      <c r="Y1444" s="18">
        <f t="shared" si="159"/>
        <v>34.5</v>
      </c>
      <c r="Z1444">
        <v>7</v>
      </c>
      <c r="AA1444" s="2">
        <f t="shared" si="160"/>
        <v>5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3</v>
      </c>
      <c r="AI1444">
        <v>11</v>
      </c>
      <c r="AJ1444">
        <v>0</v>
      </c>
    </row>
    <row r="1445" spans="1:36" x14ac:dyDescent="0.25">
      <c r="A1445">
        <v>10403</v>
      </c>
      <c r="B1445">
        <v>1978</v>
      </c>
      <c r="C1445" s="2">
        <f t="shared" ca="1" si="154"/>
        <v>47</v>
      </c>
      <c r="D1445" t="s">
        <v>442</v>
      </c>
      <c r="E1445" t="s">
        <v>34</v>
      </c>
      <c r="F1445">
        <v>16531</v>
      </c>
      <c r="G1445">
        <v>1</v>
      </c>
      <c r="H1445">
        <v>0</v>
      </c>
      <c r="I1445" s="21">
        <f t="shared" si="155"/>
        <v>1</v>
      </c>
      <c r="J1445" t="s">
        <v>258</v>
      </c>
      <c r="K1445">
        <v>43</v>
      </c>
      <c r="L1445">
        <v>2</v>
      </c>
      <c r="M1445">
        <v>13</v>
      </c>
      <c r="N1445">
        <v>6</v>
      </c>
      <c r="O1445">
        <v>7</v>
      </c>
      <c r="P1445">
        <v>5</v>
      </c>
      <c r="Q1445">
        <v>11</v>
      </c>
      <c r="R1445" s="2">
        <f t="shared" si="156"/>
        <v>44</v>
      </c>
      <c r="S1445">
        <v>3</v>
      </c>
      <c r="T1445" s="2" t="str">
        <f t="shared" si="157"/>
        <v>With Discount</v>
      </c>
      <c r="U1445">
        <v>3</v>
      </c>
      <c r="V1445" s="18">
        <f t="shared" si="158"/>
        <v>22</v>
      </c>
      <c r="W1445">
        <v>0</v>
      </c>
      <c r="X1445">
        <v>3</v>
      </c>
      <c r="Y1445" s="18">
        <f t="shared" si="159"/>
        <v>22</v>
      </c>
      <c r="Z1445">
        <v>7</v>
      </c>
      <c r="AA1445" s="2">
        <f t="shared" si="160"/>
        <v>9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3</v>
      </c>
      <c r="AI1445">
        <v>11</v>
      </c>
      <c r="AJ1445">
        <v>0</v>
      </c>
    </row>
    <row r="1446" spans="1:36" x14ac:dyDescent="0.25">
      <c r="A1446">
        <v>5074</v>
      </c>
      <c r="B1446">
        <v>1986</v>
      </c>
      <c r="C1446" s="2">
        <f t="shared" ca="1" si="154"/>
        <v>39</v>
      </c>
      <c r="D1446" t="s">
        <v>443</v>
      </c>
      <c r="E1446" t="s">
        <v>34</v>
      </c>
      <c r="F1446">
        <v>28072</v>
      </c>
      <c r="G1446">
        <v>1</v>
      </c>
      <c r="H1446">
        <v>0</v>
      </c>
      <c r="I1446" s="21">
        <f t="shared" si="155"/>
        <v>1</v>
      </c>
      <c r="J1446" s="1">
        <v>41493</v>
      </c>
      <c r="K1446">
        <v>10</v>
      </c>
      <c r="L1446">
        <v>30</v>
      </c>
      <c r="M1446">
        <v>0</v>
      </c>
      <c r="N1446">
        <v>10</v>
      </c>
      <c r="O1446">
        <v>2</v>
      </c>
      <c r="P1446">
        <v>0</v>
      </c>
      <c r="Q1446">
        <v>5</v>
      </c>
      <c r="R1446" s="2">
        <f t="shared" si="156"/>
        <v>47</v>
      </c>
      <c r="S1446">
        <v>1</v>
      </c>
      <c r="T1446" s="2" t="str">
        <f t="shared" si="157"/>
        <v>With Discount</v>
      </c>
      <c r="U1446">
        <v>1</v>
      </c>
      <c r="V1446" s="18">
        <f t="shared" si="158"/>
        <v>11.75</v>
      </c>
      <c r="W1446">
        <v>0</v>
      </c>
      <c r="X1446">
        <v>3</v>
      </c>
      <c r="Y1446" s="18">
        <f t="shared" si="159"/>
        <v>35.25</v>
      </c>
      <c r="Z1446">
        <v>7</v>
      </c>
      <c r="AA1446" s="2">
        <f t="shared" si="160"/>
        <v>5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3</v>
      </c>
      <c r="AI1446">
        <v>11</v>
      </c>
      <c r="AJ1446">
        <v>0</v>
      </c>
    </row>
    <row r="1447" spans="1:36" x14ac:dyDescent="0.25">
      <c r="A1447">
        <v>10524</v>
      </c>
      <c r="B1447">
        <v>1963</v>
      </c>
      <c r="C1447" s="2">
        <f t="shared" ca="1" si="154"/>
        <v>62</v>
      </c>
      <c r="D1447" t="s">
        <v>443</v>
      </c>
      <c r="E1447" t="s">
        <v>37</v>
      </c>
      <c r="F1447">
        <v>49476</v>
      </c>
      <c r="G1447">
        <v>0</v>
      </c>
      <c r="H1447">
        <v>1</v>
      </c>
      <c r="I1447" s="21">
        <f t="shared" si="155"/>
        <v>1</v>
      </c>
      <c r="J1447" t="s">
        <v>84</v>
      </c>
      <c r="K1447">
        <v>29</v>
      </c>
      <c r="L1447">
        <v>386</v>
      </c>
      <c r="M1447">
        <v>23</v>
      </c>
      <c r="N1447">
        <v>95</v>
      </c>
      <c r="O1447">
        <v>54</v>
      </c>
      <c r="P1447">
        <v>41</v>
      </c>
      <c r="Q1447">
        <v>196</v>
      </c>
      <c r="R1447" s="2">
        <f t="shared" si="156"/>
        <v>795</v>
      </c>
      <c r="S1447">
        <v>4</v>
      </c>
      <c r="T1447" s="2" t="str">
        <f t="shared" si="157"/>
        <v>With Discount</v>
      </c>
      <c r="U1447">
        <v>2</v>
      </c>
      <c r="V1447" s="18">
        <f t="shared" si="158"/>
        <v>227.14285714285714</v>
      </c>
      <c r="W1447">
        <v>11</v>
      </c>
      <c r="X1447">
        <v>5</v>
      </c>
      <c r="Y1447" s="18">
        <f t="shared" si="159"/>
        <v>567.85714285714289</v>
      </c>
      <c r="Z1447">
        <v>2</v>
      </c>
      <c r="AA1447" s="2">
        <f t="shared" si="160"/>
        <v>22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3</v>
      </c>
      <c r="AI1447">
        <v>11</v>
      </c>
      <c r="AJ1447">
        <v>0</v>
      </c>
    </row>
    <row r="1448" spans="1:36" x14ac:dyDescent="0.25">
      <c r="A1448">
        <v>4690</v>
      </c>
      <c r="B1448">
        <v>1953</v>
      </c>
      <c r="C1448" s="2">
        <f t="shared" ca="1" si="154"/>
        <v>72</v>
      </c>
      <c r="D1448" t="s">
        <v>442</v>
      </c>
      <c r="E1448" t="s">
        <v>34</v>
      </c>
      <c r="F1448">
        <v>50725</v>
      </c>
      <c r="G1448">
        <v>0</v>
      </c>
      <c r="H1448">
        <v>1</v>
      </c>
      <c r="I1448" s="21">
        <f t="shared" si="155"/>
        <v>1</v>
      </c>
      <c r="J1448" t="s">
        <v>188</v>
      </c>
      <c r="K1448">
        <v>45</v>
      </c>
      <c r="L1448">
        <v>443</v>
      </c>
      <c r="M1448">
        <v>10</v>
      </c>
      <c r="N1448">
        <v>75</v>
      </c>
      <c r="O1448">
        <v>0</v>
      </c>
      <c r="P1448">
        <v>10</v>
      </c>
      <c r="Q1448">
        <v>48</v>
      </c>
      <c r="R1448" s="2">
        <f t="shared" si="156"/>
        <v>586</v>
      </c>
      <c r="S1448">
        <v>4</v>
      </c>
      <c r="T1448" s="2" t="str">
        <f t="shared" si="157"/>
        <v>With Discount</v>
      </c>
      <c r="U1448">
        <v>8</v>
      </c>
      <c r="V1448" s="18">
        <f t="shared" si="158"/>
        <v>293</v>
      </c>
      <c r="W1448">
        <v>1</v>
      </c>
      <c r="X1448">
        <v>8</v>
      </c>
      <c r="Y1448" s="18">
        <f t="shared" si="159"/>
        <v>293</v>
      </c>
      <c r="Z1448">
        <v>8</v>
      </c>
      <c r="AA1448" s="2">
        <f t="shared" si="160"/>
        <v>21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3</v>
      </c>
      <c r="AI1448">
        <v>11</v>
      </c>
      <c r="AJ1448">
        <v>0</v>
      </c>
    </row>
    <row r="1449" spans="1:36" x14ac:dyDescent="0.25">
      <c r="A1449">
        <v>7521</v>
      </c>
      <c r="B1449">
        <v>1952</v>
      </c>
      <c r="C1449" s="2">
        <f t="shared" ca="1" si="154"/>
        <v>73</v>
      </c>
      <c r="D1449" t="s">
        <v>442</v>
      </c>
      <c r="E1449" t="s">
        <v>34</v>
      </c>
      <c r="F1449">
        <v>83844</v>
      </c>
      <c r="G1449">
        <v>0</v>
      </c>
      <c r="H1449">
        <v>0</v>
      </c>
      <c r="I1449" s="21">
        <f t="shared" si="155"/>
        <v>0</v>
      </c>
      <c r="J1449" s="1">
        <v>41613</v>
      </c>
      <c r="K1449">
        <v>57</v>
      </c>
      <c r="L1449">
        <v>901</v>
      </c>
      <c r="M1449">
        <v>31</v>
      </c>
      <c r="N1449">
        <v>345</v>
      </c>
      <c r="O1449">
        <v>75</v>
      </c>
      <c r="P1449">
        <v>31</v>
      </c>
      <c r="Q1449">
        <v>191</v>
      </c>
      <c r="R1449" s="2">
        <f t="shared" si="156"/>
        <v>1574</v>
      </c>
      <c r="S1449">
        <v>1</v>
      </c>
      <c r="T1449" s="2" t="str">
        <f t="shared" si="157"/>
        <v>With Discount</v>
      </c>
      <c r="U1449">
        <v>4</v>
      </c>
      <c r="V1449" s="18">
        <f t="shared" si="158"/>
        <v>419.73333333333335</v>
      </c>
      <c r="W1449">
        <v>4</v>
      </c>
      <c r="X1449">
        <v>11</v>
      </c>
      <c r="Y1449" s="18">
        <f t="shared" si="159"/>
        <v>1154.2666666666667</v>
      </c>
      <c r="Z1449">
        <v>1</v>
      </c>
      <c r="AA1449" s="2">
        <f t="shared" si="160"/>
        <v>20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3</v>
      </c>
      <c r="AI1449">
        <v>11</v>
      </c>
      <c r="AJ1449">
        <v>0</v>
      </c>
    </row>
    <row r="1450" spans="1:36" x14ac:dyDescent="0.25">
      <c r="A1450">
        <v>7196</v>
      </c>
      <c r="B1450">
        <v>1950</v>
      </c>
      <c r="C1450" s="2">
        <f t="shared" ca="1" si="154"/>
        <v>75</v>
      </c>
      <c r="D1450" t="s">
        <v>33</v>
      </c>
      <c r="E1450" t="s">
        <v>34</v>
      </c>
      <c r="F1450">
        <v>41145</v>
      </c>
      <c r="G1450">
        <v>1</v>
      </c>
      <c r="H1450">
        <v>1</v>
      </c>
      <c r="I1450" s="21">
        <f t="shared" si="155"/>
        <v>2</v>
      </c>
      <c r="J1450" s="1">
        <v>41853</v>
      </c>
      <c r="K1450">
        <v>20</v>
      </c>
      <c r="L1450">
        <v>9</v>
      </c>
      <c r="M1450">
        <v>0</v>
      </c>
      <c r="N1450">
        <v>3</v>
      </c>
      <c r="O1450">
        <v>0</v>
      </c>
      <c r="P1450">
        <v>0</v>
      </c>
      <c r="Q1450">
        <v>1</v>
      </c>
      <c r="R1450" s="2">
        <f t="shared" si="156"/>
        <v>13</v>
      </c>
      <c r="S1450">
        <v>1</v>
      </c>
      <c r="T1450" s="2" t="str">
        <f t="shared" si="157"/>
        <v>With Discount</v>
      </c>
      <c r="U1450">
        <v>0</v>
      </c>
      <c r="V1450" s="18">
        <f t="shared" si="158"/>
        <v>0</v>
      </c>
      <c r="W1450">
        <v>0</v>
      </c>
      <c r="X1450">
        <v>3</v>
      </c>
      <c r="Y1450" s="18">
        <f t="shared" si="159"/>
        <v>13</v>
      </c>
      <c r="Z1450">
        <v>3</v>
      </c>
      <c r="AA1450" s="2">
        <f t="shared" si="160"/>
        <v>4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3</v>
      </c>
      <c r="AI1450">
        <v>11</v>
      </c>
      <c r="AJ1450">
        <v>0</v>
      </c>
    </row>
    <row r="1451" spans="1:36" x14ac:dyDescent="0.25">
      <c r="A1451">
        <v>4406</v>
      </c>
      <c r="B1451">
        <v>1970</v>
      </c>
      <c r="C1451" s="2">
        <f t="shared" ca="1" si="154"/>
        <v>55</v>
      </c>
      <c r="D1451" t="s">
        <v>442</v>
      </c>
      <c r="E1451" t="s">
        <v>34</v>
      </c>
      <c r="F1451">
        <v>67419</v>
      </c>
      <c r="G1451">
        <v>0</v>
      </c>
      <c r="H1451">
        <v>1</v>
      </c>
      <c r="I1451" s="21">
        <f t="shared" si="155"/>
        <v>1</v>
      </c>
      <c r="J1451" t="s">
        <v>367</v>
      </c>
      <c r="K1451">
        <v>29</v>
      </c>
      <c r="L1451">
        <v>846</v>
      </c>
      <c r="M1451">
        <v>84</v>
      </c>
      <c r="N1451">
        <v>352</v>
      </c>
      <c r="O1451">
        <v>91</v>
      </c>
      <c r="P1451">
        <v>56</v>
      </c>
      <c r="Q1451">
        <v>42</v>
      </c>
      <c r="R1451" s="2">
        <f t="shared" si="156"/>
        <v>1471</v>
      </c>
      <c r="S1451">
        <v>4</v>
      </c>
      <c r="T1451" s="2" t="str">
        <f t="shared" si="157"/>
        <v>With Discount</v>
      </c>
      <c r="U1451">
        <v>9</v>
      </c>
      <c r="V1451" s="18">
        <f t="shared" si="158"/>
        <v>778.76470588235293</v>
      </c>
      <c r="W1451">
        <v>4</v>
      </c>
      <c r="X1451">
        <v>8</v>
      </c>
      <c r="Y1451" s="18">
        <f t="shared" si="159"/>
        <v>692.23529411764707</v>
      </c>
      <c r="Z1451">
        <v>5</v>
      </c>
      <c r="AA1451" s="2">
        <f t="shared" si="160"/>
        <v>25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3</v>
      </c>
      <c r="AI1451">
        <v>11</v>
      </c>
      <c r="AJ1451">
        <v>0</v>
      </c>
    </row>
    <row r="1452" spans="1:36" x14ac:dyDescent="0.25">
      <c r="A1452">
        <v>9672</v>
      </c>
      <c r="B1452">
        <v>1970</v>
      </c>
      <c r="C1452" s="2">
        <f t="shared" ca="1" si="154"/>
        <v>55</v>
      </c>
      <c r="D1452" t="s">
        <v>443</v>
      </c>
      <c r="E1452" t="s">
        <v>34</v>
      </c>
      <c r="F1452">
        <v>23162</v>
      </c>
      <c r="G1452">
        <v>1</v>
      </c>
      <c r="H1452">
        <v>1</v>
      </c>
      <c r="I1452" s="21">
        <f t="shared" si="155"/>
        <v>2</v>
      </c>
      <c r="J1452" t="s">
        <v>225</v>
      </c>
      <c r="K1452">
        <v>82</v>
      </c>
      <c r="L1452">
        <v>8</v>
      </c>
      <c r="M1452">
        <v>3</v>
      </c>
      <c r="N1452">
        <v>9</v>
      </c>
      <c r="O1452">
        <v>19</v>
      </c>
      <c r="P1452">
        <v>4</v>
      </c>
      <c r="Q1452">
        <v>22</v>
      </c>
      <c r="R1452" s="2">
        <f t="shared" si="156"/>
        <v>65</v>
      </c>
      <c r="S1452">
        <v>3</v>
      </c>
      <c r="T1452" s="2" t="str">
        <f t="shared" si="157"/>
        <v>With Discount</v>
      </c>
      <c r="U1452">
        <v>1</v>
      </c>
      <c r="V1452" s="18">
        <f t="shared" si="158"/>
        <v>16.25</v>
      </c>
      <c r="W1452">
        <v>1</v>
      </c>
      <c r="X1452">
        <v>3</v>
      </c>
      <c r="Y1452" s="18">
        <f t="shared" si="159"/>
        <v>48.75</v>
      </c>
      <c r="Z1452">
        <v>6</v>
      </c>
      <c r="AA1452" s="2">
        <f t="shared" si="160"/>
        <v>8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3</v>
      </c>
      <c r="AI1452">
        <v>11</v>
      </c>
      <c r="AJ1452">
        <v>0</v>
      </c>
    </row>
    <row r="1453" spans="1:36" x14ac:dyDescent="0.25">
      <c r="A1453">
        <v>4864</v>
      </c>
      <c r="B1453">
        <v>1977</v>
      </c>
      <c r="C1453" s="2">
        <f t="shared" ca="1" si="154"/>
        <v>48</v>
      </c>
      <c r="D1453" t="s">
        <v>442</v>
      </c>
      <c r="E1453" t="s">
        <v>34</v>
      </c>
      <c r="F1453">
        <v>34380</v>
      </c>
      <c r="G1453">
        <v>1</v>
      </c>
      <c r="H1453">
        <v>0</v>
      </c>
      <c r="I1453" s="21">
        <f t="shared" si="155"/>
        <v>1</v>
      </c>
      <c r="J1453" s="1">
        <v>41310</v>
      </c>
      <c r="K1453">
        <v>68</v>
      </c>
      <c r="L1453">
        <v>72</v>
      </c>
      <c r="M1453">
        <v>7</v>
      </c>
      <c r="N1453">
        <v>58</v>
      </c>
      <c r="O1453">
        <v>13</v>
      </c>
      <c r="P1453">
        <v>1</v>
      </c>
      <c r="Q1453">
        <v>24</v>
      </c>
      <c r="R1453" s="2">
        <f t="shared" si="156"/>
        <v>175</v>
      </c>
      <c r="S1453">
        <v>4</v>
      </c>
      <c r="T1453" s="2" t="str">
        <f t="shared" si="157"/>
        <v>With Discount</v>
      </c>
      <c r="U1453">
        <v>4</v>
      </c>
      <c r="V1453" s="18">
        <f t="shared" si="158"/>
        <v>100</v>
      </c>
      <c r="W1453">
        <v>1</v>
      </c>
      <c r="X1453">
        <v>3</v>
      </c>
      <c r="Y1453" s="18">
        <f t="shared" si="159"/>
        <v>75</v>
      </c>
      <c r="Z1453">
        <v>8</v>
      </c>
      <c r="AA1453" s="2">
        <f t="shared" si="160"/>
        <v>12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3</v>
      </c>
      <c r="AI1453">
        <v>11</v>
      </c>
      <c r="AJ1453">
        <v>0</v>
      </c>
    </row>
    <row r="1454" spans="1:36" x14ac:dyDescent="0.25">
      <c r="A1454">
        <v>4706</v>
      </c>
      <c r="B1454">
        <v>1966</v>
      </c>
      <c r="C1454" s="2">
        <f t="shared" ca="1" si="154"/>
        <v>59</v>
      </c>
      <c r="D1454" t="s">
        <v>442</v>
      </c>
      <c r="E1454" t="s">
        <v>30</v>
      </c>
      <c r="F1454">
        <v>34704</v>
      </c>
      <c r="G1454">
        <v>0</v>
      </c>
      <c r="H1454">
        <v>1</v>
      </c>
      <c r="I1454" s="21">
        <f t="shared" si="155"/>
        <v>1</v>
      </c>
      <c r="J1454" t="s">
        <v>182</v>
      </c>
      <c r="K1454">
        <v>65</v>
      </c>
      <c r="L1454">
        <v>29</v>
      </c>
      <c r="M1454">
        <v>0</v>
      </c>
      <c r="N1454">
        <v>5</v>
      </c>
      <c r="O1454">
        <v>0</v>
      </c>
      <c r="P1454">
        <v>1</v>
      </c>
      <c r="Q1454">
        <v>5</v>
      </c>
      <c r="R1454" s="2">
        <f t="shared" si="156"/>
        <v>40</v>
      </c>
      <c r="S1454">
        <v>1</v>
      </c>
      <c r="T1454" s="2" t="str">
        <f t="shared" si="157"/>
        <v>With Discount</v>
      </c>
      <c r="U1454">
        <v>1</v>
      </c>
      <c r="V1454" s="18">
        <f t="shared" si="158"/>
        <v>10</v>
      </c>
      <c r="W1454">
        <v>0</v>
      </c>
      <c r="X1454">
        <v>3</v>
      </c>
      <c r="Y1454" s="18">
        <f t="shared" si="159"/>
        <v>30</v>
      </c>
      <c r="Z1454">
        <v>5</v>
      </c>
      <c r="AA1454" s="2">
        <f t="shared" si="160"/>
        <v>5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3</v>
      </c>
      <c r="AI1454">
        <v>11</v>
      </c>
      <c r="AJ1454">
        <v>0</v>
      </c>
    </row>
    <row r="1455" spans="1:36" x14ac:dyDescent="0.25">
      <c r="A1455">
        <v>4070</v>
      </c>
      <c r="B1455">
        <v>1969</v>
      </c>
      <c r="C1455" s="2">
        <f t="shared" ca="1" si="154"/>
        <v>56</v>
      </c>
      <c r="D1455" t="s">
        <v>33</v>
      </c>
      <c r="E1455" t="s">
        <v>34</v>
      </c>
      <c r="F1455">
        <v>94871</v>
      </c>
      <c r="G1455">
        <v>0</v>
      </c>
      <c r="H1455">
        <v>2</v>
      </c>
      <c r="I1455" s="21">
        <f t="shared" si="155"/>
        <v>2</v>
      </c>
      <c r="J1455" s="1">
        <v>40917</v>
      </c>
      <c r="K1455">
        <v>99</v>
      </c>
      <c r="L1455">
        <v>169</v>
      </c>
      <c r="M1455">
        <v>24</v>
      </c>
      <c r="N1455">
        <v>553</v>
      </c>
      <c r="O1455">
        <v>188</v>
      </c>
      <c r="P1455">
        <v>0</v>
      </c>
      <c r="Q1455">
        <v>144</v>
      </c>
      <c r="R1455" s="2">
        <f t="shared" si="156"/>
        <v>1078</v>
      </c>
      <c r="S1455">
        <v>1</v>
      </c>
      <c r="T1455" s="2" t="str">
        <f t="shared" si="157"/>
        <v>With Discount</v>
      </c>
      <c r="U1455">
        <v>8</v>
      </c>
      <c r="V1455" s="18">
        <f t="shared" si="158"/>
        <v>718.66666666666663</v>
      </c>
      <c r="W1455">
        <v>5</v>
      </c>
      <c r="X1455">
        <v>4</v>
      </c>
      <c r="Y1455" s="18">
        <f t="shared" si="159"/>
        <v>359.33333333333331</v>
      </c>
      <c r="Z1455">
        <v>7</v>
      </c>
      <c r="AA1455" s="2">
        <f t="shared" si="160"/>
        <v>18</v>
      </c>
      <c r="AB1455">
        <v>0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3</v>
      </c>
      <c r="AI1455">
        <v>11</v>
      </c>
      <c r="AJ1455">
        <v>1</v>
      </c>
    </row>
    <row r="1456" spans="1:36" x14ac:dyDescent="0.25">
      <c r="A1456">
        <v>25</v>
      </c>
      <c r="B1456">
        <v>1958</v>
      </c>
      <c r="C1456" s="2">
        <f t="shared" ca="1" si="154"/>
        <v>67</v>
      </c>
      <c r="D1456" t="s">
        <v>442</v>
      </c>
      <c r="E1456" t="s">
        <v>34</v>
      </c>
      <c r="F1456">
        <v>65148</v>
      </c>
      <c r="G1456">
        <v>0</v>
      </c>
      <c r="H1456">
        <v>1</v>
      </c>
      <c r="I1456" s="21">
        <f t="shared" si="155"/>
        <v>1</v>
      </c>
      <c r="J1456" t="s">
        <v>402</v>
      </c>
      <c r="K1456">
        <v>9</v>
      </c>
      <c r="L1456">
        <v>460</v>
      </c>
      <c r="M1456">
        <v>35</v>
      </c>
      <c r="N1456">
        <v>422</v>
      </c>
      <c r="O1456">
        <v>33</v>
      </c>
      <c r="P1456">
        <v>12</v>
      </c>
      <c r="Q1456">
        <v>153</v>
      </c>
      <c r="R1456" s="2">
        <f t="shared" si="156"/>
        <v>1115</v>
      </c>
      <c r="S1456">
        <v>2</v>
      </c>
      <c r="T1456" s="2" t="str">
        <f t="shared" si="157"/>
        <v>With Discount</v>
      </c>
      <c r="U1456">
        <v>6</v>
      </c>
      <c r="V1456" s="18">
        <f t="shared" si="158"/>
        <v>514.61538461538464</v>
      </c>
      <c r="W1456">
        <v>6</v>
      </c>
      <c r="X1456">
        <v>7</v>
      </c>
      <c r="Y1456" s="18">
        <f t="shared" si="159"/>
        <v>600.38461538461536</v>
      </c>
      <c r="Z1456">
        <v>4</v>
      </c>
      <c r="AA1456" s="2">
        <f t="shared" si="160"/>
        <v>21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3</v>
      </c>
      <c r="AI1456">
        <v>11</v>
      </c>
      <c r="AJ1456">
        <v>0</v>
      </c>
    </row>
    <row r="1457" spans="1:36" x14ac:dyDescent="0.25">
      <c r="A1457">
        <v>3697</v>
      </c>
      <c r="B1457">
        <v>1954</v>
      </c>
      <c r="C1457" s="2">
        <f t="shared" ca="1" si="154"/>
        <v>71</v>
      </c>
      <c r="D1457" t="s">
        <v>442</v>
      </c>
      <c r="E1457" t="s">
        <v>34</v>
      </c>
      <c r="F1457">
        <v>39898</v>
      </c>
      <c r="G1457">
        <v>0</v>
      </c>
      <c r="H1457">
        <v>1</v>
      </c>
      <c r="I1457" s="21">
        <f t="shared" si="155"/>
        <v>1</v>
      </c>
      <c r="J1457" s="1">
        <v>41610</v>
      </c>
      <c r="K1457">
        <v>20</v>
      </c>
      <c r="L1457">
        <v>69</v>
      </c>
      <c r="M1457">
        <v>8</v>
      </c>
      <c r="N1457">
        <v>26</v>
      </c>
      <c r="O1457">
        <v>12</v>
      </c>
      <c r="P1457">
        <v>7</v>
      </c>
      <c r="Q1457">
        <v>12</v>
      </c>
      <c r="R1457" s="2">
        <f t="shared" si="156"/>
        <v>134</v>
      </c>
      <c r="S1457">
        <v>2</v>
      </c>
      <c r="T1457" s="2" t="str">
        <f t="shared" si="157"/>
        <v>With Discount</v>
      </c>
      <c r="U1457">
        <v>3</v>
      </c>
      <c r="V1457" s="18">
        <f t="shared" si="158"/>
        <v>57.428571428571423</v>
      </c>
      <c r="W1457">
        <v>0</v>
      </c>
      <c r="X1457">
        <v>4</v>
      </c>
      <c r="Y1457" s="18">
        <f t="shared" si="159"/>
        <v>76.571428571428569</v>
      </c>
      <c r="Z1457">
        <v>7</v>
      </c>
      <c r="AA1457" s="2">
        <f t="shared" si="160"/>
        <v>9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3</v>
      </c>
      <c r="AI1457">
        <v>11</v>
      </c>
      <c r="AJ1457">
        <v>0</v>
      </c>
    </row>
    <row r="1458" spans="1:36" x14ac:dyDescent="0.25">
      <c r="A1458">
        <v>217</v>
      </c>
      <c r="B1458">
        <v>1956</v>
      </c>
      <c r="C1458" s="2">
        <f t="shared" ca="1" si="154"/>
        <v>69</v>
      </c>
      <c r="D1458" t="s">
        <v>443</v>
      </c>
      <c r="E1458" t="s">
        <v>30</v>
      </c>
      <c r="F1458">
        <v>64857</v>
      </c>
      <c r="G1458">
        <v>0</v>
      </c>
      <c r="H1458">
        <v>0</v>
      </c>
      <c r="I1458" s="21">
        <f t="shared" si="155"/>
        <v>0</v>
      </c>
      <c r="J1458" t="s">
        <v>165</v>
      </c>
      <c r="K1458">
        <v>78</v>
      </c>
      <c r="L1458">
        <v>556</v>
      </c>
      <c r="M1458">
        <v>14</v>
      </c>
      <c r="N1458">
        <v>717</v>
      </c>
      <c r="O1458">
        <v>210</v>
      </c>
      <c r="P1458">
        <v>0</v>
      </c>
      <c r="Q1458">
        <v>43</v>
      </c>
      <c r="R1458" s="2">
        <f t="shared" si="156"/>
        <v>1540</v>
      </c>
      <c r="S1458">
        <v>1</v>
      </c>
      <c r="T1458" s="2" t="str">
        <f t="shared" si="157"/>
        <v>With Discount</v>
      </c>
      <c r="U1458">
        <v>7</v>
      </c>
      <c r="V1458" s="18">
        <f t="shared" si="158"/>
        <v>634.11764705882354</v>
      </c>
      <c r="W1458">
        <v>5</v>
      </c>
      <c r="X1458">
        <v>10</v>
      </c>
      <c r="Y1458" s="18">
        <f t="shared" si="159"/>
        <v>905.88235294117646</v>
      </c>
      <c r="Z1458">
        <v>4</v>
      </c>
      <c r="AA1458" s="2">
        <f t="shared" si="160"/>
        <v>23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3</v>
      </c>
      <c r="AI1458">
        <v>11</v>
      </c>
      <c r="AJ1458">
        <v>0</v>
      </c>
    </row>
    <row r="1459" spans="1:36" x14ac:dyDescent="0.25">
      <c r="A1459">
        <v>4220</v>
      </c>
      <c r="B1459">
        <v>1970</v>
      </c>
      <c r="C1459" s="2">
        <f t="shared" ca="1" si="154"/>
        <v>55</v>
      </c>
      <c r="D1459" t="s">
        <v>33</v>
      </c>
      <c r="E1459" t="s">
        <v>34</v>
      </c>
      <c r="F1459">
        <v>59892</v>
      </c>
      <c r="G1459">
        <v>0</v>
      </c>
      <c r="H1459">
        <v>1</v>
      </c>
      <c r="I1459" s="21">
        <f t="shared" si="155"/>
        <v>1</v>
      </c>
      <c r="J1459" s="1">
        <v>41316</v>
      </c>
      <c r="K1459">
        <v>26</v>
      </c>
      <c r="L1459">
        <v>73</v>
      </c>
      <c r="M1459">
        <v>0</v>
      </c>
      <c r="N1459">
        <v>13</v>
      </c>
      <c r="O1459">
        <v>0</v>
      </c>
      <c r="P1459">
        <v>1</v>
      </c>
      <c r="Q1459">
        <v>0</v>
      </c>
      <c r="R1459" s="2">
        <f t="shared" si="156"/>
        <v>87</v>
      </c>
      <c r="S1459">
        <v>1</v>
      </c>
      <c r="T1459" s="2" t="str">
        <f t="shared" si="157"/>
        <v>With Discount</v>
      </c>
      <c r="U1459">
        <v>2</v>
      </c>
      <c r="V1459" s="18">
        <f t="shared" si="158"/>
        <v>34.800000000000004</v>
      </c>
      <c r="W1459">
        <v>1</v>
      </c>
      <c r="X1459">
        <v>3</v>
      </c>
      <c r="Y1459" s="18">
        <f t="shared" si="159"/>
        <v>52.199999999999996</v>
      </c>
      <c r="Z1459">
        <v>3</v>
      </c>
      <c r="AA1459" s="2">
        <f t="shared" si="160"/>
        <v>7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3</v>
      </c>
      <c r="AI1459">
        <v>11</v>
      </c>
      <c r="AJ1459">
        <v>0</v>
      </c>
    </row>
    <row r="1460" spans="1:36" x14ac:dyDescent="0.25">
      <c r="A1460">
        <v>5286</v>
      </c>
      <c r="B1460">
        <v>1987</v>
      </c>
      <c r="C1460" s="2">
        <f t="shared" ca="1" si="154"/>
        <v>38</v>
      </c>
      <c r="D1460" t="s">
        <v>443</v>
      </c>
      <c r="E1460" t="s">
        <v>30</v>
      </c>
      <c r="F1460">
        <v>41020</v>
      </c>
      <c r="G1460">
        <v>0</v>
      </c>
      <c r="H1460">
        <v>0</v>
      </c>
      <c r="I1460" s="21">
        <f t="shared" si="155"/>
        <v>0</v>
      </c>
      <c r="J1460" t="s">
        <v>152</v>
      </c>
      <c r="K1460">
        <v>68</v>
      </c>
      <c r="L1460">
        <v>112</v>
      </c>
      <c r="M1460">
        <v>1</v>
      </c>
      <c r="N1460">
        <v>54</v>
      </c>
      <c r="O1460">
        <v>7</v>
      </c>
      <c r="P1460">
        <v>7</v>
      </c>
      <c r="Q1460">
        <v>36</v>
      </c>
      <c r="R1460" s="2">
        <f t="shared" si="156"/>
        <v>217</v>
      </c>
      <c r="S1460">
        <v>1</v>
      </c>
      <c r="T1460" s="2" t="str">
        <f t="shared" si="157"/>
        <v>With Discount</v>
      </c>
      <c r="U1460">
        <v>3</v>
      </c>
      <c r="V1460" s="18">
        <f t="shared" si="158"/>
        <v>93</v>
      </c>
      <c r="W1460">
        <v>2</v>
      </c>
      <c r="X1460">
        <v>4</v>
      </c>
      <c r="Y1460" s="18">
        <f t="shared" si="159"/>
        <v>124</v>
      </c>
      <c r="Z1460">
        <v>3</v>
      </c>
      <c r="AA1460" s="2">
        <f t="shared" si="160"/>
        <v>10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3</v>
      </c>
      <c r="AI1460">
        <v>11</v>
      </c>
      <c r="AJ1460">
        <v>0</v>
      </c>
    </row>
    <row r="1461" spans="1:36" x14ac:dyDescent="0.25">
      <c r="A1461">
        <v>9559</v>
      </c>
      <c r="B1461">
        <v>1961</v>
      </c>
      <c r="C1461" s="2">
        <f t="shared" ca="1" si="154"/>
        <v>64</v>
      </c>
      <c r="D1461" t="s">
        <v>33</v>
      </c>
      <c r="E1461" t="s">
        <v>34</v>
      </c>
      <c r="F1461">
        <v>57072</v>
      </c>
      <c r="G1461">
        <v>0</v>
      </c>
      <c r="H1461">
        <v>1</v>
      </c>
      <c r="I1461" s="21">
        <f t="shared" si="155"/>
        <v>1</v>
      </c>
      <c r="J1461" t="s">
        <v>91</v>
      </c>
      <c r="K1461">
        <v>79</v>
      </c>
      <c r="L1461">
        <v>944</v>
      </c>
      <c r="M1461">
        <v>0</v>
      </c>
      <c r="N1461">
        <v>60</v>
      </c>
      <c r="O1461">
        <v>0</v>
      </c>
      <c r="P1461">
        <v>0</v>
      </c>
      <c r="Q1461">
        <v>30</v>
      </c>
      <c r="R1461" s="2">
        <f t="shared" si="156"/>
        <v>1034</v>
      </c>
      <c r="S1461">
        <v>2</v>
      </c>
      <c r="T1461" s="2" t="str">
        <f t="shared" si="157"/>
        <v>With Discount</v>
      </c>
      <c r="U1461">
        <v>7</v>
      </c>
      <c r="V1461" s="18">
        <f t="shared" si="158"/>
        <v>361.9</v>
      </c>
      <c r="W1461">
        <v>5</v>
      </c>
      <c r="X1461">
        <v>13</v>
      </c>
      <c r="Y1461" s="18">
        <f t="shared" si="159"/>
        <v>672.1</v>
      </c>
      <c r="Z1461">
        <v>5</v>
      </c>
      <c r="AA1461" s="2">
        <f t="shared" si="160"/>
        <v>27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3</v>
      </c>
      <c r="AI1461">
        <v>11</v>
      </c>
      <c r="AJ1461">
        <v>0</v>
      </c>
    </row>
    <row r="1462" spans="1:36" x14ac:dyDescent="0.25">
      <c r="A1462">
        <v>2849</v>
      </c>
      <c r="B1462">
        <v>1979</v>
      </c>
      <c r="C1462" s="2">
        <f t="shared" ca="1" si="154"/>
        <v>46</v>
      </c>
      <c r="D1462" t="s">
        <v>442</v>
      </c>
      <c r="E1462" t="s">
        <v>30</v>
      </c>
      <c r="F1462">
        <v>60474</v>
      </c>
      <c r="G1462">
        <v>0</v>
      </c>
      <c r="H1462">
        <v>1</v>
      </c>
      <c r="I1462" s="21">
        <f t="shared" si="155"/>
        <v>1</v>
      </c>
      <c r="J1462" s="1">
        <v>41278</v>
      </c>
      <c r="K1462">
        <v>25</v>
      </c>
      <c r="L1462">
        <v>265</v>
      </c>
      <c r="M1462">
        <v>199</v>
      </c>
      <c r="N1462">
        <v>303</v>
      </c>
      <c r="O1462">
        <v>234</v>
      </c>
      <c r="P1462">
        <v>9</v>
      </c>
      <c r="Q1462">
        <v>170</v>
      </c>
      <c r="R1462" s="2">
        <f t="shared" si="156"/>
        <v>1180</v>
      </c>
      <c r="S1462">
        <v>7</v>
      </c>
      <c r="T1462" s="2" t="str">
        <f t="shared" si="157"/>
        <v>With Discount</v>
      </c>
      <c r="U1462">
        <v>10</v>
      </c>
      <c r="V1462" s="18">
        <f t="shared" si="158"/>
        <v>536.36363636363637</v>
      </c>
      <c r="W1462">
        <v>2</v>
      </c>
      <c r="X1462">
        <v>12</v>
      </c>
      <c r="Y1462" s="18">
        <f t="shared" si="159"/>
        <v>643.63636363636363</v>
      </c>
      <c r="Z1462">
        <v>7</v>
      </c>
      <c r="AA1462" s="2">
        <f t="shared" si="160"/>
        <v>31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3</v>
      </c>
      <c r="AI1462">
        <v>11</v>
      </c>
      <c r="AJ1462">
        <v>0</v>
      </c>
    </row>
    <row r="1463" spans="1:36" x14ac:dyDescent="0.25">
      <c r="A1463">
        <v>7787</v>
      </c>
      <c r="B1463">
        <v>1960</v>
      </c>
      <c r="C1463" s="2">
        <f t="shared" ca="1" si="154"/>
        <v>65</v>
      </c>
      <c r="D1463" t="s">
        <v>442</v>
      </c>
      <c r="E1463" t="s">
        <v>34</v>
      </c>
      <c r="F1463">
        <v>62807</v>
      </c>
      <c r="G1463">
        <v>0</v>
      </c>
      <c r="H1463">
        <v>1</v>
      </c>
      <c r="I1463" s="21">
        <f t="shared" si="155"/>
        <v>1</v>
      </c>
      <c r="J1463" t="s">
        <v>44</v>
      </c>
      <c r="K1463">
        <v>83</v>
      </c>
      <c r="L1463">
        <v>526</v>
      </c>
      <c r="M1463">
        <v>28</v>
      </c>
      <c r="N1463">
        <v>135</v>
      </c>
      <c r="O1463">
        <v>10</v>
      </c>
      <c r="P1463">
        <v>21</v>
      </c>
      <c r="Q1463">
        <v>99</v>
      </c>
      <c r="R1463" s="2">
        <f t="shared" si="156"/>
        <v>819</v>
      </c>
      <c r="S1463">
        <v>3</v>
      </c>
      <c r="T1463" s="2" t="str">
        <f t="shared" si="157"/>
        <v>With Discount</v>
      </c>
      <c r="U1463">
        <v>5</v>
      </c>
      <c r="V1463" s="18">
        <f t="shared" si="158"/>
        <v>240.88235294117649</v>
      </c>
      <c r="W1463">
        <v>3</v>
      </c>
      <c r="X1463">
        <v>12</v>
      </c>
      <c r="Y1463" s="18">
        <f t="shared" si="159"/>
        <v>578.11764705882354</v>
      </c>
      <c r="Z1463">
        <v>5</v>
      </c>
      <c r="AA1463" s="2">
        <f t="shared" si="160"/>
        <v>23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3</v>
      </c>
      <c r="AI1463">
        <v>11</v>
      </c>
      <c r="AJ1463">
        <v>0</v>
      </c>
    </row>
    <row r="1464" spans="1:36" x14ac:dyDescent="0.25">
      <c r="A1464">
        <v>3102</v>
      </c>
      <c r="B1464">
        <v>1981</v>
      </c>
      <c r="C1464" s="2">
        <f t="shared" ca="1" si="154"/>
        <v>44</v>
      </c>
      <c r="D1464" t="s">
        <v>443</v>
      </c>
      <c r="E1464" t="s">
        <v>34</v>
      </c>
      <c r="F1464">
        <v>19414</v>
      </c>
      <c r="G1464">
        <v>1</v>
      </c>
      <c r="H1464">
        <v>0</v>
      </c>
      <c r="I1464" s="21">
        <f t="shared" si="155"/>
        <v>1</v>
      </c>
      <c r="J1464" t="s">
        <v>208</v>
      </c>
      <c r="K1464">
        <v>32</v>
      </c>
      <c r="L1464">
        <v>2</v>
      </c>
      <c r="M1464">
        <v>3</v>
      </c>
      <c r="N1464">
        <v>12</v>
      </c>
      <c r="O1464">
        <v>3</v>
      </c>
      <c r="P1464">
        <v>5</v>
      </c>
      <c r="Q1464">
        <v>7</v>
      </c>
      <c r="R1464" s="2">
        <f t="shared" si="156"/>
        <v>32</v>
      </c>
      <c r="S1464">
        <v>1</v>
      </c>
      <c r="T1464" s="2" t="str">
        <f t="shared" si="157"/>
        <v>With Discount</v>
      </c>
      <c r="U1464">
        <v>1</v>
      </c>
      <c r="V1464" s="18">
        <f t="shared" si="158"/>
        <v>8</v>
      </c>
      <c r="W1464">
        <v>0</v>
      </c>
      <c r="X1464">
        <v>3</v>
      </c>
      <c r="Y1464" s="18">
        <f t="shared" si="159"/>
        <v>24</v>
      </c>
      <c r="Z1464">
        <v>8</v>
      </c>
      <c r="AA1464" s="2">
        <f t="shared" si="160"/>
        <v>5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3</v>
      </c>
      <c r="AI1464">
        <v>11</v>
      </c>
      <c r="AJ1464">
        <v>0</v>
      </c>
    </row>
    <row r="1465" spans="1:36" x14ac:dyDescent="0.25">
      <c r="A1465">
        <v>5868</v>
      </c>
      <c r="B1465">
        <v>1980</v>
      </c>
      <c r="C1465" s="2">
        <f t="shared" ca="1" si="154"/>
        <v>45</v>
      </c>
      <c r="D1465" t="s">
        <v>442</v>
      </c>
      <c r="E1465" t="s">
        <v>34</v>
      </c>
      <c r="F1465">
        <v>19107</v>
      </c>
      <c r="G1465">
        <v>1</v>
      </c>
      <c r="H1465">
        <v>0</v>
      </c>
      <c r="I1465" s="21">
        <f t="shared" si="155"/>
        <v>1</v>
      </c>
      <c r="J1465" t="s">
        <v>226</v>
      </c>
      <c r="K1465">
        <v>49</v>
      </c>
      <c r="L1465">
        <v>2</v>
      </c>
      <c r="M1465">
        <v>4</v>
      </c>
      <c r="N1465">
        <v>9</v>
      </c>
      <c r="O1465">
        <v>10</v>
      </c>
      <c r="P1465">
        <v>5</v>
      </c>
      <c r="Q1465">
        <v>16</v>
      </c>
      <c r="R1465" s="2">
        <f t="shared" si="156"/>
        <v>46</v>
      </c>
      <c r="S1465">
        <v>2</v>
      </c>
      <c r="T1465" s="2" t="str">
        <f t="shared" si="157"/>
        <v>With Discount</v>
      </c>
      <c r="U1465">
        <v>1</v>
      </c>
      <c r="V1465" s="18">
        <f t="shared" si="158"/>
        <v>11.5</v>
      </c>
      <c r="W1465">
        <v>0</v>
      </c>
      <c r="X1465">
        <v>3</v>
      </c>
      <c r="Y1465" s="18">
        <f t="shared" si="159"/>
        <v>34.5</v>
      </c>
      <c r="Z1465">
        <v>7</v>
      </c>
      <c r="AA1465" s="2">
        <f t="shared" si="160"/>
        <v>6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3</v>
      </c>
      <c r="AI1465">
        <v>11</v>
      </c>
      <c r="AJ1465">
        <v>0</v>
      </c>
    </row>
    <row r="1466" spans="1:36" x14ac:dyDescent="0.25">
      <c r="A1466">
        <v>8370</v>
      </c>
      <c r="B1466">
        <v>1976</v>
      </c>
      <c r="C1466" s="2">
        <f t="shared" ca="1" si="154"/>
        <v>49</v>
      </c>
      <c r="D1466" t="s">
        <v>443</v>
      </c>
      <c r="E1466" t="s">
        <v>34</v>
      </c>
      <c r="F1466">
        <v>75484</v>
      </c>
      <c r="G1466">
        <v>0</v>
      </c>
      <c r="H1466">
        <v>1</v>
      </c>
      <c r="I1466" s="21">
        <f t="shared" si="155"/>
        <v>1</v>
      </c>
      <c r="J1466" s="1">
        <v>40947</v>
      </c>
      <c r="K1466">
        <v>50</v>
      </c>
      <c r="L1466">
        <v>378</v>
      </c>
      <c r="M1466">
        <v>97</v>
      </c>
      <c r="N1466">
        <v>259</v>
      </c>
      <c r="O1466">
        <v>197</v>
      </c>
      <c r="P1466">
        <v>194</v>
      </c>
      <c r="Q1466">
        <v>34</v>
      </c>
      <c r="R1466" s="2">
        <f t="shared" si="156"/>
        <v>1159</v>
      </c>
      <c r="S1466">
        <v>2</v>
      </c>
      <c r="T1466" s="2" t="str">
        <f t="shared" si="157"/>
        <v>With Discount</v>
      </c>
      <c r="U1466">
        <v>7</v>
      </c>
      <c r="V1466" s="18">
        <f t="shared" si="158"/>
        <v>624.07692307692309</v>
      </c>
      <c r="W1466">
        <v>3</v>
      </c>
      <c r="X1466">
        <v>6</v>
      </c>
      <c r="Y1466" s="18">
        <f t="shared" si="159"/>
        <v>534.92307692307691</v>
      </c>
      <c r="Z1466">
        <v>4</v>
      </c>
      <c r="AA1466" s="2">
        <f t="shared" si="160"/>
        <v>18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3</v>
      </c>
      <c r="AI1466">
        <v>11</v>
      </c>
      <c r="AJ1466">
        <v>0</v>
      </c>
    </row>
    <row r="1467" spans="1:36" x14ac:dyDescent="0.25">
      <c r="A1467">
        <v>9988</v>
      </c>
      <c r="B1467">
        <v>1976</v>
      </c>
      <c r="C1467" s="2">
        <f t="shared" ca="1" si="154"/>
        <v>49</v>
      </c>
      <c r="D1467" t="s">
        <v>443</v>
      </c>
      <c r="E1467" t="s">
        <v>30</v>
      </c>
      <c r="F1467">
        <v>70379</v>
      </c>
      <c r="G1467">
        <v>0</v>
      </c>
      <c r="H1467">
        <v>1</v>
      </c>
      <c r="I1467" s="21">
        <f t="shared" si="155"/>
        <v>1</v>
      </c>
      <c r="J1467" s="1">
        <v>41336</v>
      </c>
      <c r="K1467">
        <v>84</v>
      </c>
      <c r="L1467">
        <v>553</v>
      </c>
      <c r="M1467">
        <v>25</v>
      </c>
      <c r="N1467">
        <v>142</v>
      </c>
      <c r="O1467">
        <v>65</v>
      </c>
      <c r="P1467">
        <v>67</v>
      </c>
      <c r="Q1467">
        <v>8</v>
      </c>
      <c r="R1467" s="2">
        <f t="shared" si="156"/>
        <v>860</v>
      </c>
      <c r="S1467">
        <v>3</v>
      </c>
      <c r="T1467" s="2" t="str">
        <f t="shared" si="157"/>
        <v>With Discount</v>
      </c>
      <c r="U1467">
        <v>6</v>
      </c>
      <c r="V1467" s="18">
        <f t="shared" si="158"/>
        <v>271.57894736842104</v>
      </c>
      <c r="W1467">
        <v>3</v>
      </c>
      <c r="X1467">
        <v>13</v>
      </c>
      <c r="Y1467" s="18">
        <f t="shared" si="159"/>
        <v>588.42105263157896</v>
      </c>
      <c r="Z1467">
        <v>4</v>
      </c>
      <c r="AA1467" s="2">
        <f t="shared" si="160"/>
        <v>25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3</v>
      </c>
      <c r="AI1467">
        <v>11</v>
      </c>
      <c r="AJ1467">
        <v>0</v>
      </c>
    </row>
    <row r="1468" spans="1:36" x14ac:dyDescent="0.25">
      <c r="A1468">
        <v>2939</v>
      </c>
      <c r="B1468">
        <v>1970</v>
      </c>
      <c r="C1468" s="2">
        <f t="shared" ca="1" si="154"/>
        <v>55</v>
      </c>
      <c r="D1468" t="s">
        <v>443</v>
      </c>
      <c r="E1468" t="s">
        <v>34</v>
      </c>
      <c r="F1468">
        <v>79419</v>
      </c>
      <c r="G1468">
        <v>0</v>
      </c>
      <c r="H1468">
        <v>0</v>
      </c>
      <c r="I1468" s="21">
        <f t="shared" si="155"/>
        <v>0</v>
      </c>
      <c r="J1468" t="s">
        <v>348</v>
      </c>
      <c r="K1468">
        <v>96</v>
      </c>
      <c r="L1468">
        <v>751</v>
      </c>
      <c r="M1468">
        <v>127</v>
      </c>
      <c r="N1468">
        <v>687</v>
      </c>
      <c r="O1468">
        <v>20</v>
      </c>
      <c r="P1468">
        <v>15</v>
      </c>
      <c r="Q1468">
        <v>31</v>
      </c>
      <c r="R1468" s="2">
        <f t="shared" si="156"/>
        <v>1631</v>
      </c>
      <c r="S1468">
        <v>1</v>
      </c>
      <c r="T1468" s="2" t="str">
        <f t="shared" si="157"/>
        <v>With Discount</v>
      </c>
      <c r="U1468">
        <v>4</v>
      </c>
      <c r="V1468" s="18">
        <f t="shared" si="158"/>
        <v>815.5</v>
      </c>
      <c r="W1468">
        <v>6</v>
      </c>
      <c r="X1468">
        <v>4</v>
      </c>
      <c r="Y1468" s="18">
        <f t="shared" si="159"/>
        <v>815.5</v>
      </c>
      <c r="Z1468">
        <v>2</v>
      </c>
      <c r="AA1468" s="2">
        <f t="shared" si="160"/>
        <v>15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3</v>
      </c>
      <c r="AI1468">
        <v>11</v>
      </c>
      <c r="AJ1468">
        <v>0</v>
      </c>
    </row>
    <row r="1469" spans="1:36" x14ac:dyDescent="0.25">
      <c r="A1469">
        <v>5529</v>
      </c>
      <c r="B1469">
        <v>1946</v>
      </c>
      <c r="C1469" s="2">
        <f t="shared" ca="1" si="154"/>
        <v>79</v>
      </c>
      <c r="D1469" t="s">
        <v>33</v>
      </c>
      <c r="E1469" t="s">
        <v>34</v>
      </c>
      <c r="F1469">
        <v>64014</v>
      </c>
      <c r="G1469">
        <v>2</v>
      </c>
      <c r="H1469">
        <v>1</v>
      </c>
      <c r="I1469" s="21">
        <f t="shared" si="155"/>
        <v>3</v>
      </c>
      <c r="J1469" s="1">
        <v>41918</v>
      </c>
      <c r="K1469">
        <v>56</v>
      </c>
      <c r="L1469">
        <v>406</v>
      </c>
      <c r="M1469">
        <v>0</v>
      </c>
      <c r="N1469">
        <v>30</v>
      </c>
      <c r="O1469">
        <v>0</v>
      </c>
      <c r="P1469">
        <v>0</v>
      </c>
      <c r="Q1469">
        <v>8</v>
      </c>
      <c r="R1469" s="2">
        <f t="shared" si="156"/>
        <v>444</v>
      </c>
      <c r="S1469">
        <v>7</v>
      </c>
      <c r="T1469" s="2" t="str">
        <f t="shared" si="157"/>
        <v>With Discount</v>
      </c>
      <c r="U1469">
        <v>8</v>
      </c>
      <c r="V1469" s="18">
        <f t="shared" si="158"/>
        <v>273.23076923076923</v>
      </c>
      <c r="W1469">
        <v>2</v>
      </c>
      <c r="X1469">
        <v>5</v>
      </c>
      <c r="Y1469" s="18">
        <f t="shared" si="159"/>
        <v>170.76923076923077</v>
      </c>
      <c r="Z1469">
        <v>7</v>
      </c>
      <c r="AA1469" s="2">
        <f t="shared" si="160"/>
        <v>22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3</v>
      </c>
      <c r="AI1469">
        <v>11</v>
      </c>
      <c r="AJ1469">
        <v>0</v>
      </c>
    </row>
    <row r="1470" spans="1:36" x14ac:dyDescent="0.25">
      <c r="A1470">
        <v>9743</v>
      </c>
      <c r="B1470">
        <v>1955</v>
      </c>
      <c r="C1470" s="2">
        <f t="shared" ca="1" si="154"/>
        <v>70</v>
      </c>
      <c r="D1470" t="s">
        <v>442</v>
      </c>
      <c r="E1470" t="s">
        <v>34</v>
      </c>
      <c r="F1470">
        <v>76998</v>
      </c>
      <c r="G1470">
        <v>0</v>
      </c>
      <c r="H1470">
        <v>1</v>
      </c>
      <c r="I1470" s="21">
        <f t="shared" si="155"/>
        <v>1</v>
      </c>
      <c r="J1470" s="1">
        <v>41579</v>
      </c>
      <c r="K1470">
        <v>85</v>
      </c>
      <c r="L1470">
        <v>1449</v>
      </c>
      <c r="M1470">
        <v>89</v>
      </c>
      <c r="N1470">
        <v>161</v>
      </c>
      <c r="O1470">
        <v>69</v>
      </c>
      <c r="P1470">
        <v>35</v>
      </c>
      <c r="Q1470">
        <v>107</v>
      </c>
      <c r="R1470" s="2">
        <f t="shared" si="156"/>
        <v>1910</v>
      </c>
      <c r="S1470">
        <v>2</v>
      </c>
      <c r="T1470" s="2" t="str">
        <f t="shared" si="157"/>
        <v>With Discount</v>
      </c>
      <c r="U1470">
        <v>11</v>
      </c>
      <c r="V1470" s="18">
        <f t="shared" si="158"/>
        <v>1105.7894736842106</v>
      </c>
      <c r="W1470">
        <v>8</v>
      </c>
      <c r="X1470">
        <v>8</v>
      </c>
      <c r="Y1470" s="18">
        <f t="shared" si="159"/>
        <v>804.21052631578948</v>
      </c>
      <c r="Z1470">
        <v>6</v>
      </c>
      <c r="AA1470" s="2">
        <f t="shared" si="160"/>
        <v>29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3</v>
      </c>
      <c r="AI1470">
        <v>11</v>
      </c>
      <c r="AJ1470">
        <v>0</v>
      </c>
    </row>
    <row r="1471" spans="1:36" x14ac:dyDescent="0.25">
      <c r="A1471">
        <v>5763</v>
      </c>
      <c r="B1471">
        <v>1972</v>
      </c>
      <c r="C1471" s="2">
        <f t="shared" ca="1" si="154"/>
        <v>53</v>
      </c>
      <c r="D1471" t="s">
        <v>443</v>
      </c>
      <c r="E1471" t="s">
        <v>34</v>
      </c>
      <c r="F1471">
        <v>49854</v>
      </c>
      <c r="G1471">
        <v>1</v>
      </c>
      <c r="H1471">
        <v>0</v>
      </c>
      <c r="I1471" s="21">
        <f t="shared" si="155"/>
        <v>1</v>
      </c>
      <c r="J1471" s="1">
        <v>41558</v>
      </c>
      <c r="K1471">
        <v>63</v>
      </c>
      <c r="L1471">
        <v>123</v>
      </c>
      <c r="M1471">
        <v>17</v>
      </c>
      <c r="N1471">
        <v>171</v>
      </c>
      <c r="O1471">
        <v>39</v>
      </c>
      <c r="P1471">
        <v>0</v>
      </c>
      <c r="Q1471">
        <v>30</v>
      </c>
      <c r="R1471" s="2">
        <f t="shared" si="156"/>
        <v>380</v>
      </c>
      <c r="S1471">
        <v>5</v>
      </c>
      <c r="T1471" s="2" t="str">
        <f t="shared" si="157"/>
        <v>With Discount</v>
      </c>
      <c r="U1471">
        <v>6</v>
      </c>
      <c r="V1471" s="18">
        <f t="shared" si="158"/>
        <v>207.27272727272725</v>
      </c>
      <c r="W1471">
        <v>2</v>
      </c>
      <c r="X1471">
        <v>5</v>
      </c>
      <c r="Y1471" s="18">
        <f t="shared" si="159"/>
        <v>172.72727272727272</v>
      </c>
      <c r="Z1471">
        <v>6</v>
      </c>
      <c r="AA1471" s="2">
        <f t="shared" si="160"/>
        <v>18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3</v>
      </c>
      <c r="AI1471">
        <v>11</v>
      </c>
      <c r="AJ1471">
        <v>0</v>
      </c>
    </row>
    <row r="1472" spans="1:36" x14ac:dyDescent="0.25">
      <c r="A1472">
        <v>3478</v>
      </c>
      <c r="B1472">
        <v>1971</v>
      </c>
      <c r="C1472" s="2">
        <f t="shared" ca="1" si="154"/>
        <v>54</v>
      </c>
      <c r="D1472" t="s">
        <v>33</v>
      </c>
      <c r="E1472" t="s">
        <v>34</v>
      </c>
      <c r="F1472">
        <v>60585</v>
      </c>
      <c r="G1472">
        <v>1</v>
      </c>
      <c r="H1472">
        <v>1</v>
      </c>
      <c r="I1472" s="21">
        <f t="shared" si="155"/>
        <v>2</v>
      </c>
      <c r="J1472" t="s">
        <v>385</v>
      </c>
      <c r="K1472">
        <v>17</v>
      </c>
      <c r="L1472">
        <v>267</v>
      </c>
      <c r="M1472">
        <v>42</v>
      </c>
      <c r="N1472">
        <v>309</v>
      </c>
      <c r="O1472">
        <v>55</v>
      </c>
      <c r="P1472">
        <v>42</v>
      </c>
      <c r="Q1472">
        <v>21</v>
      </c>
      <c r="R1472" s="2">
        <f t="shared" si="156"/>
        <v>736</v>
      </c>
      <c r="S1472">
        <v>10</v>
      </c>
      <c r="T1472" s="2" t="str">
        <f t="shared" si="157"/>
        <v>With Discount</v>
      </c>
      <c r="U1472">
        <v>7</v>
      </c>
      <c r="V1472" s="18">
        <f t="shared" si="158"/>
        <v>322</v>
      </c>
      <c r="W1472">
        <v>4</v>
      </c>
      <c r="X1472">
        <v>9</v>
      </c>
      <c r="Y1472" s="18">
        <f t="shared" si="159"/>
        <v>414</v>
      </c>
      <c r="Z1472">
        <v>5</v>
      </c>
      <c r="AA1472" s="2">
        <f t="shared" si="160"/>
        <v>30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3</v>
      </c>
      <c r="AI1472">
        <v>11</v>
      </c>
      <c r="AJ1472">
        <v>1</v>
      </c>
    </row>
    <row r="1473" spans="1:36" x14ac:dyDescent="0.25">
      <c r="A1473">
        <v>7494</v>
      </c>
      <c r="B1473">
        <v>1950</v>
      </c>
      <c r="C1473" s="2">
        <f t="shared" ca="1" si="154"/>
        <v>75</v>
      </c>
      <c r="D1473" t="s">
        <v>33</v>
      </c>
      <c r="E1473" t="s">
        <v>37</v>
      </c>
      <c r="F1473">
        <v>42873</v>
      </c>
      <c r="G1473">
        <v>1</v>
      </c>
      <c r="H1473">
        <v>1</v>
      </c>
      <c r="I1473" s="21">
        <f t="shared" si="155"/>
        <v>2</v>
      </c>
      <c r="J1473" t="s">
        <v>139</v>
      </c>
      <c r="K1473">
        <v>11</v>
      </c>
      <c r="L1473">
        <v>209</v>
      </c>
      <c r="M1473">
        <v>0</v>
      </c>
      <c r="N1473">
        <v>40</v>
      </c>
      <c r="O1473">
        <v>3</v>
      </c>
      <c r="P1473">
        <v>2</v>
      </c>
      <c r="Q1473">
        <v>15</v>
      </c>
      <c r="R1473" s="2">
        <f t="shared" si="156"/>
        <v>269</v>
      </c>
      <c r="S1473">
        <v>4</v>
      </c>
      <c r="T1473" s="2" t="str">
        <f t="shared" si="157"/>
        <v>With Discount</v>
      </c>
      <c r="U1473">
        <v>6</v>
      </c>
      <c r="V1473" s="18">
        <f t="shared" si="158"/>
        <v>161.4</v>
      </c>
      <c r="W1473">
        <v>1</v>
      </c>
      <c r="X1473">
        <v>4</v>
      </c>
      <c r="Y1473" s="18">
        <f t="shared" si="159"/>
        <v>107.60000000000001</v>
      </c>
      <c r="Z1473">
        <v>8</v>
      </c>
      <c r="AA1473" s="2">
        <f t="shared" si="160"/>
        <v>15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3</v>
      </c>
      <c r="AI1473">
        <v>11</v>
      </c>
      <c r="AJ1473">
        <v>0</v>
      </c>
    </row>
    <row r="1474" spans="1:36" x14ac:dyDescent="0.25">
      <c r="A1474">
        <v>1763</v>
      </c>
      <c r="B1474">
        <v>1988</v>
      </c>
      <c r="C1474" s="2">
        <f t="shared" ca="1" si="154"/>
        <v>37</v>
      </c>
      <c r="D1474" t="s">
        <v>442</v>
      </c>
      <c r="E1474" t="s">
        <v>34</v>
      </c>
      <c r="F1474">
        <v>87679</v>
      </c>
      <c r="G1474">
        <v>0</v>
      </c>
      <c r="H1474">
        <v>0</v>
      </c>
      <c r="I1474" s="21">
        <f t="shared" si="155"/>
        <v>0</v>
      </c>
      <c r="J1474" t="s">
        <v>329</v>
      </c>
      <c r="K1474">
        <v>62</v>
      </c>
      <c r="L1474">
        <v>1259</v>
      </c>
      <c r="M1474">
        <v>172</v>
      </c>
      <c r="N1474">
        <v>815</v>
      </c>
      <c r="O1474">
        <v>97</v>
      </c>
      <c r="P1474">
        <v>148</v>
      </c>
      <c r="Q1474">
        <v>33</v>
      </c>
      <c r="R1474" s="2">
        <f t="shared" si="156"/>
        <v>2524</v>
      </c>
      <c r="S1474">
        <v>1</v>
      </c>
      <c r="T1474" s="2" t="str">
        <f t="shared" si="157"/>
        <v>With Discount</v>
      </c>
      <c r="U1474">
        <v>7</v>
      </c>
      <c r="V1474" s="18">
        <f t="shared" si="158"/>
        <v>1039.2941176470588</v>
      </c>
      <c r="W1474">
        <v>11</v>
      </c>
      <c r="X1474">
        <v>10</v>
      </c>
      <c r="Y1474" s="18">
        <f t="shared" si="159"/>
        <v>1484.7058823529412</v>
      </c>
      <c r="Z1474">
        <v>4</v>
      </c>
      <c r="AA1474" s="2">
        <f t="shared" si="160"/>
        <v>29</v>
      </c>
      <c r="AB1474">
        <v>1</v>
      </c>
      <c r="AC1474">
        <v>0</v>
      </c>
      <c r="AD1474">
        <v>1</v>
      </c>
      <c r="AE1474">
        <v>1</v>
      </c>
      <c r="AF1474">
        <v>0</v>
      </c>
      <c r="AG1474">
        <v>0</v>
      </c>
      <c r="AH1474">
        <v>3</v>
      </c>
      <c r="AI1474">
        <v>11</v>
      </c>
      <c r="AJ1474">
        <v>1</v>
      </c>
    </row>
    <row r="1475" spans="1:36" x14ac:dyDescent="0.25">
      <c r="A1475">
        <v>7250</v>
      </c>
      <c r="B1475">
        <v>1978</v>
      </c>
      <c r="C1475" s="2">
        <f t="shared" ref="C1475:C1538" ca="1" si="161">YEAR(TODAY()) -B1475</f>
        <v>47</v>
      </c>
      <c r="D1475" t="s">
        <v>442</v>
      </c>
      <c r="E1475" t="s">
        <v>34</v>
      </c>
      <c r="F1475">
        <v>57867</v>
      </c>
      <c r="G1475">
        <v>1</v>
      </c>
      <c r="H1475">
        <v>0</v>
      </c>
      <c r="I1475" s="21">
        <f t="shared" ref="I1475:I1538" si="162">SUM(G1475,H1475)</f>
        <v>1</v>
      </c>
      <c r="J1475" s="1">
        <v>41284</v>
      </c>
      <c r="K1475">
        <v>48</v>
      </c>
      <c r="L1475">
        <v>344</v>
      </c>
      <c r="M1475">
        <v>35</v>
      </c>
      <c r="N1475">
        <v>178</v>
      </c>
      <c r="O1475">
        <v>15</v>
      </c>
      <c r="P1475">
        <v>23</v>
      </c>
      <c r="Q1475">
        <v>17</v>
      </c>
      <c r="R1475" s="2">
        <f t="shared" ref="R1475:R1538" si="163">SUM(L1475,M1475,N1475,O1475,P1475,Q1475)</f>
        <v>612</v>
      </c>
      <c r="S1475">
        <v>7</v>
      </c>
      <c r="T1475" s="2" t="str">
        <f t="shared" ref="T1475:T1538" si="164">IF(S1475&gt;0, "With Discount", "Without Discount")</f>
        <v>With Discount</v>
      </c>
      <c r="U1475">
        <v>7</v>
      </c>
      <c r="V1475" s="18">
        <f t="shared" ref="V1475:V1538" si="165">IF((U1475+X1475)=0,0, (U1475/(U1475+X1475))*R1475)</f>
        <v>267.75</v>
      </c>
      <c r="W1475">
        <v>2</v>
      </c>
      <c r="X1475">
        <v>9</v>
      </c>
      <c r="Y1475" s="18">
        <f t="shared" ref="Y1475:Y1538" si="166">IF((X1475+U1475)=0,0, (X1475/(X1475+U1475))*R1475)</f>
        <v>344.25</v>
      </c>
      <c r="Z1475">
        <v>6</v>
      </c>
      <c r="AA1475" s="2">
        <f t="shared" ref="AA1475:AA1538" si="167">SUM(S1475,U1475,W1475,X1475)</f>
        <v>25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3</v>
      </c>
      <c r="AI1475">
        <v>11</v>
      </c>
      <c r="AJ1475">
        <v>0</v>
      </c>
    </row>
    <row r="1476" spans="1:36" x14ac:dyDescent="0.25">
      <c r="A1476">
        <v>2005</v>
      </c>
      <c r="B1476">
        <v>1990</v>
      </c>
      <c r="C1476" s="2">
        <f t="shared" ca="1" si="161"/>
        <v>35</v>
      </c>
      <c r="D1476" t="s">
        <v>442</v>
      </c>
      <c r="E1476" t="s">
        <v>34</v>
      </c>
      <c r="F1476">
        <v>35765</v>
      </c>
      <c r="G1476">
        <v>1</v>
      </c>
      <c r="H1476">
        <v>0</v>
      </c>
      <c r="I1476" s="21">
        <f t="shared" si="162"/>
        <v>1</v>
      </c>
      <c r="J1476" s="1">
        <v>41590</v>
      </c>
      <c r="K1476">
        <v>86</v>
      </c>
      <c r="L1476">
        <v>22</v>
      </c>
      <c r="M1476">
        <v>3</v>
      </c>
      <c r="N1476">
        <v>30</v>
      </c>
      <c r="O1476">
        <v>0</v>
      </c>
      <c r="P1476">
        <v>5</v>
      </c>
      <c r="Q1476">
        <v>15</v>
      </c>
      <c r="R1476" s="2">
        <f t="shared" si="163"/>
        <v>75</v>
      </c>
      <c r="S1476">
        <v>2</v>
      </c>
      <c r="T1476" s="2" t="str">
        <f t="shared" si="164"/>
        <v>With Discount</v>
      </c>
      <c r="U1476">
        <v>2</v>
      </c>
      <c r="V1476" s="18">
        <f t="shared" si="165"/>
        <v>25</v>
      </c>
      <c r="W1476">
        <v>0</v>
      </c>
      <c r="X1476">
        <v>4</v>
      </c>
      <c r="Y1476" s="18">
        <f t="shared" si="166"/>
        <v>50</v>
      </c>
      <c r="Z1476">
        <v>6</v>
      </c>
      <c r="AA1476" s="2">
        <f t="shared" si="167"/>
        <v>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3</v>
      </c>
      <c r="AI1476">
        <v>11</v>
      </c>
      <c r="AJ1476">
        <v>0</v>
      </c>
    </row>
    <row r="1477" spans="1:36" x14ac:dyDescent="0.25">
      <c r="A1477">
        <v>10770</v>
      </c>
      <c r="B1477">
        <v>1959</v>
      </c>
      <c r="C1477" s="2">
        <f t="shared" ca="1" si="161"/>
        <v>66</v>
      </c>
      <c r="D1477" t="s">
        <v>442</v>
      </c>
      <c r="E1477" t="s">
        <v>34</v>
      </c>
      <c r="F1477">
        <v>65492</v>
      </c>
      <c r="G1477">
        <v>0</v>
      </c>
      <c r="H1477">
        <v>0</v>
      </c>
      <c r="I1477" s="21">
        <f t="shared" si="162"/>
        <v>0</v>
      </c>
      <c r="J1477" t="s">
        <v>244</v>
      </c>
      <c r="K1477">
        <v>73</v>
      </c>
      <c r="L1477">
        <v>247</v>
      </c>
      <c r="M1477">
        <v>161</v>
      </c>
      <c r="N1477">
        <v>295</v>
      </c>
      <c r="O1477">
        <v>210</v>
      </c>
      <c r="P1477">
        <v>85</v>
      </c>
      <c r="Q1477">
        <v>47</v>
      </c>
      <c r="R1477" s="2">
        <f t="shared" si="163"/>
        <v>1045</v>
      </c>
      <c r="S1477">
        <v>2</v>
      </c>
      <c r="T1477" s="2" t="str">
        <f t="shared" si="164"/>
        <v>With Discount</v>
      </c>
      <c r="U1477">
        <v>4</v>
      </c>
      <c r="V1477" s="18">
        <f t="shared" si="165"/>
        <v>245.88235294117646</v>
      </c>
      <c r="W1477">
        <v>7</v>
      </c>
      <c r="X1477">
        <v>13</v>
      </c>
      <c r="Y1477" s="18">
        <f t="shared" si="166"/>
        <v>799.11764705882342</v>
      </c>
      <c r="Z1477">
        <v>2</v>
      </c>
      <c r="AA1477" s="2">
        <f t="shared" si="167"/>
        <v>26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3</v>
      </c>
      <c r="AI1477">
        <v>11</v>
      </c>
      <c r="AJ1477">
        <v>0</v>
      </c>
    </row>
    <row r="1478" spans="1:36" x14ac:dyDescent="0.25">
      <c r="A1478">
        <v>6885</v>
      </c>
      <c r="B1478">
        <v>1977</v>
      </c>
      <c r="C1478" s="2">
        <f t="shared" ca="1" si="161"/>
        <v>48</v>
      </c>
      <c r="D1478" t="s">
        <v>442</v>
      </c>
      <c r="E1478" t="s">
        <v>37</v>
      </c>
      <c r="F1478">
        <v>32952</v>
      </c>
      <c r="G1478">
        <v>1</v>
      </c>
      <c r="H1478">
        <v>0</v>
      </c>
      <c r="I1478" s="21">
        <f t="shared" si="162"/>
        <v>1</v>
      </c>
      <c r="J1478" s="1">
        <v>41286</v>
      </c>
      <c r="K1478">
        <v>36</v>
      </c>
      <c r="L1478">
        <v>38</v>
      </c>
      <c r="M1478">
        <v>0</v>
      </c>
      <c r="N1478">
        <v>12</v>
      </c>
      <c r="O1478">
        <v>3</v>
      </c>
      <c r="P1478">
        <v>1</v>
      </c>
      <c r="Q1478">
        <v>1</v>
      </c>
      <c r="R1478" s="2">
        <f t="shared" si="163"/>
        <v>55</v>
      </c>
      <c r="S1478">
        <v>1</v>
      </c>
      <c r="T1478" s="2" t="str">
        <f t="shared" si="164"/>
        <v>With Discount</v>
      </c>
      <c r="U1478">
        <v>2</v>
      </c>
      <c r="V1478" s="18">
        <f t="shared" si="165"/>
        <v>22</v>
      </c>
      <c r="W1478">
        <v>0</v>
      </c>
      <c r="X1478">
        <v>3</v>
      </c>
      <c r="Y1478" s="18">
        <f t="shared" si="166"/>
        <v>33</v>
      </c>
      <c r="Z1478">
        <v>7</v>
      </c>
      <c r="AA1478" s="2">
        <f t="shared" si="167"/>
        <v>6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3</v>
      </c>
      <c r="AI1478">
        <v>11</v>
      </c>
      <c r="AJ1478">
        <v>0</v>
      </c>
    </row>
    <row r="1479" spans="1:36" x14ac:dyDescent="0.25">
      <c r="A1479">
        <v>2072</v>
      </c>
      <c r="B1479">
        <v>1969</v>
      </c>
      <c r="C1479" s="2">
        <f t="shared" ca="1" si="161"/>
        <v>56</v>
      </c>
      <c r="D1479" t="s">
        <v>33</v>
      </c>
      <c r="E1479" t="s">
        <v>34</v>
      </c>
      <c r="F1479">
        <v>53374</v>
      </c>
      <c r="G1479">
        <v>0</v>
      </c>
      <c r="H1479">
        <v>1</v>
      </c>
      <c r="I1479" s="21">
        <f t="shared" si="162"/>
        <v>1</v>
      </c>
      <c r="J1479" t="s">
        <v>403</v>
      </c>
      <c r="K1479">
        <v>34</v>
      </c>
      <c r="L1479">
        <v>896</v>
      </c>
      <c r="M1479">
        <v>10</v>
      </c>
      <c r="N1479">
        <v>101</v>
      </c>
      <c r="O1479">
        <v>13</v>
      </c>
      <c r="P1479">
        <v>10</v>
      </c>
      <c r="Q1479">
        <v>34</v>
      </c>
      <c r="R1479" s="2">
        <f t="shared" si="163"/>
        <v>1064</v>
      </c>
      <c r="S1479">
        <v>6</v>
      </c>
      <c r="T1479" s="2" t="str">
        <f t="shared" si="164"/>
        <v>With Discount</v>
      </c>
      <c r="U1479">
        <v>4</v>
      </c>
      <c r="V1479" s="18">
        <f t="shared" si="165"/>
        <v>327.38461538461542</v>
      </c>
      <c r="W1479">
        <v>2</v>
      </c>
      <c r="X1479">
        <v>9</v>
      </c>
      <c r="Y1479" s="18">
        <f t="shared" si="166"/>
        <v>736.61538461538464</v>
      </c>
      <c r="Z1479">
        <v>9</v>
      </c>
      <c r="AA1479" s="2">
        <f t="shared" si="167"/>
        <v>21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</v>
      </c>
      <c r="AI1479">
        <v>11</v>
      </c>
      <c r="AJ1479">
        <v>1</v>
      </c>
    </row>
    <row r="1480" spans="1:36" x14ac:dyDescent="0.25">
      <c r="A1480">
        <v>9463</v>
      </c>
      <c r="B1480">
        <v>1959</v>
      </c>
      <c r="C1480" s="2">
        <f t="shared" ca="1" si="161"/>
        <v>66</v>
      </c>
      <c r="D1480" t="s">
        <v>442</v>
      </c>
      <c r="E1480" t="s">
        <v>34</v>
      </c>
      <c r="F1480">
        <v>71706</v>
      </c>
      <c r="G1480">
        <v>0</v>
      </c>
      <c r="H1480">
        <v>1</v>
      </c>
      <c r="I1480" s="21">
        <f t="shared" si="162"/>
        <v>1</v>
      </c>
      <c r="J1480" t="s">
        <v>38</v>
      </c>
      <c r="K1480">
        <v>16</v>
      </c>
      <c r="L1480">
        <v>931</v>
      </c>
      <c r="M1480">
        <v>56</v>
      </c>
      <c r="N1480">
        <v>253</v>
      </c>
      <c r="O1480">
        <v>91</v>
      </c>
      <c r="P1480">
        <v>98</v>
      </c>
      <c r="Q1480">
        <v>14</v>
      </c>
      <c r="R1480" s="2">
        <f t="shared" si="163"/>
        <v>1443</v>
      </c>
      <c r="S1480">
        <v>4</v>
      </c>
      <c r="T1480" s="2" t="str">
        <f t="shared" si="164"/>
        <v>With Discount</v>
      </c>
      <c r="U1480">
        <v>9</v>
      </c>
      <c r="V1480" s="18">
        <f t="shared" si="165"/>
        <v>811.6875</v>
      </c>
      <c r="W1480">
        <v>5</v>
      </c>
      <c r="X1480">
        <v>7</v>
      </c>
      <c r="Y1480" s="18">
        <f t="shared" si="166"/>
        <v>631.3125</v>
      </c>
      <c r="Z1480">
        <v>5</v>
      </c>
      <c r="AA1480" s="2">
        <f t="shared" si="167"/>
        <v>25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3</v>
      </c>
      <c r="AI1480">
        <v>11</v>
      </c>
      <c r="AJ1480">
        <v>0</v>
      </c>
    </row>
    <row r="1481" spans="1:36" x14ac:dyDescent="0.25">
      <c r="A1481">
        <v>6318</v>
      </c>
      <c r="B1481">
        <v>1988</v>
      </c>
      <c r="C1481" s="2">
        <f t="shared" ca="1" si="161"/>
        <v>37</v>
      </c>
      <c r="D1481" t="s">
        <v>442</v>
      </c>
      <c r="E1481" t="s">
        <v>34</v>
      </c>
      <c r="F1481">
        <v>68487</v>
      </c>
      <c r="G1481">
        <v>0</v>
      </c>
      <c r="H1481">
        <v>0</v>
      </c>
      <c r="I1481" s="21">
        <f t="shared" si="162"/>
        <v>0</v>
      </c>
      <c r="J1481" t="s">
        <v>178</v>
      </c>
      <c r="K1481">
        <v>48</v>
      </c>
      <c r="L1481">
        <v>758</v>
      </c>
      <c r="M1481">
        <v>12</v>
      </c>
      <c r="N1481">
        <v>385</v>
      </c>
      <c r="O1481">
        <v>33</v>
      </c>
      <c r="P1481">
        <v>89</v>
      </c>
      <c r="Q1481">
        <v>89</v>
      </c>
      <c r="R1481" s="2">
        <f t="shared" si="163"/>
        <v>1366</v>
      </c>
      <c r="S1481">
        <v>1</v>
      </c>
      <c r="T1481" s="2" t="str">
        <f t="shared" si="164"/>
        <v>With Discount</v>
      </c>
      <c r="U1481">
        <v>9</v>
      </c>
      <c r="V1481" s="18">
        <f t="shared" si="165"/>
        <v>558.81818181818187</v>
      </c>
      <c r="W1481">
        <v>7</v>
      </c>
      <c r="X1481">
        <v>13</v>
      </c>
      <c r="Y1481" s="18">
        <f t="shared" si="166"/>
        <v>807.18181818181824</v>
      </c>
      <c r="Z1481">
        <v>4</v>
      </c>
      <c r="AA1481" s="2">
        <f t="shared" si="167"/>
        <v>30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3</v>
      </c>
      <c r="AI1481">
        <v>11</v>
      </c>
      <c r="AJ1481">
        <v>0</v>
      </c>
    </row>
    <row r="1482" spans="1:36" x14ac:dyDescent="0.25">
      <c r="A1482">
        <v>4093</v>
      </c>
      <c r="B1482">
        <v>1975</v>
      </c>
      <c r="C1482" s="2">
        <f t="shared" ca="1" si="161"/>
        <v>50</v>
      </c>
      <c r="D1482" t="s">
        <v>443</v>
      </c>
      <c r="E1482" t="s">
        <v>34</v>
      </c>
      <c r="F1482">
        <v>53253</v>
      </c>
      <c r="G1482">
        <v>1</v>
      </c>
      <c r="H1482">
        <v>1</v>
      </c>
      <c r="I1482" s="21">
        <f t="shared" si="162"/>
        <v>2</v>
      </c>
      <c r="J1482" s="1">
        <v>41580</v>
      </c>
      <c r="K1482">
        <v>61</v>
      </c>
      <c r="L1482">
        <v>216</v>
      </c>
      <c r="M1482">
        <v>9</v>
      </c>
      <c r="N1482">
        <v>57</v>
      </c>
      <c r="O1482">
        <v>20</v>
      </c>
      <c r="P1482">
        <v>9</v>
      </c>
      <c r="Q1482">
        <v>125</v>
      </c>
      <c r="R1482" s="2">
        <f t="shared" si="163"/>
        <v>436</v>
      </c>
      <c r="S1482">
        <v>7</v>
      </c>
      <c r="T1482" s="2" t="str">
        <f t="shared" si="164"/>
        <v>With Discount</v>
      </c>
      <c r="U1482">
        <v>4</v>
      </c>
      <c r="V1482" s="18">
        <f t="shared" si="165"/>
        <v>193.77777777777777</v>
      </c>
      <c r="W1482">
        <v>3</v>
      </c>
      <c r="X1482">
        <v>5</v>
      </c>
      <c r="Y1482" s="18">
        <f t="shared" si="166"/>
        <v>242.22222222222223</v>
      </c>
      <c r="Z1482">
        <v>5</v>
      </c>
      <c r="AA1482" s="2">
        <f t="shared" si="167"/>
        <v>19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3</v>
      </c>
      <c r="AI1482">
        <v>11</v>
      </c>
      <c r="AJ1482">
        <v>0</v>
      </c>
    </row>
    <row r="1483" spans="1:36" x14ac:dyDescent="0.25">
      <c r="A1483">
        <v>5751</v>
      </c>
      <c r="B1483">
        <v>1973</v>
      </c>
      <c r="C1483" s="2">
        <f t="shared" ca="1" si="161"/>
        <v>52</v>
      </c>
      <c r="D1483" t="s">
        <v>443</v>
      </c>
      <c r="E1483" t="s">
        <v>37</v>
      </c>
      <c r="F1483">
        <v>31163</v>
      </c>
      <c r="G1483">
        <v>1</v>
      </c>
      <c r="H1483">
        <v>0</v>
      </c>
      <c r="I1483" s="21">
        <f t="shared" si="162"/>
        <v>1</v>
      </c>
      <c r="J1483" t="s">
        <v>374</v>
      </c>
      <c r="K1483">
        <v>54</v>
      </c>
      <c r="L1483">
        <v>2</v>
      </c>
      <c r="M1483">
        <v>3</v>
      </c>
      <c r="N1483">
        <v>10</v>
      </c>
      <c r="O1483">
        <v>11</v>
      </c>
      <c r="P1483">
        <v>2</v>
      </c>
      <c r="Q1483">
        <v>10</v>
      </c>
      <c r="R1483" s="2">
        <f t="shared" si="163"/>
        <v>38</v>
      </c>
      <c r="S1483">
        <v>1</v>
      </c>
      <c r="T1483" s="2" t="str">
        <f t="shared" si="164"/>
        <v>With Discount</v>
      </c>
      <c r="U1483">
        <v>1</v>
      </c>
      <c r="V1483" s="18">
        <f t="shared" si="165"/>
        <v>9.5</v>
      </c>
      <c r="W1483">
        <v>0</v>
      </c>
      <c r="X1483">
        <v>3</v>
      </c>
      <c r="Y1483" s="18">
        <f t="shared" si="166"/>
        <v>28.5</v>
      </c>
      <c r="Z1483">
        <v>6</v>
      </c>
      <c r="AA1483" s="2">
        <f t="shared" si="167"/>
        <v>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3</v>
      </c>
      <c r="AI1483">
        <v>11</v>
      </c>
      <c r="AJ1483">
        <v>0</v>
      </c>
    </row>
    <row r="1484" spans="1:36" x14ac:dyDescent="0.25">
      <c r="A1484">
        <v>3340</v>
      </c>
      <c r="B1484">
        <v>1977</v>
      </c>
      <c r="C1484" s="2">
        <f t="shared" ca="1" si="161"/>
        <v>48</v>
      </c>
      <c r="D1484" t="s">
        <v>442</v>
      </c>
      <c r="E1484" t="s">
        <v>34</v>
      </c>
      <c r="F1484">
        <v>42014</v>
      </c>
      <c r="G1484">
        <v>1</v>
      </c>
      <c r="H1484">
        <v>0</v>
      </c>
      <c r="I1484" s="21">
        <f t="shared" si="162"/>
        <v>1</v>
      </c>
      <c r="J1484" t="s">
        <v>155</v>
      </c>
      <c r="K1484">
        <v>56</v>
      </c>
      <c r="L1484">
        <v>244</v>
      </c>
      <c r="M1484">
        <v>15</v>
      </c>
      <c r="N1484">
        <v>108</v>
      </c>
      <c r="O1484">
        <v>4</v>
      </c>
      <c r="P1484">
        <v>15</v>
      </c>
      <c r="Q1484">
        <v>50</v>
      </c>
      <c r="R1484" s="2">
        <f t="shared" si="163"/>
        <v>436</v>
      </c>
      <c r="S1484">
        <v>6</v>
      </c>
      <c r="T1484" s="2" t="str">
        <f t="shared" si="164"/>
        <v>With Discount</v>
      </c>
      <c r="U1484">
        <v>7</v>
      </c>
      <c r="V1484" s="18">
        <f t="shared" si="165"/>
        <v>234.76923076923075</v>
      </c>
      <c r="W1484">
        <v>1</v>
      </c>
      <c r="X1484">
        <v>6</v>
      </c>
      <c r="Y1484" s="18">
        <f t="shared" si="166"/>
        <v>201.23076923076925</v>
      </c>
      <c r="Z1484">
        <v>8</v>
      </c>
      <c r="AA1484" s="2">
        <f t="shared" si="167"/>
        <v>20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3</v>
      </c>
      <c r="AI1484">
        <v>11</v>
      </c>
      <c r="AJ1484">
        <v>1</v>
      </c>
    </row>
    <row r="1485" spans="1:36" x14ac:dyDescent="0.25">
      <c r="A1485">
        <v>3594</v>
      </c>
      <c r="B1485">
        <v>1973</v>
      </c>
      <c r="C1485" s="2">
        <f t="shared" ca="1" si="161"/>
        <v>52</v>
      </c>
      <c r="D1485" t="s">
        <v>443</v>
      </c>
      <c r="E1485" t="s">
        <v>34</v>
      </c>
      <c r="F1485">
        <v>54108</v>
      </c>
      <c r="G1485">
        <v>1</v>
      </c>
      <c r="H1485">
        <v>1</v>
      </c>
      <c r="I1485" s="21">
        <f t="shared" si="162"/>
        <v>2</v>
      </c>
      <c r="J1485" s="1">
        <v>41040</v>
      </c>
      <c r="K1485">
        <v>74</v>
      </c>
      <c r="L1485">
        <v>539</v>
      </c>
      <c r="M1485">
        <v>6</v>
      </c>
      <c r="N1485">
        <v>91</v>
      </c>
      <c r="O1485">
        <v>8</v>
      </c>
      <c r="P1485">
        <v>6</v>
      </c>
      <c r="Q1485">
        <v>97</v>
      </c>
      <c r="R1485" s="2">
        <f t="shared" si="163"/>
        <v>747</v>
      </c>
      <c r="S1485">
        <v>13</v>
      </c>
      <c r="T1485" s="2" t="str">
        <f t="shared" si="164"/>
        <v>With Discount</v>
      </c>
      <c r="U1485">
        <v>8</v>
      </c>
      <c r="V1485" s="18">
        <f t="shared" si="165"/>
        <v>351.52941176470586</v>
      </c>
      <c r="W1485">
        <v>2</v>
      </c>
      <c r="X1485">
        <v>9</v>
      </c>
      <c r="Y1485" s="18">
        <f t="shared" si="166"/>
        <v>395.47058823529414</v>
      </c>
      <c r="Z1485">
        <v>8</v>
      </c>
      <c r="AA1485" s="2">
        <f t="shared" si="167"/>
        <v>32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3</v>
      </c>
      <c r="AI1485">
        <v>11</v>
      </c>
      <c r="AJ1485">
        <v>0</v>
      </c>
    </row>
    <row r="1486" spans="1:36" x14ac:dyDescent="0.25">
      <c r="A1486">
        <v>3584</v>
      </c>
      <c r="B1486">
        <v>1955</v>
      </c>
      <c r="C1486" s="2">
        <f t="shared" ca="1" si="161"/>
        <v>70</v>
      </c>
      <c r="D1486" t="s">
        <v>33</v>
      </c>
      <c r="E1486" t="s">
        <v>30</v>
      </c>
      <c r="F1486">
        <v>49667</v>
      </c>
      <c r="G1486">
        <v>0</v>
      </c>
      <c r="H1486">
        <v>0</v>
      </c>
      <c r="I1486" s="21">
        <f t="shared" si="162"/>
        <v>0</v>
      </c>
      <c r="J1486" t="s">
        <v>230</v>
      </c>
      <c r="K1486">
        <v>35</v>
      </c>
      <c r="L1486">
        <v>1181</v>
      </c>
      <c r="M1486">
        <v>26</v>
      </c>
      <c r="N1486">
        <v>120</v>
      </c>
      <c r="O1486">
        <v>17</v>
      </c>
      <c r="P1486">
        <v>13</v>
      </c>
      <c r="Q1486">
        <v>39</v>
      </c>
      <c r="R1486" s="2">
        <f t="shared" si="163"/>
        <v>1396</v>
      </c>
      <c r="S1486">
        <v>2</v>
      </c>
      <c r="T1486" s="2" t="str">
        <f t="shared" si="164"/>
        <v>With Discount</v>
      </c>
      <c r="U1486">
        <v>5</v>
      </c>
      <c r="V1486" s="18">
        <f t="shared" si="165"/>
        <v>698</v>
      </c>
      <c r="W1486">
        <v>10</v>
      </c>
      <c r="X1486">
        <v>5</v>
      </c>
      <c r="Y1486" s="18">
        <f t="shared" si="166"/>
        <v>698</v>
      </c>
      <c r="Z1486">
        <v>8</v>
      </c>
      <c r="AA1486" s="2">
        <f t="shared" si="167"/>
        <v>22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3</v>
      </c>
      <c r="AI1486">
        <v>11</v>
      </c>
      <c r="AJ1486">
        <v>1</v>
      </c>
    </row>
    <row r="1487" spans="1:36" x14ac:dyDescent="0.25">
      <c r="A1487">
        <v>3643</v>
      </c>
      <c r="B1487">
        <v>1974</v>
      </c>
      <c r="C1487" s="2">
        <f t="shared" ca="1" si="161"/>
        <v>51</v>
      </c>
      <c r="D1487" t="s">
        <v>443</v>
      </c>
      <c r="E1487" t="s">
        <v>34</v>
      </c>
      <c r="F1487">
        <v>63206</v>
      </c>
      <c r="G1487">
        <v>0</v>
      </c>
      <c r="H1487">
        <v>0</v>
      </c>
      <c r="I1487" s="21">
        <f t="shared" si="162"/>
        <v>0</v>
      </c>
      <c r="J1487" t="s">
        <v>170</v>
      </c>
      <c r="K1487">
        <v>65</v>
      </c>
      <c r="L1487">
        <v>750</v>
      </c>
      <c r="M1487">
        <v>8</v>
      </c>
      <c r="N1487">
        <v>125</v>
      </c>
      <c r="O1487">
        <v>11</v>
      </c>
      <c r="P1487">
        <v>8</v>
      </c>
      <c r="Q1487">
        <v>26</v>
      </c>
      <c r="R1487" s="2">
        <f t="shared" si="163"/>
        <v>928</v>
      </c>
      <c r="S1487">
        <v>1</v>
      </c>
      <c r="T1487" s="2" t="str">
        <f t="shared" si="164"/>
        <v>With Discount</v>
      </c>
      <c r="U1487">
        <v>4</v>
      </c>
      <c r="V1487" s="18">
        <f t="shared" si="165"/>
        <v>371.20000000000005</v>
      </c>
      <c r="W1487">
        <v>3</v>
      </c>
      <c r="X1487">
        <v>6</v>
      </c>
      <c r="Y1487" s="18">
        <f t="shared" si="166"/>
        <v>556.79999999999995</v>
      </c>
      <c r="Z1487">
        <v>2</v>
      </c>
      <c r="AA1487" s="2">
        <f t="shared" si="167"/>
        <v>14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3</v>
      </c>
      <c r="AI1487">
        <v>11</v>
      </c>
      <c r="AJ1487">
        <v>0</v>
      </c>
    </row>
    <row r="1488" spans="1:36" x14ac:dyDescent="0.25">
      <c r="A1488">
        <v>851</v>
      </c>
      <c r="B1488">
        <v>1972</v>
      </c>
      <c r="C1488" s="2">
        <f t="shared" ca="1" si="161"/>
        <v>53</v>
      </c>
      <c r="D1488" t="s">
        <v>443</v>
      </c>
      <c r="E1488" t="s">
        <v>34</v>
      </c>
      <c r="F1488">
        <v>57136</v>
      </c>
      <c r="G1488">
        <v>1</v>
      </c>
      <c r="H1488">
        <v>1</v>
      </c>
      <c r="I1488" s="21">
        <f t="shared" si="162"/>
        <v>2</v>
      </c>
      <c r="J1488" s="1">
        <v>41524</v>
      </c>
      <c r="K1488">
        <v>48</v>
      </c>
      <c r="L1488">
        <v>306</v>
      </c>
      <c r="M1488">
        <v>5</v>
      </c>
      <c r="N1488">
        <v>109</v>
      </c>
      <c r="O1488">
        <v>21</v>
      </c>
      <c r="P1488">
        <v>109</v>
      </c>
      <c r="Q1488">
        <v>92</v>
      </c>
      <c r="R1488" s="2">
        <f t="shared" si="163"/>
        <v>642</v>
      </c>
      <c r="S1488">
        <v>9</v>
      </c>
      <c r="T1488" s="2" t="str">
        <f t="shared" si="164"/>
        <v>With Discount</v>
      </c>
      <c r="U1488">
        <v>5</v>
      </c>
      <c r="V1488" s="18">
        <f t="shared" si="165"/>
        <v>214</v>
      </c>
      <c r="W1488">
        <v>2</v>
      </c>
      <c r="X1488">
        <v>10</v>
      </c>
      <c r="Y1488" s="18">
        <f t="shared" si="166"/>
        <v>428</v>
      </c>
      <c r="Z1488">
        <v>6</v>
      </c>
      <c r="AA1488" s="2">
        <f t="shared" si="167"/>
        <v>26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3</v>
      </c>
      <c r="AI1488">
        <v>11</v>
      </c>
      <c r="AJ1488">
        <v>0</v>
      </c>
    </row>
    <row r="1489" spans="1:36" x14ac:dyDescent="0.25">
      <c r="A1489">
        <v>7706</v>
      </c>
      <c r="B1489">
        <v>1975</v>
      </c>
      <c r="C1489" s="2">
        <f t="shared" ca="1" si="161"/>
        <v>50</v>
      </c>
      <c r="D1489" t="s">
        <v>443</v>
      </c>
      <c r="E1489" t="s">
        <v>34</v>
      </c>
      <c r="F1489">
        <v>46772</v>
      </c>
      <c r="G1489">
        <v>0</v>
      </c>
      <c r="H1489">
        <v>1</v>
      </c>
      <c r="I1489" s="21">
        <f t="shared" si="162"/>
        <v>1</v>
      </c>
      <c r="J1489" s="1">
        <v>41101</v>
      </c>
      <c r="K1489">
        <v>88</v>
      </c>
      <c r="L1489">
        <v>350</v>
      </c>
      <c r="M1489">
        <v>104</v>
      </c>
      <c r="N1489">
        <v>189</v>
      </c>
      <c r="O1489">
        <v>197</v>
      </c>
      <c r="P1489">
        <v>151</v>
      </c>
      <c r="Q1489">
        <v>57</v>
      </c>
      <c r="R1489" s="2">
        <f t="shared" si="163"/>
        <v>1048</v>
      </c>
      <c r="S1489">
        <v>6</v>
      </c>
      <c r="T1489" s="2" t="str">
        <f t="shared" si="164"/>
        <v>With Discount</v>
      </c>
      <c r="U1489">
        <v>11</v>
      </c>
      <c r="V1489" s="18">
        <f t="shared" si="165"/>
        <v>720.5</v>
      </c>
      <c r="W1489">
        <v>8</v>
      </c>
      <c r="X1489">
        <v>5</v>
      </c>
      <c r="Y1489" s="18">
        <f t="shared" si="166"/>
        <v>327.5</v>
      </c>
      <c r="Z1489">
        <v>8</v>
      </c>
      <c r="AA1489" s="2">
        <f t="shared" si="167"/>
        <v>30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3</v>
      </c>
      <c r="AI1489">
        <v>11</v>
      </c>
      <c r="AJ1489">
        <v>0</v>
      </c>
    </row>
    <row r="1490" spans="1:36" x14ac:dyDescent="0.25">
      <c r="A1490">
        <v>3967</v>
      </c>
      <c r="B1490">
        <v>1971</v>
      </c>
      <c r="C1490" s="2">
        <f t="shared" ca="1" si="161"/>
        <v>54</v>
      </c>
      <c r="D1490" t="s">
        <v>33</v>
      </c>
      <c r="E1490" t="s">
        <v>34</v>
      </c>
      <c r="F1490">
        <v>78931</v>
      </c>
      <c r="G1490">
        <v>0</v>
      </c>
      <c r="H1490">
        <v>0</v>
      </c>
      <c r="I1490" s="21">
        <f t="shared" si="162"/>
        <v>0</v>
      </c>
      <c r="J1490" t="s">
        <v>349</v>
      </c>
      <c r="K1490">
        <v>19</v>
      </c>
      <c r="L1490">
        <v>331</v>
      </c>
      <c r="M1490">
        <v>197</v>
      </c>
      <c r="N1490">
        <v>170</v>
      </c>
      <c r="O1490">
        <v>58</v>
      </c>
      <c r="P1490">
        <v>152</v>
      </c>
      <c r="Q1490">
        <v>35</v>
      </c>
      <c r="R1490" s="2">
        <f t="shared" si="163"/>
        <v>943</v>
      </c>
      <c r="S1490">
        <v>1</v>
      </c>
      <c r="T1490" s="2" t="str">
        <f t="shared" si="164"/>
        <v>With Discount</v>
      </c>
      <c r="U1490">
        <v>2</v>
      </c>
      <c r="V1490" s="18">
        <f t="shared" si="165"/>
        <v>125.73333333333333</v>
      </c>
      <c r="W1490">
        <v>8</v>
      </c>
      <c r="X1490">
        <v>13</v>
      </c>
      <c r="Y1490" s="18">
        <f t="shared" si="166"/>
        <v>817.26666666666665</v>
      </c>
      <c r="Z1490">
        <v>1</v>
      </c>
      <c r="AA1490" s="2">
        <f t="shared" si="167"/>
        <v>24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3</v>
      </c>
      <c r="AI1490">
        <v>11</v>
      </c>
      <c r="AJ1490">
        <v>0</v>
      </c>
    </row>
    <row r="1491" spans="1:36" x14ac:dyDescent="0.25">
      <c r="A1491">
        <v>10128</v>
      </c>
      <c r="B1491">
        <v>1958</v>
      </c>
      <c r="C1491" s="2">
        <f t="shared" ca="1" si="161"/>
        <v>67</v>
      </c>
      <c r="D1491" t="s">
        <v>442</v>
      </c>
      <c r="E1491" t="s">
        <v>34</v>
      </c>
      <c r="F1491">
        <v>53977</v>
      </c>
      <c r="G1491">
        <v>0</v>
      </c>
      <c r="H1491">
        <v>1</v>
      </c>
      <c r="I1491" s="21">
        <f t="shared" si="162"/>
        <v>1</v>
      </c>
      <c r="J1491" s="1">
        <v>41492</v>
      </c>
      <c r="K1491">
        <v>21</v>
      </c>
      <c r="L1491">
        <v>620</v>
      </c>
      <c r="M1491">
        <v>16</v>
      </c>
      <c r="N1491">
        <v>165</v>
      </c>
      <c r="O1491">
        <v>0</v>
      </c>
      <c r="P1491">
        <v>24</v>
      </c>
      <c r="Q1491">
        <v>82</v>
      </c>
      <c r="R1491" s="2">
        <f t="shared" si="163"/>
        <v>907</v>
      </c>
      <c r="S1491">
        <v>5</v>
      </c>
      <c r="T1491" s="2" t="str">
        <f t="shared" si="164"/>
        <v>With Discount</v>
      </c>
      <c r="U1491">
        <v>5</v>
      </c>
      <c r="V1491" s="18">
        <f t="shared" si="165"/>
        <v>266.76470588235293</v>
      </c>
      <c r="W1491">
        <v>5</v>
      </c>
      <c r="X1491">
        <v>12</v>
      </c>
      <c r="Y1491" s="18">
        <f t="shared" si="166"/>
        <v>640.23529411764707</v>
      </c>
      <c r="Z1491">
        <v>5</v>
      </c>
      <c r="AA1491" s="2">
        <f t="shared" si="167"/>
        <v>27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3</v>
      </c>
      <c r="AI1491">
        <v>11</v>
      </c>
      <c r="AJ1491">
        <v>0</v>
      </c>
    </row>
    <row r="1492" spans="1:36" x14ac:dyDescent="0.25">
      <c r="A1492">
        <v>486</v>
      </c>
      <c r="B1492">
        <v>1988</v>
      </c>
      <c r="C1492" s="2">
        <f t="shared" ca="1" si="161"/>
        <v>37</v>
      </c>
      <c r="D1492" t="s">
        <v>442</v>
      </c>
      <c r="E1492" t="s">
        <v>34</v>
      </c>
      <c r="F1492">
        <v>84219</v>
      </c>
      <c r="G1492">
        <v>0</v>
      </c>
      <c r="H1492">
        <v>0</v>
      </c>
      <c r="I1492" s="21">
        <f t="shared" si="162"/>
        <v>0</v>
      </c>
      <c r="J1492" s="1">
        <v>41672</v>
      </c>
      <c r="K1492">
        <v>27</v>
      </c>
      <c r="L1492">
        <v>434</v>
      </c>
      <c r="M1492">
        <v>137</v>
      </c>
      <c r="N1492">
        <v>400</v>
      </c>
      <c r="O1492">
        <v>45</v>
      </c>
      <c r="P1492">
        <v>137</v>
      </c>
      <c r="Q1492">
        <v>45</v>
      </c>
      <c r="R1492" s="2">
        <f t="shared" si="163"/>
        <v>1198</v>
      </c>
      <c r="S1492">
        <v>1</v>
      </c>
      <c r="T1492" s="2" t="str">
        <f t="shared" si="164"/>
        <v>With Discount</v>
      </c>
      <c r="U1492">
        <v>3</v>
      </c>
      <c r="V1492" s="18">
        <f t="shared" si="165"/>
        <v>276.46153846153845</v>
      </c>
      <c r="W1492">
        <v>4</v>
      </c>
      <c r="X1492">
        <v>10</v>
      </c>
      <c r="Y1492" s="18">
        <f t="shared" si="166"/>
        <v>921.53846153846155</v>
      </c>
      <c r="Z1492">
        <v>1</v>
      </c>
      <c r="AA1492" s="2">
        <f t="shared" si="167"/>
        <v>18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3</v>
      </c>
      <c r="AI1492">
        <v>11</v>
      </c>
      <c r="AJ1492">
        <v>0</v>
      </c>
    </row>
    <row r="1493" spans="1:36" x14ac:dyDescent="0.25">
      <c r="A1493">
        <v>9</v>
      </c>
      <c r="B1493">
        <v>1975</v>
      </c>
      <c r="C1493" s="2">
        <f t="shared" ca="1" si="161"/>
        <v>50</v>
      </c>
      <c r="D1493" t="s">
        <v>443</v>
      </c>
      <c r="E1493" t="s">
        <v>30</v>
      </c>
      <c r="F1493">
        <v>46098</v>
      </c>
      <c r="G1493">
        <v>1</v>
      </c>
      <c r="H1493">
        <v>1</v>
      </c>
      <c r="I1493" s="21">
        <f t="shared" si="162"/>
        <v>2</v>
      </c>
      <c r="J1493" t="s">
        <v>205</v>
      </c>
      <c r="K1493">
        <v>86</v>
      </c>
      <c r="L1493">
        <v>57</v>
      </c>
      <c r="M1493">
        <v>0</v>
      </c>
      <c r="N1493">
        <v>27</v>
      </c>
      <c r="O1493">
        <v>0</v>
      </c>
      <c r="P1493">
        <v>0</v>
      </c>
      <c r="Q1493">
        <v>36</v>
      </c>
      <c r="R1493" s="2">
        <f t="shared" si="163"/>
        <v>120</v>
      </c>
      <c r="S1493">
        <v>4</v>
      </c>
      <c r="T1493" s="2" t="str">
        <f t="shared" si="164"/>
        <v>With Discount</v>
      </c>
      <c r="U1493">
        <v>3</v>
      </c>
      <c r="V1493" s="18">
        <f t="shared" si="165"/>
        <v>72</v>
      </c>
      <c r="W1493">
        <v>2</v>
      </c>
      <c r="X1493">
        <v>2</v>
      </c>
      <c r="Y1493" s="18">
        <f t="shared" si="166"/>
        <v>48</v>
      </c>
      <c r="Z1493">
        <v>8</v>
      </c>
      <c r="AA1493" s="2">
        <f t="shared" si="167"/>
        <v>11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3</v>
      </c>
      <c r="AI1493">
        <v>11</v>
      </c>
      <c r="AJ1493">
        <v>0</v>
      </c>
    </row>
    <row r="1494" spans="1:36" x14ac:dyDescent="0.25">
      <c r="A1494">
        <v>9451</v>
      </c>
      <c r="B1494">
        <v>1965</v>
      </c>
      <c r="C1494" s="2">
        <f t="shared" ca="1" si="161"/>
        <v>60</v>
      </c>
      <c r="D1494" t="s">
        <v>442</v>
      </c>
      <c r="E1494" t="s">
        <v>34</v>
      </c>
      <c r="F1494">
        <v>73538</v>
      </c>
      <c r="G1494">
        <v>0</v>
      </c>
      <c r="H1494">
        <v>1</v>
      </c>
      <c r="I1494" s="21">
        <f t="shared" si="162"/>
        <v>1</v>
      </c>
      <c r="J1494" t="s">
        <v>404</v>
      </c>
      <c r="K1494">
        <v>92</v>
      </c>
      <c r="L1494">
        <v>811</v>
      </c>
      <c r="M1494">
        <v>76</v>
      </c>
      <c r="N1494">
        <v>428</v>
      </c>
      <c r="O1494">
        <v>99</v>
      </c>
      <c r="P1494">
        <v>137</v>
      </c>
      <c r="Q1494">
        <v>107</v>
      </c>
      <c r="R1494" s="2">
        <f t="shared" si="163"/>
        <v>1658</v>
      </c>
      <c r="S1494">
        <v>3</v>
      </c>
      <c r="T1494" s="2" t="str">
        <f t="shared" si="164"/>
        <v>With Discount</v>
      </c>
      <c r="U1494">
        <v>10</v>
      </c>
      <c r="V1494" s="18">
        <f t="shared" si="165"/>
        <v>872.63157894736833</v>
      </c>
      <c r="W1494">
        <v>4</v>
      </c>
      <c r="X1494">
        <v>9</v>
      </c>
      <c r="Y1494" s="18">
        <f t="shared" si="166"/>
        <v>785.36842105263156</v>
      </c>
      <c r="Z1494">
        <v>7</v>
      </c>
      <c r="AA1494" s="2">
        <f t="shared" si="167"/>
        <v>26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</v>
      </c>
      <c r="AI1494">
        <v>11</v>
      </c>
      <c r="AJ1494">
        <v>0</v>
      </c>
    </row>
    <row r="1495" spans="1:36" x14ac:dyDescent="0.25">
      <c r="A1495">
        <v>9264</v>
      </c>
      <c r="B1495">
        <v>1986</v>
      </c>
      <c r="C1495" s="2">
        <f t="shared" ca="1" si="161"/>
        <v>39</v>
      </c>
      <c r="D1495" t="s">
        <v>442</v>
      </c>
      <c r="E1495" t="s">
        <v>34</v>
      </c>
      <c r="F1495">
        <v>79529</v>
      </c>
      <c r="G1495">
        <v>0</v>
      </c>
      <c r="H1495">
        <v>0</v>
      </c>
      <c r="I1495" s="21">
        <f t="shared" si="162"/>
        <v>0</v>
      </c>
      <c r="J1495" t="s">
        <v>405</v>
      </c>
      <c r="K1495">
        <v>1</v>
      </c>
      <c r="L1495">
        <v>423</v>
      </c>
      <c r="M1495">
        <v>42</v>
      </c>
      <c r="N1495">
        <v>706</v>
      </c>
      <c r="O1495">
        <v>73</v>
      </c>
      <c r="P1495">
        <v>197</v>
      </c>
      <c r="Q1495">
        <v>197</v>
      </c>
      <c r="R1495" s="2">
        <f t="shared" si="163"/>
        <v>1638</v>
      </c>
      <c r="S1495">
        <v>1</v>
      </c>
      <c r="T1495" s="2" t="str">
        <f t="shared" si="164"/>
        <v>With Discount</v>
      </c>
      <c r="U1495">
        <v>4</v>
      </c>
      <c r="V1495" s="18">
        <f t="shared" si="165"/>
        <v>504</v>
      </c>
      <c r="W1495">
        <v>8</v>
      </c>
      <c r="X1495">
        <v>9</v>
      </c>
      <c r="Y1495" s="18">
        <f t="shared" si="166"/>
        <v>1134</v>
      </c>
      <c r="Z1495">
        <v>2</v>
      </c>
      <c r="AA1495" s="2">
        <f t="shared" si="167"/>
        <v>22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3</v>
      </c>
      <c r="AI1495">
        <v>11</v>
      </c>
      <c r="AJ1495">
        <v>0</v>
      </c>
    </row>
    <row r="1496" spans="1:36" x14ac:dyDescent="0.25">
      <c r="A1496">
        <v>3865</v>
      </c>
      <c r="B1496">
        <v>1977</v>
      </c>
      <c r="C1496" s="2">
        <f t="shared" ca="1" si="161"/>
        <v>48</v>
      </c>
      <c r="D1496" t="s">
        <v>443</v>
      </c>
      <c r="E1496" t="s">
        <v>34</v>
      </c>
      <c r="F1496">
        <v>20981</v>
      </c>
      <c r="G1496">
        <v>0</v>
      </c>
      <c r="H1496">
        <v>0</v>
      </c>
      <c r="I1496" s="21">
        <f t="shared" si="162"/>
        <v>0</v>
      </c>
      <c r="J1496" t="s">
        <v>406</v>
      </c>
      <c r="K1496">
        <v>14</v>
      </c>
      <c r="L1496">
        <v>2</v>
      </c>
      <c r="M1496">
        <v>12</v>
      </c>
      <c r="N1496">
        <v>10</v>
      </c>
      <c r="O1496">
        <v>6</v>
      </c>
      <c r="P1496">
        <v>13</v>
      </c>
      <c r="Q1496">
        <v>30</v>
      </c>
      <c r="R1496" s="2">
        <f t="shared" si="163"/>
        <v>73</v>
      </c>
      <c r="S1496">
        <v>1</v>
      </c>
      <c r="T1496" s="2" t="str">
        <f t="shared" si="164"/>
        <v>With Discount</v>
      </c>
      <c r="U1496">
        <v>3</v>
      </c>
      <c r="V1496" s="18">
        <f t="shared" si="165"/>
        <v>43.8</v>
      </c>
      <c r="W1496">
        <v>1</v>
      </c>
      <c r="X1496">
        <v>2</v>
      </c>
      <c r="Y1496" s="18">
        <f t="shared" si="166"/>
        <v>29.200000000000003</v>
      </c>
      <c r="Z1496">
        <v>8</v>
      </c>
      <c r="AA1496" s="2">
        <f t="shared" si="167"/>
        <v>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3</v>
      </c>
      <c r="AI1496">
        <v>11</v>
      </c>
      <c r="AJ1496">
        <v>1</v>
      </c>
    </row>
    <row r="1497" spans="1:36" x14ac:dyDescent="0.25">
      <c r="A1497">
        <v>2853</v>
      </c>
      <c r="B1497">
        <v>1980</v>
      </c>
      <c r="C1497" s="2">
        <f t="shared" ca="1" si="161"/>
        <v>45</v>
      </c>
      <c r="D1497" t="s">
        <v>442</v>
      </c>
      <c r="E1497" t="s">
        <v>30</v>
      </c>
      <c r="F1497">
        <v>51766</v>
      </c>
      <c r="G1497">
        <v>1</v>
      </c>
      <c r="H1497">
        <v>0</v>
      </c>
      <c r="I1497" s="21">
        <f t="shared" si="162"/>
        <v>1</v>
      </c>
      <c r="J1497" s="1">
        <v>41946</v>
      </c>
      <c r="K1497">
        <v>74</v>
      </c>
      <c r="L1497">
        <v>60</v>
      </c>
      <c r="M1497">
        <v>51</v>
      </c>
      <c r="N1497">
        <v>87</v>
      </c>
      <c r="O1497">
        <v>6</v>
      </c>
      <c r="P1497">
        <v>20</v>
      </c>
      <c r="Q1497">
        <v>51</v>
      </c>
      <c r="R1497" s="2">
        <f t="shared" si="163"/>
        <v>275</v>
      </c>
      <c r="S1497">
        <v>2</v>
      </c>
      <c r="T1497" s="2" t="str">
        <f t="shared" si="164"/>
        <v>With Discount</v>
      </c>
      <c r="U1497">
        <v>4</v>
      </c>
      <c r="V1497" s="18">
        <f t="shared" si="165"/>
        <v>137.5</v>
      </c>
      <c r="W1497">
        <v>2</v>
      </c>
      <c r="X1497">
        <v>4</v>
      </c>
      <c r="Y1497" s="18">
        <f t="shared" si="166"/>
        <v>137.5</v>
      </c>
      <c r="Z1497">
        <v>5</v>
      </c>
      <c r="AA1497" s="2">
        <f t="shared" si="167"/>
        <v>12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3</v>
      </c>
      <c r="AI1497">
        <v>11</v>
      </c>
      <c r="AJ1497">
        <v>0</v>
      </c>
    </row>
    <row r="1498" spans="1:36" x14ac:dyDescent="0.25">
      <c r="A1498">
        <v>1490</v>
      </c>
      <c r="B1498">
        <v>1962</v>
      </c>
      <c r="C1498" s="2">
        <f t="shared" ca="1" si="161"/>
        <v>63</v>
      </c>
      <c r="D1498" t="s">
        <v>442</v>
      </c>
      <c r="E1498" t="s">
        <v>34</v>
      </c>
      <c r="F1498">
        <v>55759</v>
      </c>
      <c r="G1498">
        <v>0</v>
      </c>
      <c r="H1498">
        <v>1</v>
      </c>
      <c r="I1498" s="21">
        <f t="shared" si="162"/>
        <v>1</v>
      </c>
      <c r="J1498" t="s">
        <v>262</v>
      </c>
      <c r="K1498">
        <v>84</v>
      </c>
      <c r="L1498">
        <v>675</v>
      </c>
      <c r="M1498">
        <v>0</v>
      </c>
      <c r="N1498">
        <v>85</v>
      </c>
      <c r="O1498">
        <v>10</v>
      </c>
      <c r="P1498">
        <v>7</v>
      </c>
      <c r="Q1498">
        <v>77</v>
      </c>
      <c r="R1498" s="2">
        <f t="shared" si="163"/>
        <v>854</v>
      </c>
      <c r="S1498">
        <v>5</v>
      </c>
      <c r="T1498" s="2" t="str">
        <f t="shared" si="164"/>
        <v>With Discount</v>
      </c>
      <c r="U1498">
        <v>10</v>
      </c>
      <c r="V1498" s="18">
        <f t="shared" si="165"/>
        <v>474.44444444444446</v>
      </c>
      <c r="W1498">
        <v>3</v>
      </c>
      <c r="X1498">
        <v>8</v>
      </c>
      <c r="Y1498" s="18">
        <f t="shared" si="166"/>
        <v>379.55555555555554</v>
      </c>
      <c r="Z1498">
        <v>8</v>
      </c>
      <c r="AA1498" s="2">
        <f t="shared" si="167"/>
        <v>26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</v>
      </c>
      <c r="AI1498">
        <v>11</v>
      </c>
      <c r="AJ1498">
        <v>0</v>
      </c>
    </row>
    <row r="1499" spans="1:36" x14ac:dyDescent="0.25">
      <c r="A1499">
        <v>6310</v>
      </c>
      <c r="B1499">
        <v>1978</v>
      </c>
      <c r="C1499" s="2">
        <f t="shared" ca="1" si="161"/>
        <v>47</v>
      </c>
      <c r="D1499" t="s">
        <v>442</v>
      </c>
      <c r="E1499" t="s">
        <v>34</v>
      </c>
      <c r="F1499">
        <v>33039</v>
      </c>
      <c r="G1499">
        <v>1</v>
      </c>
      <c r="H1499">
        <v>0</v>
      </c>
      <c r="I1499" s="21">
        <f t="shared" si="162"/>
        <v>1</v>
      </c>
      <c r="J1499" s="1">
        <v>41526</v>
      </c>
      <c r="K1499">
        <v>4</v>
      </c>
      <c r="L1499">
        <v>30</v>
      </c>
      <c r="M1499">
        <v>8</v>
      </c>
      <c r="N1499">
        <v>12</v>
      </c>
      <c r="O1499">
        <v>8</v>
      </c>
      <c r="P1499">
        <v>8</v>
      </c>
      <c r="Q1499">
        <v>12</v>
      </c>
      <c r="R1499" s="2">
        <f t="shared" si="163"/>
        <v>78</v>
      </c>
      <c r="S1499">
        <v>1</v>
      </c>
      <c r="T1499" s="2" t="str">
        <f t="shared" si="164"/>
        <v>With Discount</v>
      </c>
      <c r="U1499">
        <v>2</v>
      </c>
      <c r="V1499" s="18">
        <f t="shared" si="165"/>
        <v>26</v>
      </c>
      <c r="W1499">
        <v>0</v>
      </c>
      <c r="X1499">
        <v>4</v>
      </c>
      <c r="Y1499" s="18">
        <f t="shared" si="166"/>
        <v>52</v>
      </c>
      <c r="Z1499">
        <v>5</v>
      </c>
      <c r="AA1499" s="2">
        <f t="shared" si="167"/>
        <v>7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3</v>
      </c>
      <c r="AI1499">
        <v>11</v>
      </c>
      <c r="AJ1499">
        <v>0</v>
      </c>
    </row>
    <row r="1500" spans="1:36" x14ac:dyDescent="0.25">
      <c r="A1500">
        <v>10380</v>
      </c>
      <c r="B1500">
        <v>1972</v>
      </c>
      <c r="C1500" s="2">
        <f t="shared" ca="1" si="161"/>
        <v>53</v>
      </c>
      <c r="D1500" t="s">
        <v>443</v>
      </c>
      <c r="E1500" t="s">
        <v>34</v>
      </c>
      <c r="F1500">
        <v>37787</v>
      </c>
      <c r="G1500">
        <v>1</v>
      </c>
      <c r="H1500">
        <v>0</v>
      </c>
      <c r="I1500" s="21">
        <f t="shared" si="162"/>
        <v>1</v>
      </c>
      <c r="J1500" t="s">
        <v>366</v>
      </c>
      <c r="K1500">
        <v>50</v>
      </c>
      <c r="L1500">
        <v>40</v>
      </c>
      <c r="M1500">
        <v>1</v>
      </c>
      <c r="N1500">
        <v>40</v>
      </c>
      <c r="O1500">
        <v>4</v>
      </c>
      <c r="P1500">
        <v>3</v>
      </c>
      <c r="Q1500">
        <v>18</v>
      </c>
      <c r="R1500" s="2">
        <f t="shared" si="163"/>
        <v>106</v>
      </c>
      <c r="S1500">
        <v>1</v>
      </c>
      <c r="T1500" s="2" t="str">
        <f t="shared" si="164"/>
        <v>With Discount</v>
      </c>
      <c r="U1500">
        <v>3</v>
      </c>
      <c r="V1500" s="18">
        <f t="shared" si="165"/>
        <v>53</v>
      </c>
      <c r="W1500">
        <v>0</v>
      </c>
      <c r="X1500">
        <v>3</v>
      </c>
      <c r="Y1500" s="18">
        <f t="shared" si="166"/>
        <v>53</v>
      </c>
      <c r="Z1500">
        <v>8</v>
      </c>
      <c r="AA1500" s="2">
        <f t="shared" si="167"/>
        <v>7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3</v>
      </c>
      <c r="AI1500">
        <v>11</v>
      </c>
      <c r="AJ1500">
        <v>0</v>
      </c>
    </row>
    <row r="1501" spans="1:36" x14ac:dyDescent="0.25">
      <c r="A1501">
        <v>3887</v>
      </c>
      <c r="B1501">
        <v>1970</v>
      </c>
      <c r="C1501" s="2">
        <f t="shared" ca="1" si="161"/>
        <v>55</v>
      </c>
      <c r="D1501" t="s">
        <v>442</v>
      </c>
      <c r="E1501" t="s">
        <v>30</v>
      </c>
      <c r="F1501">
        <v>27242</v>
      </c>
      <c r="G1501">
        <v>1</v>
      </c>
      <c r="H1501">
        <v>0</v>
      </c>
      <c r="I1501" s="21">
        <f t="shared" si="162"/>
        <v>1</v>
      </c>
      <c r="J1501" s="1">
        <v>41224</v>
      </c>
      <c r="K1501">
        <v>2</v>
      </c>
      <c r="L1501">
        <v>3</v>
      </c>
      <c r="M1501">
        <v>17</v>
      </c>
      <c r="N1501">
        <v>26</v>
      </c>
      <c r="O1501">
        <v>20</v>
      </c>
      <c r="P1501">
        <v>1</v>
      </c>
      <c r="Q1501">
        <v>39</v>
      </c>
      <c r="R1501" s="2">
        <f t="shared" si="163"/>
        <v>106</v>
      </c>
      <c r="S1501">
        <v>2</v>
      </c>
      <c r="T1501" s="2" t="str">
        <f t="shared" si="164"/>
        <v>With Discount</v>
      </c>
      <c r="U1501">
        <v>2</v>
      </c>
      <c r="V1501" s="18">
        <f t="shared" si="165"/>
        <v>42.400000000000006</v>
      </c>
      <c r="W1501">
        <v>0</v>
      </c>
      <c r="X1501">
        <v>3</v>
      </c>
      <c r="Y1501" s="18">
        <f t="shared" si="166"/>
        <v>63.599999999999994</v>
      </c>
      <c r="Z1501">
        <v>9</v>
      </c>
      <c r="AA1501" s="2">
        <f t="shared" si="167"/>
        <v>7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3</v>
      </c>
      <c r="AI1501">
        <v>11</v>
      </c>
      <c r="AJ1501">
        <v>1</v>
      </c>
    </row>
    <row r="1502" spans="1:36" x14ac:dyDescent="0.25">
      <c r="A1502">
        <v>4278</v>
      </c>
      <c r="B1502">
        <v>1983</v>
      </c>
      <c r="C1502" s="2">
        <f t="shared" ca="1" si="161"/>
        <v>42</v>
      </c>
      <c r="D1502" t="s">
        <v>33</v>
      </c>
      <c r="E1502" t="s">
        <v>30</v>
      </c>
      <c r="F1502">
        <v>87188</v>
      </c>
      <c r="G1502">
        <v>0</v>
      </c>
      <c r="H1502">
        <v>0</v>
      </c>
      <c r="I1502" s="21">
        <f t="shared" si="162"/>
        <v>0</v>
      </c>
      <c r="J1502" s="1">
        <v>41339</v>
      </c>
      <c r="K1502">
        <v>73</v>
      </c>
      <c r="L1502">
        <v>910</v>
      </c>
      <c r="M1502">
        <v>111</v>
      </c>
      <c r="N1502">
        <v>724</v>
      </c>
      <c r="O1502">
        <v>49</v>
      </c>
      <c r="P1502">
        <v>74</v>
      </c>
      <c r="Q1502">
        <v>55</v>
      </c>
      <c r="R1502" s="2">
        <f t="shared" si="163"/>
        <v>1923</v>
      </c>
      <c r="S1502">
        <v>1</v>
      </c>
      <c r="T1502" s="2" t="str">
        <f t="shared" si="164"/>
        <v>With Discount</v>
      </c>
      <c r="U1502">
        <v>10</v>
      </c>
      <c r="V1502" s="18">
        <f t="shared" si="165"/>
        <v>1201.875</v>
      </c>
      <c r="W1502">
        <v>2</v>
      </c>
      <c r="X1502">
        <v>6</v>
      </c>
      <c r="Y1502" s="18">
        <f t="shared" si="166"/>
        <v>721.125</v>
      </c>
      <c r="Z1502">
        <v>3</v>
      </c>
      <c r="AA1502" s="2">
        <f t="shared" si="167"/>
        <v>19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3</v>
      </c>
      <c r="AI1502">
        <v>11</v>
      </c>
      <c r="AJ1502">
        <v>1</v>
      </c>
    </row>
    <row r="1503" spans="1:36" x14ac:dyDescent="0.25">
      <c r="A1503">
        <v>8643</v>
      </c>
      <c r="B1503">
        <v>1971</v>
      </c>
      <c r="C1503" s="2">
        <f t="shared" ca="1" si="161"/>
        <v>54</v>
      </c>
      <c r="D1503" t="s">
        <v>442</v>
      </c>
      <c r="E1503" t="s">
        <v>34</v>
      </c>
      <c r="F1503">
        <v>69930</v>
      </c>
      <c r="G1503">
        <v>0</v>
      </c>
      <c r="H1503">
        <v>0</v>
      </c>
      <c r="I1503" s="21">
        <f t="shared" si="162"/>
        <v>0</v>
      </c>
      <c r="J1503" t="s">
        <v>315</v>
      </c>
      <c r="K1503">
        <v>21</v>
      </c>
      <c r="L1503">
        <v>252</v>
      </c>
      <c r="M1503">
        <v>98</v>
      </c>
      <c r="N1503">
        <v>827</v>
      </c>
      <c r="O1503">
        <v>219</v>
      </c>
      <c r="P1503">
        <v>70</v>
      </c>
      <c r="Q1503">
        <v>196</v>
      </c>
      <c r="R1503" s="2">
        <f t="shared" si="163"/>
        <v>1662</v>
      </c>
      <c r="S1503">
        <v>1</v>
      </c>
      <c r="T1503" s="2" t="str">
        <f t="shared" si="164"/>
        <v>With Discount</v>
      </c>
      <c r="U1503">
        <v>4</v>
      </c>
      <c r="V1503" s="18">
        <f t="shared" si="165"/>
        <v>415.5</v>
      </c>
      <c r="W1503">
        <v>5</v>
      </c>
      <c r="X1503">
        <v>12</v>
      </c>
      <c r="Y1503" s="18">
        <f t="shared" si="166"/>
        <v>1246.5</v>
      </c>
      <c r="Z1503">
        <v>3</v>
      </c>
      <c r="AA1503" s="2">
        <f t="shared" si="167"/>
        <v>22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3</v>
      </c>
      <c r="AI1503">
        <v>11</v>
      </c>
      <c r="AJ1503">
        <v>0</v>
      </c>
    </row>
    <row r="1504" spans="1:36" x14ac:dyDescent="0.25">
      <c r="A1504">
        <v>1998</v>
      </c>
      <c r="B1504">
        <v>1976</v>
      </c>
      <c r="C1504" s="2">
        <f t="shared" ca="1" si="161"/>
        <v>49</v>
      </c>
      <c r="D1504" t="s">
        <v>442</v>
      </c>
      <c r="E1504" t="s">
        <v>30</v>
      </c>
      <c r="F1504">
        <v>37697</v>
      </c>
      <c r="G1504">
        <v>1</v>
      </c>
      <c r="H1504">
        <v>0</v>
      </c>
      <c r="I1504" s="21">
        <f t="shared" si="162"/>
        <v>1</v>
      </c>
      <c r="J1504" s="1">
        <v>41822</v>
      </c>
      <c r="K1504">
        <v>82</v>
      </c>
      <c r="L1504">
        <v>34</v>
      </c>
      <c r="M1504">
        <v>6</v>
      </c>
      <c r="N1504">
        <v>21</v>
      </c>
      <c r="O1504">
        <v>11</v>
      </c>
      <c r="P1504">
        <v>4</v>
      </c>
      <c r="Q1504">
        <v>8</v>
      </c>
      <c r="R1504" s="2">
        <f t="shared" si="163"/>
        <v>84</v>
      </c>
      <c r="S1504">
        <v>1</v>
      </c>
      <c r="T1504" s="2" t="str">
        <f t="shared" si="164"/>
        <v>With Discount</v>
      </c>
      <c r="U1504">
        <v>2</v>
      </c>
      <c r="V1504" s="18">
        <f t="shared" si="165"/>
        <v>33.6</v>
      </c>
      <c r="W1504">
        <v>1</v>
      </c>
      <c r="X1504">
        <v>3</v>
      </c>
      <c r="Y1504" s="18">
        <f t="shared" si="166"/>
        <v>50.4</v>
      </c>
      <c r="Z1504">
        <v>6</v>
      </c>
      <c r="AA1504" s="2">
        <f t="shared" si="167"/>
        <v>7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3</v>
      </c>
      <c r="AI1504">
        <v>11</v>
      </c>
      <c r="AJ1504">
        <v>0</v>
      </c>
    </row>
    <row r="1505" spans="1:36" x14ac:dyDescent="0.25">
      <c r="A1505">
        <v>10795</v>
      </c>
      <c r="B1505">
        <v>1973</v>
      </c>
      <c r="C1505" s="2">
        <f t="shared" ca="1" si="161"/>
        <v>52</v>
      </c>
      <c r="D1505" t="s">
        <v>33</v>
      </c>
      <c r="E1505" t="s">
        <v>34</v>
      </c>
      <c r="F1505">
        <v>37401</v>
      </c>
      <c r="G1505">
        <v>1</v>
      </c>
      <c r="H1505">
        <v>0</v>
      </c>
      <c r="I1505" s="21">
        <f t="shared" si="162"/>
        <v>1</v>
      </c>
      <c r="J1505" s="1">
        <v>41795</v>
      </c>
      <c r="K1505">
        <v>14</v>
      </c>
      <c r="L1505">
        <v>19</v>
      </c>
      <c r="M1505">
        <v>3</v>
      </c>
      <c r="N1505">
        <v>19</v>
      </c>
      <c r="O1505">
        <v>3</v>
      </c>
      <c r="P1505">
        <v>1</v>
      </c>
      <c r="Q1505">
        <v>3</v>
      </c>
      <c r="R1505" s="2">
        <f t="shared" si="163"/>
        <v>48</v>
      </c>
      <c r="S1505">
        <v>2</v>
      </c>
      <c r="T1505" s="2" t="str">
        <f t="shared" si="164"/>
        <v>With Discount</v>
      </c>
      <c r="U1505">
        <v>2</v>
      </c>
      <c r="V1505" s="18">
        <f t="shared" si="165"/>
        <v>19.200000000000003</v>
      </c>
      <c r="W1505">
        <v>0</v>
      </c>
      <c r="X1505">
        <v>3</v>
      </c>
      <c r="Y1505" s="18">
        <f t="shared" si="166"/>
        <v>28.799999999999997</v>
      </c>
      <c r="Z1505">
        <v>7</v>
      </c>
      <c r="AA1505" s="2">
        <f t="shared" si="167"/>
        <v>7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3</v>
      </c>
      <c r="AI1505">
        <v>11</v>
      </c>
      <c r="AJ1505">
        <v>0</v>
      </c>
    </row>
    <row r="1506" spans="1:36" x14ac:dyDescent="0.25">
      <c r="A1506">
        <v>11110</v>
      </c>
      <c r="B1506">
        <v>1973</v>
      </c>
      <c r="C1506" s="2">
        <f t="shared" ca="1" si="161"/>
        <v>52</v>
      </c>
      <c r="D1506" t="s">
        <v>442</v>
      </c>
      <c r="E1506" t="s">
        <v>30</v>
      </c>
      <c r="F1506">
        <v>3502</v>
      </c>
      <c r="G1506">
        <v>1</v>
      </c>
      <c r="H1506">
        <v>0</v>
      </c>
      <c r="I1506" s="21">
        <f t="shared" si="162"/>
        <v>1</v>
      </c>
      <c r="J1506" t="s">
        <v>221</v>
      </c>
      <c r="K1506">
        <v>56</v>
      </c>
      <c r="L1506">
        <v>2</v>
      </c>
      <c r="M1506">
        <v>1</v>
      </c>
      <c r="N1506">
        <v>1</v>
      </c>
      <c r="O1506">
        <v>0</v>
      </c>
      <c r="P1506">
        <v>0</v>
      </c>
      <c r="Q1506">
        <v>1</v>
      </c>
      <c r="R1506" s="2">
        <f t="shared" si="163"/>
        <v>5</v>
      </c>
      <c r="S1506">
        <v>0</v>
      </c>
      <c r="T1506" s="2" t="str">
        <f t="shared" si="164"/>
        <v>Without Discount</v>
      </c>
      <c r="U1506">
        <v>0</v>
      </c>
      <c r="V1506" s="18">
        <f t="shared" si="165"/>
        <v>0</v>
      </c>
      <c r="W1506">
        <v>0</v>
      </c>
      <c r="X1506">
        <v>0</v>
      </c>
      <c r="Y1506" s="18">
        <f t="shared" si="166"/>
        <v>0</v>
      </c>
      <c r="Z1506">
        <v>14</v>
      </c>
      <c r="AA1506" s="2">
        <f t="shared" si="167"/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3</v>
      </c>
      <c r="AI1506">
        <v>11</v>
      </c>
      <c r="AJ1506">
        <v>0</v>
      </c>
    </row>
    <row r="1507" spans="1:36" x14ac:dyDescent="0.25">
      <c r="A1507">
        <v>2408</v>
      </c>
      <c r="B1507">
        <v>1976</v>
      </c>
      <c r="C1507" s="2">
        <f t="shared" ca="1" si="161"/>
        <v>49</v>
      </c>
      <c r="D1507" t="s">
        <v>442</v>
      </c>
      <c r="E1507" t="s">
        <v>34</v>
      </c>
      <c r="F1507">
        <v>58597</v>
      </c>
      <c r="G1507">
        <v>1</v>
      </c>
      <c r="H1507">
        <v>1</v>
      </c>
      <c r="I1507" s="21">
        <f t="shared" si="162"/>
        <v>2</v>
      </c>
      <c r="J1507" t="s">
        <v>407</v>
      </c>
      <c r="K1507">
        <v>20</v>
      </c>
      <c r="L1507">
        <v>490</v>
      </c>
      <c r="M1507">
        <v>0</v>
      </c>
      <c r="N1507">
        <v>184</v>
      </c>
      <c r="O1507">
        <v>10</v>
      </c>
      <c r="P1507">
        <v>28</v>
      </c>
      <c r="Q1507">
        <v>21</v>
      </c>
      <c r="R1507" s="2">
        <f t="shared" si="163"/>
        <v>733</v>
      </c>
      <c r="S1507">
        <v>12</v>
      </c>
      <c r="T1507" s="2" t="str">
        <f t="shared" si="164"/>
        <v>With Discount</v>
      </c>
      <c r="U1507">
        <v>7</v>
      </c>
      <c r="V1507" s="18">
        <f t="shared" si="165"/>
        <v>320.6875</v>
      </c>
      <c r="W1507">
        <v>4</v>
      </c>
      <c r="X1507">
        <v>9</v>
      </c>
      <c r="Y1507" s="18">
        <f t="shared" si="166"/>
        <v>412.3125</v>
      </c>
      <c r="Z1507">
        <v>7</v>
      </c>
      <c r="AA1507" s="2">
        <f t="shared" si="167"/>
        <v>32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3</v>
      </c>
      <c r="AI1507">
        <v>11</v>
      </c>
      <c r="AJ1507">
        <v>0</v>
      </c>
    </row>
    <row r="1508" spans="1:36" x14ac:dyDescent="0.25">
      <c r="A1508">
        <v>202</v>
      </c>
      <c r="B1508">
        <v>1948</v>
      </c>
      <c r="C1508" s="2">
        <f t="shared" ca="1" si="161"/>
        <v>77</v>
      </c>
      <c r="D1508" t="s">
        <v>33</v>
      </c>
      <c r="E1508" t="s">
        <v>57</v>
      </c>
      <c r="F1508">
        <v>82032</v>
      </c>
      <c r="G1508">
        <v>0</v>
      </c>
      <c r="H1508">
        <v>0</v>
      </c>
      <c r="I1508" s="21">
        <f t="shared" si="162"/>
        <v>0</v>
      </c>
      <c r="J1508" s="1">
        <v>41763</v>
      </c>
      <c r="K1508">
        <v>54</v>
      </c>
      <c r="L1508">
        <v>332</v>
      </c>
      <c r="M1508">
        <v>194</v>
      </c>
      <c r="N1508">
        <v>377</v>
      </c>
      <c r="O1508">
        <v>149</v>
      </c>
      <c r="P1508">
        <v>125</v>
      </c>
      <c r="Q1508">
        <v>57</v>
      </c>
      <c r="R1508" s="2">
        <f t="shared" si="163"/>
        <v>1234</v>
      </c>
      <c r="S1508">
        <v>0</v>
      </c>
      <c r="T1508" s="2" t="str">
        <f t="shared" si="164"/>
        <v>Without Discount</v>
      </c>
      <c r="U1508">
        <v>4</v>
      </c>
      <c r="V1508" s="18">
        <f t="shared" si="165"/>
        <v>448.72727272727275</v>
      </c>
      <c r="W1508">
        <v>6</v>
      </c>
      <c r="X1508">
        <v>7</v>
      </c>
      <c r="Y1508" s="18">
        <f t="shared" si="166"/>
        <v>785.27272727272725</v>
      </c>
      <c r="Z1508">
        <v>1</v>
      </c>
      <c r="AA1508" s="2">
        <f t="shared" si="167"/>
        <v>17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3</v>
      </c>
      <c r="AI1508">
        <v>11</v>
      </c>
      <c r="AJ1508">
        <v>0</v>
      </c>
    </row>
    <row r="1509" spans="1:36" x14ac:dyDescent="0.25">
      <c r="A1509">
        <v>7998</v>
      </c>
      <c r="B1509">
        <v>1958</v>
      </c>
      <c r="C1509" s="2">
        <f t="shared" ca="1" si="161"/>
        <v>67</v>
      </c>
      <c r="D1509" t="s">
        <v>442</v>
      </c>
      <c r="E1509" t="s">
        <v>34</v>
      </c>
      <c r="F1509">
        <v>28087</v>
      </c>
      <c r="G1509">
        <v>1</v>
      </c>
      <c r="H1509">
        <v>1</v>
      </c>
      <c r="I1509" s="21">
        <f t="shared" si="162"/>
        <v>2</v>
      </c>
      <c r="J1509" s="1">
        <v>41225</v>
      </c>
      <c r="K1509">
        <v>77</v>
      </c>
      <c r="L1509">
        <v>53</v>
      </c>
      <c r="M1509">
        <v>8</v>
      </c>
      <c r="N1509">
        <v>17</v>
      </c>
      <c r="O1509">
        <v>13</v>
      </c>
      <c r="P1509">
        <v>0</v>
      </c>
      <c r="Q1509">
        <v>21</v>
      </c>
      <c r="R1509" s="2">
        <f t="shared" si="163"/>
        <v>112</v>
      </c>
      <c r="S1509">
        <v>3</v>
      </c>
      <c r="T1509" s="2" t="str">
        <f t="shared" si="164"/>
        <v>With Discount</v>
      </c>
      <c r="U1509">
        <v>2</v>
      </c>
      <c r="V1509" s="18">
        <f t="shared" si="165"/>
        <v>56</v>
      </c>
      <c r="W1509">
        <v>2</v>
      </c>
      <c r="X1509">
        <v>2</v>
      </c>
      <c r="Y1509" s="18">
        <f t="shared" si="166"/>
        <v>56</v>
      </c>
      <c r="Z1509">
        <v>7</v>
      </c>
      <c r="AA1509" s="2">
        <f t="shared" si="167"/>
        <v>9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3</v>
      </c>
      <c r="AI1509">
        <v>11</v>
      </c>
      <c r="AJ1509">
        <v>0</v>
      </c>
    </row>
    <row r="1510" spans="1:36" x14ac:dyDescent="0.25">
      <c r="A1510">
        <v>830</v>
      </c>
      <c r="B1510">
        <v>1987</v>
      </c>
      <c r="C1510" s="2">
        <f t="shared" ca="1" si="161"/>
        <v>38</v>
      </c>
      <c r="D1510" t="s">
        <v>33</v>
      </c>
      <c r="E1510" t="s">
        <v>30</v>
      </c>
      <c r="F1510">
        <v>74004</v>
      </c>
      <c r="G1510">
        <v>0</v>
      </c>
      <c r="H1510">
        <v>0</v>
      </c>
      <c r="I1510" s="21">
        <f t="shared" si="162"/>
        <v>0</v>
      </c>
      <c r="J1510" t="s">
        <v>94</v>
      </c>
      <c r="K1510">
        <v>5</v>
      </c>
      <c r="L1510">
        <v>784</v>
      </c>
      <c r="M1510">
        <v>48</v>
      </c>
      <c r="N1510">
        <v>560</v>
      </c>
      <c r="O1510">
        <v>42</v>
      </c>
      <c r="P1510">
        <v>176</v>
      </c>
      <c r="Q1510">
        <v>48</v>
      </c>
      <c r="R1510" s="2">
        <f t="shared" si="163"/>
        <v>1658</v>
      </c>
      <c r="S1510">
        <v>1</v>
      </c>
      <c r="T1510" s="2" t="str">
        <f t="shared" si="164"/>
        <v>With Discount</v>
      </c>
      <c r="U1510">
        <v>4</v>
      </c>
      <c r="V1510" s="18">
        <f t="shared" si="165"/>
        <v>829</v>
      </c>
      <c r="W1510">
        <v>6</v>
      </c>
      <c r="X1510">
        <v>4</v>
      </c>
      <c r="Y1510" s="18">
        <f t="shared" si="166"/>
        <v>829</v>
      </c>
      <c r="Z1510">
        <v>3</v>
      </c>
      <c r="AA1510" s="2">
        <f t="shared" si="167"/>
        <v>15</v>
      </c>
      <c r="AB1510">
        <v>0</v>
      </c>
      <c r="AC1510">
        <v>0</v>
      </c>
      <c r="AD1510">
        <v>1</v>
      </c>
      <c r="AE1510">
        <v>1</v>
      </c>
      <c r="AF1510">
        <v>0</v>
      </c>
      <c r="AG1510">
        <v>0</v>
      </c>
      <c r="AH1510">
        <v>3</v>
      </c>
      <c r="AI1510">
        <v>11</v>
      </c>
      <c r="AJ1510">
        <v>1</v>
      </c>
    </row>
    <row r="1511" spans="1:36" x14ac:dyDescent="0.25">
      <c r="A1511">
        <v>3536</v>
      </c>
      <c r="B1511">
        <v>1960</v>
      </c>
      <c r="C1511" s="2">
        <f t="shared" ca="1" si="161"/>
        <v>65</v>
      </c>
      <c r="D1511" t="s">
        <v>442</v>
      </c>
      <c r="E1511" t="s">
        <v>34</v>
      </c>
      <c r="F1511">
        <v>19740</v>
      </c>
      <c r="G1511">
        <v>0</v>
      </c>
      <c r="H1511">
        <v>1</v>
      </c>
      <c r="I1511" s="21">
        <f t="shared" si="162"/>
        <v>1</v>
      </c>
      <c r="J1511" t="s">
        <v>338</v>
      </c>
      <c r="K1511">
        <v>65</v>
      </c>
      <c r="L1511">
        <v>7</v>
      </c>
      <c r="M1511">
        <v>11</v>
      </c>
      <c r="N1511">
        <v>3</v>
      </c>
      <c r="O1511">
        <v>10</v>
      </c>
      <c r="P1511">
        <v>4</v>
      </c>
      <c r="Q1511">
        <v>20</v>
      </c>
      <c r="R1511" s="2">
        <f t="shared" si="163"/>
        <v>55</v>
      </c>
      <c r="S1511">
        <v>2</v>
      </c>
      <c r="T1511" s="2" t="str">
        <f t="shared" si="164"/>
        <v>With Discount</v>
      </c>
      <c r="U1511">
        <v>1</v>
      </c>
      <c r="V1511" s="18">
        <f t="shared" si="165"/>
        <v>13.75</v>
      </c>
      <c r="W1511">
        <v>1</v>
      </c>
      <c r="X1511">
        <v>3</v>
      </c>
      <c r="Y1511" s="18">
        <f t="shared" si="166"/>
        <v>41.25</v>
      </c>
      <c r="Z1511">
        <v>5</v>
      </c>
      <c r="AA1511" s="2">
        <f t="shared" si="167"/>
        <v>7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3</v>
      </c>
      <c r="AI1511">
        <v>11</v>
      </c>
      <c r="AJ1511">
        <v>0</v>
      </c>
    </row>
    <row r="1512" spans="1:36" x14ac:dyDescent="0.25">
      <c r="A1512">
        <v>6050</v>
      </c>
      <c r="B1512">
        <v>1975</v>
      </c>
      <c r="C1512" s="2">
        <f t="shared" ca="1" si="161"/>
        <v>50</v>
      </c>
      <c r="D1512" t="s">
        <v>443</v>
      </c>
      <c r="E1512" t="s">
        <v>34</v>
      </c>
      <c r="F1512">
        <v>57036</v>
      </c>
      <c r="G1512">
        <v>0</v>
      </c>
      <c r="H1512">
        <v>1</v>
      </c>
      <c r="I1512" s="21">
        <f t="shared" si="162"/>
        <v>1</v>
      </c>
      <c r="J1512" s="1">
        <v>41225</v>
      </c>
      <c r="K1512">
        <v>33</v>
      </c>
      <c r="L1512">
        <v>1171</v>
      </c>
      <c r="M1512">
        <v>43</v>
      </c>
      <c r="N1512">
        <v>219</v>
      </c>
      <c r="O1512">
        <v>19</v>
      </c>
      <c r="P1512">
        <v>14</v>
      </c>
      <c r="Q1512">
        <v>47</v>
      </c>
      <c r="R1512" s="2">
        <f t="shared" si="163"/>
        <v>1513</v>
      </c>
      <c r="S1512">
        <v>4</v>
      </c>
      <c r="T1512" s="2" t="str">
        <f t="shared" si="164"/>
        <v>With Discount</v>
      </c>
      <c r="U1512">
        <v>6</v>
      </c>
      <c r="V1512" s="18">
        <f t="shared" si="165"/>
        <v>477.78947368421052</v>
      </c>
      <c r="W1512">
        <v>3</v>
      </c>
      <c r="X1512">
        <v>13</v>
      </c>
      <c r="Y1512" s="18">
        <f t="shared" si="166"/>
        <v>1035.2105263157896</v>
      </c>
      <c r="Z1512">
        <v>9</v>
      </c>
      <c r="AA1512" s="2">
        <f t="shared" si="167"/>
        <v>26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3</v>
      </c>
      <c r="AI1512">
        <v>11</v>
      </c>
      <c r="AJ1512">
        <v>0</v>
      </c>
    </row>
    <row r="1513" spans="1:36" x14ac:dyDescent="0.25">
      <c r="A1513">
        <v>125</v>
      </c>
      <c r="B1513">
        <v>1958</v>
      </c>
      <c r="C1513" s="2">
        <f t="shared" ca="1" si="161"/>
        <v>67</v>
      </c>
      <c r="D1513" t="s">
        <v>443</v>
      </c>
      <c r="E1513" t="s">
        <v>34</v>
      </c>
      <c r="F1513">
        <v>53083</v>
      </c>
      <c r="G1513">
        <v>1</v>
      </c>
      <c r="H1513">
        <v>1</v>
      </c>
      <c r="I1513" s="21">
        <f t="shared" si="162"/>
        <v>2</v>
      </c>
      <c r="J1513" t="s">
        <v>147</v>
      </c>
      <c r="K1513">
        <v>65</v>
      </c>
      <c r="L1513">
        <v>215</v>
      </c>
      <c r="M1513">
        <v>7</v>
      </c>
      <c r="N1513">
        <v>33</v>
      </c>
      <c r="O1513">
        <v>3</v>
      </c>
      <c r="P1513">
        <v>0</v>
      </c>
      <c r="Q1513">
        <v>13</v>
      </c>
      <c r="R1513" s="2">
        <f t="shared" si="163"/>
        <v>271</v>
      </c>
      <c r="S1513">
        <v>6</v>
      </c>
      <c r="T1513" s="2" t="str">
        <f t="shared" si="164"/>
        <v>With Discount</v>
      </c>
      <c r="U1513">
        <v>5</v>
      </c>
      <c r="V1513" s="18">
        <f t="shared" si="165"/>
        <v>135.5</v>
      </c>
      <c r="W1513">
        <v>1</v>
      </c>
      <c r="X1513">
        <v>5</v>
      </c>
      <c r="Y1513" s="18">
        <f t="shared" si="166"/>
        <v>135.5</v>
      </c>
      <c r="Z1513">
        <v>7</v>
      </c>
      <c r="AA1513" s="2">
        <f t="shared" si="167"/>
        <v>17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3</v>
      </c>
      <c r="AI1513">
        <v>11</v>
      </c>
      <c r="AJ1513">
        <v>0</v>
      </c>
    </row>
    <row r="1514" spans="1:36" x14ac:dyDescent="0.25">
      <c r="A1514">
        <v>3463</v>
      </c>
      <c r="B1514">
        <v>1975</v>
      </c>
      <c r="C1514" s="2">
        <f t="shared" ca="1" si="161"/>
        <v>50</v>
      </c>
      <c r="D1514" t="s">
        <v>33</v>
      </c>
      <c r="E1514" t="s">
        <v>34</v>
      </c>
      <c r="F1514">
        <v>69283</v>
      </c>
      <c r="G1514">
        <v>0</v>
      </c>
      <c r="H1514">
        <v>1</v>
      </c>
      <c r="I1514" s="21">
        <f t="shared" si="162"/>
        <v>1</v>
      </c>
      <c r="J1514" t="s">
        <v>408</v>
      </c>
      <c r="K1514">
        <v>41</v>
      </c>
      <c r="L1514">
        <v>674</v>
      </c>
      <c r="M1514">
        <v>62</v>
      </c>
      <c r="N1514">
        <v>134</v>
      </c>
      <c r="O1514">
        <v>0</v>
      </c>
      <c r="P1514">
        <v>26</v>
      </c>
      <c r="Q1514">
        <v>8</v>
      </c>
      <c r="R1514" s="2">
        <f t="shared" si="163"/>
        <v>904</v>
      </c>
      <c r="S1514">
        <v>4</v>
      </c>
      <c r="T1514" s="2" t="str">
        <f t="shared" si="164"/>
        <v>With Discount</v>
      </c>
      <c r="U1514">
        <v>7</v>
      </c>
      <c r="V1514" s="18">
        <f t="shared" si="165"/>
        <v>316.39999999999998</v>
      </c>
      <c r="W1514">
        <v>3</v>
      </c>
      <c r="X1514">
        <v>13</v>
      </c>
      <c r="Y1514" s="18">
        <f t="shared" si="166"/>
        <v>587.6</v>
      </c>
      <c r="Z1514">
        <v>5</v>
      </c>
      <c r="AA1514" s="2">
        <f t="shared" si="167"/>
        <v>27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3</v>
      </c>
      <c r="AI1514">
        <v>11</v>
      </c>
      <c r="AJ1514">
        <v>0</v>
      </c>
    </row>
    <row r="1515" spans="1:36" x14ac:dyDescent="0.25">
      <c r="A1515">
        <v>2804</v>
      </c>
      <c r="B1515">
        <v>1975</v>
      </c>
      <c r="C1515" s="2">
        <f t="shared" ca="1" si="161"/>
        <v>50</v>
      </c>
      <c r="D1515" t="s">
        <v>443</v>
      </c>
      <c r="E1515" t="s">
        <v>30</v>
      </c>
      <c r="F1515">
        <v>46098</v>
      </c>
      <c r="G1515">
        <v>1</v>
      </c>
      <c r="H1515">
        <v>1</v>
      </c>
      <c r="I1515" s="21">
        <f t="shared" si="162"/>
        <v>2</v>
      </c>
      <c r="J1515" t="s">
        <v>205</v>
      </c>
      <c r="K1515">
        <v>86</v>
      </c>
      <c r="L1515">
        <v>57</v>
      </c>
      <c r="M1515">
        <v>0</v>
      </c>
      <c r="N1515">
        <v>27</v>
      </c>
      <c r="O1515">
        <v>0</v>
      </c>
      <c r="P1515">
        <v>0</v>
      </c>
      <c r="Q1515">
        <v>36</v>
      </c>
      <c r="R1515" s="2">
        <f t="shared" si="163"/>
        <v>120</v>
      </c>
      <c r="S1515">
        <v>4</v>
      </c>
      <c r="T1515" s="2" t="str">
        <f t="shared" si="164"/>
        <v>With Discount</v>
      </c>
      <c r="U1515">
        <v>3</v>
      </c>
      <c r="V1515" s="18">
        <f t="shared" si="165"/>
        <v>72</v>
      </c>
      <c r="W1515">
        <v>2</v>
      </c>
      <c r="X1515">
        <v>2</v>
      </c>
      <c r="Y1515" s="18">
        <f t="shared" si="166"/>
        <v>48</v>
      </c>
      <c r="Z1515">
        <v>8</v>
      </c>
      <c r="AA1515" s="2">
        <f t="shared" si="167"/>
        <v>11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3</v>
      </c>
      <c r="AI1515">
        <v>11</v>
      </c>
      <c r="AJ1515">
        <v>1</v>
      </c>
    </row>
    <row r="1516" spans="1:36" x14ac:dyDescent="0.25">
      <c r="A1516">
        <v>3745</v>
      </c>
      <c r="B1516">
        <v>1988</v>
      </c>
      <c r="C1516" s="2">
        <f t="shared" ca="1" si="161"/>
        <v>37</v>
      </c>
      <c r="D1516" t="s">
        <v>443</v>
      </c>
      <c r="E1516" t="s">
        <v>34</v>
      </c>
      <c r="F1516">
        <v>23331</v>
      </c>
      <c r="G1516">
        <v>1</v>
      </c>
      <c r="H1516">
        <v>0</v>
      </c>
      <c r="I1516" s="21">
        <f t="shared" si="162"/>
        <v>1</v>
      </c>
      <c r="J1516" s="1">
        <v>41008</v>
      </c>
      <c r="K1516">
        <v>92</v>
      </c>
      <c r="L1516">
        <v>5</v>
      </c>
      <c r="M1516">
        <v>36</v>
      </c>
      <c r="N1516">
        <v>7</v>
      </c>
      <c r="O1516">
        <v>0</v>
      </c>
      <c r="P1516">
        <v>10</v>
      </c>
      <c r="Q1516">
        <v>45</v>
      </c>
      <c r="R1516" s="2">
        <f t="shared" si="163"/>
        <v>103</v>
      </c>
      <c r="S1516">
        <v>2</v>
      </c>
      <c r="T1516" s="2" t="str">
        <f t="shared" si="164"/>
        <v>With Discount</v>
      </c>
      <c r="U1516">
        <v>3</v>
      </c>
      <c r="V1516" s="18">
        <f t="shared" si="165"/>
        <v>51.5</v>
      </c>
      <c r="W1516">
        <v>0</v>
      </c>
      <c r="X1516">
        <v>3</v>
      </c>
      <c r="Y1516" s="18">
        <f t="shared" si="166"/>
        <v>51.5</v>
      </c>
      <c r="Z1516">
        <v>8</v>
      </c>
      <c r="AA1516" s="2">
        <f t="shared" si="167"/>
        <v>8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3</v>
      </c>
      <c r="AI1516">
        <v>11</v>
      </c>
      <c r="AJ1516">
        <v>0</v>
      </c>
    </row>
    <row r="1517" spans="1:36" x14ac:dyDescent="0.25">
      <c r="A1517">
        <v>9771</v>
      </c>
      <c r="B1517">
        <v>1988</v>
      </c>
      <c r="C1517" s="2">
        <f t="shared" ca="1" si="161"/>
        <v>37</v>
      </c>
      <c r="D1517" t="s">
        <v>443</v>
      </c>
      <c r="E1517" t="s">
        <v>30</v>
      </c>
      <c r="F1517">
        <v>23331</v>
      </c>
      <c r="G1517">
        <v>1</v>
      </c>
      <c r="H1517">
        <v>0</v>
      </c>
      <c r="I1517" s="21">
        <f t="shared" si="162"/>
        <v>1</v>
      </c>
      <c r="J1517" s="1">
        <v>41039</v>
      </c>
      <c r="K1517">
        <v>97</v>
      </c>
      <c r="L1517">
        <v>104</v>
      </c>
      <c r="M1517">
        <v>20</v>
      </c>
      <c r="N1517">
        <v>101</v>
      </c>
      <c r="O1517">
        <v>24</v>
      </c>
      <c r="P1517">
        <v>15</v>
      </c>
      <c r="Q1517">
        <v>5</v>
      </c>
      <c r="R1517" s="2">
        <f t="shared" si="163"/>
        <v>269</v>
      </c>
      <c r="S1517">
        <v>6</v>
      </c>
      <c r="T1517" s="2" t="str">
        <f t="shared" si="164"/>
        <v>With Discount</v>
      </c>
      <c r="U1517">
        <v>5</v>
      </c>
      <c r="V1517" s="18">
        <f t="shared" si="165"/>
        <v>134.5</v>
      </c>
      <c r="W1517">
        <v>1</v>
      </c>
      <c r="X1517">
        <v>5</v>
      </c>
      <c r="Y1517" s="18">
        <f t="shared" si="166"/>
        <v>134.5</v>
      </c>
      <c r="Z1517">
        <v>9</v>
      </c>
      <c r="AA1517" s="2">
        <f t="shared" si="167"/>
        <v>17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3</v>
      </c>
      <c r="AI1517">
        <v>11</v>
      </c>
      <c r="AJ1517">
        <v>0</v>
      </c>
    </row>
    <row r="1518" spans="1:36" x14ac:dyDescent="0.25">
      <c r="A1518">
        <v>451</v>
      </c>
      <c r="B1518">
        <v>1989</v>
      </c>
      <c r="C1518" s="2">
        <f t="shared" ca="1" si="161"/>
        <v>36</v>
      </c>
      <c r="D1518" t="s">
        <v>442</v>
      </c>
      <c r="E1518" t="s">
        <v>30</v>
      </c>
      <c r="F1518">
        <v>9255</v>
      </c>
      <c r="G1518">
        <v>1</v>
      </c>
      <c r="H1518">
        <v>0</v>
      </c>
      <c r="I1518" s="21">
        <f t="shared" si="162"/>
        <v>1</v>
      </c>
      <c r="J1518" t="s">
        <v>227</v>
      </c>
      <c r="K1518">
        <v>91</v>
      </c>
      <c r="L1518">
        <v>9</v>
      </c>
      <c r="M1518">
        <v>0</v>
      </c>
      <c r="N1518">
        <v>7</v>
      </c>
      <c r="O1518">
        <v>2</v>
      </c>
      <c r="P1518">
        <v>0</v>
      </c>
      <c r="Q1518">
        <v>4</v>
      </c>
      <c r="R1518" s="2">
        <f t="shared" si="163"/>
        <v>22</v>
      </c>
      <c r="S1518">
        <v>1</v>
      </c>
      <c r="T1518" s="2" t="str">
        <f t="shared" si="164"/>
        <v>With Discount</v>
      </c>
      <c r="U1518">
        <v>1</v>
      </c>
      <c r="V1518" s="18">
        <f t="shared" si="165"/>
        <v>7.333333333333333</v>
      </c>
      <c r="W1518">
        <v>1</v>
      </c>
      <c r="X1518">
        <v>2</v>
      </c>
      <c r="Y1518" s="18">
        <f t="shared" si="166"/>
        <v>14.666666666666666</v>
      </c>
      <c r="Z1518">
        <v>8</v>
      </c>
      <c r="AA1518" s="2">
        <f t="shared" si="167"/>
        <v>5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3</v>
      </c>
      <c r="AI1518">
        <v>11</v>
      </c>
      <c r="AJ1518">
        <v>0</v>
      </c>
    </row>
    <row r="1519" spans="1:36" x14ac:dyDescent="0.25">
      <c r="A1519">
        <v>10530</v>
      </c>
      <c r="B1519">
        <v>1959</v>
      </c>
      <c r="C1519" s="2">
        <f t="shared" ca="1" si="161"/>
        <v>66</v>
      </c>
      <c r="D1519" t="s">
        <v>33</v>
      </c>
      <c r="E1519" t="s">
        <v>57</v>
      </c>
      <c r="F1519">
        <v>67786</v>
      </c>
      <c r="G1519">
        <v>0</v>
      </c>
      <c r="H1519">
        <v>0</v>
      </c>
      <c r="I1519" s="21">
        <f t="shared" si="162"/>
        <v>0</v>
      </c>
      <c r="J1519" s="1">
        <v>41467</v>
      </c>
      <c r="K1519">
        <v>0</v>
      </c>
      <c r="L1519">
        <v>431</v>
      </c>
      <c r="M1519">
        <v>82</v>
      </c>
      <c r="N1519">
        <v>441</v>
      </c>
      <c r="O1519">
        <v>80</v>
      </c>
      <c r="P1519">
        <v>20</v>
      </c>
      <c r="Q1519">
        <v>102</v>
      </c>
      <c r="R1519" s="2">
        <f t="shared" si="163"/>
        <v>1156</v>
      </c>
      <c r="S1519">
        <v>1</v>
      </c>
      <c r="T1519" s="2" t="str">
        <f t="shared" si="164"/>
        <v>With Discount</v>
      </c>
      <c r="U1519">
        <v>3</v>
      </c>
      <c r="V1519" s="18">
        <f t="shared" si="165"/>
        <v>385.33333333333331</v>
      </c>
      <c r="W1519">
        <v>6</v>
      </c>
      <c r="X1519">
        <v>6</v>
      </c>
      <c r="Y1519" s="18">
        <f t="shared" si="166"/>
        <v>770.66666666666663</v>
      </c>
      <c r="Z1519">
        <v>1</v>
      </c>
      <c r="AA1519" s="2">
        <f t="shared" si="167"/>
        <v>16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3</v>
      </c>
      <c r="AI1519">
        <v>11</v>
      </c>
      <c r="AJ1519">
        <v>1</v>
      </c>
    </row>
    <row r="1520" spans="1:36" x14ac:dyDescent="0.25">
      <c r="A1520">
        <v>1079</v>
      </c>
      <c r="B1520">
        <v>1971</v>
      </c>
      <c r="C1520" s="2">
        <f t="shared" ca="1" si="161"/>
        <v>54</v>
      </c>
      <c r="D1520" t="s">
        <v>33</v>
      </c>
      <c r="E1520" t="s">
        <v>34</v>
      </c>
      <c r="F1520">
        <v>71969</v>
      </c>
      <c r="G1520">
        <v>0</v>
      </c>
      <c r="H1520">
        <v>1</v>
      </c>
      <c r="I1520" s="21">
        <f t="shared" si="162"/>
        <v>1</v>
      </c>
      <c r="J1520" t="s">
        <v>161</v>
      </c>
      <c r="K1520">
        <v>59</v>
      </c>
      <c r="L1520">
        <v>1000</v>
      </c>
      <c r="M1520">
        <v>0</v>
      </c>
      <c r="N1520">
        <v>76</v>
      </c>
      <c r="O1520">
        <v>0</v>
      </c>
      <c r="P1520">
        <v>0</v>
      </c>
      <c r="Q1520">
        <v>10</v>
      </c>
      <c r="R1520" s="2">
        <f t="shared" si="163"/>
        <v>1086</v>
      </c>
      <c r="S1520">
        <v>3</v>
      </c>
      <c r="T1520" s="2" t="str">
        <f t="shared" si="164"/>
        <v>With Discount</v>
      </c>
      <c r="U1520">
        <v>3</v>
      </c>
      <c r="V1520" s="18">
        <f t="shared" si="165"/>
        <v>271.5</v>
      </c>
      <c r="W1520">
        <v>4</v>
      </c>
      <c r="X1520">
        <v>9</v>
      </c>
      <c r="Y1520" s="18">
        <f t="shared" si="166"/>
        <v>814.5</v>
      </c>
      <c r="Z1520">
        <v>8</v>
      </c>
      <c r="AA1520" s="2">
        <f t="shared" si="167"/>
        <v>19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3</v>
      </c>
      <c r="AI1520">
        <v>11</v>
      </c>
      <c r="AJ1520">
        <v>0</v>
      </c>
    </row>
    <row r="1521" spans="1:36" x14ac:dyDescent="0.25">
      <c r="A1521">
        <v>8920</v>
      </c>
      <c r="B1521">
        <v>1967</v>
      </c>
      <c r="C1521" s="2">
        <f t="shared" ca="1" si="161"/>
        <v>58</v>
      </c>
      <c r="D1521" t="s">
        <v>443</v>
      </c>
      <c r="E1521" t="s">
        <v>30</v>
      </c>
      <c r="F1521">
        <v>59235</v>
      </c>
      <c r="G1521">
        <v>1</v>
      </c>
      <c r="H1521">
        <v>0</v>
      </c>
      <c r="I1521" s="21">
        <f t="shared" si="162"/>
        <v>1</v>
      </c>
      <c r="J1521" s="1">
        <v>41609</v>
      </c>
      <c r="K1521">
        <v>4</v>
      </c>
      <c r="L1521">
        <v>448</v>
      </c>
      <c r="M1521">
        <v>40</v>
      </c>
      <c r="N1521">
        <v>469</v>
      </c>
      <c r="O1521">
        <v>80</v>
      </c>
      <c r="P1521">
        <v>0</v>
      </c>
      <c r="Q1521">
        <v>91</v>
      </c>
      <c r="R1521" s="2">
        <f t="shared" si="163"/>
        <v>1128</v>
      </c>
      <c r="S1521">
        <v>3</v>
      </c>
      <c r="T1521" s="2" t="str">
        <f t="shared" si="164"/>
        <v>With Discount</v>
      </c>
      <c r="U1521">
        <v>11</v>
      </c>
      <c r="V1521" s="18">
        <f t="shared" si="165"/>
        <v>539.47826086956525</v>
      </c>
      <c r="W1521">
        <v>2</v>
      </c>
      <c r="X1521">
        <v>12</v>
      </c>
      <c r="Y1521" s="18">
        <f t="shared" si="166"/>
        <v>588.52173913043475</v>
      </c>
      <c r="Z1521">
        <v>7</v>
      </c>
      <c r="AA1521" s="2">
        <f t="shared" si="167"/>
        <v>28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3</v>
      </c>
      <c r="AI1521">
        <v>11</v>
      </c>
      <c r="AJ1521">
        <v>0</v>
      </c>
    </row>
    <row r="1522" spans="1:36" x14ac:dyDescent="0.25">
      <c r="A1522">
        <v>6678</v>
      </c>
      <c r="B1522">
        <v>1989</v>
      </c>
      <c r="C1522" s="2">
        <f t="shared" ca="1" si="161"/>
        <v>36</v>
      </c>
      <c r="D1522" t="s">
        <v>442</v>
      </c>
      <c r="E1522" t="s">
        <v>34</v>
      </c>
      <c r="F1522">
        <v>31928</v>
      </c>
      <c r="G1522">
        <v>1</v>
      </c>
      <c r="H1522">
        <v>0</v>
      </c>
      <c r="I1522" s="21">
        <f t="shared" si="162"/>
        <v>1</v>
      </c>
      <c r="J1522" t="s">
        <v>409</v>
      </c>
      <c r="K1522">
        <v>5</v>
      </c>
      <c r="L1522">
        <v>33</v>
      </c>
      <c r="M1522">
        <v>4</v>
      </c>
      <c r="N1522">
        <v>24</v>
      </c>
      <c r="O1522">
        <v>4</v>
      </c>
      <c r="P1522">
        <v>2</v>
      </c>
      <c r="Q1522">
        <v>5</v>
      </c>
      <c r="R1522" s="2">
        <f t="shared" si="163"/>
        <v>72</v>
      </c>
      <c r="S1522">
        <v>2</v>
      </c>
      <c r="T1522" s="2" t="str">
        <f t="shared" si="164"/>
        <v>With Discount</v>
      </c>
      <c r="U1522">
        <v>3</v>
      </c>
      <c r="V1522" s="18">
        <f t="shared" si="165"/>
        <v>30.857142857142854</v>
      </c>
      <c r="W1522">
        <v>0</v>
      </c>
      <c r="X1522">
        <v>4</v>
      </c>
      <c r="Y1522" s="18">
        <f t="shared" si="166"/>
        <v>41.142857142857139</v>
      </c>
      <c r="Z1522">
        <v>7</v>
      </c>
      <c r="AA1522" s="2">
        <f t="shared" si="167"/>
        <v>9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3</v>
      </c>
      <c r="AI1522">
        <v>11</v>
      </c>
      <c r="AJ1522">
        <v>0</v>
      </c>
    </row>
    <row r="1523" spans="1:36" x14ac:dyDescent="0.25">
      <c r="A1523">
        <v>3852</v>
      </c>
      <c r="B1523">
        <v>1961</v>
      </c>
      <c r="C1523" s="2">
        <f t="shared" ca="1" si="161"/>
        <v>64</v>
      </c>
      <c r="D1523" t="s">
        <v>443</v>
      </c>
      <c r="E1523" t="s">
        <v>34</v>
      </c>
      <c r="F1523">
        <v>74881</v>
      </c>
      <c r="G1523">
        <v>1</v>
      </c>
      <c r="H1523">
        <v>1</v>
      </c>
      <c r="I1523" s="21">
        <f t="shared" si="162"/>
        <v>2</v>
      </c>
      <c r="J1523" s="1">
        <v>41489</v>
      </c>
      <c r="K1523">
        <v>48</v>
      </c>
      <c r="L1523">
        <v>505</v>
      </c>
      <c r="M1523">
        <v>72</v>
      </c>
      <c r="N1523">
        <v>270</v>
      </c>
      <c r="O1523">
        <v>36</v>
      </c>
      <c r="P1523">
        <v>27</v>
      </c>
      <c r="Q1523">
        <v>54</v>
      </c>
      <c r="R1523" s="2">
        <f t="shared" si="163"/>
        <v>964</v>
      </c>
      <c r="S1523">
        <v>4</v>
      </c>
      <c r="T1523" s="2" t="str">
        <f t="shared" si="164"/>
        <v>With Discount</v>
      </c>
      <c r="U1523">
        <v>9</v>
      </c>
      <c r="V1523" s="18">
        <f t="shared" si="165"/>
        <v>413.14285714285711</v>
      </c>
      <c r="W1523">
        <v>2</v>
      </c>
      <c r="X1523">
        <v>12</v>
      </c>
      <c r="Y1523" s="18">
        <f t="shared" si="166"/>
        <v>550.85714285714278</v>
      </c>
      <c r="Z1523">
        <v>5</v>
      </c>
      <c r="AA1523" s="2">
        <f t="shared" si="167"/>
        <v>27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3</v>
      </c>
      <c r="AI1523">
        <v>11</v>
      </c>
      <c r="AJ1523">
        <v>0</v>
      </c>
    </row>
    <row r="1524" spans="1:36" x14ac:dyDescent="0.25">
      <c r="A1524">
        <v>528</v>
      </c>
      <c r="B1524">
        <v>1978</v>
      </c>
      <c r="C1524" s="2">
        <f t="shared" ca="1" si="161"/>
        <v>47</v>
      </c>
      <c r="D1524" t="s">
        <v>442</v>
      </c>
      <c r="E1524" t="s">
        <v>34</v>
      </c>
      <c r="F1524">
        <v>65819</v>
      </c>
      <c r="G1524">
        <v>0</v>
      </c>
      <c r="H1524">
        <v>0</v>
      </c>
      <c r="I1524" s="21">
        <f t="shared" si="162"/>
        <v>0</v>
      </c>
      <c r="J1524" t="s">
        <v>328</v>
      </c>
      <c r="K1524">
        <v>99</v>
      </c>
      <c r="L1524">
        <v>267</v>
      </c>
      <c r="M1524">
        <v>38</v>
      </c>
      <c r="N1524">
        <v>701</v>
      </c>
      <c r="O1524">
        <v>149</v>
      </c>
      <c r="P1524">
        <v>165</v>
      </c>
      <c r="Q1524">
        <v>63</v>
      </c>
      <c r="R1524" s="2">
        <f t="shared" si="163"/>
        <v>1383</v>
      </c>
      <c r="S1524">
        <v>1</v>
      </c>
      <c r="T1524" s="2" t="str">
        <f t="shared" si="164"/>
        <v>With Discount</v>
      </c>
      <c r="U1524">
        <v>5</v>
      </c>
      <c r="V1524" s="18">
        <f t="shared" si="165"/>
        <v>461</v>
      </c>
      <c r="W1524">
        <v>4</v>
      </c>
      <c r="X1524">
        <v>10</v>
      </c>
      <c r="Y1524" s="18">
        <f t="shared" si="166"/>
        <v>922</v>
      </c>
      <c r="Z1524">
        <v>3</v>
      </c>
      <c r="AA1524" s="2">
        <f t="shared" si="167"/>
        <v>20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3</v>
      </c>
      <c r="AI1524">
        <v>11</v>
      </c>
      <c r="AJ1524">
        <v>0</v>
      </c>
    </row>
    <row r="1525" spans="1:36" x14ac:dyDescent="0.25">
      <c r="A1525">
        <v>73</v>
      </c>
      <c r="B1525">
        <v>1953</v>
      </c>
      <c r="C1525" s="2">
        <f t="shared" ca="1" si="161"/>
        <v>72</v>
      </c>
      <c r="D1525" t="s">
        <v>33</v>
      </c>
      <c r="E1525" t="s">
        <v>30</v>
      </c>
      <c r="F1525">
        <v>51411</v>
      </c>
      <c r="G1525">
        <v>1</v>
      </c>
      <c r="H1525">
        <v>2</v>
      </c>
      <c r="I1525" s="21">
        <f t="shared" si="162"/>
        <v>3</v>
      </c>
      <c r="J1525" t="s">
        <v>315</v>
      </c>
      <c r="K1525">
        <v>81</v>
      </c>
      <c r="L1525">
        <v>14</v>
      </c>
      <c r="M1525">
        <v>0</v>
      </c>
      <c r="N1525">
        <v>3</v>
      </c>
      <c r="O1525">
        <v>0</v>
      </c>
      <c r="P1525">
        <v>0</v>
      </c>
      <c r="Q1525">
        <v>1</v>
      </c>
      <c r="R1525" s="2">
        <f t="shared" si="163"/>
        <v>18</v>
      </c>
      <c r="S1525">
        <v>1</v>
      </c>
      <c r="T1525" s="2" t="str">
        <f t="shared" si="164"/>
        <v>With Discount</v>
      </c>
      <c r="U1525">
        <v>0</v>
      </c>
      <c r="V1525" s="18">
        <f t="shared" si="165"/>
        <v>0</v>
      </c>
      <c r="W1525">
        <v>0</v>
      </c>
      <c r="X1525">
        <v>3</v>
      </c>
      <c r="Y1525" s="18">
        <f t="shared" si="166"/>
        <v>18</v>
      </c>
      <c r="Z1525">
        <v>5</v>
      </c>
      <c r="AA1525" s="2">
        <f t="shared" si="167"/>
        <v>4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3</v>
      </c>
      <c r="AI1525">
        <v>11</v>
      </c>
      <c r="AJ1525">
        <v>0</v>
      </c>
    </row>
    <row r="1526" spans="1:36" x14ac:dyDescent="0.25">
      <c r="A1526">
        <v>5589</v>
      </c>
      <c r="B1526">
        <v>1964</v>
      </c>
      <c r="C1526" s="2">
        <f t="shared" ca="1" si="161"/>
        <v>61</v>
      </c>
      <c r="D1526" t="s">
        <v>442</v>
      </c>
      <c r="E1526" t="s">
        <v>37</v>
      </c>
      <c r="F1526">
        <v>51983</v>
      </c>
      <c r="G1526">
        <v>0</v>
      </c>
      <c r="H1526">
        <v>1</v>
      </c>
      <c r="I1526" s="21">
        <f t="shared" si="162"/>
        <v>1</v>
      </c>
      <c r="J1526" t="s">
        <v>44</v>
      </c>
      <c r="K1526">
        <v>95</v>
      </c>
      <c r="L1526">
        <v>631</v>
      </c>
      <c r="M1526">
        <v>0</v>
      </c>
      <c r="N1526">
        <v>115</v>
      </c>
      <c r="O1526">
        <v>10</v>
      </c>
      <c r="P1526">
        <v>7</v>
      </c>
      <c r="Q1526">
        <v>30</v>
      </c>
      <c r="R1526" s="2">
        <f t="shared" si="163"/>
        <v>793</v>
      </c>
      <c r="S1526">
        <v>3</v>
      </c>
      <c r="T1526" s="2" t="str">
        <f t="shared" si="164"/>
        <v>With Discount</v>
      </c>
      <c r="U1526">
        <v>9</v>
      </c>
      <c r="V1526" s="18">
        <f t="shared" si="165"/>
        <v>375.63157894736838</v>
      </c>
      <c r="W1526">
        <v>2</v>
      </c>
      <c r="X1526">
        <v>10</v>
      </c>
      <c r="Y1526" s="18">
        <f t="shared" si="166"/>
        <v>417.36842105263156</v>
      </c>
      <c r="Z1526">
        <v>7</v>
      </c>
      <c r="AA1526" s="2">
        <f t="shared" si="167"/>
        <v>24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3</v>
      </c>
      <c r="AI1526">
        <v>11</v>
      </c>
      <c r="AJ1526">
        <v>0</v>
      </c>
    </row>
    <row r="1527" spans="1:36" x14ac:dyDescent="0.25">
      <c r="A1527">
        <v>10212</v>
      </c>
      <c r="B1527">
        <v>1986</v>
      </c>
      <c r="C1527" s="2">
        <f t="shared" ca="1" si="161"/>
        <v>39</v>
      </c>
      <c r="D1527" t="s">
        <v>443</v>
      </c>
      <c r="E1527" t="s">
        <v>34</v>
      </c>
      <c r="F1527">
        <v>42386</v>
      </c>
      <c r="G1527">
        <v>1</v>
      </c>
      <c r="H1527">
        <v>0</v>
      </c>
      <c r="I1527" s="21">
        <f t="shared" si="162"/>
        <v>1</v>
      </c>
      <c r="J1527" t="s">
        <v>178</v>
      </c>
      <c r="K1527">
        <v>43</v>
      </c>
      <c r="L1527">
        <v>65</v>
      </c>
      <c r="M1527">
        <v>4</v>
      </c>
      <c r="N1527">
        <v>16</v>
      </c>
      <c r="O1527">
        <v>0</v>
      </c>
      <c r="P1527">
        <v>4</v>
      </c>
      <c r="Q1527">
        <v>11</v>
      </c>
      <c r="R1527" s="2">
        <f t="shared" si="163"/>
        <v>100</v>
      </c>
      <c r="S1527">
        <v>1</v>
      </c>
      <c r="T1527" s="2" t="str">
        <f t="shared" si="164"/>
        <v>With Discount</v>
      </c>
      <c r="U1527">
        <v>3</v>
      </c>
      <c r="V1527" s="18">
        <f t="shared" si="165"/>
        <v>50</v>
      </c>
      <c r="W1527">
        <v>0</v>
      </c>
      <c r="X1527">
        <v>3</v>
      </c>
      <c r="Y1527" s="18">
        <f t="shared" si="166"/>
        <v>50</v>
      </c>
      <c r="Z1527">
        <v>8</v>
      </c>
      <c r="AA1527" s="2">
        <f t="shared" si="167"/>
        <v>7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3</v>
      </c>
      <c r="AI1527">
        <v>11</v>
      </c>
      <c r="AJ1527">
        <v>0</v>
      </c>
    </row>
    <row r="1528" spans="1:36" x14ac:dyDescent="0.25">
      <c r="A1528">
        <v>6365</v>
      </c>
      <c r="B1528">
        <v>1987</v>
      </c>
      <c r="C1528" s="2">
        <f t="shared" ca="1" si="161"/>
        <v>38</v>
      </c>
      <c r="D1528" t="s">
        <v>443</v>
      </c>
      <c r="E1528" t="s">
        <v>34</v>
      </c>
      <c r="F1528">
        <v>30390</v>
      </c>
      <c r="G1528">
        <v>0</v>
      </c>
      <c r="H1528">
        <v>0</v>
      </c>
      <c r="I1528" s="21">
        <f t="shared" si="162"/>
        <v>0</v>
      </c>
      <c r="J1528" s="1">
        <v>41314</v>
      </c>
      <c r="K1528">
        <v>5</v>
      </c>
      <c r="L1528">
        <v>10</v>
      </c>
      <c r="M1528">
        <v>12</v>
      </c>
      <c r="N1528">
        <v>12</v>
      </c>
      <c r="O1528">
        <v>25</v>
      </c>
      <c r="P1528">
        <v>1</v>
      </c>
      <c r="Q1528">
        <v>20</v>
      </c>
      <c r="R1528" s="2">
        <f t="shared" si="163"/>
        <v>80</v>
      </c>
      <c r="S1528">
        <v>1</v>
      </c>
      <c r="T1528" s="2" t="str">
        <f t="shared" si="164"/>
        <v>With Discount</v>
      </c>
      <c r="U1528">
        <v>2</v>
      </c>
      <c r="V1528" s="18">
        <f t="shared" si="165"/>
        <v>32</v>
      </c>
      <c r="W1528">
        <v>0</v>
      </c>
      <c r="X1528">
        <v>3</v>
      </c>
      <c r="Y1528" s="18">
        <f t="shared" si="166"/>
        <v>48</v>
      </c>
      <c r="Z1528">
        <v>6</v>
      </c>
      <c r="AA1528" s="2">
        <f t="shared" si="167"/>
        <v>6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3</v>
      </c>
      <c r="AI1528">
        <v>11</v>
      </c>
      <c r="AJ1528">
        <v>0</v>
      </c>
    </row>
    <row r="1529" spans="1:36" x14ac:dyDescent="0.25">
      <c r="A1529">
        <v>5636</v>
      </c>
      <c r="B1529">
        <v>1963</v>
      </c>
      <c r="C1529" s="2">
        <f t="shared" ca="1" si="161"/>
        <v>62</v>
      </c>
      <c r="D1529" t="s">
        <v>442</v>
      </c>
      <c r="E1529" t="s">
        <v>30</v>
      </c>
      <c r="F1529">
        <v>30983</v>
      </c>
      <c r="G1529">
        <v>0</v>
      </c>
      <c r="H1529">
        <v>0</v>
      </c>
      <c r="I1529" s="21">
        <f t="shared" si="162"/>
        <v>0</v>
      </c>
      <c r="J1529" s="1">
        <v>41163</v>
      </c>
      <c r="K1529">
        <v>50</v>
      </c>
      <c r="L1529">
        <v>51</v>
      </c>
      <c r="M1529">
        <v>4</v>
      </c>
      <c r="N1529">
        <v>50</v>
      </c>
      <c r="O1529">
        <v>12</v>
      </c>
      <c r="P1529">
        <v>1</v>
      </c>
      <c r="Q1529">
        <v>49</v>
      </c>
      <c r="R1529" s="2">
        <f t="shared" si="163"/>
        <v>167</v>
      </c>
      <c r="S1529">
        <v>1</v>
      </c>
      <c r="T1529" s="2" t="str">
        <f t="shared" si="164"/>
        <v>With Discount</v>
      </c>
      <c r="U1529">
        <v>4</v>
      </c>
      <c r="V1529" s="18">
        <f t="shared" si="165"/>
        <v>95.428571428571416</v>
      </c>
      <c r="W1529">
        <v>0</v>
      </c>
      <c r="X1529">
        <v>3</v>
      </c>
      <c r="Y1529" s="18">
        <f t="shared" si="166"/>
        <v>71.571428571428569</v>
      </c>
      <c r="Z1529">
        <v>8</v>
      </c>
      <c r="AA1529" s="2">
        <f t="shared" si="167"/>
        <v>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3</v>
      </c>
      <c r="AI1529">
        <v>11</v>
      </c>
      <c r="AJ1529">
        <v>1</v>
      </c>
    </row>
    <row r="1530" spans="1:36" x14ac:dyDescent="0.25">
      <c r="A1530">
        <v>591</v>
      </c>
      <c r="B1530">
        <v>1957</v>
      </c>
      <c r="C1530" s="2">
        <f t="shared" ca="1" si="161"/>
        <v>68</v>
      </c>
      <c r="D1530" t="s">
        <v>442</v>
      </c>
      <c r="E1530" t="s">
        <v>57</v>
      </c>
      <c r="F1530">
        <v>66033</v>
      </c>
      <c r="G1530">
        <v>0</v>
      </c>
      <c r="H1530">
        <v>1</v>
      </c>
      <c r="I1530" s="21">
        <f t="shared" si="162"/>
        <v>1</v>
      </c>
      <c r="J1530" t="s">
        <v>282</v>
      </c>
      <c r="K1530">
        <v>76</v>
      </c>
      <c r="L1530">
        <v>293</v>
      </c>
      <c r="M1530">
        <v>35</v>
      </c>
      <c r="N1530">
        <v>179</v>
      </c>
      <c r="O1530">
        <v>46</v>
      </c>
      <c r="P1530">
        <v>59</v>
      </c>
      <c r="Q1530">
        <v>65</v>
      </c>
      <c r="R1530" s="2">
        <f t="shared" si="163"/>
        <v>677</v>
      </c>
      <c r="S1530">
        <v>2</v>
      </c>
      <c r="T1530" s="2" t="str">
        <f t="shared" si="164"/>
        <v>With Discount</v>
      </c>
      <c r="U1530">
        <v>8</v>
      </c>
      <c r="V1530" s="18">
        <f t="shared" si="165"/>
        <v>361.06666666666666</v>
      </c>
      <c r="W1530">
        <v>3</v>
      </c>
      <c r="X1530">
        <v>7</v>
      </c>
      <c r="Y1530" s="18">
        <f t="shared" si="166"/>
        <v>315.93333333333334</v>
      </c>
      <c r="Z1530">
        <v>7</v>
      </c>
      <c r="AA1530" s="2">
        <f t="shared" si="167"/>
        <v>20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3</v>
      </c>
      <c r="AI1530">
        <v>11</v>
      </c>
      <c r="AJ1530">
        <v>0</v>
      </c>
    </row>
    <row r="1531" spans="1:36" x14ac:dyDescent="0.25">
      <c r="A1531">
        <v>2217</v>
      </c>
      <c r="B1531">
        <v>1975</v>
      </c>
      <c r="C1531" s="2">
        <f t="shared" ca="1" si="161"/>
        <v>50</v>
      </c>
      <c r="D1531" t="s">
        <v>443</v>
      </c>
      <c r="E1531" t="s">
        <v>34</v>
      </c>
      <c r="F1531">
        <v>37284</v>
      </c>
      <c r="G1531">
        <v>1</v>
      </c>
      <c r="H1531">
        <v>1</v>
      </c>
      <c r="I1531" s="21">
        <f t="shared" si="162"/>
        <v>2</v>
      </c>
      <c r="J1531" t="s">
        <v>310</v>
      </c>
      <c r="K1531">
        <v>46</v>
      </c>
      <c r="L1531">
        <v>11</v>
      </c>
      <c r="M1531">
        <v>1</v>
      </c>
      <c r="N1531">
        <v>2</v>
      </c>
      <c r="O1531">
        <v>2</v>
      </c>
      <c r="P1531">
        <v>1</v>
      </c>
      <c r="Q1531">
        <v>6</v>
      </c>
      <c r="R1531" s="2">
        <f t="shared" si="163"/>
        <v>23</v>
      </c>
      <c r="S1531">
        <v>1</v>
      </c>
      <c r="T1531" s="2" t="str">
        <f t="shared" si="164"/>
        <v>With Discount</v>
      </c>
      <c r="U1531">
        <v>0</v>
      </c>
      <c r="V1531" s="18">
        <f t="shared" si="165"/>
        <v>0</v>
      </c>
      <c r="W1531">
        <v>0</v>
      </c>
      <c r="X1531">
        <v>3</v>
      </c>
      <c r="Y1531" s="18">
        <f t="shared" si="166"/>
        <v>23</v>
      </c>
      <c r="Z1531">
        <v>6</v>
      </c>
      <c r="AA1531" s="2">
        <f t="shared" si="167"/>
        <v>4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3</v>
      </c>
      <c r="AI1531">
        <v>11</v>
      </c>
      <c r="AJ1531">
        <v>0</v>
      </c>
    </row>
    <row r="1532" spans="1:36" x14ac:dyDescent="0.25">
      <c r="A1532">
        <v>2544</v>
      </c>
      <c r="B1532">
        <v>1951</v>
      </c>
      <c r="C1532" s="2">
        <f t="shared" ca="1" si="161"/>
        <v>74</v>
      </c>
      <c r="D1532" t="s">
        <v>443</v>
      </c>
      <c r="E1532" t="s">
        <v>37</v>
      </c>
      <c r="F1532">
        <v>57530</v>
      </c>
      <c r="G1532">
        <v>0</v>
      </c>
      <c r="H1532">
        <v>1</v>
      </c>
      <c r="I1532" s="21">
        <f t="shared" si="162"/>
        <v>1</v>
      </c>
      <c r="J1532" s="1">
        <v>41618</v>
      </c>
      <c r="K1532">
        <v>68</v>
      </c>
      <c r="L1532">
        <v>50</v>
      </c>
      <c r="M1532">
        <v>1</v>
      </c>
      <c r="N1532">
        <v>27</v>
      </c>
      <c r="O1532">
        <v>6</v>
      </c>
      <c r="P1532">
        <v>7</v>
      </c>
      <c r="Q1532">
        <v>1</v>
      </c>
      <c r="R1532" s="2">
        <f t="shared" si="163"/>
        <v>92</v>
      </c>
      <c r="S1532">
        <v>1</v>
      </c>
      <c r="T1532" s="2" t="str">
        <f t="shared" si="164"/>
        <v>With Discount</v>
      </c>
      <c r="U1532">
        <v>1</v>
      </c>
      <c r="V1532" s="18">
        <f t="shared" si="165"/>
        <v>18.400000000000002</v>
      </c>
      <c r="W1532">
        <v>1</v>
      </c>
      <c r="X1532">
        <v>4</v>
      </c>
      <c r="Y1532" s="18">
        <f t="shared" si="166"/>
        <v>73.600000000000009</v>
      </c>
      <c r="Z1532">
        <v>1</v>
      </c>
      <c r="AA1532" s="2">
        <f t="shared" si="167"/>
        <v>7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3</v>
      </c>
      <c r="AI1532">
        <v>11</v>
      </c>
      <c r="AJ1532">
        <v>0</v>
      </c>
    </row>
    <row r="1533" spans="1:36" x14ac:dyDescent="0.25">
      <c r="A1533">
        <v>7725</v>
      </c>
      <c r="B1533">
        <v>1965</v>
      </c>
      <c r="C1533" s="2">
        <f t="shared" ca="1" si="161"/>
        <v>60</v>
      </c>
      <c r="D1533" t="s">
        <v>443</v>
      </c>
      <c r="E1533" t="s">
        <v>34</v>
      </c>
      <c r="F1533">
        <v>76800</v>
      </c>
      <c r="G1533">
        <v>0</v>
      </c>
      <c r="H1533">
        <v>0</v>
      </c>
      <c r="I1533" s="21">
        <f t="shared" si="162"/>
        <v>0</v>
      </c>
      <c r="J1533" s="1">
        <v>41854</v>
      </c>
      <c r="K1533">
        <v>33</v>
      </c>
      <c r="L1533">
        <v>173</v>
      </c>
      <c r="M1533">
        <v>26</v>
      </c>
      <c r="N1533">
        <v>255</v>
      </c>
      <c r="O1533">
        <v>35</v>
      </c>
      <c r="P1533">
        <v>71</v>
      </c>
      <c r="Q1533">
        <v>81</v>
      </c>
      <c r="R1533" s="2">
        <f t="shared" si="163"/>
        <v>641</v>
      </c>
      <c r="S1533">
        <v>1</v>
      </c>
      <c r="T1533" s="2" t="str">
        <f t="shared" si="164"/>
        <v>With Discount</v>
      </c>
      <c r="U1533">
        <v>4</v>
      </c>
      <c r="V1533" s="18">
        <f t="shared" si="165"/>
        <v>233.09090909090909</v>
      </c>
      <c r="W1533">
        <v>4</v>
      </c>
      <c r="X1533">
        <v>7</v>
      </c>
      <c r="Y1533" s="18">
        <f t="shared" si="166"/>
        <v>407.90909090909088</v>
      </c>
      <c r="Z1533">
        <v>1</v>
      </c>
      <c r="AA1533" s="2">
        <f t="shared" si="167"/>
        <v>16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3</v>
      </c>
      <c r="AI1533">
        <v>11</v>
      </c>
      <c r="AJ1533">
        <v>0</v>
      </c>
    </row>
    <row r="1534" spans="1:36" x14ac:dyDescent="0.25">
      <c r="A1534">
        <v>8091</v>
      </c>
      <c r="B1534">
        <v>1956</v>
      </c>
      <c r="C1534" s="2">
        <f t="shared" ca="1" si="161"/>
        <v>69</v>
      </c>
      <c r="D1534" t="s">
        <v>442</v>
      </c>
      <c r="E1534" t="s">
        <v>34</v>
      </c>
      <c r="F1534">
        <v>63943</v>
      </c>
      <c r="G1534">
        <v>0</v>
      </c>
      <c r="H1534">
        <v>1</v>
      </c>
      <c r="I1534" s="21">
        <f t="shared" si="162"/>
        <v>1</v>
      </c>
      <c r="J1534" s="1">
        <v>40948</v>
      </c>
      <c r="K1534">
        <v>50</v>
      </c>
      <c r="L1534">
        <v>423</v>
      </c>
      <c r="M1534">
        <v>184</v>
      </c>
      <c r="N1534">
        <v>368</v>
      </c>
      <c r="O1534">
        <v>13</v>
      </c>
      <c r="P1534">
        <v>97</v>
      </c>
      <c r="Q1534">
        <v>21</v>
      </c>
      <c r="R1534" s="2">
        <f t="shared" si="163"/>
        <v>1106</v>
      </c>
      <c r="S1534">
        <v>1</v>
      </c>
      <c r="T1534" s="2" t="str">
        <f t="shared" si="164"/>
        <v>With Discount</v>
      </c>
      <c r="U1534">
        <v>6</v>
      </c>
      <c r="V1534" s="18">
        <f t="shared" si="165"/>
        <v>553</v>
      </c>
      <c r="W1534">
        <v>4</v>
      </c>
      <c r="X1534">
        <v>6</v>
      </c>
      <c r="Y1534" s="18">
        <f t="shared" si="166"/>
        <v>553</v>
      </c>
      <c r="Z1534">
        <v>5</v>
      </c>
      <c r="AA1534" s="2">
        <f t="shared" si="167"/>
        <v>17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3</v>
      </c>
      <c r="AI1534">
        <v>11</v>
      </c>
      <c r="AJ1534">
        <v>0</v>
      </c>
    </row>
    <row r="1535" spans="1:36" x14ac:dyDescent="0.25">
      <c r="A1535">
        <v>7321</v>
      </c>
      <c r="B1535">
        <v>1962</v>
      </c>
      <c r="C1535" s="2">
        <f t="shared" ca="1" si="161"/>
        <v>63</v>
      </c>
      <c r="D1535" t="s">
        <v>442</v>
      </c>
      <c r="E1535" t="s">
        <v>34</v>
      </c>
      <c r="F1535">
        <v>76081</v>
      </c>
      <c r="G1535">
        <v>0</v>
      </c>
      <c r="H1535">
        <v>0</v>
      </c>
      <c r="I1535" s="21">
        <f t="shared" si="162"/>
        <v>0</v>
      </c>
      <c r="J1535" t="s">
        <v>120</v>
      </c>
      <c r="K1535">
        <v>85</v>
      </c>
      <c r="L1535">
        <v>292</v>
      </c>
      <c r="M1535">
        <v>30</v>
      </c>
      <c r="N1535">
        <v>415</v>
      </c>
      <c r="O1535">
        <v>63</v>
      </c>
      <c r="P1535">
        <v>33</v>
      </c>
      <c r="Q1535">
        <v>200</v>
      </c>
      <c r="R1535" s="2">
        <f t="shared" si="163"/>
        <v>1033</v>
      </c>
      <c r="S1535">
        <v>1</v>
      </c>
      <c r="T1535" s="2" t="str">
        <f t="shared" si="164"/>
        <v>With Discount</v>
      </c>
      <c r="U1535">
        <v>4</v>
      </c>
      <c r="V1535" s="18">
        <f t="shared" si="165"/>
        <v>516.5</v>
      </c>
      <c r="W1535">
        <v>5</v>
      </c>
      <c r="X1535">
        <v>4</v>
      </c>
      <c r="Y1535" s="18">
        <f t="shared" si="166"/>
        <v>516.5</v>
      </c>
      <c r="Z1535">
        <v>2</v>
      </c>
      <c r="AA1535" s="2">
        <f t="shared" si="167"/>
        <v>14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3</v>
      </c>
      <c r="AI1535">
        <v>11</v>
      </c>
      <c r="AJ1535">
        <v>0</v>
      </c>
    </row>
    <row r="1536" spans="1:36" x14ac:dyDescent="0.25">
      <c r="A1536">
        <v>5462</v>
      </c>
      <c r="B1536">
        <v>1974</v>
      </c>
      <c r="C1536" s="2">
        <f t="shared" ca="1" si="161"/>
        <v>51</v>
      </c>
      <c r="D1536" t="s">
        <v>442</v>
      </c>
      <c r="E1536" t="s">
        <v>34</v>
      </c>
      <c r="F1536">
        <v>67445</v>
      </c>
      <c r="G1536">
        <v>0</v>
      </c>
      <c r="H1536">
        <v>1</v>
      </c>
      <c r="I1536" s="21">
        <f t="shared" si="162"/>
        <v>1</v>
      </c>
      <c r="J1536" s="1">
        <v>41251</v>
      </c>
      <c r="K1536">
        <v>63</v>
      </c>
      <c r="L1536">
        <v>757</v>
      </c>
      <c r="M1536">
        <v>80</v>
      </c>
      <c r="N1536">
        <v>217</v>
      </c>
      <c r="O1536">
        <v>29</v>
      </c>
      <c r="P1536">
        <v>80</v>
      </c>
      <c r="Q1536">
        <v>11</v>
      </c>
      <c r="R1536" s="2">
        <f t="shared" si="163"/>
        <v>1174</v>
      </c>
      <c r="S1536">
        <v>5</v>
      </c>
      <c r="T1536" s="2" t="str">
        <f t="shared" si="164"/>
        <v>With Discount</v>
      </c>
      <c r="U1536">
        <v>9</v>
      </c>
      <c r="V1536" s="18">
        <f t="shared" si="165"/>
        <v>503.14285714285711</v>
      </c>
      <c r="W1536">
        <v>6</v>
      </c>
      <c r="X1536">
        <v>12</v>
      </c>
      <c r="Y1536" s="18">
        <f t="shared" si="166"/>
        <v>670.85714285714278</v>
      </c>
      <c r="Z1536">
        <v>6</v>
      </c>
      <c r="AA1536" s="2">
        <f t="shared" si="167"/>
        <v>32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3</v>
      </c>
      <c r="AI1536">
        <v>11</v>
      </c>
      <c r="AJ1536">
        <v>0</v>
      </c>
    </row>
    <row r="1537" spans="1:36" x14ac:dyDescent="0.25">
      <c r="A1537">
        <v>7791</v>
      </c>
      <c r="B1537">
        <v>1967</v>
      </c>
      <c r="C1537" s="2">
        <f t="shared" ca="1" si="161"/>
        <v>58</v>
      </c>
      <c r="D1537" t="s">
        <v>443</v>
      </c>
      <c r="E1537" t="s">
        <v>34</v>
      </c>
      <c r="F1537">
        <v>37054</v>
      </c>
      <c r="G1537">
        <v>1</v>
      </c>
      <c r="H1537">
        <v>1</v>
      </c>
      <c r="I1537" s="21">
        <f t="shared" si="162"/>
        <v>2</v>
      </c>
      <c r="J1537" t="s">
        <v>311</v>
      </c>
      <c r="K1537">
        <v>89</v>
      </c>
      <c r="L1537">
        <v>12</v>
      </c>
      <c r="M1537">
        <v>1</v>
      </c>
      <c r="N1537">
        <v>6</v>
      </c>
      <c r="O1537">
        <v>0</v>
      </c>
      <c r="P1537">
        <v>1</v>
      </c>
      <c r="Q1537">
        <v>5</v>
      </c>
      <c r="R1537" s="2">
        <f t="shared" si="163"/>
        <v>25</v>
      </c>
      <c r="S1537">
        <v>2</v>
      </c>
      <c r="T1537" s="2" t="str">
        <f t="shared" si="164"/>
        <v>With Discount</v>
      </c>
      <c r="U1537">
        <v>1</v>
      </c>
      <c r="V1537" s="18">
        <f t="shared" si="165"/>
        <v>6.25</v>
      </c>
      <c r="W1537">
        <v>0</v>
      </c>
      <c r="X1537">
        <v>3</v>
      </c>
      <c r="Y1537" s="18">
        <f t="shared" si="166"/>
        <v>18.75</v>
      </c>
      <c r="Z1537">
        <v>7</v>
      </c>
      <c r="AA1537" s="2">
        <f t="shared" si="167"/>
        <v>6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3</v>
      </c>
      <c r="AI1537">
        <v>11</v>
      </c>
      <c r="AJ1537">
        <v>0</v>
      </c>
    </row>
    <row r="1538" spans="1:36" x14ac:dyDescent="0.25">
      <c r="A1538">
        <v>955</v>
      </c>
      <c r="B1538">
        <v>1962</v>
      </c>
      <c r="C1538" s="2">
        <f t="shared" ca="1" si="161"/>
        <v>63</v>
      </c>
      <c r="D1538" t="s">
        <v>443</v>
      </c>
      <c r="E1538" t="s">
        <v>34</v>
      </c>
      <c r="F1538">
        <v>47175</v>
      </c>
      <c r="G1538">
        <v>1</v>
      </c>
      <c r="H1538">
        <v>1</v>
      </c>
      <c r="I1538" s="21">
        <f t="shared" si="162"/>
        <v>2</v>
      </c>
      <c r="J1538" t="s">
        <v>107</v>
      </c>
      <c r="K1538">
        <v>81</v>
      </c>
      <c r="L1538">
        <v>167</v>
      </c>
      <c r="M1538">
        <v>2</v>
      </c>
      <c r="N1538">
        <v>44</v>
      </c>
      <c r="O1538">
        <v>6</v>
      </c>
      <c r="P1538">
        <v>2</v>
      </c>
      <c r="Q1538">
        <v>19</v>
      </c>
      <c r="R1538" s="2">
        <f t="shared" si="163"/>
        <v>240</v>
      </c>
      <c r="S1538">
        <v>7</v>
      </c>
      <c r="T1538" s="2" t="str">
        <f t="shared" si="164"/>
        <v>With Discount</v>
      </c>
      <c r="U1538">
        <v>4</v>
      </c>
      <c r="V1538" s="18">
        <f t="shared" si="165"/>
        <v>120</v>
      </c>
      <c r="W1538">
        <v>2</v>
      </c>
      <c r="X1538">
        <v>4</v>
      </c>
      <c r="Y1538" s="18">
        <f t="shared" si="166"/>
        <v>120</v>
      </c>
      <c r="Z1538">
        <v>8</v>
      </c>
      <c r="AA1538" s="2">
        <f t="shared" si="167"/>
        <v>17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3</v>
      </c>
      <c r="AI1538">
        <v>11</v>
      </c>
      <c r="AJ1538">
        <v>1</v>
      </c>
    </row>
    <row r="1539" spans="1:36" x14ac:dyDescent="0.25">
      <c r="A1539">
        <v>4037</v>
      </c>
      <c r="B1539">
        <v>1976</v>
      </c>
      <c r="C1539" s="2">
        <f t="shared" ref="C1539:C1602" ca="1" si="168">YEAR(TODAY()) -B1539</f>
        <v>49</v>
      </c>
      <c r="D1539" t="s">
        <v>442</v>
      </c>
      <c r="E1539" t="s">
        <v>37</v>
      </c>
      <c r="F1539">
        <v>31859</v>
      </c>
      <c r="G1539">
        <v>1</v>
      </c>
      <c r="H1539">
        <v>0</v>
      </c>
      <c r="I1539" s="21">
        <f t="shared" ref="I1539:I1602" si="169">SUM(G1539,H1539)</f>
        <v>1</v>
      </c>
      <c r="J1539" t="s">
        <v>207</v>
      </c>
      <c r="K1539">
        <v>77</v>
      </c>
      <c r="L1539">
        <v>3</v>
      </c>
      <c r="M1539">
        <v>1</v>
      </c>
      <c r="N1539">
        <v>3</v>
      </c>
      <c r="O1539">
        <v>8</v>
      </c>
      <c r="P1539">
        <v>0</v>
      </c>
      <c r="Q1539">
        <v>5</v>
      </c>
      <c r="R1539" s="2">
        <f t="shared" ref="R1539:R1602" si="170">SUM(L1539,M1539,N1539,O1539,P1539,Q1539)</f>
        <v>20</v>
      </c>
      <c r="S1539">
        <v>1</v>
      </c>
      <c r="T1539" s="2" t="str">
        <f t="shared" ref="T1539:T1602" si="171">IF(S1539&gt;0, "With Discount", "Without Discount")</f>
        <v>With Discount</v>
      </c>
      <c r="U1539">
        <v>1</v>
      </c>
      <c r="V1539" s="18">
        <f t="shared" ref="V1539:V1602" si="172">IF((U1539+X1539)=0,0, (U1539/(U1539+X1539))*R1539)</f>
        <v>6.6666666666666661</v>
      </c>
      <c r="W1539">
        <v>0</v>
      </c>
      <c r="X1539">
        <v>2</v>
      </c>
      <c r="Y1539" s="18">
        <f t="shared" ref="Y1539:Y1602" si="173">IF((X1539+U1539)=0,0, (X1539/(X1539+U1539))*R1539)</f>
        <v>13.333333333333332</v>
      </c>
      <c r="Z1539">
        <v>7</v>
      </c>
      <c r="AA1539" s="2">
        <f t="shared" ref="AA1539:AA1602" si="174">SUM(S1539,U1539,W1539,X1539)</f>
        <v>4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3</v>
      </c>
      <c r="AI1539">
        <v>11</v>
      </c>
      <c r="AJ1539">
        <v>0</v>
      </c>
    </row>
    <row r="1540" spans="1:36" x14ac:dyDescent="0.25">
      <c r="A1540">
        <v>6642</v>
      </c>
      <c r="B1540">
        <v>1961</v>
      </c>
      <c r="C1540" s="2">
        <f t="shared" ca="1" si="168"/>
        <v>64</v>
      </c>
      <c r="D1540" t="s">
        <v>442</v>
      </c>
      <c r="E1540" t="s">
        <v>37</v>
      </c>
      <c r="F1540">
        <v>27215</v>
      </c>
      <c r="G1540">
        <v>2</v>
      </c>
      <c r="H1540">
        <v>1</v>
      </c>
      <c r="I1540" s="21">
        <f t="shared" si="169"/>
        <v>3</v>
      </c>
      <c r="J1540" t="s">
        <v>217</v>
      </c>
      <c r="K1540">
        <v>50</v>
      </c>
      <c r="L1540">
        <v>30</v>
      </c>
      <c r="M1540">
        <v>5</v>
      </c>
      <c r="N1540">
        <v>22</v>
      </c>
      <c r="O1540">
        <v>8</v>
      </c>
      <c r="P1540">
        <v>9</v>
      </c>
      <c r="Q1540">
        <v>28</v>
      </c>
      <c r="R1540" s="2">
        <f t="shared" si="170"/>
        <v>102</v>
      </c>
      <c r="S1540">
        <v>4</v>
      </c>
      <c r="T1540" s="2" t="str">
        <f t="shared" si="171"/>
        <v>With Discount</v>
      </c>
      <c r="U1540">
        <v>2</v>
      </c>
      <c r="V1540" s="18">
        <f t="shared" si="172"/>
        <v>34</v>
      </c>
      <c r="W1540">
        <v>1</v>
      </c>
      <c r="X1540">
        <v>4</v>
      </c>
      <c r="Y1540" s="18">
        <f t="shared" si="173"/>
        <v>68</v>
      </c>
      <c r="Z1540">
        <v>6</v>
      </c>
      <c r="AA1540" s="2">
        <f t="shared" si="174"/>
        <v>11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3</v>
      </c>
      <c r="AI1540">
        <v>11</v>
      </c>
      <c r="AJ1540">
        <v>0</v>
      </c>
    </row>
    <row r="1541" spans="1:36" x14ac:dyDescent="0.25">
      <c r="A1541">
        <v>2793</v>
      </c>
      <c r="B1541">
        <v>1976</v>
      </c>
      <c r="C1541" s="2">
        <f t="shared" ca="1" si="168"/>
        <v>49</v>
      </c>
      <c r="D1541" t="s">
        <v>33</v>
      </c>
      <c r="E1541" t="s">
        <v>37</v>
      </c>
      <c r="F1541">
        <v>70179</v>
      </c>
      <c r="G1541">
        <v>0</v>
      </c>
      <c r="H1541">
        <v>1</v>
      </c>
      <c r="I1541" s="21">
        <f t="shared" si="169"/>
        <v>1</v>
      </c>
      <c r="J1541" t="s">
        <v>370</v>
      </c>
      <c r="K1541">
        <v>10</v>
      </c>
      <c r="L1541">
        <v>532</v>
      </c>
      <c r="M1541">
        <v>88</v>
      </c>
      <c r="N1541">
        <v>168</v>
      </c>
      <c r="O1541">
        <v>69</v>
      </c>
      <c r="P1541">
        <v>44</v>
      </c>
      <c r="Q1541">
        <v>133</v>
      </c>
      <c r="R1541" s="2">
        <f t="shared" si="170"/>
        <v>1034</v>
      </c>
      <c r="S1541">
        <v>3</v>
      </c>
      <c r="T1541" s="2" t="str">
        <f t="shared" si="171"/>
        <v>With Discount</v>
      </c>
      <c r="U1541">
        <v>7</v>
      </c>
      <c r="V1541" s="18">
        <f t="shared" si="172"/>
        <v>361.9</v>
      </c>
      <c r="W1541">
        <v>3</v>
      </c>
      <c r="X1541">
        <v>13</v>
      </c>
      <c r="Y1541" s="18">
        <f t="shared" si="173"/>
        <v>672.1</v>
      </c>
      <c r="Z1541">
        <v>5</v>
      </c>
      <c r="AA1541" s="2">
        <f t="shared" si="174"/>
        <v>26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3</v>
      </c>
      <c r="AI1541">
        <v>11</v>
      </c>
      <c r="AJ1541">
        <v>0</v>
      </c>
    </row>
    <row r="1542" spans="1:36" x14ac:dyDescent="0.25">
      <c r="A1542">
        <v>5424</v>
      </c>
      <c r="B1542">
        <v>1983</v>
      </c>
      <c r="C1542" s="2">
        <f t="shared" ca="1" si="168"/>
        <v>42</v>
      </c>
      <c r="D1542" t="s">
        <v>442</v>
      </c>
      <c r="E1542" t="s">
        <v>34</v>
      </c>
      <c r="F1542">
        <v>39922</v>
      </c>
      <c r="G1542">
        <v>1</v>
      </c>
      <c r="H1542">
        <v>0</v>
      </c>
      <c r="I1542" s="21">
        <f t="shared" si="169"/>
        <v>1</v>
      </c>
      <c r="J1542" t="s">
        <v>326</v>
      </c>
      <c r="K1542">
        <v>30</v>
      </c>
      <c r="L1542">
        <v>29</v>
      </c>
      <c r="M1542">
        <v>12</v>
      </c>
      <c r="N1542">
        <v>59</v>
      </c>
      <c r="O1542">
        <v>19</v>
      </c>
      <c r="P1542">
        <v>1</v>
      </c>
      <c r="Q1542">
        <v>36</v>
      </c>
      <c r="R1542" s="2">
        <f t="shared" si="170"/>
        <v>156</v>
      </c>
      <c r="S1542">
        <v>2</v>
      </c>
      <c r="T1542" s="2" t="str">
        <f t="shared" si="171"/>
        <v>With Discount</v>
      </c>
      <c r="U1542">
        <v>3</v>
      </c>
      <c r="V1542" s="18">
        <f t="shared" si="172"/>
        <v>66.857142857142847</v>
      </c>
      <c r="W1542">
        <v>0</v>
      </c>
      <c r="X1542">
        <v>4</v>
      </c>
      <c r="Y1542" s="18">
        <f t="shared" si="173"/>
        <v>89.142857142857139</v>
      </c>
      <c r="Z1542">
        <v>8</v>
      </c>
      <c r="AA1542" s="2">
        <f t="shared" si="174"/>
        <v>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3</v>
      </c>
      <c r="AI1542">
        <v>11</v>
      </c>
      <c r="AJ1542">
        <v>0</v>
      </c>
    </row>
    <row r="1543" spans="1:36" x14ac:dyDescent="0.25">
      <c r="A1543">
        <v>879</v>
      </c>
      <c r="B1543">
        <v>1976</v>
      </c>
      <c r="C1543" s="2">
        <f t="shared" ca="1" si="168"/>
        <v>49</v>
      </c>
      <c r="D1543" t="s">
        <v>443</v>
      </c>
      <c r="E1543" t="s">
        <v>34</v>
      </c>
      <c r="F1543">
        <v>49681</v>
      </c>
      <c r="G1543">
        <v>0</v>
      </c>
      <c r="H1543">
        <v>2</v>
      </c>
      <c r="I1543" s="21">
        <f t="shared" si="169"/>
        <v>2</v>
      </c>
      <c r="J1543" s="1">
        <v>41375</v>
      </c>
      <c r="K1543">
        <v>66</v>
      </c>
      <c r="L1543">
        <v>411</v>
      </c>
      <c r="M1543">
        <v>0</v>
      </c>
      <c r="N1543">
        <v>26</v>
      </c>
      <c r="O1543">
        <v>0</v>
      </c>
      <c r="P1543">
        <v>0</v>
      </c>
      <c r="Q1543">
        <v>21</v>
      </c>
      <c r="R1543" s="2">
        <f t="shared" si="170"/>
        <v>458</v>
      </c>
      <c r="S1543">
        <v>6</v>
      </c>
      <c r="T1543" s="2" t="str">
        <f t="shared" si="171"/>
        <v>With Discount</v>
      </c>
      <c r="U1543">
        <v>7</v>
      </c>
      <c r="V1543" s="18">
        <f t="shared" si="172"/>
        <v>229</v>
      </c>
      <c r="W1543">
        <v>1</v>
      </c>
      <c r="X1543">
        <v>7</v>
      </c>
      <c r="Y1543" s="18">
        <f t="shared" si="173"/>
        <v>229</v>
      </c>
      <c r="Z1543">
        <v>7</v>
      </c>
      <c r="AA1543" s="2">
        <f t="shared" si="174"/>
        <v>21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3</v>
      </c>
      <c r="AI1543">
        <v>11</v>
      </c>
      <c r="AJ1543">
        <v>0</v>
      </c>
    </row>
    <row r="1544" spans="1:36" x14ac:dyDescent="0.25">
      <c r="A1544">
        <v>9530</v>
      </c>
      <c r="B1544">
        <v>1988</v>
      </c>
      <c r="C1544" s="2">
        <f t="shared" ca="1" si="168"/>
        <v>37</v>
      </c>
      <c r="D1544" t="s">
        <v>442</v>
      </c>
      <c r="E1544" t="s">
        <v>34</v>
      </c>
      <c r="F1544">
        <v>24645</v>
      </c>
      <c r="G1544">
        <v>1</v>
      </c>
      <c r="H1544">
        <v>0</v>
      </c>
      <c r="I1544" s="21">
        <f t="shared" si="169"/>
        <v>1</v>
      </c>
      <c r="J1544" s="1">
        <v>40919</v>
      </c>
      <c r="K1544">
        <v>16</v>
      </c>
      <c r="L1544">
        <v>5</v>
      </c>
      <c r="M1544">
        <v>3</v>
      </c>
      <c r="N1544">
        <v>4</v>
      </c>
      <c r="O1544">
        <v>4</v>
      </c>
      <c r="P1544">
        <v>1</v>
      </c>
      <c r="Q1544">
        <v>0</v>
      </c>
      <c r="R1544" s="2">
        <f t="shared" si="170"/>
        <v>17</v>
      </c>
      <c r="S1544">
        <v>1</v>
      </c>
      <c r="T1544" s="2" t="str">
        <f t="shared" si="171"/>
        <v>With Discount</v>
      </c>
      <c r="U1544">
        <v>1</v>
      </c>
      <c r="V1544" s="18">
        <f t="shared" si="172"/>
        <v>5.6666666666666661</v>
      </c>
      <c r="W1544">
        <v>0</v>
      </c>
      <c r="X1544">
        <v>2</v>
      </c>
      <c r="Y1544" s="18">
        <f t="shared" si="173"/>
        <v>11.333333333333332</v>
      </c>
      <c r="Z1544">
        <v>8</v>
      </c>
      <c r="AA1544" s="2">
        <f t="shared" si="174"/>
        <v>4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3</v>
      </c>
      <c r="AI1544">
        <v>11</v>
      </c>
      <c r="AJ1544">
        <v>0</v>
      </c>
    </row>
    <row r="1545" spans="1:36" x14ac:dyDescent="0.25">
      <c r="A1545">
        <v>4828</v>
      </c>
      <c r="B1545">
        <v>1954</v>
      </c>
      <c r="C1545" s="2">
        <f t="shared" ca="1" si="168"/>
        <v>71</v>
      </c>
      <c r="D1545" t="s">
        <v>442</v>
      </c>
      <c r="E1545" t="s">
        <v>37</v>
      </c>
      <c r="F1545">
        <v>79865</v>
      </c>
      <c r="G1545">
        <v>0</v>
      </c>
      <c r="H1545">
        <v>1</v>
      </c>
      <c r="I1545" s="21">
        <f t="shared" si="169"/>
        <v>1</v>
      </c>
      <c r="J1545" t="s">
        <v>258</v>
      </c>
      <c r="K1545">
        <v>12</v>
      </c>
      <c r="L1545">
        <v>71</v>
      </c>
      <c r="M1545">
        <v>99</v>
      </c>
      <c r="N1545">
        <v>278</v>
      </c>
      <c r="O1545">
        <v>185</v>
      </c>
      <c r="P1545">
        <v>121</v>
      </c>
      <c r="Q1545">
        <v>38</v>
      </c>
      <c r="R1545" s="2">
        <f t="shared" si="170"/>
        <v>792</v>
      </c>
      <c r="S1545">
        <v>1</v>
      </c>
      <c r="T1545" s="2" t="str">
        <f t="shared" si="171"/>
        <v>With Discount</v>
      </c>
      <c r="U1545">
        <v>5</v>
      </c>
      <c r="V1545" s="18">
        <f t="shared" si="172"/>
        <v>396</v>
      </c>
      <c r="W1545">
        <v>10</v>
      </c>
      <c r="X1545">
        <v>5</v>
      </c>
      <c r="Y1545" s="18">
        <f t="shared" si="173"/>
        <v>396</v>
      </c>
      <c r="Z1545">
        <v>1</v>
      </c>
      <c r="AA1545" s="2">
        <f t="shared" si="174"/>
        <v>21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3</v>
      </c>
      <c r="AI1545">
        <v>11</v>
      </c>
      <c r="AJ1545">
        <v>0</v>
      </c>
    </row>
    <row r="1546" spans="1:36" x14ac:dyDescent="0.25">
      <c r="A1546">
        <v>10699</v>
      </c>
      <c r="B1546">
        <v>1985</v>
      </c>
      <c r="C1546" s="2">
        <f t="shared" ca="1" si="168"/>
        <v>40</v>
      </c>
      <c r="D1546" t="s">
        <v>442</v>
      </c>
      <c r="E1546" t="s">
        <v>34</v>
      </c>
      <c r="F1546">
        <v>44322</v>
      </c>
      <c r="G1546">
        <v>1</v>
      </c>
      <c r="H1546">
        <v>0</v>
      </c>
      <c r="I1546" s="21">
        <f t="shared" si="169"/>
        <v>1</v>
      </c>
      <c r="J1546" t="s">
        <v>192</v>
      </c>
      <c r="K1546">
        <v>30</v>
      </c>
      <c r="L1546">
        <v>46</v>
      </c>
      <c r="M1546">
        <v>0</v>
      </c>
      <c r="N1546">
        <v>40</v>
      </c>
      <c r="O1546">
        <v>3</v>
      </c>
      <c r="P1546">
        <v>0</v>
      </c>
      <c r="Q1546">
        <v>3</v>
      </c>
      <c r="R1546" s="2">
        <f t="shared" si="170"/>
        <v>92</v>
      </c>
      <c r="S1546">
        <v>2</v>
      </c>
      <c r="T1546" s="2" t="str">
        <f t="shared" si="171"/>
        <v>With Discount</v>
      </c>
      <c r="U1546">
        <v>3</v>
      </c>
      <c r="V1546" s="18">
        <f t="shared" si="172"/>
        <v>46</v>
      </c>
      <c r="W1546">
        <v>0</v>
      </c>
      <c r="X1546">
        <v>3</v>
      </c>
      <c r="Y1546" s="18">
        <f t="shared" si="173"/>
        <v>46</v>
      </c>
      <c r="Z1546">
        <v>8</v>
      </c>
      <c r="AA1546" s="2">
        <f t="shared" si="174"/>
        <v>8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3</v>
      </c>
      <c r="AI1546">
        <v>11</v>
      </c>
      <c r="AJ1546">
        <v>0</v>
      </c>
    </row>
    <row r="1547" spans="1:36" x14ac:dyDescent="0.25">
      <c r="A1547">
        <v>1497</v>
      </c>
      <c r="B1547">
        <v>1952</v>
      </c>
      <c r="C1547" s="2">
        <f t="shared" ca="1" si="168"/>
        <v>73</v>
      </c>
      <c r="D1547" t="s">
        <v>442</v>
      </c>
      <c r="E1547" t="s">
        <v>30</v>
      </c>
      <c r="F1547">
        <v>47958</v>
      </c>
      <c r="G1547">
        <v>0</v>
      </c>
      <c r="H1547">
        <v>1</v>
      </c>
      <c r="I1547" s="21">
        <f t="shared" si="169"/>
        <v>1</v>
      </c>
      <c r="J1547" t="s">
        <v>323</v>
      </c>
      <c r="K1547">
        <v>8</v>
      </c>
      <c r="L1547">
        <v>268</v>
      </c>
      <c r="M1547">
        <v>11</v>
      </c>
      <c r="N1547">
        <v>88</v>
      </c>
      <c r="O1547">
        <v>15</v>
      </c>
      <c r="P1547">
        <v>3</v>
      </c>
      <c r="Q1547">
        <v>22</v>
      </c>
      <c r="R1547" s="2">
        <f t="shared" si="170"/>
        <v>407</v>
      </c>
      <c r="S1547">
        <v>2</v>
      </c>
      <c r="T1547" s="2" t="str">
        <f t="shared" si="171"/>
        <v>With Discount</v>
      </c>
      <c r="U1547">
        <v>6</v>
      </c>
      <c r="V1547" s="18">
        <f t="shared" si="172"/>
        <v>221.99999999999997</v>
      </c>
      <c r="W1547">
        <v>3</v>
      </c>
      <c r="X1547">
        <v>5</v>
      </c>
      <c r="Y1547" s="18">
        <f t="shared" si="173"/>
        <v>185</v>
      </c>
      <c r="Z1547">
        <v>5</v>
      </c>
      <c r="AA1547" s="2">
        <f t="shared" si="174"/>
        <v>16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3</v>
      </c>
      <c r="AI1547">
        <v>11</v>
      </c>
      <c r="AJ1547">
        <v>0</v>
      </c>
    </row>
    <row r="1548" spans="1:36" x14ac:dyDescent="0.25">
      <c r="A1548">
        <v>7476</v>
      </c>
      <c r="B1548">
        <v>1964</v>
      </c>
      <c r="C1548" s="2">
        <f t="shared" ca="1" si="168"/>
        <v>61</v>
      </c>
      <c r="D1548" t="s">
        <v>443</v>
      </c>
      <c r="E1548" t="s">
        <v>30</v>
      </c>
      <c r="F1548">
        <v>63972</v>
      </c>
      <c r="G1548">
        <v>0</v>
      </c>
      <c r="H1548">
        <v>1</v>
      </c>
      <c r="I1548" s="21">
        <f t="shared" si="169"/>
        <v>1</v>
      </c>
      <c r="J1548" s="1">
        <v>40951</v>
      </c>
      <c r="K1548">
        <v>93</v>
      </c>
      <c r="L1548">
        <v>928</v>
      </c>
      <c r="M1548">
        <v>63</v>
      </c>
      <c r="N1548">
        <v>254</v>
      </c>
      <c r="O1548">
        <v>0</v>
      </c>
      <c r="P1548">
        <v>12</v>
      </c>
      <c r="Q1548">
        <v>12</v>
      </c>
      <c r="R1548" s="2">
        <f t="shared" si="170"/>
        <v>1269</v>
      </c>
      <c r="S1548">
        <v>4</v>
      </c>
      <c r="T1548" s="2" t="str">
        <f t="shared" si="171"/>
        <v>With Discount</v>
      </c>
      <c r="U1548">
        <v>5</v>
      </c>
      <c r="V1548" s="18">
        <f t="shared" si="172"/>
        <v>423</v>
      </c>
      <c r="W1548">
        <v>4</v>
      </c>
      <c r="X1548">
        <v>10</v>
      </c>
      <c r="Y1548" s="18">
        <f t="shared" si="173"/>
        <v>846</v>
      </c>
      <c r="Z1548">
        <v>4</v>
      </c>
      <c r="AA1548" s="2">
        <f t="shared" si="174"/>
        <v>23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3</v>
      </c>
      <c r="AI1548">
        <v>11</v>
      </c>
      <c r="AJ1548">
        <v>0</v>
      </c>
    </row>
    <row r="1549" spans="1:36" x14ac:dyDescent="0.25">
      <c r="A1549">
        <v>4390</v>
      </c>
      <c r="B1549">
        <v>1954</v>
      </c>
      <c r="C1549" s="2">
        <f t="shared" ca="1" si="168"/>
        <v>71</v>
      </c>
      <c r="D1549" t="s">
        <v>442</v>
      </c>
      <c r="E1549" t="s">
        <v>34</v>
      </c>
      <c r="F1549">
        <v>75315</v>
      </c>
      <c r="G1549">
        <v>0</v>
      </c>
      <c r="H1549">
        <v>1</v>
      </c>
      <c r="I1549" s="21">
        <f t="shared" si="169"/>
        <v>1</v>
      </c>
      <c r="J1549" t="s">
        <v>410</v>
      </c>
      <c r="K1549">
        <v>14</v>
      </c>
      <c r="L1549">
        <v>459</v>
      </c>
      <c r="M1549">
        <v>15</v>
      </c>
      <c r="N1549">
        <v>171</v>
      </c>
      <c r="O1549">
        <v>142</v>
      </c>
      <c r="P1549">
        <v>23</v>
      </c>
      <c r="Q1549">
        <v>31</v>
      </c>
      <c r="R1549" s="2">
        <f t="shared" si="170"/>
        <v>841</v>
      </c>
      <c r="S1549">
        <v>2</v>
      </c>
      <c r="T1549" s="2" t="str">
        <f t="shared" si="171"/>
        <v>With Discount</v>
      </c>
      <c r="U1549">
        <v>5</v>
      </c>
      <c r="V1549" s="18">
        <f t="shared" si="172"/>
        <v>247.35294117647061</v>
      </c>
      <c r="W1549">
        <v>4</v>
      </c>
      <c r="X1549">
        <v>12</v>
      </c>
      <c r="Y1549" s="18">
        <f t="shared" si="173"/>
        <v>593.64705882352951</v>
      </c>
      <c r="Z1549">
        <v>2</v>
      </c>
      <c r="AA1549" s="2">
        <f t="shared" si="174"/>
        <v>23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3</v>
      </c>
      <c r="AI1549">
        <v>11</v>
      </c>
      <c r="AJ1549">
        <v>0</v>
      </c>
    </row>
    <row r="1550" spans="1:36" x14ac:dyDescent="0.25">
      <c r="A1550">
        <v>10478</v>
      </c>
      <c r="B1550">
        <v>1950</v>
      </c>
      <c r="C1550" s="2">
        <f t="shared" ca="1" si="168"/>
        <v>75</v>
      </c>
      <c r="D1550" t="s">
        <v>33</v>
      </c>
      <c r="E1550" t="s">
        <v>34</v>
      </c>
      <c r="F1550">
        <v>55517</v>
      </c>
      <c r="G1550">
        <v>1</v>
      </c>
      <c r="H1550">
        <v>1</v>
      </c>
      <c r="I1550" s="21">
        <f t="shared" si="169"/>
        <v>2</v>
      </c>
      <c r="J1550" t="s">
        <v>212</v>
      </c>
      <c r="K1550">
        <v>53</v>
      </c>
      <c r="L1550">
        <v>483</v>
      </c>
      <c r="M1550">
        <v>0</v>
      </c>
      <c r="N1550">
        <v>108</v>
      </c>
      <c r="O1550">
        <v>0</v>
      </c>
      <c r="P1550">
        <v>6</v>
      </c>
      <c r="Q1550">
        <v>36</v>
      </c>
      <c r="R1550" s="2">
        <f t="shared" si="170"/>
        <v>633</v>
      </c>
      <c r="S1550">
        <v>5</v>
      </c>
      <c r="T1550" s="2" t="str">
        <f t="shared" si="171"/>
        <v>With Discount</v>
      </c>
      <c r="U1550">
        <v>11</v>
      </c>
      <c r="V1550" s="18">
        <f t="shared" si="172"/>
        <v>409.58823529411768</v>
      </c>
      <c r="W1550">
        <v>1</v>
      </c>
      <c r="X1550">
        <v>6</v>
      </c>
      <c r="Y1550" s="18">
        <f t="shared" si="173"/>
        <v>223.41176470588238</v>
      </c>
      <c r="Z1550">
        <v>9</v>
      </c>
      <c r="AA1550" s="2">
        <f t="shared" si="174"/>
        <v>23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</v>
      </c>
      <c r="AI1550">
        <v>11</v>
      </c>
      <c r="AJ1550">
        <v>1</v>
      </c>
    </row>
    <row r="1551" spans="1:36" x14ac:dyDescent="0.25">
      <c r="A1551">
        <v>1081</v>
      </c>
      <c r="B1551">
        <v>1957</v>
      </c>
      <c r="C1551" s="2">
        <f t="shared" ca="1" si="168"/>
        <v>68</v>
      </c>
      <c r="D1551" t="s">
        <v>33</v>
      </c>
      <c r="E1551" t="s">
        <v>34</v>
      </c>
      <c r="F1551">
        <v>75283</v>
      </c>
      <c r="G1551">
        <v>1</v>
      </c>
      <c r="H1551">
        <v>2</v>
      </c>
      <c r="I1551" s="21">
        <f t="shared" si="169"/>
        <v>3</v>
      </c>
      <c r="J1551" t="s">
        <v>237</v>
      </c>
      <c r="K1551">
        <v>26</v>
      </c>
      <c r="L1551">
        <v>733</v>
      </c>
      <c r="M1551">
        <v>9</v>
      </c>
      <c r="N1551">
        <v>180</v>
      </c>
      <c r="O1551">
        <v>12</v>
      </c>
      <c r="P1551">
        <v>19</v>
      </c>
      <c r="Q1551">
        <v>66</v>
      </c>
      <c r="R1551" s="2">
        <f t="shared" si="170"/>
        <v>1019</v>
      </c>
      <c r="S1551">
        <v>11</v>
      </c>
      <c r="T1551" s="2" t="str">
        <f t="shared" si="171"/>
        <v>With Discount</v>
      </c>
      <c r="U1551">
        <v>6</v>
      </c>
      <c r="V1551" s="18">
        <f t="shared" si="172"/>
        <v>555.81818181818176</v>
      </c>
      <c r="W1551">
        <v>3</v>
      </c>
      <c r="X1551">
        <v>5</v>
      </c>
      <c r="Y1551" s="18">
        <f t="shared" si="173"/>
        <v>463.18181818181819</v>
      </c>
      <c r="Z1551">
        <v>4</v>
      </c>
      <c r="AA1551" s="2">
        <f t="shared" si="174"/>
        <v>25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3</v>
      </c>
      <c r="AI1551">
        <v>11</v>
      </c>
      <c r="AJ1551">
        <v>0</v>
      </c>
    </row>
    <row r="1552" spans="1:36" x14ac:dyDescent="0.25">
      <c r="A1552">
        <v>4261</v>
      </c>
      <c r="B1552">
        <v>1946</v>
      </c>
      <c r="C1552" s="2">
        <f t="shared" ca="1" si="168"/>
        <v>79</v>
      </c>
      <c r="D1552" t="s">
        <v>33</v>
      </c>
      <c r="E1552" t="s">
        <v>30</v>
      </c>
      <c r="F1552">
        <v>82800</v>
      </c>
      <c r="G1552">
        <v>0</v>
      </c>
      <c r="H1552">
        <v>0</v>
      </c>
      <c r="I1552" s="21">
        <f t="shared" si="169"/>
        <v>0</v>
      </c>
      <c r="J1552" t="s">
        <v>42</v>
      </c>
      <c r="K1552">
        <v>23</v>
      </c>
      <c r="L1552">
        <v>1006</v>
      </c>
      <c r="M1552">
        <v>22</v>
      </c>
      <c r="N1552">
        <v>115</v>
      </c>
      <c r="O1552">
        <v>59</v>
      </c>
      <c r="P1552">
        <v>68</v>
      </c>
      <c r="Q1552">
        <v>45</v>
      </c>
      <c r="R1552" s="2">
        <f t="shared" si="170"/>
        <v>1315</v>
      </c>
      <c r="S1552">
        <v>1</v>
      </c>
      <c r="T1552" s="2" t="str">
        <f t="shared" si="171"/>
        <v>With Discount</v>
      </c>
      <c r="U1552">
        <v>7</v>
      </c>
      <c r="V1552" s="18">
        <f t="shared" si="172"/>
        <v>484.4736842105263</v>
      </c>
      <c r="W1552">
        <v>6</v>
      </c>
      <c r="X1552">
        <v>12</v>
      </c>
      <c r="Y1552" s="18">
        <f t="shared" si="173"/>
        <v>830.52631578947364</v>
      </c>
      <c r="Z1552">
        <v>3</v>
      </c>
      <c r="AA1552" s="2">
        <f t="shared" si="174"/>
        <v>26</v>
      </c>
      <c r="AB1552">
        <v>0</v>
      </c>
      <c r="AC1552">
        <v>0</v>
      </c>
      <c r="AD1552">
        <v>1</v>
      </c>
      <c r="AE1552">
        <v>1</v>
      </c>
      <c r="AF1552">
        <v>0</v>
      </c>
      <c r="AG1552">
        <v>0</v>
      </c>
      <c r="AH1552">
        <v>3</v>
      </c>
      <c r="AI1552">
        <v>11</v>
      </c>
      <c r="AJ1552">
        <v>1</v>
      </c>
    </row>
    <row r="1553" spans="1:36" x14ac:dyDescent="0.25">
      <c r="A1553">
        <v>9916</v>
      </c>
      <c r="B1553">
        <v>1954</v>
      </c>
      <c r="C1553" s="2">
        <f t="shared" ca="1" si="168"/>
        <v>71</v>
      </c>
      <c r="D1553" t="s">
        <v>442</v>
      </c>
      <c r="E1553" t="s">
        <v>34</v>
      </c>
      <c r="F1553">
        <v>38998</v>
      </c>
      <c r="G1553">
        <v>1</v>
      </c>
      <c r="H1553">
        <v>1</v>
      </c>
      <c r="I1553" s="21">
        <f t="shared" si="169"/>
        <v>2</v>
      </c>
      <c r="J1553" s="1">
        <v>40979</v>
      </c>
      <c r="K1553">
        <v>92</v>
      </c>
      <c r="L1553">
        <v>34</v>
      </c>
      <c r="M1553">
        <v>1</v>
      </c>
      <c r="N1553">
        <v>14</v>
      </c>
      <c r="O1553">
        <v>0</v>
      </c>
      <c r="P1553">
        <v>0</v>
      </c>
      <c r="Q1553">
        <v>5</v>
      </c>
      <c r="R1553" s="2">
        <f t="shared" si="170"/>
        <v>54</v>
      </c>
      <c r="S1553">
        <v>3</v>
      </c>
      <c r="T1553" s="2" t="str">
        <f t="shared" si="171"/>
        <v>With Discount</v>
      </c>
      <c r="U1553">
        <v>2</v>
      </c>
      <c r="V1553" s="18">
        <f t="shared" si="172"/>
        <v>21.6</v>
      </c>
      <c r="W1553">
        <v>0</v>
      </c>
      <c r="X1553">
        <v>3</v>
      </c>
      <c r="Y1553" s="18">
        <f t="shared" si="173"/>
        <v>32.4</v>
      </c>
      <c r="Z1553">
        <v>8</v>
      </c>
      <c r="AA1553" s="2">
        <f t="shared" si="174"/>
        <v>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3</v>
      </c>
      <c r="AI1553">
        <v>11</v>
      </c>
      <c r="AJ1553">
        <v>0</v>
      </c>
    </row>
    <row r="1554" spans="1:36" x14ac:dyDescent="0.25">
      <c r="A1554">
        <v>5350</v>
      </c>
      <c r="B1554">
        <v>1991</v>
      </c>
      <c r="C1554" s="2">
        <f t="shared" ca="1" si="168"/>
        <v>34</v>
      </c>
      <c r="D1554" t="s">
        <v>443</v>
      </c>
      <c r="E1554" t="s">
        <v>30</v>
      </c>
      <c r="F1554">
        <v>90638</v>
      </c>
      <c r="G1554">
        <v>0</v>
      </c>
      <c r="H1554">
        <v>0</v>
      </c>
      <c r="I1554" s="21">
        <f t="shared" si="169"/>
        <v>0</v>
      </c>
      <c r="J1554" t="s">
        <v>374</v>
      </c>
      <c r="K1554">
        <v>29</v>
      </c>
      <c r="L1554">
        <v>1156</v>
      </c>
      <c r="M1554">
        <v>120</v>
      </c>
      <c r="N1554">
        <v>915</v>
      </c>
      <c r="O1554">
        <v>94</v>
      </c>
      <c r="P1554">
        <v>144</v>
      </c>
      <c r="Q1554">
        <v>96</v>
      </c>
      <c r="R1554" s="2">
        <f t="shared" si="170"/>
        <v>2525</v>
      </c>
      <c r="S1554">
        <v>1</v>
      </c>
      <c r="T1554" s="2" t="str">
        <f t="shared" si="171"/>
        <v>With Discount</v>
      </c>
      <c r="U1554">
        <v>3</v>
      </c>
      <c r="V1554" s="18">
        <f t="shared" si="172"/>
        <v>582.69230769230774</v>
      </c>
      <c r="W1554">
        <v>4</v>
      </c>
      <c r="X1554">
        <v>10</v>
      </c>
      <c r="Y1554" s="18">
        <f t="shared" si="173"/>
        <v>1942.3076923076924</v>
      </c>
      <c r="Z1554">
        <v>1</v>
      </c>
      <c r="AA1554" s="2">
        <f t="shared" si="174"/>
        <v>18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3</v>
      </c>
      <c r="AI1554">
        <v>11</v>
      </c>
      <c r="AJ1554">
        <v>1</v>
      </c>
    </row>
    <row r="1555" spans="1:36" x14ac:dyDescent="0.25">
      <c r="A1555">
        <v>8135</v>
      </c>
      <c r="B1555">
        <v>1986</v>
      </c>
      <c r="C1555" s="2">
        <f t="shared" ca="1" si="168"/>
        <v>39</v>
      </c>
      <c r="D1555" t="s">
        <v>443</v>
      </c>
      <c r="E1555" t="s">
        <v>34</v>
      </c>
      <c r="F1555">
        <v>27161</v>
      </c>
      <c r="G1555">
        <v>1</v>
      </c>
      <c r="H1555">
        <v>0</v>
      </c>
      <c r="I1555" s="21">
        <f t="shared" si="169"/>
        <v>1</v>
      </c>
      <c r="J1555" t="s">
        <v>152</v>
      </c>
      <c r="K1555">
        <v>41</v>
      </c>
      <c r="L1555">
        <v>7</v>
      </c>
      <c r="M1555">
        <v>4</v>
      </c>
      <c r="N1555">
        <v>23</v>
      </c>
      <c r="O1555">
        <v>7</v>
      </c>
      <c r="P1555">
        <v>0</v>
      </c>
      <c r="Q1555">
        <v>11</v>
      </c>
      <c r="R1555" s="2">
        <f t="shared" si="170"/>
        <v>52</v>
      </c>
      <c r="S1555">
        <v>1</v>
      </c>
      <c r="T1555" s="2" t="str">
        <f t="shared" si="171"/>
        <v>With Discount</v>
      </c>
      <c r="U1555">
        <v>1</v>
      </c>
      <c r="V1555" s="18">
        <f t="shared" si="172"/>
        <v>13</v>
      </c>
      <c r="W1555">
        <v>0</v>
      </c>
      <c r="X1555">
        <v>3</v>
      </c>
      <c r="Y1555" s="18">
        <f t="shared" si="173"/>
        <v>39</v>
      </c>
      <c r="Z1555">
        <v>7</v>
      </c>
      <c r="AA1555" s="2">
        <f t="shared" si="174"/>
        <v>5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3</v>
      </c>
      <c r="AI1555">
        <v>11</v>
      </c>
      <c r="AJ1555">
        <v>0</v>
      </c>
    </row>
    <row r="1556" spans="1:36" x14ac:dyDescent="0.25">
      <c r="A1556">
        <v>8685</v>
      </c>
      <c r="B1556">
        <v>1977</v>
      </c>
      <c r="C1556" s="2">
        <f t="shared" ca="1" si="168"/>
        <v>48</v>
      </c>
      <c r="D1556" t="s">
        <v>442</v>
      </c>
      <c r="E1556" t="s">
        <v>34</v>
      </c>
      <c r="F1556">
        <v>42014</v>
      </c>
      <c r="G1556">
        <v>1</v>
      </c>
      <c r="H1556">
        <v>0</v>
      </c>
      <c r="I1556" s="21">
        <f t="shared" si="169"/>
        <v>1</v>
      </c>
      <c r="J1556" t="s">
        <v>155</v>
      </c>
      <c r="K1556">
        <v>56</v>
      </c>
      <c r="L1556">
        <v>244</v>
      </c>
      <c r="M1556">
        <v>15</v>
      </c>
      <c r="N1556">
        <v>108</v>
      </c>
      <c r="O1556">
        <v>4</v>
      </c>
      <c r="P1556">
        <v>15</v>
      </c>
      <c r="Q1556">
        <v>50</v>
      </c>
      <c r="R1556" s="2">
        <f t="shared" si="170"/>
        <v>436</v>
      </c>
      <c r="S1556">
        <v>6</v>
      </c>
      <c r="T1556" s="2" t="str">
        <f t="shared" si="171"/>
        <v>With Discount</v>
      </c>
      <c r="U1556">
        <v>7</v>
      </c>
      <c r="V1556" s="18">
        <f t="shared" si="172"/>
        <v>234.76923076923075</v>
      </c>
      <c r="W1556">
        <v>1</v>
      </c>
      <c r="X1556">
        <v>6</v>
      </c>
      <c r="Y1556" s="18">
        <f t="shared" si="173"/>
        <v>201.23076923076925</v>
      </c>
      <c r="Z1556">
        <v>8</v>
      </c>
      <c r="AA1556" s="2">
        <f t="shared" si="174"/>
        <v>20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3</v>
      </c>
      <c r="AI1556">
        <v>11</v>
      </c>
      <c r="AJ1556">
        <v>1</v>
      </c>
    </row>
    <row r="1557" spans="1:36" x14ac:dyDescent="0.25">
      <c r="A1557">
        <v>4967</v>
      </c>
      <c r="B1557">
        <v>1960</v>
      </c>
      <c r="C1557" s="2">
        <f t="shared" ca="1" si="168"/>
        <v>65</v>
      </c>
      <c r="D1557" t="s">
        <v>33</v>
      </c>
      <c r="E1557" t="s">
        <v>34</v>
      </c>
      <c r="F1557">
        <v>38201</v>
      </c>
      <c r="G1557">
        <v>0</v>
      </c>
      <c r="H1557">
        <v>1</v>
      </c>
      <c r="I1557" s="21">
        <f t="shared" si="169"/>
        <v>1</v>
      </c>
      <c r="J1557" t="s">
        <v>310</v>
      </c>
      <c r="K1557">
        <v>19</v>
      </c>
      <c r="L1557">
        <v>233</v>
      </c>
      <c r="M1557">
        <v>0</v>
      </c>
      <c r="N1557">
        <v>23</v>
      </c>
      <c r="O1557">
        <v>0</v>
      </c>
      <c r="P1557">
        <v>0</v>
      </c>
      <c r="Q1557">
        <v>12</v>
      </c>
      <c r="R1557" s="2">
        <f t="shared" si="170"/>
        <v>268</v>
      </c>
      <c r="S1557">
        <v>4</v>
      </c>
      <c r="T1557" s="2" t="str">
        <f t="shared" si="171"/>
        <v>With Discount</v>
      </c>
      <c r="U1557">
        <v>5</v>
      </c>
      <c r="V1557" s="18">
        <f t="shared" si="172"/>
        <v>134</v>
      </c>
      <c r="W1557">
        <v>1</v>
      </c>
      <c r="X1557">
        <v>5</v>
      </c>
      <c r="Y1557" s="18">
        <f t="shared" si="173"/>
        <v>134</v>
      </c>
      <c r="Z1557">
        <v>8</v>
      </c>
      <c r="AA1557" s="2">
        <f t="shared" si="174"/>
        <v>15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3</v>
      </c>
      <c r="AI1557">
        <v>11</v>
      </c>
      <c r="AJ1557">
        <v>0</v>
      </c>
    </row>
    <row r="1558" spans="1:36" x14ac:dyDescent="0.25">
      <c r="A1558">
        <v>2130</v>
      </c>
      <c r="B1558">
        <v>1982</v>
      </c>
      <c r="C1558" s="2">
        <f t="shared" ca="1" si="168"/>
        <v>43</v>
      </c>
      <c r="D1558" t="s">
        <v>442</v>
      </c>
      <c r="E1558" t="s">
        <v>34</v>
      </c>
      <c r="F1558">
        <v>45203</v>
      </c>
      <c r="G1558">
        <v>2</v>
      </c>
      <c r="H1558">
        <v>0</v>
      </c>
      <c r="I1558" s="21">
        <f t="shared" si="169"/>
        <v>2</v>
      </c>
      <c r="J1558" t="s">
        <v>81</v>
      </c>
      <c r="K1558">
        <v>4</v>
      </c>
      <c r="L1558">
        <v>35</v>
      </c>
      <c r="M1558">
        <v>3</v>
      </c>
      <c r="N1558">
        <v>67</v>
      </c>
      <c r="O1558">
        <v>10</v>
      </c>
      <c r="P1558">
        <v>8</v>
      </c>
      <c r="Q1558">
        <v>24</v>
      </c>
      <c r="R1558" s="2">
        <f t="shared" si="170"/>
        <v>147</v>
      </c>
      <c r="S1558">
        <v>1</v>
      </c>
      <c r="T1558" s="2" t="str">
        <f t="shared" si="171"/>
        <v>With Discount</v>
      </c>
      <c r="U1558">
        <v>3</v>
      </c>
      <c r="V1558" s="18">
        <f t="shared" si="172"/>
        <v>73.5</v>
      </c>
      <c r="W1558">
        <v>1</v>
      </c>
      <c r="X1558">
        <v>3</v>
      </c>
      <c r="Y1558" s="18">
        <f t="shared" si="173"/>
        <v>73.5</v>
      </c>
      <c r="Z1558">
        <v>6</v>
      </c>
      <c r="AA1558" s="2">
        <f t="shared" si="174"/>
        <v>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3</v>
      </c>
      <c r="AI1558">
        <v>11</v>
      </c>
      <c r="AJ1558">
        <v>1</v>
      </c>
    </row>
    <row r="1559" spans="1:36" x14ac:dyDescent="0.25">
      <c r="A1559">
        <v>9298</v>
      </c>
      <c r="B1559">
        <v>1947</v>
      </c>
      <c r="C1559" s="2">
        <f t="shared" ca="1" si="168"/>
        <v>78</v>
      </c>
      <c r="D1559" t="s">
        <v>33</v>
      </c>
      <c r="E1559" t="s">
        <v>34</v>
      </c>
      <c r="F1559">
        <v>81574</v>
      </c>
      <c r="G1559">
        <v>0</v>
      </c>
      <c r="H1559">
        <v>0</v>
      </c>
      <c r="I1559" s="21">
        <f t="shared" si="169"/>
        <v>0</v>
      </c>
      <c r="J1559" t="s">
        <v>62</v>
      </c>
      <c r="K1559">
        <v>89</v>
      </c>
      <c r="L1559">
        <v>1252</v>
      </c>
      <c r="M1559">
        <v>0</v>
      </c>
      <c r="N1559">
        <v>465</v>
      </c>
      <c r="O1559">
        <v>46</v>
      </c>
      <c r="P1559">
        <v>35</v>
      </c>
      <c r="Q1559">
        <v>0</v>
      </c>
      <c r="R1559" s="2">
        <f t="shared" si="170"/>
        <v>1798</v>
      </c>
      <c r="S1559">
        <v>1</v>
      </c>
      <c r="T1559" s="2" t="str">
        <f t="shared" si="171"/>
        <v>With Discount</v>
      </c>
      <c r="U1559">
        <v>4</v>
      </c>
      <c r="V1559" s="18">
        <f t="shared" si="172"/>
        <v>599.33333333333326</v>
      </c>
      <c r="W1559">
        <v>5</v>
      </c>
      <c r="X1559">
        <v>8</v>
      </c>
      <c r="Y1559" s="18">
        <f t="shared" si="173"/>
        <v>1198.6666666666665</v>
      </c>
      <c r="Z1559">
        <v>1</v>
      </c>
      <c r="AA1559" s="2">
        <f t="shared" si="174"/>
        <v>18</v>
      </c>
      <c r="AB1559">
        <v>0</v>
      </c>
      <c r="AC1559">
        <v>1</v>
      </c>
      <c r="AD1559">
        <v>1</v>
      </c>
      <c r="AE1559">
        <v>0</v>
      </c>
      <c r="AF1559">
        <v>0</v>
      </c>
      <c r="AG1559">
        <v>0</v>
      </c>
      <c r="AH1559">
        <v>3</v>
      </c>
      <c r="AI1559">
        <v>11</v>
      </c>
      <c r="AJ1559">
        <v>0</v>
      </c>
    </row>
    <row r="1560" spans="1:36" x14ac:dyDescent="0.25">
      <c r="A1560">
        <v>8175</v>
      </c>
      <c r="B1560">
        <v>1992</v>
      </c>
      <c r="C1560" s="2">
        <f t="shared" ca="1" si="168"/>
        <v>33</v>
      </c>
      <c r="D1560" t="s">
        <v>442</v>
      </c>
      <c r="E1560" t="s">
        <v>34</v>
      </c>
      <c r="F1560">
        <v>34935</v>
      </c>
      <c r="G1560">
        <v>0</v>
      </c>
      <c r="H1560">
        <v>0</v>
      </c>
      <c r="I1560" s="21">
        <f t="shared" si="169"/>
        <v>0</v>
      </c>
      <c r="J1560" t="s">
        <v>224</v>
      </c>
      <c r="K1560">
        <v>71</v>
      </c>
      <c r="L1560">
        <v>34</v>
      </c>
      <c r="M1560">
        <v>4</v>
      </c>
      <c r="N1560">
        <v>66</v>
      </c>
      <c r="O1560">
        <v>3</v>
      </c>
      <c r="P1560">
        <v>10</v>
      </c>
      <c r="Q1560">
        <v>20</v>
      </c>
      <c r="R1560" s="2">
        <f t="shared" si="170"/>
        <v>137</v>
      </c>
      <c r="S1560">
        <v>1</v>
      </c>
      <c r="T1560" s="2" t="str">
        <f t="shared" si="171"/>
        <v>With Discount</v>
      </c>
      <c r="U1560">
        <v>2</v>
      </c>
      <c r="V1560" s="18">
        <f t="shared" si="172"/>
        <v>45.666666666666664</v>
      </c>
      <c r="W1560">
        <v>1</v>
      </c>
      <c r="X1560">
        <v>4</v>
      </c>
      <c r="Y1560" s="18">
        <f t="shared" si="173"/>
        <v>91.333333333333329</v>
      </c>
      <c r="Z1560">
        <v>7</v>
      </c>
      <c r="AA1560" s="2">
        <f t="shared" si="174"/>
        <v>8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3</v>
      </c>
      <c r="AI1560">
        <v>11</v>
      </c>
      <c r="AJ1560">
        <v>0</v>
      </c>
    </row>
    <row r="1561" spans="1:36" x14ac:dyDescent="0.25">
      <c r="A1561">
        <v>6257</v>
      </c>
      <c r="B1561">
        <v>1976</v>
      </c>
      <c r="C1561" s="2">
        <f t="shared" ca="1" si="168"/>
        <v>49</v>
      </c>
      <c r="D1561" t="s">
        <v>443</v>
      </c>
      <c r="E1561" t="s">
        <v>30</v>
      </c>
      <c r="F1561">
        <v>60482</v>
      </c>
      <c r="G1561">
        <v>0</v>
      </c>
      <c r="H1561">
        <v>1</v>
      </c>
      <c r="I1561" s="21">
        <f t="shared" si="169"/>
        <v>1</v>
      </c>
      <c r="J1561" t="s">
        <v>217</v>
      </c>
      <c r="K1561">
        <v>81</v>
      </c>
      <c r="L1561">
        <v>255</v>
      </c>
      <c r="M1561">
        <v>43</v>
      </c>
      <c r="N1561">
        <v>134</v>
      </c>
      <c r="O1561">
        <v>37</v>
      </c>
      <c r="P1561">
        <v>14</v>
      </c>
      <c r="Q1561">
        <v>24</v>
      </c>
      <c r="R1561" s="2">
        <f t="shared" si="170"/>
        <v>507</v>
      </c>
      <c r="S1561">
        <v>1</v>
      </c>
      <c r="T1561" s="2" t="str">
        <f t="shared" si="171"/>
        <v>With Discount</v>
      </c>
      <c r="U1561">
        <v>7</v>
      </c>
      <c r="V1561" s="18">
        <f t="shared" si="172"/>
        <v>253.5</v>
      </c>
      <c r="W1561">
        <v>2</v>
      </c>
      <c r="X1561">
        <v>7</v>
      </c>
      <c r="Y1561" s="18">
        <f t="shared" si="173"/>
        <v>253.5</v>
      </c>
      <c r="Z1561">
        <v>7</v>
      </c>
      <c r="AA1561" s="2">
        <f t="shared" si="174"/>
        <v>17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3</v>
      </c>
      <c r="AI1561">
        <v>11</v>
      </c>
      <c r="AJ1561">
        <v>0</v>
      </c>
    </row>
    <row r="1562" spans="1:36" x14ac:dyDescent="0.25">
      <c r="A1562">
        <v>3790</v>
      </c>
      <c r="B1562">
        <v>1956</v>
      </c>
      <c r="C1562" s="2">
        <f t="shared" ca="1" si="168"/>
        <v>69</v>
      </c>
      <c r="D1562" t="s">
        <v>442</v>
      </c>
      <c r="E1562" t="s">
        <v>34</v>
      </c>
      <c r="F1562">
        <v>34633</v>
      </c>
      <c r="G1562">
        <v>2</v>
      </c>
      <c r="H1562">
        <v>1</v>
      </c>
      <c r="I1562" s="21">
        <f t="shared" si="169"/>
        <v>3</v>
      </c>
      <c r="J1562" t="s">
        <v>337</v>
      </c>
      <c r="K1562">
        <v>31</v>
      </c>
      <c r="L1562">
        <v>8</v>
      </c>
      <c r="M1562">
        <v>1</v>
      </c>
      <c r="N1562">
        <v>5</v>
      </c>
      <c r="O1562">
        <v>0</v>
      </c>
      <c r="P1562">
        <v>0</v>
      </c>
      <c r="Q1562">
        <v>1</v>
      </c>
      <c r="R1562" s="2">
        <f t="shared" si="170"/>
        <v>15</v>
      </c>
      <c r="S1562">
        <v>1</v>
      </c>
      <c r="T1562" s="2" t="str">
        <f t="shared" si="171"/>
        <v>With Discount</v>
      </c>
      <c r="U1562">
        <v>1</v>
      </c>
      <c r="V1562" s="18">
        <f t="shared" si="172"/>
        <v>5</v>
      </c>
      <c r="W1562">
        <v>0</v>
      </c>
      <c r="X1562">
        <v>2</v>
      </c>
      <c r="Y1562" s="18">
        <f t="shared" si="173"/>
        <v>10</v>
      </c>
      <c r="Z1562">
        <v>6</v>
      </c>
      <c r="AA1562" s="2">
        <f t="shared" si="174"/>
        <v>4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3</v>
      </c>
      <c r="AI1562">
        <v>11</v>
      </c>
      <c r="AJ1562">
        <v>0</v>
      </c>
    </row>
    <row r="1563" spans="1:36" x14ac:dyDescent="0.25">
      <c r="A1563">
        <v>9952</v>
      </c>
      <c r="B1563">
        <v>1947</v>
      </c>
      <c r="C1563" s="2">
        <f t="shared" ca="1" si="168"/>
        <v>78</v>
      </c>
      <c r="D1563" t="s">
        <v>443</v>
      </c>
      <c r="E1563" t="s">
        <v>34</v>
      </c>
      <c r="F1563">
        <v>78093</v>
      </c>
      <c r="G1563">
        <v>0</v>
      </c>
      <c r="H1563">
        <v>0</v>
      </c>
      <c r="I1563" s="21">
        <f t="shared" si="169"/>
        <v>0</v>
      </c>
      <c r="J1563" s="1">
        <v>41590</v>
      </c>
      <c r="K1563">
        <v>53</v>
      </c>
      <c r="L1563">
        <v>368</v>
      </c>
      <c r="M1563">
        <v>32</v>
      </c>
      <c r="N1563">
        <v>639</v>
      </c>
      <c r="O1563">
        <v>13</v>
      </c>
      <c r="P1563">
        <v>43</v>
      </c>
      <c r="Q1563">
        <v>10</v>
      </c>
      <c r="R1563" s="2">
        <f t="shared" si="170"/>
        <v>1105</v>
      </c>
      <c r="S1563">
        <v>1</v>
      </c>
      <c r="T1563" s="2" t="str">
        <f t="shared" si="171"/>
        <v>With Discount</v>
      </c>
      <c r="U1563">
        <v>4</v>
      </c>
      <c r="V1563" s="18">
        <f t="shared" si="172"/>
        <v>491.11111111111109</v>
      </c>
      <c r="W1563">
        <v>7</v>
      </c>
      <c r="X1563">
        <v>5</v>
      </c>
      <c r="Y1563" s="18">
        <f t="shared" si="173"/>
        <v>613.88888888888891</v>
      </c>
      <c r="Z1563">
        <v>1</v>
      </c>
      <c r="AA1563" s="2">
        <f t="shared" si="174"/>
        <v>17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3</v>
      </c>
      <c r="AI1563">
        <v>11</v>
      </c>
      <c r="AJ1563">
        <v>0</v>
      </c>
    </row>
    <row r="1564" spans="1:36" x14ac:dyDescent="0.25">
      <c r="A1564">
        <v>3503</v>
      </c>
      <c r="B1564">
        <v>1950</v>
      </c>
      <c r="C1564" s="2">
        <f t="shared" ca="1" si="168"/>
        <v>75</v>
      </c>
      <c r="D1564" t="s">
        <v>442</v>
      </c>
      <c r="E1564" t="s">
        <v>37</v>
      </c>
      <c r="F1564">
        <v>82460</v>
      </c>
      <c r="G1564">
        <v>0</v>
      </c>
      <c r="H1564">
        <v>0</v>
      </c>
      <c r="I1564" s="21">
        <f t="shared" si="169"/>
        <v>0</v>
      </c>
      <c r="J1564" s="1">
        <v>41317</v>
      </c>
      <c r="K1564">
        <v>78</v>
      </c>
      <c r="L1564">
        <v>255</v>
      </c>
      <c r="M1564">
        <v>47</v>
      </c>
      <c r="N1564">
        <v>573</v>
      </c>
      <c r="O1564">
        <v>52</v>
      </c>
      <c r="P1564">
        <v>32</v>
      </c>
      <c r="Q1564">
        <v>15</v>
      </c>
      <c r="R1564" s="2">
        <f t="shared" si="170"/>
        <v>974</v>
      </c>
      <c r="S1564">
        <v>1</v>
      </c>
      <c r="T1564" s="2" t="str">
        <f t="shared" si="171"/>
        <v>With Discount</v>
      </c>
      <c r="U1564">
        <v>5</v>
      </c>
      <c r="V1564" s="18">
        <f t="shared" si="172"/>
        <v>442.72727272727269</v>
      </c>
      <c r="W1564">
        <v>3</v>
      </c>
      <c r="X1564">
        <v>6</v>
      </c>
      <c r="Y1564" s="18">
        <f t="shared" si="173"/>
        <v>531.27272727272725</v>
      </c>
      <c r="Z1564">
        <v>1</v>
      </c>
      <c r="AA1564" s="2">
        <f t="shared" si="174"/>
        <v>15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3</v>
      </c>
      <c r="AI1564">
        <v>11</v>
      </c>
      <c r="AJ1564">
        <v>0</v>
      </c>
    </row>
    <row r="1565" spans="1:36" x14ac:dyDescent="0.25">
      <c r="A1565">
        <v>5223</v>
      </c>
      <c r="B1565">
        <v>1966</v>
      </c>
      <c r="C1565" s="2">
        <f t="shared" ca="1" si="168"/>
        <v>59</v>
      </c>
      <c r="D1565" t="s">
        <v>443</v>
      </c>
      <c r="E1565" t="s">
        <v>34</v>
      </c>
      <c r="F1565">
        <v>45903</v>
      </c>
      <c r="G1565">
        <v>0</v>
      </c>
      <c r="H1565">
        <v>1</v>
      </c>
      <c r="I1565" s="21">
        <f t="shared" si="169"/>
        <v>1</v>
      </c>
      <c r="J1565" t="s">
        <v>356</v>
      </c>
      <c r="K1565">
        <v>80</v>
      </c>
      <c r="L1565">
        <v>33</v>
      </c>
      <c r="M1565">
        <v>8</v>
      </c>
      <c r="N1565">
        <v>10</v>
      </c>
      <c r="O1565">
        <v>2</v>
      </c>
      <c r="P1565">
        <v>10</v>
      </c>
      <c r="Q1565">
        <v>3</v>
      </c>
      <c r="R1565" s="2">
        <f t="shared" si="170"/>
        <v>66</v>
      </c>
      <c r="S1565">
        <v>2</v>
      </c>
      <c r="T1565" s="2" t="str">
        <f t="shared" si="171"/>
        <v>With Discount</v>
      </c>
      <c r="U1565">
        <v>2</v>
      </c>
      <c r="V1565" s="18">
        <f t="shared" si="172"/>
        <v>26.400000000000002</v>
      </c>
      <c r="W1565">
        <v>1</v>
      </c>
      <c r="X1565">
        <v>3</v>
      </c>
      <c r="Y1565" s="18">
        <f t="shared" si="173"/>
        <v>39.6</v>
      </c>
      <c r="Z1565">
        <v>4</v>
      </c>
      <c r="AA1565" s="2">
        <f t="shared" si="174"/>
        <v>8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3</v>
      </c>
      <c r="AI1565">
        <v>11</v>
      </c>
      <c r="AJ1565">
        <v>0</v>
      </c>
    </row>
    <row r="1566" spans="1:36" x14ac:dyDescent="0.25">
      <c r="A1566">
        <v>4608</v>
      </c>
      <c r="B1566">
        <v>1987</v>
      </c>
      <c r="C1566" s="2">
        <f t="shared" ca="1" si="168"/>
        <v>38</v>
      </c>
      <c r="D1566" t="s">
        <v>442</v>
      </c>
      <c r="E1566" t="s">
        <v>37</v>
      </c>
      <c r="F1566">
        <v>81361</v>
      </c>
      <c r="G1566">
        <v>0</v>
      </c>
      <c r="H1566">
        <v>0</v>
      </c>
      <c r="I1566" s="21">
        <f t="shared" si="169"/>
        <v>0</v>
      </c>
      <c r="J1566" t="s">
        <v>75</v>
      </c>
      <c r="K1566">
        <v>18</v>
      </c>
      <c r="L1566">
        <v>163</v>
      </c>
      <c r="M1566">
        <v>23</v>
      </c>
      <c r="N1566">
        <v>424</v>
      </c>
      <c r="O1566">
        <v>27</v>
      </c>
      <c r="P1566">
        <v>65</v>
      </c>
      <c r="Q1566">
        <v>76</v>
      </c>
      <c r="R1566" s="2">
        <f t="shared" si="170"/>
        <v>778</v>
      </c>
      <c r="S1566">
        <v>1</v>
      </c>
      <c r="T1566" s="2" t="str">
        <f t="shared" si="171"/>
        <v>With Discount</v>
      </c>
      <c r="U1566">
        <v>3</v>
      </c>
      <c r="V1566" s="18">
        <f t="shared" si="172"/>
        <v>145.875</v>
      </c>
      <c r="W1566">
        <v>10</v>
      </c>
      <c r="X1566">
        <v>13</v>
      </c>
      <c r="Y1566" s="18">
        <f t="shared" si="173"/>
        <v>632.125</v>
      </c>
      <c r="Z1566">
        <v>1</v>
      </c>
      <c r="AA1566" s="2">
        <f t="shared" si="174"/>
        <v>27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3</v>
      </c>
      <c r="AI1566">
        <v>11</v>
      </c>
      <c r="AJ1566">
        <v>1</v>
      </c>
    </row>
    <row r="1567" spans="1:36" x14ac:dyDescent="0.25">
      <c r="A1567">
        <v>1626</v>
      </c>
      <c r="B1567">
        <v>1973</v>
      </c>
      <c r="C1567" s="2">
        <f t="shared" ca="1" si="168"/>
        <v>52</v>
      </c>
      <c r="D1567" t="s">
        <v>33</v>
      </c>
      <c r="E1567" t="s">
        <v>37</v>
      </c>
      <c r="F1567">
        <v>35860</v>
      </c>
      <c r="G1567">
        <v>1</v>
      </c>
      <c r="H1567">
        <v>1</v>
      </c>
      <c r="I1567" s="21">
        <f t="shared" si="169"/>
        <v>2</v>
      </c>
      <c r="J1567" t="s">
        <v>100</v>
      </c>
      <c r="K1567">
        <v>37</v>
      </c>
      <c r="L1567">
        <v>15</v>
      </c>
      <c r="M1567">
        <v>0</v>
      </c>
      <c r="N1567">
        <v>8</v>
      </c>
      <c r="O1567">
        <v>4</v>
      </c>
      <c r="P1567">
        <v>2</v>
      </c>
      <c r="Q1567">
        <v>20</v>
      </c>
      <c r="R1567" s="2">
        <f t="shared" si="170"/>
        <v>49</v>
      </c>
      <c r="S1567">
        <v>2</v>
      </c>
      <c r="T1567" s="2" t="str">
        <f t="shared" si="171"/>
        <v>With Discount</v>
      </c>
      <c r="U1567">
        <v>1</v>
      </c>
      <c r="V1567" s="18">
        <f t="shared" si="172"/>
        <v>16.333333333333332</v>
      </c>
      <c r="W1567">
        <v>1</v>
      </c>
      <c r="X1567">
        <v>2</v>
      </c>
      <c r="Y1567" s="18">
        <f t="shared" si="173"/>
        <v>32.666666666666664</v>
      </c>
      <c r="Z1567">
        <v>5</v>
      </c>
      <c r="AA1567" s="2">
        <f t="shared" si="174"/>
        <v>6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3</v>
      </c>
      <c r="AI1567">
        <v>11</v>
      </c>
      <c r="AJ1567">
        <v>1</v>
      </c>
    </row>
    <row r="1568" spans="1:36" x14ac:dyDescent="0.25">
      <c r="A1568">
        <v>4764</v>
      </c>
      <c r="B1568">
        <v>1952</v>
      </c>
      <c r="C1568" s="2">
        <f t="shared" ca="1" si="168"/>
        <v>73</v>
      </c>
      <c r="D1568" t="s">
        <v>443</v>
      </c>
      <c r="E1568" t="s">
        <v>34</v>
      </c>
      <c r="F1568">
        <v>40442</v>
      </c>
      <c r="G1568">
        <v>1</v>
      </c>
      <c r="H1568">
        <v>1</v>
      </c>
      <c r="I1568" s="21">
        <f t="shared" si="169"/>
        <v>2</v>
      </c>
      <c r="J1568" t="s">
        <v>241</v>
      </c>
      <c r="K1568">
        <v>52</v>
      </c>
      <c r="L1568">
        <v>45</v>
      </c>
      <c r="M1568">
        <v>12</v>
      </c>
      <c r="N1568">
        <v>52</v>
      </c>
      <c r="O1568">
        <v>25</v>
      </c>
      <c r="P1568">
        <v>22</v>
      </c>
      <c r="Q1568">
        <v>13</v>
      </c>
      <c r="R1568" s="2">
        <f t="shared" si="170"/>
        <v>169</v>
      </c>
      <c r="S1568">
        <v>4</v>
      </c>
      <c r="T1568" s="2" t="str">
        <f t="shared" si="171"/>
        <v>With Discount</v>
      </c>
      <c r="U1568">
        <v>3</v>
      </c>
      <c r="V1568" s="18">
        <f t="shared" si="172"/>
        <v>72.428571428571431</v>
      </c>
      <c r="W1568">
        <v>1</v>
      </c>
      <c r="X1568">
        <v>4</v>
      </c>
      <c r="Y1568" s="18">
        <f t="shared" si="173"/>
        <v>96.571428571428569</v>
      </c>
      <c r="Z1568">
        <v>7</v>
      </c>
      <c r="AA1568" s="2">
        <f t="shared" si="174"/>
        <v>12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3</v>
      </c>
      <c r="AI1568">
        <v>11</v>
      </c>
      <c r="AJ1568">
        <v>1</v>
      </c>
    </row>
    <row r="1569" spans="1:36" x14ac:dyDescent="0.25">
      <c r="A1569">
        <v>2471</v>
      </c>
      <c r="B1569">
        <v>1965</v>
      </c>
      <c r="C1569" s="2">
        <f t="shared" ca="1" si="168"/>
        <v>60</v>
      </c>
      <c r="D1569" t="s">
        <v>442</v>
      </c>
      <c r="E1569" t="s">
        <v>34</v>
      </c>
      <c r="F1569">
        <v>61482</v>
      </c>
      <c r="G1569">
        <v>0</v>
      </c>
      <c r="H1569">
        <v>0</v>
      </c>
      <c r="I1569" s="21">
        <f t="shared" si="169"/>
        <v>0</v>
      </c>
      <c r="J1569" t="s">
        <v>305</v>
      </c>
      <c r="K1569">
        <v>39</v>
      </c>
      <c r="L1569">
        <v>48</v>
      </c>
      <c r="M1569">
        <v>58</v>
      </c>
      <c r="N1569">
        <v>68</v>
      </c>
      <c r="O1569">
        <v>16</v>
      </c>
      <c r="P1569">
        <v>66</v>
      </c>
      <c r="Q1569">
        <v>43</v>
      </c>
      <c r="R1569" s="2">
        <f t="shared" si="170"/>
        <v>299</v>
      </c>
      <c r="S1569">
        <v>1</v>
      </c>
      <c r="T1569" s="2" t="str">
        <f t="shared" si="171"/>
        <v>With Discount</v>
      </c>
      <c r="U1569">
        <v>3</v>
      </c>
      <c r="V1569" s="18">
        <f t="shared" si="172"/>
        <v>99.666666666666657</v>
      </c>
      <c r="W1569">
        <v>2</v>
      </c>
      <c r="X1569">
        <v>6</v>
      </c>
      <c r="Y1569" s="18">
        <f t="shared" si="173"/>
        <v>199.33333333333331</v>
      </c>
      <c r="Z1569">
        <v>2</v>
      </c>
      <c r="AA1569" s="2">
        <f t="shared" si="174"/>
        <v>12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3</v>
      </c>
      <c r="AI1569">
        <v>11</v>
      </c>
      <c r="AJ1569">
        <v>0</v>
      </c>
    </row>
    <row r="1570" spans="1:36" x14ac:dyDescent="0.25">
      <c r="A1570">
        <v>5892</v>
      </c>
      <c r="B1570">
        <v>1980</v>
      </c>
      <c r="C1570" s="2">
        <f t="shared" ca="1" si="168"/>
        <v>45</v>
      </c>
      <c r="D1570" t="s">
        <v>442</v>
      </c>
      <c r="E1570" t="s">
        <v>34</v>
      </c>
      <c r="F1570">
        <v>34968</v>
      </c>
      <c r="G1570">
        <v>1</v>
      </c>
      <c r="H1570">
        <v>0</v>
      </c>
      <c r="I1570" s="21">
        <f t="shared" si="169"/>
        <v>1</v>
      </c>
      <c r="J1570" s="1">
        <v>41551</v>
      </c>
      <c r="K1570">
        <v>11</v>
      </c>
      <c r="L1570">
        <v>158</v>
      </c>
      <c r="M1570">
        <v>6</v>
      </c>
      <c r="N1570">
        <v>45</v>
      </c>
      <c r="O1570">
        <v>8</v>
      </c>
      <c r="P1570">
        <v>2</v>
      </c>
      <c r="Q1570">
        <v>2</v>
      </c>
      <c r="R1570" s="2">
        <f t="shared" si="170"/>
        <v>221</v>
      </c>
      <c r="S1570">
        <v>7</v>
      </c>
      <c r="T1570" s="2" t="str">
        <f t="shared" si="171"/>
        <v>With Discount</v>
      </c>
      <c r="U1570">
        <v>3</v>
      </c>
      <c r="V1570" s="18">
        <f t="shared" si="172"/>
        <v>82.875</v>
      </c>
      <c r="W1570">
        <v>2</v>
      </c>
      <c r="X1570">
        <v>5</v>
      </c>
      <c r="Y1570" s="18">
        <f t="shared" si="173"/>
        <v>138.125</v>
      </c>
      <c r="Z1570">
        <v>7</v>
      </c>
      <c r="AA1570" s="2">
        <f t="shared" si="174"/>
        <v>17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3</v>
      </c>
      <c r="AI1570">
        <v>11</v>
      </c>
      <c r="AJ1570">
        <v>0</v>
      </c>
    </row>
    <row r="1571" spans="1:36" x14ac:dyDescent="0.25">
      <c r="A1571">
        <v>2612</v>
      </c>
      <c r="B1571">
        <v>1987</v>
      </c>
      <c r="C1571" s="2">
        <f t="shared" ca="1" si="168"/>
        <v>38</v>
      </c>
      <c r="D1571" t="s">
        <v>442</v>
      </c>
      <c r="E1571" t="s">
        <v>34</v>
      </c>
      <c r="F1571">
        <v>75794</v>
      </c>
      <c r="G1571">
        <v>0</v>
      </c>
      <c r="H1571">
        <v>0</v>
      </c>
      <c r="I1571" s="21">
        <f t="shared" si="169"/>
        <v>0</v>
      </c>
      <c r="J1571" t="s">
        <v>368</v>
      </c>
      <c r="K1571">
        <v>33</v>
      </c>
      <c r="L1571">
        <v>754</v>
      </c>
      <c r="M1571">
        <v>160</v>
      </c>
      <c r="N1571">
        <v>625</v>
      </c>
      <c r="O1571">
        <v>63</v>
      </c>
      <c r="P1571">
        <v>32</v>
      </c>
      <c r="Q1571">
        <v>48</v>
      </c>
      <c r="R1571" s="2">
        <f t="shared" si="170"/>
        <v>1682</v>
      </c>
      <c r="S1571">
        <v>1</v>
      </c>
      <c r="T1571" s="2" t="str">
        <f t="shared" si="171"/>
        <v>With Discount</v>
      </c>
      <c r="U1571">
        <v>7</v>
      </c>
      <c r="V1571" s="18">
        <f t="shared" si="172"/>
        <v>619.68421052631572</v>
      </c>
      <c r="W1571">
        <v>5</v>
      </c>
      <c r="X1571">
        <v>12</v>
      </c>
      <c r="Y1571" s="18">
        <f t="shared" si="173"/>
        <v>1062.3157894736842</v>
      </c>
      <c r="Z1571">
        <v>3</v>
      </c>
      <c r="AA1571" s="2">
        <f t="shared" si="174"/>
        <v>25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3</v>
      </c>
      <c r="AI1571">
        <v>11</v>
      </c>
      <c r="AJ1571">
        <v>0</v>
      </c>
    </row>
    <row r="1572" spans="1:36" x14ac:dyDescent="0.25">
      <c r="A1572">
        <v>4971</v>
      </c>
      <c r="B1572">
        <v>1962</v>
      </c>
      <c r="C1572" s="2">
        <f t="shared" ca="1" si="168"/>
        <v>63</v>
      </c>
      <c r="D1572" t="s">
        <v>33</v>
      </c>
      <c r="E1572" t="s">
        <v>34</v>
      </c>
      <c r="F1572">
        <v>31497</v>
      </c>
      <c r="G1572">
        <v>0</v>
      </c>
      <c r="H1572">
        <v>1</v>
      </c>
      <c r="I1572" s="21">
        <f t="shared" si="169"/>
        <v>1</v>
      </c>
      <c r="J1572" s="1">
        <v>41072</v>
      </c>
      <c r="K1572">
        <v>22</v>
      </c>
      <c r="L1572">
        <v>108</v>
      </c>
      <c r="M1572">
        <v>1</v>
      </c>
      <c r="N1572">
        <v>28</v>
      </c>
      <c r="O1572">
        <v>13</v>
      </c>
      <c r="P1572">
        <v>1</v>
      </c>
      <c r="Q1572">
        <v>4</v>
      </c>
      <c r="R1572" s="2">
        <f t="shared" si="170"/>
        <v>155</v>
      </c>
      <c r="S1572">
        <v>2</v>
      </c>
      <c r="T1572" s="2" t="str">
        <f t="shared" si="171"/>
        <v>With Discount</v>
      </c>
      <c r="U1572">
        <v>3</v>
      </c>
      <c r="V1572" s="18">
        <f t="shared" si="172"/>
        <v>66.428571428571431</v>
      </c>
      <c r="W1572">
        <v>1</v>
      </c>
      <c r="X1572">
        <v>4</v>
      </c>
      <c r="Y1572" s="18">
        <f t="shared" si="173"/>
        <v>88.571428571428569</v>
      </c>
      <c r="Z1572">
        <v>8</v>
      </c>
      <c r="AA1572" s="2">
        <f t="shared" si="174"/>
        <v>10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3</v>
      </c>
      <c r="AI1572">
        <v>11</v>
      </c>
      <c r="AJ1572">
        <v>0</v>
      </c>
    </row>
    <row r="1573" spans="1:36" x14ac:dyDescent="0.25">
      <c r="A1573">
        <v>5185</v>
      </c>
      <c r="B1573">
        <v>1955</v>
      </c>
      <c r="C1573" s="2">
        <f t="shared" ca="1" si="168"/>
        <v>70</v>
      </c>
      <c r="D1573" t="s">
        <v>442</v>
      </c>
      <c r="E1573" t="s">
        <v>34</v>
      </c>
      <c r="F1573">
        <v>74268</v>
      </c>
      <c r="G1573">
        <v>0</v>
      </c>
      <c r="H1573">
        <v>0</v>
      </c>
      <c r="I1573" s="21">
        <f t="shared" si="169"/>
        <v>0</v>
      </c>
      <c r="J1573" t="s">
        <v>326</v>
      </c>
      <c r="K1573">
        <v>83</v>
      </c>
      <c r="L1573">
        <v>199</v>
      </c>
      <c r="M1573">
        <v>66</v>
      </c>
      <c r="N1573">
        <v>315</v>
      </c>
      <c r="O1573">
        <v>97</v>
      </c>
      <c r="P1573">
        <v>174</v>
      </c>
      <c r="Q1573">
        <v>41</v>
      </c>
      <c r="R1573" s="2">
        <f t="shared" si="170"/>
        <v>892</v>
      </c>
      <c r="S1573">
        <v>1</v>
      </c>
      <c r="T1573" s="2" t="str">
        <f t="shared" si="171"/>
        <v>With Discount</v>
      </c>
      <c r="U1573">
        <v>4</v>
      </c>
      <c r="V1573" s="18">
        <f t="shared" si="172"/>
        <v>396.4444444444444</v>
      </c>
      <c r="W1573">
        <v>3</v>
      </c>
      <c r="X1573">
        <v>5</v>
      </c>
      <c r="Y1573" s="18">
        <f t="shared" si="173"/>
        <v>495.5555555555556</v>
      </c>
      <c r="Z1573">
        <v>2</v>
      </c>
      <c r="AA1573" s="2">
        <f t="shared" si="174"/>
        <v>13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3</v>
      </c>
      <c r="AI1573">
        <v>11</v>
      </c>
      <c r="AJ1573">
        <v>0</v>
      </c>
    </row>
    <row r="1574" spans="1:36" x14ac:dyDescent="0.25">
      <c r="A1574">
        <v>10069</v>
      </c>
      <c r="B1574">
        <v>1988</v>
      </c>
      <c r="C1574" s="2">
        <f t="shared" ca="1" si="168"/>
        <v>37</v>
      </c>
      <c r="D1574" t="s">
        <v>41</v>
      </c>
      <c r="E1574" t="s">
        <v>34</v>
      </c>
      <c r="F1574">
        <v>13724</v>
      </c>
      <c r="G1574">
        <v>1</v>
      </c>
      <c r="H1574">
        <v>0</v>
      </c>
      <c r="I1574" s="21">
        <f t="shared" si="169"/>
        <v>1</v>
      </c>
      <c r="J1574" t="s">
        <v>44</v>
      </c>
      <c r="K1574">
        <v>43</v>
      </c>
      <c r="L1574">
        <v>2</v>
      </c>
      <c r="M1574">
        <v>7</v>
      </c>
      <c r="N1574">
        <v>5</v>
      </c>
      <c r="O1574">
        <v>2</v>
      </c>
      <c r="P1574">
        <v>15</v>
      </c>
      <c r="Q1574">
        <v>27</v>
      </c>
      <c r="R1574" s="2">
        <f t="shared" si="170"/>
        <v>58</v>
      </c>
      <c r="S1574">
        <v>1</v>
      </c>
      <c r="T1574" s="2" t="str">
        <f t="shared" si="171"/>
        <v>With Discount</v>
      </c>
      <c r="U1574">
        <v>2</v>
      </c>
      <c r="V1574" s="18">
        <f t="shared" si="172"/>
        <v>29</v>
      </c>
      <c r="W1574">
        <v>0</v>
      </c>
      <c r="X1574">
        <v>2</v>
      </c>
      <c r="Y1574" s="18">
        <f t="shared" si="173"/>
        <v>29</v>
      </c>
      <c r="Z1574">
        <v>9</v>
      </c>
      <c r="AA1574" s="2">
        <f t="shared" si="174"/>
        <v>5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3</v>
      </c>
      <c r="AI1574">
        <v>11</v>
      </c>
      <c r="AJ1574">
        <v>0</v>
      </c>
    </row>
    <row r="1575" spans="1:36" x14ac:dyDescent="0.25">
      <c r="A1575">
        <v>2262</v>
      </c>
      <c r="B1575">
        <v>1965</v>
      </c>
      <c r="C1575" s="2">
        <f t="shared" ca="1" si="168"/>
        <v>60</v>
      </c>
      <c r="D1575" t="s">
        <v>443</v>
      </c>
      <c r="E1575" t="s">
        <v>34</v>
      </c>
      <c r="F1575">
        <v>45143</v>
      </c>
      <c r="G1575">
        <v>0</v>
      </c>
      <c r="H1575">
        <v>1</v>
      </c>
      <c r="I1575" s="21">
        <f t="shared" si="169"/>
        <v>1</v>
      </c>
      <c r="J1575" t="s">
        <v>390</v>
      </c>
      <c r="K1575">
        <v>74</v>
      </c>
      <c r="L1575">
        <v>202</v>
      </c>
      <c r="M1575">
        <v>5</v>
      </c>
      <c r="N1575">
        <v>74</v>
      </c>
      <c r="O1575">
        <v>11</v>
      </c>
      <c r="P1575">
        <v>5</v>
      </c>
      <c r="Q1575">
        <v>14</v>
      </c>
      <c r="R1575" s="2">
        <f t="shared" si="170"/>
        <v>311</v>
      </c>
      <c r="S1575">
        <v>3</v>
      </c>
      <c r="T1575" s="2" t="str">
        <f t="shared" si="171"/>
        <v>With Discount</v>
      </c>
      <c r="U1575">
        <v>6</v>
      </c>
      <c r="V1575" s="18">
        <f t="shared" si="172"/>
        <v>169.63636363636363</v>
      </c>
      <c r="W1575">
        <v>1</v>
      </c>
      <c r="X1575">
        <v>5</v>
      </c>
      <c r="Y1575" s="18">
        <f t="shared" si="173"/>
        <v>141.36363636363635</v>
      </c>
      <c r="Z1575">
        <v>7</v>
      </c>
      <c r="AA1575" s="2">
        <f t="shared" si="174"/>
        <v>15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3</v>
      </c>
      <c r="AI1575">
        <v>11</v>
      </c>
      <c r="AJ1575">
        <v>0</v>
      </c>
    </row>
    <row r="1576" spans="1:36" x14ac:dyDescent="0.25">
      <c r="A1576">
        <v>1131</v>
      </c>
      <c r="B1576">
        <v>1967</v>
      </c>
      <c r="C1576" s="2">
        <f t="shared" ca="1" si="168"/>
        <v>58</v>
      </c>
      <c r="D1576" t="s">
        <v>33</v>
      </c>
      <c r="E1576" t="s">
        <v>30</v>
      </c>
      <c r="F1576">
        <v>52569</v>
      </c>
      <c r="G1576">
        <v>0</v>
      </c>
      <c r="H1576">
        <v>1</v>
      </c>
      <c r="I1576" s="21">
        <f t="shared" si="169"/>
        <v>1</v>
      </c>
      <c r="J1576" s="1">
        <v>41763</v>
      </c>
      <c r="K1576">
        <v>54</v>
      </c>
      <c r="L1576">
        <v>85</v>
      </c>
      <c r="M1576">
        <v>0</v>
      </c>
      <c r="N1576">
        <v>3</v>
      </c>
      <c r="O1576">
        <v>0</v>
      </c>
      <c r="P1576">
        <v>0</v>
      </c>
      <c r="Q1576">
        <v>7</v>
      </c>
      <c r="R1576" s="2">
        <f t="shared" si="170"/>
        <v>95</v>
      </c>
      <c r="S1576">
        <v>1</v>
      </c>
      <c r="T1576" s="2" t="str">
        <f t="shared" si="171"/>
        <v>With Discount</v>
      </c>
      <c r="U1576">
        <v>2</v>
      </c>
      <c r="V1576" s="18">
        <f t="shared" si="172"/>
        <v>31.666666666666664</v>
      </c>
      <c r="W1576">
        <v>0</v>
      </c>
      <c r="X1576">
        <v>4</v>
      </c>
      <c r="Y1576" s="18">
        <f t="shared" si="173"/>
        <v>63.333333333333329</v>
      </c>
      <c r="Z1576">
        <v>3</v>
      </c>
      <c r="AA1576" s="2">
        <f t="shared" si="174"/>
        <v>7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3</v>
      </c>
      <c r="AI1576">
        <v>11</v>
      </c>
      <c r="AJ1576">
        <v>0</v>
      </c>
    </row>
    <row r="1577" spans="1:36" x14ac:dyDescent="0.25">
      <c r="A1577">
        <v>1041</v>
      </c>
      <c r="B1577">
        <v>1973</v>
      </c>
      <c r="C1577" s="2">
        <f t="shared" ca="1" si="168"/>
        <v>52</v>
      </c>
      <c r="D1577" t="s">
        <v>33</v>
      </c>
      <c r="E1577" t="s">
        <v>30</v>
      </c>
      <c r="F1577">
        <v>48432</v>
      </c>
      <c r="G1577">
        <v>0</v>
      </c>
      <c r="H1577">
        <v>1</v>
      </c>
      <c r="I1577" s="21">
        <f t="shared" si="169"/>
        <v>1</v>
      </c>
      <c r="J1577" t="s">
        <v>106</v>
      </c>
      <c r="K1577">
        <v>3</v>
      </c>
      <c r="L1577">
        <v>322</v>
      </c>
      <c r="M1577">
        <v>3</v>
      </c>
      <c r="N1577">
        <v>50</v>
      </c>
      <c r="O1577">
        <v>4</v>
      </c>
      <c r="P1577">
        <v>3</v>
      </c>
      <c r="Q1577">
        <v>42</v>
      </c>
      <c r="R1577" s="2">
        <f t="shared" si="170"/>
        <v>424</v>
      </c>
      <c r="S1577">
        <v>5</v>
      </c>
      <c r="T1577" s="2" t="str">
        <f t="shared" si="171"/>
        <v>With Discount</v>
      </c>
      <c r="U1577">
        <v>7</v>
      </c>
      <c r="V1577" s="18">
        <f t="shared" si="172"/>
        <v>228.30769230769229</v>
      </c>
      <c r="W1577">
        <v>1</v>
      </c>
      <c r="X1577">
        <v>6</v>
      </c>
      <c r="Y1577" s="18">
        <f t="shared" si="173"/>
        <v>195.69230769230771</v>
      </c>
      <c r="Z1577">
        <v>8</v>
      </c>
      <c r="AA1577" s="2">
        <f t="shared" si="174"/>
        <v>19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3</v>
      </c>
      <c r="AI1577">
        <v>11</v>
      </c>
      <c r="AJ1577">
        <v>1</v>
      </c>
    </row>
    <row r="1578" spans="1:36" x14ac:dyDescent="0.25">
      <c r="A1578">
        <v>24</v>
      </c>
      <c r="B1578">
        <v>1960</v>
      </c>
      <c r="C1578" s="2">
        <f t="shared" ca="1" si="168"/>
        <v>65</v>
      </c>
      <c r="D1578" t="s">
        <v>443</v>
      </c>
      <c r="E1578" t="s">
        <v>34</v>
      </c>
      <c r="F1578">
        <v>17144</v>
      </c>
      <c r="G1578">
        <v>1</v>
      </c>
      <c r="H1578">
        <v>1</v>
      </c>
      <c r="I1578" s="21">
        <f t="shared" si="169"/>
        <v>2</v>
      </c>
      <c r="J1578" t="s">
        <v>260</v>
      </c>
      <c r="K1578">
        <v>96</v>
      </c>
      <c r="L1578">
        <v>18</v>
      </c>
      <c r="M1578">
        <v>2</v>
      </c>
      <c r="N1578">
        <v>19</v>
      </c>
      <c r="O1578">
        <v>0</v>
      </c>
      <c r="P1578">
        <v>2</v>
      </c>
      <c r="Q1578">
        <v>6</v>
      </c>
      <c r="R1578" s="2">
        <f t="shared" si="170"/>
        <v>47</v>
      </c>
      <c r="S1578">
        <v>5</v>
      </c>
      <c r="T1578" s="2" t="str">
        <f t="shared" si="171"/>
        <v>With Discount</v>
      </c>
      <c r="U1578">
        <v>3</v>
      </c>
      <c r="V1578" s="18">
        <f t="shared" si="172"/>
        <v>20.142857142857142</v>
      </c>
      <c r="W1578">
        <v>0</v>
      </c>
      <c r="X1578">
        <v>4</v>
      </c>
      <c r="Y1578" s="18">
        <f t="shared" si="173"/>
        <v>26.857142857142854</v>
      </c>
      <c r="Z1578">
        <v>7</v>
      </c>
      <c r="AA1578" s="2">
        <f t="shared" si="174"/>
        <v>12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3</v>
      </c>
      <c r="AI1578">
        <v>11</v>
      </c>
      <c r="AJ1578">
        <v>0</v>
      </c>
    </row>
    <row r="1579" spans="1:36" x14ac:dyDescent="0.25">
      <c r="A1579">
        <v>3409</v>
      </c>
      <c r="B1579">
        <v>1984</v>
      </c>
      <c r="C1579" s="2">
        <f t="shared" ca="1" si="168"/>
        <v>41</v>
      </c>
      <c r="D1579" t="s">
        <v>442</v>
      </c>
      <c r="E1579" t="s">
        <v>30</v>
      </c>
      <c r="F1579">
        <v>36108</v>
      </c>
      <c r="G1579">
        <v>1</v>
      </c>
      <c r="H1579">
        <v>0</v>
      </c>
      <c r="I1579" s="21">
        <f t="shared" si="169"/>
        <v>1</v>
      </c>
      <c r="J1579" t="s">
        <v>399</v>
      </c>
      <c r="K1579">
        <v>68</v>
      </c>
      <c r="L1579">
        <v>141</v>
      </c>
      <c r="M1579">
        <v>8</v>
      </c>
      <c r="N1579">
        <v>129</v>
      </c>
      <c r="O1579">
        <v>3</v>
      </c>
      <c r="P1579">
        <v>11</v>
      </c>
      <c r="Q1579">
        <v>47</v>
      </c>
      <c r="R1579" s="2">
        <f t="shared" si="170"/>
        <v>339</v>
      </c>
      <c r="S1579">
        <v>3</v>
      </c>
      <c r="T1579" s="2" t="str">
        <f t="shared" si="171"/>
        <v>With Discount</v>
      </c>
      <c r="U1579">
        <v>7</v>
      </c>
      <c r="V1579" s="18">
        <f t="shared" si="172"/>
        <v>215.72727272727272</v>
      </c>
      <c r="W1579">
        <v>1</v>
      </c>
      <c r="X1579">
        <v>4</v>
      </c>
      <c r="Y1579" s="18">
        <f t="shared" si="173"/>
        <v>123.27272727272728</v>
      </c>
      <c r="Z1579">
        <v>9</v>
      </c>
      <c r="AA1579" s="2">
        <f t="shared" si="174"/>
        <v>15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3</v>
      </c>
      <c r="AI1579">
        <v>11</v>
      </c>
      <c r="AJ1579">
        <v>0</v>
      </c>
    </row>
    <row r="1580" spans="1:36" x14ac:dyDescent="0.25">
      <c r="A1580">
        <v>7022</v>
      </c>
      <c r="B1580">
        <v>1971</v>
      </c>
      <c r="C1580" s="2">
        <f t="shared" ca="1" si="168"/>
        <v>54</v>
      </c>
      <c r="D1580" t="s">
        <v>442</v>
      </c>
      <c r="E1580" t="s">
        <v>34</v>
      </c>
      <c r="F1580">
        <v>76445</v>
      </c>
      <c r="G1580">
        <v>1</v>
      </c>
      <c r="H1580">
        <v>0</v>
      </c>
      <c r="I1580" s="21">
        <f t="shared" si="169"/>
        <v>1</v>
      </c>
      <c r="J1580" t="s">
        <v>197</v>
      </c>
      <c r="K1580">
        <v>2</v>
      </c>
      <c r="L1580">
        <v>739</v>
      </c>
      <c r="M1580">
        <v>107</v>
      </c>
      <c r="N1580">
        <v>309</v>
      </c>
      <c r="O1580">
        <v>140</v>
      </c>
      <c r="P1580">
        <v>80</v>
      </c>
      <c r="Q1580">
        <v>35</v>
      </c>
      <c r="R1580" s="2">
        <f t="shared" si="170"/>
        <v>1410</v>
      </c>
      <c r="S1580">
        <v>1</v>
      </c>
      <c r="T1580" s="2" t="str">
        <f t="shared" si="171"/>
        <v>With Discount</v>
      </c>
      <c r="U1580">
        <v>2</v>
      </c>
      <c r="V1580" s="18">
        <f t="shared" si="172"/>
        <v>188</v>
      </c>
      <c r="W1580">
        <v>5</v>
      </c>
      <c r="X1580">
        <v>13</v>
      </c>
      <c r="Y1580" s="18">
        <f t="shared" si="173"/>
        <v>1222</v>
      </c>
      <c r="Z1580">
        <v>6</v>
      </c>
      <c r="AA1580" s="2">
        <f t="shared" si="174"/>
        <v>21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3</v>
      </c>
      <c r="AI1580">
        <v>11</v>
      </c>
      <c r="AJ1580">
        <v>0</v>
      </c>
    </row>
    <row r="1581" spans="1:36" x14ac:dyDescent="0.25">
      <c r="A1581">
        <v>7943</v>
      </c>
      <c r="B1581">
        <v>1975</v>
      </c>
      <c r="C1581" s="2">
        <f t="shared" ca="1" si="168"/>
        <v>50</v>
      </c>
      <c r="D1581" t="s">
        <v>33</v>
      </c>
      <c r="E1581" t="s">
        <v>34</v>
      </c>
      <c r="F1581">
        <v>36663</v>
      </c>
      <c r="G1581">
        <v>1</v>
      </c>
      <c r="H1581">
        <v>0</v>
      </c>
      <c r="I1581" s="21">
        <f t="shared" si="169"/>
        <v>1</v>
      </c>
      <c r="J1581" t="s">
        <v>411</v>
      </c>
      <c r="K1581">
        <v>40</v>
      </c>
      <c r="L1581">
        <v>18</v>
      </c>
      <c r="M1581">
        <v>0</v>
      </c>
      <c r="N1581">
        <v>6</v>
      </c>
      <c r="O1581">
        <v>3</v>
      </c>
      <c r="P1581">
        <v>3</v>
      </c>
      <c r="Q1581">
        <v>5</v>
      </c>
      <c r="R1581" s="2">
        <f t="shared" si="170"/>
        <v>35</v>
      </c>
      <c r="S1581">
        <v>1</v>
      </c>
      <c r="T1581" s="2" t="str">
        <f t="shared" si="171"/>
        <v>With Discount</v>
      </c>
      <c r="U1581">
        <v>1</v>
      </c>
      <c r="V1581" s="18">
        <f t="shared" si="172"/>
        <v>8.75</v>
      </c>
      <c r="W1581">
        <v>1</v>
      </c>
      <c r="X1581">
        <v>3</v>
      </c>
      <c r="Y1581" s="18">
        <f t="shared" si="173"/>
        <v>26.25</v>
      </c>
      <c r="Z1581">
        <v>2</v>
      </c>
      <c r="AA1581" s="2">
        <f t="shared" si="174"/>
        <v>6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3</v>
      </c>
      <c r="AI1581">
        <v>11</v>
      </c>
      <c r="AJ1581">
        <v>0</v>
      </c>
    </row>
    <row r="1582" spans="1:36" x14ac:dyDescent="0.25">
      <c r="A1582">
        <v>5272</v>
      </c>
      <c r="B1582">
        <v>1965</v>
      </c>
      <c r="C1582" s="2">
        <f t="shared" ca="1" si="168"/>
        <v>60</v>
      </c>
      <c r="D1582" t="s">
        <v>443</v>
      </c>
      <c r="E1582" t="s">
        <v>34</v>
      </c>
      <c r="F1582">
        <v>53843</v>
      </c>
      <c r="G1582">
        <v>0</v>
      </c>
      <c r="H1582">
        <v>1</v>
      </c>
      <c r="I1582" s="21">
        <f t="shared" si="169"/>
        <v>1</v>
      </c>
      <c r="J1582" t="s">
        <v>412</v>
      </c>
      <c r="K1582">
        <v>64</v>
      </c>
      <c r="L1582">
        <v>378</v>
      </c>
      <c r="M1582">
        <v>0</v>
      </c>
      <c r="N1582">
        <v>88</v>
      </c>
      <c r="O1582">
        <v>19</v>
      </c>
      <c r="P1582">
        <v>4</v>
      </c>
      <c r="Q1582">
        <v>73</v>
      </c>
      <c r="R1582" s="2">
        <f t="shared" si="170"/>
        <v>562</v>
      </c>
      <c r="S1582">
        <v>4</v>
      </c>
      <c r="T1582" s="2" t="str">
        <f t="shared" si="171"/>
        <v>With Discount</v>
      </c>
      <c r="U1582">
        <v>8</v>
      </c>
      <c r="V1582" s="18">
        <f t="shared" si="172"/>
        <v>408.72727272727275</v>
      </c>
      <c r="W1582">
        <v>5</v>
      </c>
      <c r="X1582">
        <v>3</v>
      </c>
      <c r="Y1582" s="18">
        <f t="shared" si="173"/>
        <v>153.27272727272725</v>
      </c>
      <c r="Z1582">
        <v>7</v>
      </c>
      <c r="AA1582" s="2">
        <f t="shared" si="174"/>
        <v>20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3</v>
      </c>
      <c r="AI1582">
        <v>11</v>
      </c>
      <c r="AJ1582">
        <v>0</v>
      </c>
    </row>
    <row r="1583" spans="1:36" x14ac:dyDescent="0.25">
      <c r="A1583">
        <v>5453</v>
      </c>
      <c r="B1583">
        <v>1956</v>
      </c>
      <c r="C1583" s="2">
        <f t="shared" ca="1" si="168"/>
        <v>69</v>
      </c>
      <c r="D1583" t="s">
        <v>443</v>
      </c>
      <c r="E1583" t="s">
        <v>34</v>
      </c>
      <c r="F1583">
        <v>90226</v>
      </c>
      <c r="G1583">
        <v>0</v>
      </c>
      <c r="H1583">
        <v>0</v>
      </c>
      <c r="I1583" s="21">
        <f t="shared" si="169"/>
        <v>0</v>
      </c>
      <c r="J1583" t="s">
        <v>391</v>
      </c>
      <c r="K1583">
        <v>26</v>
      </c>
      <c r="L1583">
        <v>1083</v>
      </c>
      <c r="M1583">
        <v>108</v>
      </c>
      <c r="N1583">
        <v>649</v>
      </c>
      <c r="O1583">
        <v>253</v>
      </c>
      <c r="P1583">
        <v>151</v>
      </c>
      <c r="Q1583">
        <v>108</v>
      </c>
      <c r="R1583" s="2">
        <f t="shared" si="170"/>
        <v>2352</v>
      </c>
      <c r="S1583">
        <v>1</v>
      </c>
      <c r="T1583" s="2" t="str">
        <f t="shared" si="171"/>
        <v>With Discount</v>
      </c>
      <c r="U1583">
        <v>4</v>
      </c>
      <c r="V1583" s="18">
        <f t="shared" si="172"/>
        <v>588</v>
      </c>
      <c r="W1583">
        <v>7</v>
      </c>
      <c r="X1583">
        <v>12</v>
      </c>
      <c r="Y1583" s="18">
        <f t="shared" si="173"/>
        <v>1764</v>
      </c>
      <c r="Z1583">
        <v>2</v>
      </c>
      <c r="AA1583" s="2">
        <f t="shared" si="174"/>
        <v>24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3</v>
      </c>
      <c r="AI1583">
        <v>11</v>
      </c>
      <c r="AJ1583">
        <v>0</v>
      </c>
    </row>
    <row r="1584" spans="1:36" x14ac:dyDescent="0.25">
      <c r="A1584">
        <v>2565</v>
      </c>
      <c r="B1584">
        <v>1955</v>
      </c>
      <c r="C1584" s="2">
        <f t="shared" ca="1" si="168"/>
        <v>70</v>
      </c>
      <c r="D1584" t="s">
        <v>443</v>
      </c>
      <c r="E1584" t="s">
        <v>37</v>
      </c>
      <c r="F1584">
        <v>70638</v>
      </c>
      <c r="G1584">
        <v>0</v>
      </c>
      <c r="H1584">
        <v>0</v>
      </c>
      <c r="I1584" s="21">
        <f t="shared" si="169"/>
        <v>0</v>
      </c>
      <c r="J1584" s="1">
        <v>41280</v>
      </c>
      <c r="K1584">
        <v>69</v>
      </c>
      <c r="L1584">
        <v>1016</v>
      </c>
      <c r="M1584">
        <v>12</v>
      </c>
      <c r="N1584">
        <v>215</v>
      </c>
      <c r="O1584">
        <v>16</v>
      </c>
      <c r="P1584">
        <v>12</v>
      </c>
      <c r="Q1584">
        <v>63</v>
      </c>
      <c r="R1584" s="2">
        <f t="shared" si="170"/>
        <v>1334</v>
      </c>
      <c r="S1584">
        <v>1</v>
      </c>
      <c r="T1584" s="2" t="str">
        <f t="shared" si="171"/>
        <v>With Discount</v>
      </c>
      <c r="U1584">
        <v>4</v>
      </c>
      <c r="V1584" s="18">
        <f t="shared" si="172"/>
        <v>381.14285714285711</v>
      </c>
      <c r="W1584">
        <v>5</v>
      </c>
      <c r="X1584">
        <v>10</v>
      </c>
      <c r="Y1584" s="18">
        <f t="shared" si="173"/>
        <v>952.85714285714289</v>
      </c>
      <c r="Z1584">
        <v>3</v>
      </c>
      <c r="AA1584" s="2">
        <f t="shared" si="174"/>
        <v>20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3</v>
      </c>
      <c r="AI1584">
        <v>11</v>
      </c>
      <c r="AJ1584">
        <v>0</v>
      </c>
    </row>
    <row r="1585" spans="1:36" x14ac:dyDescent="0.25">
      <c r="A1585">
        <v>800</v>
      </c>
      <c r="B1585">
        <v>1960</v>
      </c>
      <c r="C1585" s="2">
        <f t="shared" ca="1" si="168"/>
        <v>65</v>
      </c>
      <c r="D1585" t="s">
        <v>442</v>
      </c>
      <c r="E1585" t="s">
        <v>34</v>
      </c>
      <c r="F1585">
        <v>44512</v>
      </c>
      <c r="G1585">
        <v>1</v>
      </c>
      <c r="H1585">
        <v>1</v>
      </c>
      <c r="I1585" s="21">
        <f t="shared" si="169"/>
        <v>2</v>
      </c>
      <c r="J1585" t="s">
        <v>316</v>
      </c>
      <c r="K1585">
        <v>57</v>
      </c>
      <c r="L1585">
        <v>23</v>
      </c>
      <c r="M1585">
        <v>1</v>
      </c>
      <c r="N1585">
        <v>6</v>
      </c>
      <c r="O1585">
        <v>0</v>
      </c>
      <c r="P1585">
        <v>0</v>
      </c>
      <c r="Q1585">
        <v>2</v>
      </c>
      <c r="R1585" s="2">
        <f t="shared" si="170"/>
        <v>32</v>
      </c>
      <c r="S1585">
        <v>2</v>
      </c>
      <c r="T1585" s="2" t="str">
        <f t="shared" si="171"/>
        <v>With Discount</v>
      </c>
      <c r="U1585">
        <v>1</v>
      </c>
      <c r="V1585" s="18">
        <f t="shared" si="172"/>
        <v>8</v>
      </c>
      <c r="W1585">
        <v>0</v>
      </c>
      <c r="X1585">
        <v>3</v>
      </c>
      <c r="Y1585" s="18">
        <f t="shared" si="173"/>
        <v>24</v>
      </c>
      <c r="Z1585">
        <v>4</v>
      </c>
      <c r="AA1585" s="2">
        <f t="shared" si="174"/>
        <v>6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3</v>
      </c>
      <c r="AI1585">
        <v>11</v>
      </c>
      <c r="AJ1585">
        <v>0</v>
      </c>
    </row>
    <row r="1586" spans="1:36" x14ac:dyDescent="0.25">
      <c r="A1586">
        <v>11092</v>
      </c>
      <c r="B1586">
        <v>1961</v>
      </c>
      <c r="C1586" s="2">
        <f t="shared" ca="1" si="168"/>
        <v>64</v>
      </c>
      <c r="D1586" t="s">
        <v>442</v>
      </c>
      <c r="E1586" t="s">
        <v>34</v>
      </c>
      <c r="F1586">
        <v>27116</v>
      </c>
      <c r="G1586">
        <v>1</v>
      </c>
      <c r="H1586">
        <v>1</v>
      </c>
      <c r="I1586" s="21">
        <f t="shared" si="169"/>
        <v>2</v>
      </c>
      <c r="J1586" s="1">
        <v>41673</v>
      </c>
      <c r="K1586">
        <v>78</v>
      </c>
      <c r="L1586">
        <v>12</v>
      </c>
      <c r="M1586">
        <v>1</v>
      </c>
      <c r="N1586">
        <v>21</v>
      </c>
      <c r="O1586">
        <v>2</v>
      </c>
      <c r="P1586">
        <v>2</v>
      </c>
      <c r="Q1586">
        <v>3</v>
      </c>
      <c r="R1586" s="2">
        <f t="shared" si="170"/>
        <v>41</v>
      </c>
      <c r="S1586">
        <v>2</v>
      </c>
      <c r="T1586" s="2" t="str">
        <f t="shared" si="171"/>
        <v>With Discount</v>
      </c>
      <c r="U1586">
        <v>2</v>
      </c>
      <c r="V1586" s="18">
        <f t="shared" si="172"/>
        <v>16.400000000000002</v>
      </c>
      <c r="W1586">
        <v>0</v>
      </c>
      <c r="X1586">
        <v>3</v>
      </c>
      <c r="Y1586" s="18">
        <f t="shared" si="173"/>
        <v>24.599999999999998</v>
      </c>
      <c r="Z1586">
        <v>7</v>
      </c>
      <c r="AA1586" s="2">
        <f t="shared" si="174"/>
        <v>7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3</v>
      </c>
      <c r="AI1586">
        <v>11</v>
      </c>
      <c r="AJ1586">
        <v>0</v>
      </c>
    </row>
    <row r="1587" spans="1:36" x14ac:dyDescent="0.25">
      <c r="A1587">
        <v>5062</v>
      </c>
      <c r="B1587">
        <v>1963</v>
      </c>
      <c r="C1587" s="2">
        <f t="shared" ca="1" si="168"/>
        <v>62</v>
      </c>
      <c r="D1587" t="s">
        <v>33</v>
      </c>
      <c r="E1587" t="s">
        <v>34</v>
      </c>
      <c r="F1587">
        <v>54072</v>
      </c>
      <c r="G1587">
        <v>1</v>
      </c>
      <c r="H1587">
        <v>1</v>
      </c>
      <c r="I1587" s="21">
        <f t="shared" si="169"/>
        <v>2</v>
      </c>
      <c r="J1587" t="s">
        <v>329</v>
      </c>
      <c r="K1587">
        <v>71</v>
      </c>
      <c r="L1587">
        <v>35</v>
      </c>
      <c r="M1587">
        <v>0</v>
      </c>
      <c r="N1587">
        <v>4</v>
      </c>
      <c r="O1587">
        <v>0</v>
      </c>
      <c r="P1587">
        <v>0</v>
      </c>
      <c r="Q1587">
        <v>0</v>
      </c>
      <c r="R1587" s="2">
        <f t="shared" si="170"/>
        <v>39</v>
      </c>
      <c r="S1587">
        <v>1</v>
      </c>
      <c r="T1587" s="2" t="str">
        <f t="shared" si="171"/>
        <v>With Discount</v>
      </c>
      <c r="U1587">
        <v>2</v>
      </c>
      <c r="V1587" s="18">
        <f t="shared" si="172"/>
        <v>19.5</v>
      </c>
      <c r="W1587">
        <v>0</v>
      </c>
      <c r="X1587">
        <v>2</v>
      </c>
      <c r="Y1587" s="18">
        <f t="shared" si="173"/>
        <v>19.5</v>
      </c>
      <c r="Z1587">
        <v>8</v>
      </c>
      <c r="AA1587" s="2">
        <f t="shared" si="174"/>
        <v>5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3</v>
      </c>
      <c r="AI1587">
        <v>11</v>
      </c>
      <c r="AJ1587">
        <v>0</v>
      </c>
    </row>
    <row r="1588" spans="1:36" x14ac:dyDescent="0.25">
      <c r="A1588">
        <v>8969</v>
      </c>
      <c r="B1588">
        <v>1977</v>
      </c>
      <c r="C1588" s="2">
        <f t="shared" ca="1" si="168"/>
        <v>48</v>
      </c>
      <c r="D1588" t="s">
        <v>442</v>
      </c>
      <c r="E1588" t="s">
        <v>34</v>
      </c>
      <c r="F1588">
        <v>71855</v>
      </c>
      <c r="G1588">
        <v>0</v>
      </c>
      <c r="H1588">
        <v>1</v>
      </c>
      <c r="I1588" s="21">
        <f t="shared" si="169"/>
        <v>1</v>
      </c>
      <c r="J1588" t="s">
        <v>367</v>
      </c>
      <c r="K1588">
        <v>59</v>
      </c>
      <c r="L1588">
        <v>548</v>
      </c>
      <c r="M1588">
        <v>31</v>
      </c>
      <c r="N1588">
        <v>422</v>
      </c>
      <c r="O1588">
        <v>0</v>
      </c>
      <c r="P1588">
        <v>112</v>
      </c>
      <c r="Q1588">
        <v>28</v>
      </c>
      <c r="R1588" s="2">
        <f t="shared" si="170"/>
        <v>1141</v>
      </c>
      <c r="S1588">
        <v>4</v>
      </c>
      <c r="T1588" s="2" t="str">
        <f t="shared" si="171"/>
        <v>With Discount</v>
      </c>
      <c r="U1588">
        <v>5</v>
      </c>
      <c r="V1588" s="18">
        <f t="shared" si="172"/>
        <v>356.5625</v>
      </c>
      <c r="W1588">
        <v>5</v>
      </c>
      <c r="X1588">
        <v>11</v>
      </c>
      <c r="Y1588" s="18">
        <f t="shared" si="173"/>
        <v>784.4375</v>
      </c>
      <c r="Z1588">
        <v>3</v>
      </c>
      <c r="AA1588" s="2">
        <f t="shared" si="174"/>
        <v>25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3</v>
      </c>
      <c r="AI1588">
        <v>11</v>
      </c>
      <c r="AJ1588">
        <v>0</v>
      </c>
    </row>
    <row r="1589" spans="1:36" x14ac:dyDescent="0.25">
      <c r="A1589">
        <v>4656</v>
      </c>
      <c r="B1589">
        <v>1990</v>
      </c>
      <c r="C1589" s="2">
        <f t="shared" ca="1" si="168"/>
        <v>35</v>
      </c>
      <c r="D1589" t="s">
        <v>443</v>
      </c>
      <c r="E1589" t="s">
        <v>30</v>
      </c>
      <c r="F1589">
        <v>51250</v>
      </c>
      <c r="G1589">
        <v>1</v>
      </c>
      <c r="H1589">
        <v>0</v>
      </c>
      <c r="I1589" s="21">
        <f t="shared" si="169"/>
        <v>1</v>
      </c>
      <c r="J1589" t="s">
        <v>216</v>
      </c>
      <c r="K1589">
        <v>28</v>
      </c>
      <c r="L1589">
        <v>342</v>
      </c>
      <c r="M1589">
        <v>32</v>
      </c>
      <c r="N1589">
        <v>230</v>
      </c>
      <c r="O1589">
        <v>34</v>
      </c>
      <c r="P1589">
        <v>32</v>
      </c>
      <c r="Q1589">
        <v>40</v>
      </c>
      <c r="R1589" s="2">
        <f t="shared" si="170"/>
        <v>710</v>
      </c>
      <c r="S1589">
        <v>5</v>
      </c>
      <c r="T1589" s="2" t="str">
        <f t="shared" si="171"/>
        <v>With Discount</v>
      </c>
      <c r="U1589">
        <v>10</v>
      </c>
      <c r="V1589" s="18">
        <f t="shared" si="172"/>
        <v>507.14285714285717</v>
      </c>
      <c r="W1589">
        <v>5</v>
      </c>
      <c r="X1589">
        <v>4</v>
      </c>
      <c r="Y1589" s="18">
        <f t="shared" si="173"/>
        <v>202.85714285714283</v>
      </c>
      <c r="Z1589">
        <v>9</v>
      </c>
      <c r="AA1589" s="2">
        <f t="shared" si="174"/>
        <v>24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</v>
      </c>
      <c r="AI1589">
        <v>11</v>
      </c>
      <c r="AJ1589">
        <v>0</v>
      </c>
    </row>
    <row r="1590" spans="1:36" x14ac:dyDescent="0.25">
      <c r="A1590">
        <v>4480</v>
      </c>
      <c r="B1590">
        <v>1973</v>
      </c>
      <c r="C1590" s="2">
        <f t="shared" ca="1" si="168"/>
        <v>52</v>
      </c>
      <c r="D1590" t="s">
        <v>443</v>
      </c>
      <c r="E1590" t="s">
        <v>34</v>
      </c>
      <c r="F1590">
        <v>60432</v>
      </c>
      <c r="G1590">
        <v>0</v>
      </c>
      <c r="H1590">
        <v>1</v>
      </c>
      <c r="I1590" s="21">
        <f t="shared" si="169"/>
        <v>1</v>
      </c>
      <c r="J1590" s="1">
        <v>41885</v>
      </c>
      <c r="K1590">
        <v>61</v>
      </c>
      <c r="L1590">
        <v>365</v>
      </c>
      <c r="M1590">
        <v>3</v>
      </c>
      <c r="N1590">
        <v>15</v>
      </c>
      <c r="O1590">
        <v>4</v>
      </c>
      <c r="P1590">
        <v>3</v>
      </c>
      <c r="Q1590">
        <v>11</v>
      </c>
      <c r="R1590" s="2">
        <f t="shared" si="170"/>
        <v>401</v>
      </c>
      <c r="S1590">
        <v>5</v>
      </c>
      <c r="T1590" s="2" t="str">
        <f t="shared" si="171"/>
        <v>With Discount</v>
      </c>
      <c r="U1590">
        <v>7</v>
      </c>
      <c r="V1590" s="18">
        <f t="shared" si="172"/>
        <v>233.91666666666669</v>
      </c>
      <c r="W1590">
        <v>2</v>
      </c>
      <c r="X1590">
        <v>5</v>
      </c>
      <c r="Y1590" s="18">
        <f t="shared" si="173"/>
        <v>167.08333333333334</v>
      </c>
      <c r="Z1590">
        <v>6</v>
      </c>
      <c r="AA1590" s="2">
        <f t="shared" si="174"/>
        <v>19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3</v>
      </c>
      <c r="AI1590">
        <v>11</v>
      </c>
      <c r="AJ1590">
        <v>0</v>
      </c>
    </row>
    <row r="1591" spans="1:36" x14ac:dyDescent="0.25">
      <c r="A1591">
        <v>9971</v>
      </c>
      <c r="B1591">
        <v>1964</v>
      </c>
      <c r="C1591" s="2">
        <f t="shared" ca="1" si="168"/>
        <v>61</v>
      </c>
      <c r="D1591" t="s">
        <v>33</v>
      </c>
      <c r="E1591" t="s">
        <v>34</v>
      </c>
      <c r="F1591">
        <v>65526</v>
      </c>
      <c r="G1591">
        <v>0</v>
      </c>
      <c r="H1591">
        <v>1</v>
      </c>
      <c r="I1591" s="21">
        <f t="shared" si="169"/>
        <v>1</v>
      </c>
      <c r="J1591" s="1">
        <v>41947</v>
      </c>
      <c r="K1591">
        <v>22</v>
      </c>
      <c r="L1591">
        <v>397</v>
      </c>
      <c r="M1591">
        <v>19</v>
      </c>
      <c r="N1591">
        <v>69</v>
      </c>
      <c r="O1591">
        <v>12</v>
      </c>
      <c r="P1591">
        <v>0</v>
      </c>
      <c r="Q1591">
        <v>9</v>
      </c>
      <c r="R1591" s="2">
        <f t="shared" si="170"/>
        <v>506</v>
      </c>
      <c r="S1591">
        <v>1</v>
      </c>
      <c r="T1591" s="2" t="str">
        <f t="shared" si="171"/>
        <v>With Discount</v>
      </c>
      <c r="U1591">
        <v>4</v>
      </c>
      <c r="V1591" s="18">
        <f t="shared" si="172"/>
        <v>168.66666666666666</v>
      </c>
      <c r="W1591">
        <v>4</v>
      </c>
      <c r="X1591">
        <v>8</v>
      </c>
      <c r="Y1591" s="18">
        <f t="shared" si="173"/>
        <v>337.33333333333331</v>
      </c>
      <c r="Z1591">
        <v>2</v>
      </c>
      <c r="AA1591" s="2">
        <f t="shared" si="174"/>
        <v>17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3</v>
      </c>
      <c r="AI1591">
        <v>11</v>
      </c>
      <c r="AJ1591">
        <v>0</v>
      </c>
    </row>
    <row r="1592" spans="1:36" x14ac:dyDescent="0.25">
      <c r="A1592">
        <v>6729</v>
      </c>
      <c r="B1592">
        <v>1988</v>
      </c>
      <c r="C1592" s="2">
        <f t="shared" ca="1" si="168"/>
        <v>37</v>
      </c>
      <c r="D1592" t="s">
        <v>442</v>
      </c>
      <c r="E1592" t="s">
        <v>30</v>
      </c>
      <c r="F1592">
        <v>68655</v>
      </c>
      <c r="G1592">
        <v>0</v>
      </c>
      <c r="H1592">
        <v>0</v>
      </c>
      <c r="I1592" s="21">
        <f t="shared" si="169"/>
        <v>0</v>
      </c>
      <c r="J1592" s="1">
        <v>41190</v>
      </c>
      <c r="K1592">
        <v>95</v>
      </c>
      <c r="L1592">
        <v>456</v>
      </c>
      <c r="M1592">
        <v>19</v>
      </c>
      <c r="N1592">
        <v>832</v>
      </c>
      <c r="O1592">
        <v>75</v>
      </c>
      <c r="P1592">
        <v>118</v>
      </c>
      <c r="Q1592">
        <v>38</v>
      </c>
      <c r="R1592" s="2">
        <f t="shared" si="170"/>
        <v>1538</v>
      </c>
      <c r="S1592">
        <v>1</v>
      </c>
      <c r="T1592" s="2" t="str">
        <f t="shared" si="171"/>
        <v>With Discount</v>
      </c>
      <c r="U1592">
        <v>4</v>
      </c>
      <c r="V1592" s="18">
        <f t="shared" si="172"/>
        <v>410.13333333333333</v>
      </c>
      <c r="W1592">
        <v>5</v>
      </c>
      <c r="X1592">
        <v>11</v>
      </c>
      <c r="Y1592" s="18">
        <f t="shared" si="173"/>
        <v>1127.8666666666666</v>
      </c>
      <c r="Z1592">
        <v>3</v>
      </c>
      <c r="AA1592" s="2">
        <f t="shared" si="174"/>
        <v>21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3</v>
      </c>
      <c r="AI1592">
        <v>11</v>
      </c>
      <c r="AJ1592">
        <v>0</v>
      </c>
    </row>
    <row r="1593" spans="1:36" x14ac:dyDescent="0.25">
      <c r="A1593">
        <v>1773</v>
      </c>
      <c r="B1593">
        <v>1978</v>
      </c>
      <c r="C1593" s="2">
        <f t="shared" ca="1" si="168"/>
        <v>47</v>
      </c>
      <c r="D1593" t="s">
        <v>443</v>
      </c>
      <c r="E1593" t="s">
        <v>34</v>
      </c>
      <c r="F1593">
        <v>12393</v>
      </c>
      <c r="G1593">
        <v>0</v>
      </c>
      <c r="H1593">
        <v>0</v>
      </c>
      <c r="I1593" s="21">
        <f t="shared" si="169"/>
        <v>0</v>
      </c>
      <c r="J1593" s="1">
        <v>41011</v>
      </c>
      <c r="K1593">
        <v>38</v>
      </c>
      <c r="L1593">
        <v>5</v>
      </c>
      <c r="M1593">
        <v>6</v>
      </c>
      <c r="N1593">
        <v>15</v>
      </c>
      <c r="O1593">
        <v>11</v>
      </c>
      <c r="P1593">
        <v>7</v>
      </c>
      <c r="Q1593">
        <v>13</v>
      </c>
      <c r="R1593" s="2">
        <f t="shared" si="170"/>
        <v>57</v>
      </c>
      <c r="S1593">
        <v>1</v>
      </c>
      <c r="T1593" s="2" t="str">
        <f t="shared" si="171"/>
        <v>With Discount</v>
      </c>
      <c r="U1593">
        <v>2</v>
      </c>
      <c r="V1593" s="18">
        <f t="shared" si="172"/>
        <v>22.8</v>
      </c>
      <c r="W1593">
        <v>0</v>
      </c>
      <c r="X1593">
        <v>3</v>
      </c>
      <c r="Y1593" s="18">
        <f t="shared" si="173"/>
        <v>34.199999999999996</v>
      </c>
      <c r="Z1593">
        <v>9</v>
      </c>
      <c r="AA1593" s="2">
        <f t="shared" si="174"/>
        <v>6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3</v>
      </c>
      <c r="AI1593">
        <v>11</v>
      </c>
      <c r="AJ1593">
        <v>0</v>
      </c>
    </row>
    <row r="1594" spans="1:36" x14ac:dyDescent="0.25">
      <c r="A1594">
        <v>9242</v>
      </c>
      <c r="B1594">
        <v>1990</v>
      </c>
      <c r="C1594" s="2">
        <f t="shared" ca="1" si="168"/>
        <v>35</v>
      </c>
      <c r="D1594" t="s">
        <v>442</v>
      </c>
      <c r="E1594" t="s">
        <v>30</v>
      </c>
      <c r="F1594">
        <v>64509</v>
      </c>
      <c r="G1594">
        <v>0</v>
      </c>
      <c r="H1594">
        <v>0</v>
      </c>
      <c r="I1594" s="21">
        <f t="shared" si="169"/>
        <v>0</v>
      </c>
      <c r="J1594" t="s">
        <v>361</v>
      </c>
      <c r="K1594">
        <v>19</v>
      </c>
      <c r="L1594">
        <v>836</v>
      </c>
      <c r="M1594">
        <v>185</v>
      </c>
      <c r="N1594">
        <v>575</v>
      </c>
      <c r="O1594">
        <v>24</v>
      </c>
      <c r="P1594">
        <v>25</v>
      </c>
      <c r="Q1594">
        <v>77</v>
      </c>
      <c r="R1594" s="2">
        <f t="shared" si="170"/>
        <v>1722</v>
      </c>
      <c r="S1594">
        <v>1</v>
      </c>
      <c r="T1594" s="2" t="str">
        <f t="shared" si="171"/>
        <v>With Discount</v>
      </c>
      <c r="U1594">
        <v>6</v>
      </c>
      <c r="V1594" s="18">
        <f t="shared" si="172"/>
        <v>688.80000000000007</v>
      </c>
      <c r="W1594">
        <v>3</v>
      </c>
      <c r="X1594">
        <v>9</v>
      </c>
      <c r="Y1594" s="18">
        <f t="shared" si="173"/>
        <v>1033.2</v>
      </c>
      <c r="Z1594">
        <v>4</v>
      </c>
      <c r="AA1594" s="2">
        <f t="shared" si="174"/>
        <v>19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3</v>
      </c>
      <c r="AI1594">
        <v>11</v>
      </c>
      <c r="AJ1594">
        <v>1</v>
      </c>
    </row>
    <row r="1595" spans="1:36" x14ac:dyDescent="0.25">
      <c r="A1595">
        <v>1764</v>
      </c>
      <c r="B1595">
        <v>1975</v>
      </c>
      <c r="C1595" s="2">
        <f t="shared" ca="1" si="168"/>
        <v>50</v>
      </c>
      <c r="D1595" t="s">
        <v>442</v>
      </c>
      <c r="E1595" t="s">
        <v>30</v>
      </c>
      <c r="F1595">
        <v>33955</v>
      </c>
      <c r="G1595">
        <v>1</v>
      </c>
      <c r="H1595">
        <v>0</v>
      </c>
      <c r="I1595" s="21">
        <f t="shared" si="169"/>
        <v>1</v>
      </c>
      <c r="J1595" s="1">
        <v>41525</v>
      </c>
      <c r="K1595">
        <v>92</v>
      </c>
      <c r="L1595">
        <v>100</v>
      </c>
      <c r="M1595">
        <v>2</v>
      </c>
      <c r="N1595">
        <v>128</v>
      </c>
      <c r="O1595">
        <v>23</v>
      </c>
      <c r="P1595">
        <v>7</v>
      </c>
      <c r="Q1595">
        <v>10</v>
      </c>
      <c r="R1595" s="2">
        <f t="shared" si="170"/>
        <v>270</v>
      </c>
      <c r="S1595">
        <v>4</v>
      </c>
      <c r="T1595" s="2" t="str">
        <f t="shared" si="171"/>
        <v>With Discount</v>
      </c>
      <c r="U1595">
        <v>5</v>
      </c>
      <c r="V1595" s="18">
        <f t="shared" si="172"/>
        <v>135</v>
      </c>
      <c r="W1595">
        <v>1</v>
      </c>
      <c r="X1595">
        <v>5</v>
      </c>
      <c r="Y1595" s="18">
        <f t="shared" si="173"/>
        <v>135</v>
      </c>
      <c r="Z1595">
        <v>8</v>
      </c>
      <c r="AA1595" s="2">
        <f t="shared" si="174"/>
        <v>15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3</v>
      </c>
      <c r="AI1595">
        <v>11</v>
      </c>
      <c r="AJ1595">
        <v>0</v>
      </c>
    </row>
    <row r="1596" spans="1:36" x14ac:dyDescent="0.25">
      <c r="A1596">
        <v>6215</v>
      </c>
      <c r="B1596">
        <v>1977</v>
      </c>
      <c r="C1596" s="2">
        <f t="shared" ca="1" si="168"/>
        <v>48</v>
      </c>
      <c r="D1596" t="s">
        <v>442</v>
      </c>
      <c r="E1596" t="s">
        <v>34</v>
      </c>
      <c r="F1596">
        <v>31353</v>
      </c>
      <c r="G1596">
        <v>1</v>
      </c>
      <c r="H1596">
        <v>1</v>
      </c>
      <c r="I1596" s="21">
        <f t="shared" si="169"/>
        <v>2</v>
      </c>
      <c r="J1596" t="s">
        <v>128</v>
      </c>
      <c r="K1596">
        <v>24</v>
      </c>
      <c r="L1596">
        <v>10</v>
      </c>
      <c r="M1596">
        <v>0</v>
      </c>
      <c r="N1596">
        <v>10</v>
      </c>
      <c r="O1596">
        <v>3</v>
      </c>
      <c r="P1596">
        <v>1</v>
      </c>
      <c r="Q1596">
        <v>7</v>
      </c>
      <c r="R1596" s="2">
        <f t="shared" si="170"/>
        <v>31</v>
      </c>
      <c r="S1596">
        <v>2</v>
      </c>
      <c r="T1596" s="2" t="str">
        <f t="shared" si="171"/>
        <v>With Discount</v>
      </c>
      <c r="U1596">
        <v>1</v>
      </c>
      <c r="V1596" s="18">
        <f t="shared" si="172"/>
        <v>10.333333333333332</v>
      </c>
      <c r="W1596">
        <v>1</v>
      </c>
      <c r="X1596">
        <v>2</v>
      </c>
      <c r="Y1596" s="18">
        <f t="shared" si="173"/>
        <v>20.666666666666664</v>
      </c>
      <c r="Z1596">
        <v>8</v>
      </c>
      <c r="AA1596" s="2">
        <f t="shared" si="174"/>
        <v>6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3</v>
      </c>
      <c r="AI1596">
        <v>11</v>
      </c>
      <c r="AJ1596">
        <v>1</v>
      </c>
    </row>
    <row r="1597" spans="1:36" x14ac:dyDescent="0.25">
      <c r="A1597">
        <v>10099</v>
      </c>
      <c r="B1597">
        <v>1984</v>
      </c>
      <c r="C1597" s="2">
        <f t="shared" ca="1" si="168"/>
        <v>41</v>
      </c>
      <c r="D1597" t="s">
        <v>442</v>
      </c>
      <c r="E1597" t="s">
        <v>34</v>
      </c>
      <c r="F1597">
        <v>55434</v>
      </c>
      <c r="G1597">
        <v>1</v>
      </c>
      <c r="H1597">
        <v>0</v>
      </c>
      <c r="I1597" s="21">
        <f t="shared" si="169"/>
        <v>1</v>
      </c>
      <c r="J1597" s="1">
        <v>41404</v>
      </c>
      <c r="K1597">
        <v>21</v>
      </c>
      <c r="L1597">
        <v>238</v>
      </c>
      <c r="M1597">
        <v>115</v>
      </c>
      <c r="N1597">
        <v>215</v>
      </c>
      <c r="O1597">
        <v>169</v>
      </c>
      <c r="P1597">
        <v>69</v>
      </c>
      <c r="Q1597">
        <v>76</v>
      </c>
      <c r="R1597" s="2">
        <f t="shared" si="170"/>
        <v>882</v>
      </c>
      <c r="S1597">
        <v>3</v>
      </c>
      <c r="T1597" s="2" t="str">
        <f t="shared" si="171"/>
        <v>With Discount</v>
      </c>
      <c r="U1597">
        <v>5</v>
      </c>
      <c r="V1597" s="18">
        <f t="shared" si="172"/>
        <v>245</v>
      </c>
      <c r="W1597">
        <v>3</v>
      </c>
      <c r="X1597">
        <v>13</v>
      </c>
      <c r="Y1597" s="18">
        <f t="shared" si="173"/>
        <v>637</v>
      </c>
      <c r="Z1597">
        <v>4</v>
      </c>
      <c r="AA1597" s="2">
        <f t="shared" si="174"/>
        <v>24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3</v>
      </c>
      <c r="AI1597">
        <v>11</v>
      </c>
      <c r="AJ1597">
        <v>0</v>
      </c>
    </row>
    <row r="1598" spans="1:36" x14ac:dyDescent="0.25">
      <c r="A1598">
        <v>5423</v>
      </c>
      <c r="B1598">
        <v>1983</v>
      </c>
      <c r="C1598" s="2">
        <f t="shared" ca="1" si="168"/>
        <v>42</v>
      </c>
      <c r="D1598" t="s">
        <v>442</v>
      </c>
      <c r="E1598" t="s">
        <v>34</v>
      </c>
      <c r="F1598">
        <v>28359</v>
      </c>
      <c r="G1598">
        <v>1</v>
      </c>
      <c r="H1598">
        <v>0</v>
      </c>
      <c r="I1598" s="21">
        <f t="shared" si="169"/>
        <v>1</v>
      </c>
      <c r="J1598" t="s">
        <v>158</v>
      </c>
      <c r="K1598">
        <v>35</v>
      </c>
      <c r="L1598">
        <v>6</v>
      </c>
      <c r="M1598">
        <v>0</v>
      </c>
      <c r="N1598">
        <v>5</v>
      </c>
      <c r="O1598">
        <v>2</v>
      </c>
      <c r="P1598">
        <v>1</v>
      </c>
      <c r="Q1598">
        <v>2</v>
      </c>
      <c r="R1598" s="2">
        <f t="shared" si="170"/>
        <v>16</v>
      </c>
      <c r="S1598">
        <v>1</v>
      </c>
      <c r="T1598" s="2" t="str">
        <f t="shared" si="171"/>
        <v>With Discount</v>
      </c>
      <c r="U1598">
        <v>1</v>
      </c>
      <c r="V1598" s="18">
        <f t="shared" si="172"/>
        <v>5.333333333333333</v>
      </c>
      <c r="W1598">
        <v>0</v>
      </c>
      <c r="X1598">
        <v>2</v>
      </c>
      <c r="Y1598" s="18">
        <f t="shared" si="173"/>
        <v>10.666666666666666</v>
      </c>
      <c r="Z1598">
        <v>7</v>
      </c>
      <c r="AA1598" s="2">
        <f t="shared" si="174"/>
        <v>4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</v>
      </c>
      <c r="AI1598">
        <v>11</v>
      </c>
      <c r="AJ1598">
        <v>0</v>
      </c>
    </row>
    <row r="1599" spans="1:36" x14ac:dyDescent="0.25">
      <c r="A1599">
        <v>940</v>
      </c>
      <c r="B1599">
        <v>1987</v>
      </c>
      <c r="C1599" s="2">
        <f t="shared" ca="1" si="168"/>
        <v>38</v>
      </c>
      <c r="D1599" t="s">
        <v>442</v>
      </c>
      <c r="E1599" t="s">
        <v>30</v>
      </c>
      <c r="F1599">
        <v>57100</v>
      </c>
      <c r="G1599">
        <v>1</v>
      </c>
      <c r="H1599">
        <v>0</v>
      </c>
      <c r="I1599" s="21">
        <f t="shared" si="169"/>
        <v>1</v>
      </c>
      <c r="J1599" t="s">
        <v>238</v>
      </c>
      <c r="K1599">
        <v>9</v>
      </c>
      <c r="L1599">
        <v>158</v>
      </c>
      <c r="M1599">
        <v>11</v>
      </c>
      <c r="N1599">
        <v>99</v>
      </c>
      <c r="O1599">
        <v>15</v>
      </c>
      <c r="P1599">
        <v>11</v>
      </c>
      <c r="Q1599">
        <v>17</v>
      </c>
      <c r="R1599" s="2">
        <f t="shared" si="170"/>
        <v>311</v>
      </c>
      <c r="S1599">
        <v>2</v>
      </c>
      <c r="T1599" s="2" t="str">
        <f t="shared" si="171"/>
        <v>With Discount</v>
      </c>
      <c r="U1599">
        <v>3</v>
      </c>
      <c r="V1599" s="18">
        <f t="shared" si="172"/>
        <v>93.3</v>
      </c>
      <c r="W1599">
        <v>2</v>
      </c>
      <c r="X1599">
        <v>7</v>
      </c>
      <c r="Y1599" s="18">
        <f t="shared" si="173"/>
        <v>217.7</v>
      </c>
      <c r="Z1599">
        <v>3</v>
      </c>
      <c r="AA1599" s="2">
        <f t="shared" si="174"/>
        <v>14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</v>
      </c>
      <c r="AI1599">
        <v>11</v>
      </c>
      <c r="AJ1599">
        <v>0</v>
      </c>
    </row>
    <row r="1600" spans="1:36" x14ac:dyDescent="0.25">
      <c r="A1600">
        <v>3011</v>
      </c>
      <c r="B1600">
        <v>1965</v>
      </c>
      <c r="C1600" s="2">
        <f t="shared" ca="1" si="168"/>
        <v>60</v>
      </c>
      <c r="D1600" t="s">
        <v>442</v>
      </c>
      <c r="E1600" t="s">
        <v>34</v>
      </c>
      <c r="F1600">
        <v>69139</v>
      </c>
      <c r="G1600">
        <v>0</v>
      </c>
      <c r="H1600">
        <v>1</v>
      </c>
      <c r="I1600" s="21">
        <f t="shared" si="169"/>
        <v>1</v>
      </c>
      <c r="J1600" t="s">
        <v>253</v>
      </c>
      <c r="K1600">
        <v>23</v>
      </c>
      <c r="L1600">
        <v>86</v>
      </c>
      <c r="M1600">
        <v>12</v>
      </c>
      <c r="N1600">
        <v>75</v>
      </c>
      <c r="O1600">
        <v>33</v>
      </c>
      <c r="P1600">
        <v>15</v>
      </c>
      <c r="Q1600">
        <v>6</v>
      </c>
      <c r="R1600" s="2">
        <f t="shared" si="170"/>
        <v>227</v>
      </c>
      <c r="S1600">
        <v>1</v>
      </c>
      <c r="T1600" s="2" t="str">
        <f t="shared" si="171"/>
        <v>With Discount</v>
      </c>
      <c r="U1600">
        <v>4</v>
      </c>
      <c r="V1600" s="18">
        <f t="shared" si="172"/>
        <v>100.88888888888889</v>
      </c>
      <c r="W1600">
        <v>1</v>
      </c>
      <c r="X1600">
        <v>5</v>
      </c>
      <c r="Y1600" s="18">
        <f t="shared" si="173"/>
        <v>126.11111111111111</v>
      </c>
      <c r="Z1600">
        <v>4</v>
      </c>
      <c r="AA1600" s="2">
        <f t="shared" si="174"/>
        <v>11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3</v>
      </c>
      <c r="AI1600">
        <v>11</v>
      </c>
      <c r="AJ1600">
        <v>0</v>
      </c>
    </row>
    <row r="1601" spans="1:36" x14ac:dyDescent="0.25">
      <c r="A1601">
        <v>3298</v>
      </c>
      <c r="B1601">
        <v>1956</v>
      </c>
      <c r="C1601" s="2">
        <f t="shared" ca="1" si="168"/>
        <v>69</v>
      </c>
      <c r="D1601" t="s">
        <v>443</v>
      </c>
      <c r="E1601" t="s">
        <v>34</v>
      </c>
      <c r="F1601">
        <v>52973</v>
      </c>
      <c r="G1601">
        <v>0</v>
      </c>
      <c r="H1601">
        <v>1</v>
      </c>
      <c r="I1601" s="21">
        <f t="shared" si="169"/>
        <v>1</v>
      </c>
      <c r="J1601" s="1">
        <v>41132</v>
      </c>
      <c r="K1601">
        <v>92</v>
      </c>
      <c r="L1601">
        <v>856</v>
      </c>
      <c r="M1601">
        <v>0</v>
      </c>
      <c r="N1601">
        <v>76</v>
      </c>
      <c r="O1601">
        <v>12</v>
      </c>
      <c r="P1601">
        <v>9</v>
      </c>
      <c r="Q1601">
        <v>199</v>
      </c>
      <c r="R1601" s="2">
        <f t="shared" si="170"/>
        <v>1152</v>
      </c>
      <c r="S1601">
        <v>7</v>
      </c>
      <c r="T1601" s="2" t="str">
        <f t="shared" si="171"/>
        <v>With Discount</v>
      </c>
      <c r="U1601">
        <v>9</v>
      </c>
      <c r="V1601" s="18">
        <f t="shared" si="172"/>
        <v>576</v>
      </c>
      <c r="W1601">
        <v>6</v>
      </c>
      <c r="X1601">
        <v>9</v>
      </c>
      <c r="Y1601" s="18">
        <f t="shared" si="173"/>
        <v>576</v>
      </c>
      <c r="Z1601">
        <v>8</v>
      </c>
      <c r="AA1601" s="2">
        <f t="shared" si="174"/>
        <v>31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3</v>
      </c>
      <c r="AI1601">
        <v>11</v>
      </c>
      <c r="AJ1601">
        <v>0</v>
      </c>
    </row>
    <row r="1602" spans="1:36" x14ac:dyDescent="0.25">
      <c r="A1602">
        <v>8286</v>
      </c>
      <c r="B1602">
        <v>1965</v>
      </c>
      <c r="C1602" s="2">
        <f t="shared" ca="1" si="168"/>
        <v>60</v>
      </c>
      <c r="D1602" t="s">
        <v>33</v>
      </c>
      <c r="E1602" t="s">
        <v>34</v>
      </c>
      <c r="F1602">
        <v>51717</v>
      </c>
      <c r="G1602">
        <v>0</v>
      </c>
      <c r="H1602">
        <v>1</v>
      </c>
      <c r="I1602" s="21">
        <f t="shared" si="169"/>
        <v>1</v>
      </c>
      <c r="J1602" t="s">
        <v>113</v>
      </c>
      <c r="K1602">
        <v>55</v>
      </c>
      <c r="L1602">
        <v>98</v>
      </c>
      <c r="M1602">
        <v>1</v>
      </c>
      <c r="N1602">
        <v>17</v>
      </c>
      <c r="O1602">
        <v>0</v>
      </c>
      <c r="P1602">
        <v>1</v>
      </c>
      <c r="Q1602">
        <v>5</v>
      </c>
      <c r="R1602" s="2">
        <f t="shared" si="170"/>
        <v>122</v>
      </c>
      <c r="S1602">
        <v>1</v>
      </c>
      <c r="T1602" s="2" t="str">
        <f t="shared" si="171"/>
        <v>With Discount</v>
      </c>
      <c r="U1602">
        <v>3</v>
      </c>
      <c r="V1602" s="18">
        <f t="shared" si="172"/>
        <v>52.285714285714285</v>
      </c>
      <c r="W1602">
        <v>0</v>
      </c>
      <c r="X1602">
        <v>4</v>
      </c>
      <c r="Y1602" s="18">
        <f t="shared" si="173"/>
        <v>69.714285714285708</v>
      </c>
      <c r="Z1602">
        <v>7</v>
      </c>
      <c r="AA1602" s="2">
        <f t="shared" si="174"/>
        <v>8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3</v>
      </c>
      <c r="AI1602">
        <v>11</v>
      </c>
      <c r="AJ1602">
        <v>0</v>
      </c>
    </row>
    <row r="1603" spans="1:36" x14ac:dyDescent="0.25">
      <c r="A1603">
        <v>9668</v>
      </c>
      <c r="B1603">
        <v>1971</v>
      </c>
      <c r="C1603" s="2">
        <f t="shared" ref="C1603:C1666" ca="1" si="175">YEAR(TODAY()) -B1603</f>
        <v>54</v>
      </c>
      <c r="D1603" t="s">
        <v>442</v>
      </c>
      <c r="E1603" t="s">
        <v>34</v>
      </c>
      <c r="F1603">
        <v>18793</v>
      </c>
      <c r="G1603">
        <v>1</v>
      </c>
      <c r="H1603">
        <v>0</v>
      </c>
      <c r="I1603" s="21">
        <f t="shared" ref="I1603:I1666" si="176">SUM(G1603,H1603)</f>
        <v>1</v>
      </c>
      <c r="J1603" s="1">
        <v>41609</v>
      </c>
      <c r="K1603">
        <v>14</v>
      </c>
      <c r="L1603">
        <v>4</v>
      </c>
      <c r="M1603">
        <v>16</v>
      </c>
      <c r="N1603">
        <v>20</v>
      </c>
      <c r="O1603">
        <v>0</v>
      </c>
      <c r="P1603">
        <v>17</v>
      </c>
      <c r="Q1603">
        <v>20</v>
      </c>
      <c r="R1603" s="2">
        <f t="shared" ref="R1603:R1666" si="177">SUM(L1603,M1603,N1603,O1603,P1603,Q1603)</f>
        <v>77</v>
      </c>
      <c r="S1603">
        <v>3</v>
      </c>
      <c r="T1603" s="2" t="str">
        <f t="shared" ref="T1603:T1666" si="178">IF(S1603&gt;0, "With Discount", "Without Discount")</f>
        <v>With Discount</v>
      </c>
      <c r="U1603">
        <v>2</v>
      </c>
      <c r="V1603" s="18">
        <f t="shared" ref="V1603:V1666" si="179">IF((U1603+X1603)=0,0, (U1603/(U1603+X1603))*R1603)</f>
        <v>25.666666666666664</v>
      </c>
      <c r="W1603">
        <v>0</v>
      </c>
      <c r="X1603">
        <v>4</v>
      </c>
      <c r="Y1603" s="18">
        <f t="shared" ref="Y1603:Y1666" si="180">IF((X1603+U1603)=0,0, (X1603/(X1603+U1603))*R1603)</f>
        <v>51.333333333333329</v>
      </c>
      <c r="Z1603">
        <v>8</v>
      </c>
      <c r="AA1603" s="2">
        <f t="shared" ref="AA1603:AA1666" si="181">SUM(S1603,U1603,W1603,X1603)</f>
        <v>9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3</v>
      </c>
      <c r="AI1603">
        <v>11</v>
      </c>
      <c r="AJ1603">
        <v>0</v>
      </c>
    </row>
    <row r="1604" spans="1:36" x14ac:dyDescent="0.25">
      <c r="A1604">
        <v>5120</v>
      </c>
      <c r="B1604">
        <v>1982</v>
      </c>
      <c r="C1604" s="2">
        <f t="shared" ca="1" si="175"/>
        <v>43</v>
      </c>
      <c r="D1604" t="s">
        <v>443</v>
      </c>
      <c r="E1604" t="s">
        <v>34</v>
      </c>
      <c r="F1604">
        <v>66664</v>
      </c>
      <c r="G1604">
        <v>0</v>
      </c>
      <c r="H1604">
        <v>0</v>
      </c>
      <c r="I1604" s="21">
        <f t="shared" si="176"/>
        <v>0</v>
      </c>
      <c r="J1604" t="s">
        <v>232</v>
      </c>
      <c r="K1604">
        <v>78</v>
      </c>
      <c r="L1604">
        <v>398</v>
      </c>
      <c r="M1604">
        <v>96</v>
      </c>
      <c r="N1604">
        <v>447</v>
      </c>
      <c r="O1604">
        <v>220</v>
      </c>
      <c r="P1604">
        <v>96</v>
      </c>
      <c r="Q1604">
        <v>32</v>
      </c>
      <c r="R1604" s="2">
        <f t="shared" si="177"/>
        <v>1289</v>
      </c>
      <c r="S1604">
        <v>1</v>
      </c>
      <c r="T1604" s="2" t="str">
        <f t="shared" si="178"/>
        <v>With Discount</v>
      </c>
      <c r="U1604">
        <v>5</v>
      </c>
      <c r="V1604" s="18">
        <f t="shared" si="179"/>
        <v>585.90909090909088</v>
      </c>
      <c r="W1604">
        <v>7</v>
      </c>
      <c r="X1604">
        <v>6</v>
      </c>
      <c r="Y1604" s="18">
        <f t="shared" si="180"/>
        <v>703.09090909090901</v>
      </c>
      <c r="Z1604">
        <v>3</v>
      </c>
      <c r="AA1604" s="2">
        <f t="shared" si="181"/>
        <v>19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3</v>
      </c>
      <c r="AI1604">
        <v>11</v>
      </c>
      <c r="AJ1604">
        <v>0</v>
      </c>
    </row>
    <row r="1605" spans="1:36" x14ac:dyDescent="0.25">
      <c r="A1605">
        <v>6097</v>
      </c>
      <c r="B1605">
        <v>1959</v>
      </c>
      <c r="C1605" s="2">
        <f t="shared" ca="1" si="175"/>
        <v>66</v>
      </c>
      <c r="D1605" t="s">
        <v>442</v>
      </c>
      <c r="E1605" t="s">
        <v>30</v>
      </c>
      <c r="F1605">
        <v>50664</v>
      </c>
      <c r="G1605">
        <v>1</v>
      </c>
      <c r="H1605">
        <v>1</v>
      </c>
      <c r="I1605" s="21">
        <f t="shared" si="176"/>
        <v>2</v>
      </c>
      <c r="J1605" t="s">
        <v>367</v>
      </c>
      <c r="K1605">
        <v>64</v>
      </c>
      <c r="L1605">
        <v>313</v>
      </c>
      <c r="M1605">
        <v>8</v>
      </c>
      <c r="N1605">
        <v>104</v>
      </c>
      <c r="O1605">
        <v>6</v>
      </c>
      <c r="P1605">
        <v>4</v>
      </c>
      <c r="Q1605">
        <v>126</v>
      </c>
      <c r="R1605" s="2">
        <f t="shared" si="177"/>
        <v>561</v>
      </c>
      <c r="S1605">
        <v>9</v>
      </c>
      <c r="T1605" s="2" t="str">
        <f t="shared" si="178"/>
        <v>With Discount</v>
      </c>
      <c r="U1605">
        <v>8</v>
      </c>
      <c r="V1605" s="18">
        <f t="shared" si="179"/>
        <v>320.57142857142856</v>
      </c>
      <c r="W1605">
        <v>1</v>
      </c>
      <c r="X1605">
        <v>6</v>
      </c>
      <c r="Y1605" s="18">
        <f t="shared" si="180"/>
        <v>240.42857142857142</v>
      </c>
      <c r="Z1605">
        <v>9</v>
      </c>
      <c r="AA1605" s="2">
        <f t="shared" si="181"/>
        <v>24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3</v>
      </c>
      <c r="AI1605">
        <v>11</v>
      </c>
      <c r="AJ1605">
        <v>0</v>
      </c>
    </row>
    <row r="1606" spans="1:36" x14ac:dyDescent="0.25">
      <c r="A1606">
        <v>7019</v>
      </c>
      <c r="B1606">
        <v>1963</v>
      </c>
      <c r="C1606" s="2">
        <f t="shared" ca="1" si="175"/>
        <v>62</v>
      </c>
      <c r="D1606" t="s">
        <v>442</v>
      </c>
      <c r="E1606" t="s">
        <v>34</v>
      </c>
      <c r="F1606">
        <v>54414</v>
      </c>
      <c r="G1606">
        <v>1</v>
      </c>
      <c r="H1606">
        <v>1</v>
      </c>
      <c r="I1606" s="21">
        <f t="shared" si="176"/>
        <v>2</v>
      </c>
      <c r="J1606" t="s">
        <v>217</v>
      </c>
      <c r="K1606">
        <v>49</v>
      </c>
      <c r="L1606">
        <v>109</v>
      </c>
      <c r="M1606">
        <v>18</v>
      </c>
      <c r="N1606">
        <v>16</v>
      </c>
      <c r="O1606">
        <v>24</v>
      </c>
      <c r="P1606">
        <v>26</v>
      </c>
      <c r="Q1606">
        <v>18</v>
      </c>
      <c r="R1606" s="2">
        <f t="shared" si="177"/>
        <v>211</v>
      </c>
      <c r="S1606">
        <v>4</v>
      </c>
      <c r="T1606" s="2" t="str">
        <f t="shared" si="178"/>
        <v>With Discount</v>
      </c>
      <c r="U1606">
        <v>3</v>
      </c>
      <c r="V1606" s="18">
        <f t="shared" si="179"/>
        <v>79.125</v>
      </c>
      <c r="W1606">
        <v>1</v>
      </c>
      <c r="X1606">
        <v>5</v>
      </c>
      <c r="Y1606" s="18">
        <f t="shared" si="180"/>
        <v>131.875</v>
      </c>
      <c r="Z1606">
        <v>4</v>
      </c>
      <c r="AA1606" s="2">
        <f t="shared" si="181"/>
        <v>13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3</v>
      </c>
      <c r="AI1606">
        <v>11</v>
      </c>
      <c r="AJ1606">
        <v>0</v>
      </c>
    </row>
    <row r="1607" spans="1:36" x14ac:dyDescent="0.25">
      <c r="A1607">
        <v>7408</v>
      </c>
      <c r="B1607">
        <v>1952</v>
      </c>
      <c r="C1607" s="2">
        <f t="shared" ca="1" si="175"/>
        <v>73</v>
      </c>
      <c r="D1607" t="s">
        <v>33</v>
      </c>
      <c r="E1607" t="s">
        <v>34</v>
      </c>
      <c r="F1607">
        <v>54549</v>
      </c>
      <c r="G1607">
        <v>0</v>
      </c>
      <c r="H1607">
        <v>1</v>
      </c>
      <c r="I1607" s="21">
        <f t="shared" si="176"/>
        <v>1</v>
      </c>
      <c r="J1607" s="1">
        <v>41701</v>
      </c>
      <c r="K1607">
        <v>8</v>
      </c>
      <c r="L1607">
        <v>216</v>
      </c>
      <c r="M1607">
        <v>2</v>
      </c>
      <c r="N1607">
        <v>6</v>
      </c>
      <c r="O1607">
        <v>0</v>
      </c>
      <c r="P1607">
        <v>0</v>
      </c>
      <c r="Q1607">
        <v>9</v>
      </c>
      <c r="R1607" s="2">
        <f t="shared" si="177"/>
        <v>233</v>
      </c>
      <c r="S1607">
        <v>2</v>
      </c>
      <c r="T1607" s="2" t="str">
        <f t="shared" si="178"/>
        <v>With Discount</v>
      </c>
      <c r="U1607">
        <v>5</v>
      </c>
      <c r="V1607" s="18">
        <f t="shared" si="179"/>
        <v>129.44444444444446</v>
      </c>
      <c r="W1607">
        <v>1</v>
      </c>
      <c r="X1607">
        <v>4</v>
      </c>
      <c r="Y1607" s="18">
        <f t="shared" si="180"/>
        <v>103.55555555555554</v>
      </c>
      <c r="Z1607">
        <v>7</v>
      </c>
      <c r="AA1607" s="2">
        <f t="shared" si="181"/>
        <v>12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3</v>
      </c>
      <c r="AI1607">
        <v>11</v>
      </c>
      <c r="AJ1607">
        <v>0</v>
      </c>
    </row>
    <row r="1608" spans="1:36" x14ac:dyDescent="0.25">
      <c r="A1608">
        <v>8041</v>
      </c>
      <c r="B1608">
        <v>1971</v>
      </c>
      <c r="C1608" s="2">
        <f t="shared" ca="1" si="175"/>
        <v>54</v>
      </c>
      <c r="D1608" t="s">
        <v>33</v>
      </c>
      <c r="E1608" t="s">
        <v>57</v>
      </c>
      <c r="F1608">
        <v>47111</v>
      </c>
      <c r="G1608">
        <v>0</v>
      </c>
      <c r="H1608">
        <v>1</v>
      </c>
      <c r="I1608" s="21">
        <f t="shared" si="176"/>
        <v>1</v>
      </c>
      <c r="J1608" s="1">
        <v>41130</v>
      </c>
      <c r="K1608">
        <v>35</v>
      </c>
      <c r="L1608">
        <v>595</v>
      </c>
      <c r="M1608">
        <v>71</v>
      </c>
      <c r="N1608">
        <v>153</v>
      </c>
      <c r="O1608">
        <v>120</v>
      </c>
      <c r="P1608">
        <v>112</v>
      </c>
      <c r="Q1608">
        <v>41</v>
      </c>
      <c r="R1608" s="2">
        <f t="shared" si="177"/>
        <v>1092</v>
      </c>
      <c r="S1608">
        <v>6</v>
      </c>
      <c r="T1608" s="2" t="str">
        <f t="shared" si="178"/>
        <v>With Discount</v>
      </c>
      <c r="U1608">
        <v>3</v>
      </c>
      <c r="V1608" s="18">
        <f t="shared" si="179"/>
        <v>252</v>
      </c>
      <c r="W1608">
        <v>2</v>
      </c>
      <c r="X1608">
        <v>10</v>
      </c>
      <c r="Y1608" s="18">
        <f t="shared" si="180"/>
        <v>840</v>
      </c>
      <c r="Z1608">
        <v>9</v>
      </c>
      <c r="AA1608" s="2">
        <f t="shared" si="181"/>
        <v>21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3</v>
      </c>
      <c r="AI1608">
        <v>11</v>
      </c>
      <c r="AJ1608">
        <v>0</v>
      </c>
    </row>
    <row r="1609" spans="1:36" x14ac:dyDescent="0.25">
      <c r="A1609">
        <v>252</v>
      </c>
      <c r="B1609">
        <v>1963</v>
      </c>
      <c r="C1609" s="2">
        <f t="shared" ca="1" si="175"/>
        <v>62</v>
      </c>
      <c r="D1609" t="s">
        <v>33</v>
      </c>
      <c r="E1609" t="s">
        <v>37</v>
      </c>
      <c r="F1609">
        <v>41003</v>
      </c>
      <c r="G1609">
        <v>0</v>
      </c>
      <c r="H1609">
        <v>0</v>
      </c>
      <c r="I1609" s="21">
        <f t="shared" si="176"/>
        <v>0</v>
      </c>
      <c r="J1609" t="s">
        <v>69</v>
      </c>
      <c r="K1609">
        <v>11</v>
      </c>
      <c r="L1609">
        <v>123</v>
      </c>
      <c r="M1609">
        <v>133</v>
      </c>
      <c r="N1609">
        <v>142</v>
      </c>
      <c r="O1609">
        <v>71</v>
      </c>
      <c r="P1609">
        <v>44</v>
      </c>
      <c r="Q1609">
        <v>88</v>
      </c>
      <c r="R1609" s="2">
        <f t="shared" si="177"/>
        <v>601</v>
      </c>
      <c r="S1609">
        <v>1</v>
      </c>
      <c r="T1609" s="2" t="str">
        <f t="shared" si="178"/>
        <v>With Discount</v>
      </c>
      <c r="U1609">
        <v>6</v>
      </c>
      <c r="V1609" s="18">
        <f t="shared" si="179"/>
        <v>257.57142857142856</v>
      </c>
      <c r="W1609">
        <v>2</v>
      </c>
      <c r="X1609">
        <v>8</v>
      </c>
      <c r="Y1609" s="18">
        <f t="shared" si="180"/>
        <v>343.42857142857139</v>
      </c>
      <c r="Z1609">
        <v>6</v>
      </c>
      <c r="AA1609" s="2">
        <f t="shared" si="181"/>
        <v>17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3</v>
      </c>
      <c r="AI1609">
        <v>11</v>
      </c>
      <c r="AJ1609">
        <v>0</v>
      </c>
    </row>
    <row r="1610" spans="1:36" x14ac:dyDescent="0.25">
      <c r="A1610">
        <v>9986</v>
      </c>
      <c r="B1610">
        <v>1982</v>
      </c>
      <c r="C1610" s="2">
        <f t="shared" ca="1" si="175"/>
        <v>43</v>
      </c>
      <c r="D1610" t="s">
        <v>442</v>
      </c>
      <c r="E1610" t="s">
        <v>34</v>
      </c>
      <c r="F1610">
        <v>19444</v>
      </c>
      <c r="G1610">
        <v>1</v>
      </c>
      <c r="H1610">
        <v>0</v>
      </c>
      <c r="I1610" s="21">
        <f t="shared" si="176"/>
        <v>1</v>
      </c>
      <c r="J1610" t="s">
        <v>413</v>
      </c>
      <c r="K1610">
        <v>8</v>
      </c>
      <c r="L1610">
        <v>16</v>
      </c>
      <c r="M1610">
        <v>0</v>
      </c>
      <c r="N1610">
        <v>23</v>
      </c>
      <c r="O1610">
        <v>3</v>
      </c>
      <c r="P1610">
        <v>2</v>
      </c>
      <c r="Q1610">
        <v>10</v>
      </c>
      <c r="R1610" s="2">
        <f t="shared" si="177"/>
        <v>54</v>
      </c>
      <c r="S1610">
        <v>3</v>
      </c>
      <c r="T1610" s="2" t="str">
        <f t="shared" si="178"/>
        <v>With Discount</v>
      </c>
      <c r="U1610">
        <v>4</v>
      </c>
      <c r="V1610" s="18">
        <f t="shared" si="179"/>
        <v>36</v>
      </c>
      <c r="W1610">
        <v>1</v>
      </c>
      <c r="X1610">
        <v>2</v>
      </c>
      <c r="Y1610" s="18">
        <f t="shared" si="180"/>
        <v>18</v>
      </c>
      <c r="Z1610">
        <v>7</v>
      </c>
      <c r="AA1610" s="2">
        <f t="shared" si="181"/>
        <v>10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3</v>
      </c>
      <c r="AI1610">
        <v>11</v>
      </c>
      <c r="AJ1610">
        <v>1</v>
      </c>
    </row>
    <row r="1611" spans="1:36" x14ac:dyDescent="0.25">
      <c r="A1611">
        <v>3276</v>
      </c>
      <c r="B1611">
        <v>1976</v>
      </c>
      <c r="C1611" s="2">
        <f t="shared" ca="1" si="175"/>
        <v>49</v>
      </c>
      <c r="D1611" t="s">
        <v>443</v>
      </c>
      <c r="E1611" t="s">
        <v>34</v>
      </c>
      <c r="F1611">
        <v>36301</v>
      </c>
      <c r="G1611">
        <v>1</v>
      </c>
      <c r="H1611">
        <v>0</v>
      </c>
      <c r="I1611" s="21">
        <f t="shared" si="176"/>
        <v>1</v>
      </c>
      <c r="J1611" t="s">
        <v>349</v>
      </c>
      <c r="K1611">
        <v>53</v>
      </c>
      <c r="L1611">
        <v>11</v>
      </c>
      <c r="M1611">
        <v>12</v>
      </c>
      <c r="N1611">
        <v>35</v>
      </c>
      <c r="O1611">
        <v>3</v>
      </c>
      <c r="P1611">
        <v>5</v>
      </c>
      <c r="Q1611">
        <v>12</v>
      </c>
      <c r="R1611" s="2">
        <f t="shared" si="177"/>
        <v>78</v>
      </c>
      <c r="S1611">
        <v>1</v>
      </c>
      <c r="T1611" s="2" t="str">
        <f t="shared" si="178"/>
        <v>With Discount</v>
      </c>
      <c r="U1611">
        <v>3</v>
      </c>
      <c r="V1611" s="18">
        <f t="shared" si="179"/>
        <v>39</v>
      </c>
      <c r="W1611">
        <v>0</v>
      </c>
      <c r="X1611">
        <v>3</v>
      </c>
      <c r="Y1611" s="18">
        <f t="shared" si="180"/>
        <v>39</v>
      </c>
      <c r="Z1611">
        <v>7</v>
      </c>
      <c r="AA1611" s="2">
        <f t="shared" si="181"/>
        <v>7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3</v>
      </c>
      <c r="AI1611">
        <v>11</v>
      </c>
      <c r="AJ1611">
        <v>0</v>
      </c>
    </row>
    <row r="1612" spans="1:36" x14ac:dyDescent="0.25">
      <c r="A1612">
        <v>3859</v>
      </c>
      <c r="B1612">
        <v>1947</v>
      </c>
      <c r="C1612" s="2">
        <f t="shared" ca="1" si="175"/>
        <v>78</v>
      </c>
      <c r="D1612" t="s">
        <v>33</v>
      </c>
      <c r="E1612" t="s">
        <v>34</v>
      </c>
      <c r="F1612">
        <v>73059</v>
      </c>
      <c r="G1612">
        <v>0</v>
      </c>
      <c r="H1612">
        <v>1</v>
      </c>
      <c r="I1612" s="21">
        <f t="shared" si="176"/>
        <v>1</v>
      </c>
      <c r="J1612" t="s">
        <v>140</v>
      </c>
      <c r="K1612">
        <v>36</v>
      </c>
      <c r="L1612">
        <v>410</v>
      </c>
      <c r="M1612">
        <v>112</v>
      </c>
      <c r="N1612">
        <v>420</v>
      </c>
      <c r="O1612">
        <v>0</v>
      </c>
      <c r="P1612">
        <v>82</v>
      </c>
      <c r="Q1612">
        <v>71</v>
      </c>
      <c r="R1612" s="2">
        <f t="shared" si="177"/>
        <v>1095</v>
      </c>
      <c r="S1612">
        <v>1</v>
      </c>
      <c r="T1612" s="2" t="str">
        <f t="shared" si="178"/>
        <v>With Discount</v>
      </c>
      <c r="U1612">
        <v>9</v>
      </c>
      <c r="V1612" s="18">
        <f t="shared" si="179"/>
        <v>447.9545454545455</v>
      </c>
      <c r="W1612">
        <v>3</v>
      </c>
      <c r="X1612">
        <v>13</v>
      </c>
      <c r="Y1612" s="18">
        <f t="shared" si="180"/>
        <v>647.04545454545462</v>
      </c>
      <c r="Z1612">
        <v>4</v>
      </c>
      <c r="AA1612" s="2">
        <f t="shared" si="181"/>
        <v>26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3</v>
      </c>
      <c r="AI1612">
        <v>11</v>
      </c>
      <c r="AJ1612">
        <v>0</v>
      </c>
    </row>
    <row r="1613" spans="1:36" x14ac:dyDescent="0.25">
      <c r="A1613">
        <v>3570</v>
      </c>
      <c r="B1613">
        <v>1969</v>
      </c>
      <c r="C1613" s="2">
        <f t="shared" ca="1" si="175"/>
        <v>56</v>
      </c>
      <c r="D1613" t="s">
        <v>33</v>
      </c>
      <c r="E1613" t="s">
        <v>34</v>
      </c>
      <c r="F1613">
        <v>42731</v>
      </c>
      <c r="G1613">
        <v>1</v>
      </c>
      <c r="H1613">
        <v>0</v>
      </c>
      <c r="I1613" s="21">
        <f t="shared" si="176"/>
        <v>1</v>
      </c>
      <c r="J1613" t="s">
        <v>290</v>
      </c>
      <c r="K1613">
        <v>64</v>
      </c>
      <c r="L1613">
        <v>159</v>
      </c>
      <c r="M1613">
        <v>2</v>
      </c>
      <c r="N1613">
        <v>51</v>
      </c>
      <c r="O1613">
        <v>6</v>
      </c>
      <c r="P1613">
        <v>2</v>
      </c>
      <c r="Q1613">
        <v>24</v>
      </c>
      <c r="R1613" s="2">
        <f t="shared" si="177"/>
        <v>244</v>
      </c>
      <c r="S1613">
        <v>3</v>
      </c>
      <c r="T1613" s="2" t="str">
        <f t="shared" si="178"/>
        <v>With Discount</v>
      </c>
      <c r="U1613">
        <v>4</v>
      </c>
      <c r="V1613" s="18">
        <f t="shared" si="179"/>
        <v>108.44444444444444</v>
      </c>
      <c r="W1613">
        <v>1</v>
      </c>
      <c r="X1613">
        <v>5</v>
      </c>
      <c r="Y1613" s="18">
        <f t="shared" si="180"/>
        <v>135.55555555555557</v>
      </c>
      <c r="Z1613">
        <v>5</v>
      </c>
      <c r="AA1613" s="2">
        <f t="shared" si="181"/>
        <v>13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3</v>
      </c>
      <c r="AI1613">
        <v>11</v>
      </c>
      <c r="AJ1613">
        <v>0</v>
      </c>
    </row>
    <row r="1614" spans="1:36" x14ac:dyDescent="0.25">
      <c r="A1614">
        <v>3783</v>
      </c>
      <c r="B1614">
        <v>1959</v>
      </c>
      <c r="C1614" s="2">
        <f t="shared" ca="1" si="175"/>
        <v>66</v>
      </c>
      <c r="D1614" t="s">
        <v>33</v>
      </c>
      <c r="E1614" t="s">
        <v>34</v>
      </c>
      <c r="F1614">
        <v>52854</v>
      </c>
      <c r="G1614">
        <v>1</v>
      </c>
      <c r="H1614">
        <v>1</v>
      </c>
      <c r="I1614" s="21">
        <f t="shared" si="176"/>
        <v>2</v>
      </c>
      <c r="J1614" t="s">
        <v>364</v>
      </c>
      <c r="K1614">
        <v>43</v>
      </c>
      <c r="L1614">
        <v>105</v>
      </c>
      <c r="M1614">
        <v>0</v>
      </c>
      <c r="N1614">
        <v>10</v>
      </c>
      <c r="O1614">
        <v>0</v>
      </c>
      <c r="P1614">
        <v>1</v>
      </c>
      <c r="Q1614">
        <v>0</v>
      </c>
      <c r="R1614" s="2">
        <f t="shared" si="177"/>
        <v>116</v>
      </c>
      <c r="S1614">
        <v>2</v>
      </c>
      <c r="T1614" s="2" t="str">
        <f t="shared" si="178"/>
        <v>With Discount</v>
      </c>
      <c r="U1614">
        <v>2</v>
      </c>
      <c r="V1614" s="18">
        <f t="shared" si="179"/>
        <v>38.666666666666664</v>
      </c>
      <c r="W1614">
        <v>1</v>
      </c>
      <c r="X1614">
        <v>4</v>
      </c>
      <c r="Y1614" s="18">
        <f t="shared" si="180"/>
        <v>77.333333333333329</v>
      </c>
      <c r="Z1614">
        <v>5</v>
      </c>
      <c r="AA1614" s="2">
        <f t="shared" si="181"/>
        <v>9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3</v>
      </c>
      <c r="AI1614">
        <v>11</v>
      </c>
      <c r="AJ1614">
        <v>0</v>
      </c>
    </row>
    <row r="1615" spans="1:36" x14ac:dyDescent="0.25">
      <c r="A1615">
        <v>10207</v>
      </c>
      <c r="B1615">
        <v>1978</v>
      </c>
      <c r="C1615" s="2">
        <f t="shared" ca="1" si="175"/>
        <v>47</v>
      </c>
      <c r="D1615" t="s">
        <v>442</v>
      </c>
      <c r="E1615" t="s">
        <v>34</v>
      </c>
      <c r="F1615">
        <v>22775</v>
      </c>
      <c r="G1615">
        <v>1</v>
      </c>
      <c r="H1615">
        <v>0</v>
      </c>
      <c r="I1615" s="21">
        <f t="shared" si="176"/>
        <v>1</v>
      </c>
      <c r="J1615" t="s">
        <v>169</v>
      </c>
      <c r="K1615">
        <v>40</v>
      </c>
      <c r="L1615">
        <v>5</v>
      </c>
      <c r="M1615">
        <v>1</v>
      </c>
      <c r="N1615">
        <v>8</v>
      </c>
      <c r="O1615">
        <v>0</v>
      </c>
      <c r="P1615">
        <v>0</v>
      </c>
      <c r="Q1615">
        <v>1</v>
      </c>
      <c r="R1615" s="2">
        <f t="shared" si="177"/>
        <v>15</v>
      </c>
      <c r="S1615">
        <v>1</v>
      </c>
      <c r="T1615" s="2" t="str">
        <f t="shared" si="178"/>
        <v>With Discount</v>
      </c>
      <c r="U1615">
        <v>1</v>
      </c>
      <c r="V1615" s="18">
        <f t="shared" si="179"/>
        <v>5</v>
      </c>
      <c r="W1615">
        <v>0</v>
      </c>
      <c r="X1615">
        <v>2</v>
      </c>
      <c r="Y1615" s="18">
        <f t="shared" si="180"/>
        <v>10</v>
      </c>
      <c r="Z1615">
        <v>8</v>
      </c>
      <c r="AA1615" s="2">
        <f t="shared" si="181"/>
        <v>4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3</v>
      </c>
      <c r="AI1615">
        <v>11</v>
      </c>
      <c r="AJ1615">
        <v>0</v>
      </c>
    </row>
    <row r="1616" spans="1:36" x14ac:dyDescent="0.25">
      <c r="A1616">
        <v>10906</v>
      </c>
      <c r="B1616">
        <v>1948</v>
      </c>
      <c r="C1616" s="2">
        <f t="shared" ca="1" si="175"/>
        <v>77</v>
      </c>
      <c r="D1616" t="s">
        <v>33</v>
      </c>
      <c r="E1616" t="s">
        <v>34</v>
      </c>
      <c r="F1616">
        <v>46681</v>
      </c>
      <c r="G1616">
        <v>0</v>
      </c>
      <c r="H1616">
        <v>2</v>
      </c>
      <c r="I1616" s="21">
        <f t="shared" si="176"/>
        <v>2</v>
      </c>
      <c r="J1616" s="1">
        <v>41496</v>
      </c>
      <c r="K1616">
        <v>52</v>
      </c>
      <c r="L1616">
        <v>269</v>
      </c>
      <c r="M1616">
        <v>15</v>
      </c>
      <c r="N1616">
        <v>69</v>
      </c>
      <c r="O1616">
        <v>15</v>
      </c>
      <c r="P1616">
        <v>19</v>
      </c>
      <c r="Q1616">
        <v>38</v>
      </c>
      <c r="R1616" s="2">
        <f t="shared" si="177"/>
        <v>425</v>
      </c>
      <c r="S1616">
        <v>2</v>
      </c>
      <c r="T1616" s="2" t="str">
        <f t="shared" si="178"/>
        <v>With Discount</v>
      </c>
      <c r="U1616">
        <v>4</v>
      </c>
      <c r="V1616" s="18">
        <f t="shared" si="179"/>
        <v>212.5</v>
      </c>
      <c r="W1616">
        <v>6</v>
      </c>
      <c r="X1616">
        <v>4</v>
      </c>
      <c r="Y1616" s="18">
        <f t="shared" si="180"/>
        <v>212.5</v>
      </c>
      <c r="Z1616">
        <v>5</v>
      </c>
      <c r="AA1616" s="2">
        <f t="shared" si="181"/>
        <v>16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3</v>
      </c>
      <c r="AI1616">
        <v>11</v>
      </c>
      <c r="AJ1616">
        <v>0</v>
      </c>
    </row>
    <row r="1617" spans="1:36" x14ac:dyDescent="0.25">
      <c r="A1617">
        <v>3427</v>
      </c>
      <c r="B1617">
        <v>1955</v>
      </c>
      <c r="C1617" s="2">
        <f t="shared" ca="1" si="175"/>
        <v>70</v>
      </c>
      <c r="D1617" t="s">
        <v>33</v>
      </c>
      <c r="E1617" t="s">
        <v>34</v>
      </c>
      <c r="F1617">
        <v>59821</v>
      </c>
      <c r="G1617">
        <v>0</v>
      </c>
      <c r="H1617">
        <v>1</v>
      </c>
      <c r="I1617" s="21">
        <f t="shared" si="176"/>
        <v>1</v>
      </c>
      <c r="J1617" s="1">
        <v>41612</v>
      </c>
      <c r="K1617">
        <v>11</v>
      </c>
      <c r="L1617">
        <v>629</v>
      </c>
      <c r="M1617">
        <v>0</v>
      </c>
      <c r="N1617">
        <v>70</v>
      </c>
      <c r="O1617">
        <v>0</v>
      </c>
      <c r="P1617">
        <v>0</v>
      </c>
      <c r="Q1617">
        <v>35</v>
      </c>
      <c r="R1617" s="2">
        <f t="shared" si="177"/>
        <v>734</v>
      </c>
      <c r="S1617">
        <v>6</v>
      </c>
      <c r="T1617" s="2" t="str">
        <f t="shared" si="178"/>
        <v>With Discount</v>
      </c>
      <c r="U1617">
        <v>11</v>
      </c>
      <c r="V1617" s="18">
        <f t="shared" si="179"/>
        <v>448.5555555555556</v>
      </c>
      <c r="W1617">
        <v>2</v>
      </c>
      <c r="X1617">
        <v>7</v>
      </c>
      <c r="Y1617" s="18">
        <f t="shared" si="180"/>
        <v>285.44444444444446</v>
      </c>
      <c r="Z1617">
        <v>8</v>
      </c>
      <c r="AA1617" s="2">
        <f t="shared" si="181"/>
        <v>26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3</v>
      </c>
      <c r="AI1617">
        <v>11</v>
      </c>
      <c r="AJ1617">
        <v>0</v>
      </c>
    </row>
    <row r="1618" spans="1:36" x14ac:dyDescent="0.25">
      <c r="A1618">
        <v>5209</v>
      </c>
      <c r="B1618">
        <v>1954</v>
      </c>
      <c r="C1618" s="2">
        <f t="shared" ca="1" si="175"/>
        <v>71</v>
      </c>
      <c r="D1618" t="s">
        <v>442</v>
      </c>
      <c r="E1618" t="s">
        <v>37</v>
      </c>
      <c r="F1618">
        <v>50002</v>
      </c>
      <c r="G1618">
        <v>0</v>
      </c>
      <c r="H1618">
        <v>1</v>
      </c>
      <c r="I1618" s="21">
        <f t="shared" si="176"/>
        <v>1</v>
      </c>
      <c r="J1618" t="s">
        <v>63</v>
      </c>
      <c r="K1618">
        <v>21</v>
      </c>
      <c r="L1618">
        <v>443</v>
      </c>
      <c r="M1618">
        <v>5</v>
      </c>
      <c r="N1618">
        <v>71</v>
      </c>
      <c r="O1618">
        <v>21</v>
      </c>
      <c r="P1618">
        <v>16</v>
      </c>
      <c r="Q1618">
        <v>82</v>
      </c>
      <c r="R1618" s="2">
        <f t="shared" si="177"/>
        <v>638</v>
      </c>
      <c r="S1618">
        <v>2</v>
      </c>
      <c r="T1618" s="2" t="str">
        <f t="shared" si="178"/>
        <v>With Discount</v>
      </c>
      <c r="U1618">
        <v>8</v>
      </c>
      <c r="V1618" s="18">
        <f t="shared" si="179"/>
        <v>340.26666666666665</v>
      </c>
      <c r="W1618">
        <v>2</v>
      </c>
      <c r="X1618">
        <v>7</v>
      </c>
      <c r="Y1618" s="18">
        <f t="shared" si="180"/>
        <v>297.73333333333335</v>
      </c>
      <c r="Z1618">
        <v>7</v>
      </c>
      <c r="AA1618" s="2">
        <f t="shared" si="181"/>
        <v>19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3</v>
      </c>
      <c r="AI1618">
        <v>11</v>
      </c>
      <c r="AJ1618">
        <v>0</v>
      </c>
    </row>
    <row r="1619" spans="1:36" x14ac:dyDescent="0.25">
      <c r="A1619">
        <v>10711</v>
      </c>
      <c r="B1619">
        <v>1945</v>
      </c>
      <c r="C1619" s="2">
        <f t="shared" ca="1" si="175"/>
        <v>80</v>
      </c>
      <c r="D1619" t="s">
        <v>442</v>
      </c>
      <c r="E1619" t="s">
        <v>34</v>
      </c>
      <c r="F1619">
        <v>69755</v>
      </c>
      <c r="G1619">
        <v>0</v>
      </c>
      <c r="H1619">
        <v>0</v>
      </c>
      <c r="I1619" s="21">
        <f t="shared" si="176"/>
        <v>0</v>
      </c>
      <c r="J1619" s="1">
        <v>41315</v>
      </c>
      <c r="K1619">
        <v>23</v>
      </c>
      <c r="L1619">
        <v>217</v>
      </c>
      <c r="M1619">
        <v>77</v>
      </c>
      <c r="N1619">
        <v>373</v>
      </c>
      <c r="O1619">
        <v>111</v>
      </c>
      <c r="P1619">
        <v>23</v>
      </c>
      <c r="Q1619">
        <v>93</v>
      </c>
      <c r="R1619" s="2">
        <f t="shared" si="177"/>
        <v>894</v>
      </c>
      <c r="S1619">
        <v>1</v>
      </c>
      <c r="T1619" s="2" t="str">
        <f t="shared" si="178"/>
        <v>With Discount</v>
      </c>
      <c r="U1619">
        <v>3</v>
      </c>
      <c r="V1619" s="18">
        <f t="shared" si="179"/>
        <v>178.8</v>
      </c>
      <c r="W1619">
        <v>6</v>
      </c>
      <c r="X1619">
        <v>12</v>
      </c>
      <c r="Y1619" s="18">
        <f t="shared" si="180"/>
        <v>715.2</v>
      </c>
      <c r="Z1619">
        <v>1</v>
      </c>
      <c r="AA1619" s="2">
        <f t="shared" si="181"/>
        <v>22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3</v>
      </c>
      <c r="AI1619">
        <v>11</v>
      </c>
      <c r="AJ1619">
        <v>0</v>
      </c>
    </row>
    <row r="1620" spans="1:36" x14ac:dyDescent="0.25">
      <c r="A1620">
        <v>10785</v>
      </c>
      <c r="B1620">
        <v>1969</v>
      </c>
      <c r="C1620" s="2">
        <f t="shared" ca="1" si="175"/>
        <v>56</v>
      </c>
      <c r="D1620" t="s">
        <v>442</v>
      </c>
      <c r="E1620" t="s">
        <v>34</v>
      </c>
      <c r="F1620">
        <v>44078</v>
      </c>
      <c r="G1620">
        <v>1</v>
      </c>
      <c r="H1620">
        <v>1</v>
      </c>
      <c r="I1620" s="21">
        <f t="shared" si="176"/>
        <v>2</v>
      </c>
      <c r="J1620" t="s">
        <v>334</v>
      </c>
      <c r="K1620">
        <v>17</v>
      </c>
      <c r="L1620">
        <v>24</v>
      </c>
      <c r="M1620">
        <v>1</v>
      </c>
      <c r="N1620">
        <v>10</v>
      </c>
      <c r="O1620">
        <v>2</v>
      </c>
      <c r="P1620">
        <v>0</v>
      </c>
      <c r="Q1620">
        <v>4</v>
      </c>
      <c r="R1620" s="2">
        <f t="shared" si="177"/>
        <v>41</v>
      </c>
      <c r="S1620">
        <v>2</v>
      </c>
      <c r="T1620" s="2" t="str">
        <f t="shared" si="178"/>
        <v>With Discount</v>
      </c>
      <c r="U1620">
        <v>2</v>
      </c>
      <c r="V1620" s="18">
        <f t="shared" si="179"/>
        <v>16.400000000000002</v>
      </c>
      <c r="W1620">
        <v>0</v>
      </c>
      <c r="X1620">
        <v>3</v>
      </c>
      <c r="Y1620" s="18">
        <f t="shared" si="180"/>
        <v>24.599999999999998</v>
      </c>
      <c r="Z1620">
        <v>5</v>
      </c>
      <c r="AA1620" s="2">
        <f t="shared" si="181"/>
        <v>7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3</v>
      </c>
      <c r="AI1620">
        <v>11</v>
      </c>
      <c r="AJ1620">
        <v>0</v>
      </c>
    </row>
    <row r="1621" spans="1:36" x14ac:dyDescent="0.25">
      <c r="A1621">
        <v>2814</v>
      </c>
      <c r="B1621">
        <v>1976</v>
      </c>
      <c r="C1621" s="2">
        <f t="shared" ca="1" si="175"/>
        <v>49</v>
      </c>
      <c r="D1621" t="s">
        <v>443</v>
      </c>
      <c r="E1621" t="s">
        <v>34</v>
      </c>
      <c r="F1621">
        <v>30560</v>
      </c>
      <c r="G1621">
        <v>1</v>
      </c>
      <c r="H1621">
        <v>0</v>
      </c>
      <c r="I1621" s="21">
        <f t="shared" si="176"/>
        <v>1</v>
      </c>
      <c r="J1621" t="s">
        <v>412</v>
      </c>
      <c r="K1621">
        <v>6</v>
      </c>
      <c r="L1621">
        <v>9</v>
      </c>
      <c r="M1621">
        <v>1</v>
      </c>
      <c r="N1621">
        <v>5</v>
      </c>
      <c r="O1621">
        <v>4</v>
      </c>
      <c r="P1621">
        <v>5</v>
      </c>
      <c r="Q1621">
        <v>7</v>
      </c>
      <c r="R1621" s="2">
        <f t="shared" si="177"/>
        <v>31</v>
      </c>
      <c r="S1621">
        <v>1</v>
      </c>
      <c r="T1621" s="2" t="str">
        <f t="shared" si="178"/>
        <v>With Discount</v>
      </c>
      <c r="U1621">
        <v>1</v>
      </c>
      <c r="V1621" s="18">
        <f t="shared" si="179"/>
        <v>7.75</v>
      </c>
      <c r="W1621">
        <v>0</v>
      </c>
      <c r="X1621">
        <v>3</v>
      </c>
      <c r="Y1621" s="18">
        <f t="shared" si="180"/>
        <v>23.25</v>
      </c>
      <c r="Z1621">
        <v>7</v>
      </c>
      <c r="AA1621" s="2">
        <f t="shared" si="181"/>
        <v>5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3</v>
      </c>
      <c r="AI1621">
        <v>11</v>
      </c>
      <c r="AJ1621">
        <v>0</v>
      </c>
    </row>
    <row r="1622" spans="1:36" x14ac:dyDescent="0.25">
      <c r="A1622">
        <v>6866</v>
      </c>
      <c r="B1622">
        <v>1969</v>
      </c>
      <c r="C1622" s="2">
        <f t="shared" ca="1" si="175"/>
        <v>56</v>
      </c>
      <c r="D1622" t="s">
        <v>443</v>
      </c>
      <c r="E1622" t="s">
        <v>34</v>
      </c>
      <c r="F1622">
        <v>35924</v>
      </c>
      <c r="G1622">
        <v>1</v>
      </c>
      <c r="H1622">
        <v>1</v>
      </c>
      <c r="I1622" s="21">
        <f t="shared" si="176"/>
        <v>2</v>
      </c>
      <c r="J1622" t="s">
        <v>81</v>
      </c>
      <c r="K1622">
        <v>56</v>
      </c>
      <c r="L1622">
        <v>8</v>
      </c>
      <c r="M1622">
        <v>0</v>
      </c>
      <c r="N1622">
        <v>14</v>
      </c>
      <c r="O1622">
        <v>2</v>
      </c>
      <c r="P1622">
        <v>3</v>
      </c>
      <c r="Q1622">
        <v>7</v>
      </c>
      <c r="R1622" s="2">
        <f t="shared" si="177"/>
        <v>34</v>
      </c>
      <c r="S1622">
        <v>1</v>
      </c>
      <c r="T1622" s="2" t="str">
        <f t="shared" si="178"/>
        <v>With Discount</v>
      </c>
      <c r="U1622">
        <v>1</v>
      </c>
      <c r="V1622" s="18">
        <f t="shared" si="179"/>
        <v>8.5</v>
      </c>
      <c r="W1622">
        <v>0</v>
      </c>
      <c r="X1622">
        <v>3</v>
      </c>
      <c r="Y1622" s="18">
        <f t="shared" si="180"/>
        <v>25.5</v>
      </c>
      <c r="Z1622">
        <v>5</v>
      </c>
      <c r="AA1622" s="2">
        <f t="shared" si="181"/>
        <v>5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3</v>
      </c>
      <c r="AI1622">
        <v>11</v>
      </c>
      <c r="AJ1622">
        <v>0</v>
      </c>
    </row>
    <row r="1623" spans="1:36" x14ac:dyDescent="0.25">
      <c r="A1623">
        <v>1665</v>
      </c>
      <c r="B1623">
        <v>1964</v>
      </c>
      <c r="C1623" s="2">
        <f t="shared" ca="1" si="175"/>
        <v>61</v>
      </c>
      <c r="D1623" t="s">
        <v>33</v>
      </c>
      <c r="E1623" t="s">
        <v>37</v>
      </c>
      <c r="F1623">
        <v>64140</v>
      </c>
      <c r="G1623">
        <v>0</v>
      </c>
      <c r="H1623">
        <v>2</v>
      </c>
      <c r="I1623" s="21">
        <f t="shared" si="176"/>
        <v>2</v>
      </c>
      <c r="J1623" t="s">
        <v>414</v>
      </c>
      <c r="K1623">
        <v>71</v>
      </c>
      <c r="L1623">
        <v>1459</v>
      </c>
      <c r="M1623">
        <v>0</v>
      </c>
      <c r="N1623">
        <v>61</v>
      </c>
      <c r="O1623">
        <v>0</v>
      </c>
      <c r="P1623">
        <v>15</v>
      </c>
      <c r="Q1623">
        <v>215</v>
      </c>
      <c r="R1623" s="2">
        <f t="shared" si="177"/>
        <v>1750</v>
      </c>
      <c r="S1623">
        <v>5</v>
      </c>
      <c r="T1623" s="2" t="str">
        <f t="shared" si="178"/>
        <v>With Discount</v>
      </c>
      <c r="U1623">
        <v>2</v>
      </c>
      <c r="V1623" s="18">
        <f t="shared" si="179"/>
        <v>437.5</v>
      </c>
      <c r="W1623">
        <v>5</v>
      </c>
      <c r="X1623">
        <v>6</v>
      </c>
      <c r="Y1623" s="18">
        <f t="shared" si="180"/>
        <v>1312.5</v>
      </c>
      <c r="Z1623">
        <v>5</v>
      </c>
      <c r="AA1623" s="2">
        <f t="shared" si="181"/>
        <v>18</v>
      </c>
      <c r="AB1623">
        <v>1</v>
      </c>
      <c r="AC1623">
        <v>0</v>
      </c>
      <c r="AD1623">
        <v>1</v>
      </c>
      <c r="AE1623">
        <v>0</v>
      </c>
      <c r="AF1623">
        <v>1</v>
      </c>
      <c r="AG1623">
        <v>0</v>
      </c>
      <c r="AH1623">
        <v>3</v>
      </c>
      <c r="AI1623">
        <v>11</v>
      </c>
      <c r="AJ1623">
        <v>1</v>
      </c>
    </row>
    <row r="1624" spans="1:36" x14ac:dyDescent="0.25">
      <c r="A1624">
        <v>6575</v>
      </c>
      <c r="B1624">
        <v>1981</v>
      </c>
      <c r="C1624" s="2">
        <f t="shared" ca="1" si="175"/>
        <v>44</v>
      </c>
      <c r="D1624" t="s">
        <v>442</v>
      </c>
      <c r="E1624" t="s">
        <v>34</v>
      </c>
      <c r="F1624">
        <v>56386</v>
      </c>
      <c r="G1624">
        <v>1</v>
      </c>
      <c r="H1624">
        <v>1</v>
      </c>
      <c r="I1624" s="21">
        <f t="shared" si="176"/>
        <v>2</v>
      </c>
      <c r="J1624" t="s">
        <v>194</v>
      </c>
      <c r="K1624">
        <v>51</v>
      </c>
      <c r="L1624">
        <v>230</v>
      </c>
      <c r="M1624">
        <v>48</v>
      </c>
      <c r="N1624">
        <v>214</v>
      </c>
      <c r="O1624">
        <v>13</v>
      </c>
      <c r="P1624">
        <v>32</v>
      </c>
      <c r="Q1624">
        <v>75</v>
      </c>
      <c r="R1624" s="2">
        <f t="shared" si="177"/>
        <v>612</v>
      </c>
      <c r="S1624">
        <v>8</v>
      </c>
      <c r="T1624" s="2" t="str">
        <f t="shared" si="178"/>
        <v>With Discount</v>
      </c>
      <c r="U1624">
        <v>9</v>
      </c>
      <c r="V1624" s="18">
        <f t="shared" si="179"/>
        <v>344.25</v>
      </c>
      <c r="W1624">
        <v>1</v>
      </c>
      <c r="X1624">
        <v>7</v>
      </c>
      <c r="Y1624" s="18">
        <f t="shared" si="180"/>
        <v>267.75</v>
      </c>
      <c r="Z1624">
        <v>9</v>
      </c>
      <c r="AA1624" s="2">
        <f t="shared" si="181"/>
        <v>25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3</v>
      </c>
      <c r="AI1624">
        <v>11</v>
      </c>
      <c r="AJ1624">
        <v>0</v>
      </c>
    </row>
    <row r="1625" spans="1:36" x14ac:dyDescent="0.25">
      <c r="A1625">
        <v>3829</v>
      </c>
      <c r="B1625">
        <v>1979</v>
      </c>
      <c r="C1625" s="2">
        <f t="shared" ca="1" si="175"/>
        <v>46</v>
      </c>
      <c r="D1625" t="s">
        <v>41</v>
      </c>
      <c r="E1625" t="s">
        <v>34</v>
      </c>
      <c r="F1625">
        <v>24594</v>
      </c>
      <c r="G1625">
        <v>1</v>
      </c>
      <c r="H1625">
        <v>0</v>
      </c>
      <c r="I1625" s="21">
        <f t="shared" si="176"/>
        <v>1</v>
      </c>
      <c r="J1625" s="1">
        <v>41559</v>
      </c>
      <c r="K1625">
        <v>94</v>
      </c>
      <c r="L1625">
        <v>1</v>
      </c>
      <c r="M1625">
        <v>3</v>
      </c>
      <c r="N1625">
        <v>6</v>
      </c>
      <c r="O1625">
        <v>10</v>
      </c>
      <c r="P1625">
        <v>0</v>
      </c>
      <c r="Q1625">
        <v>9</v>
      </c>
      <c r="R1625" s="2">
        <f t="shared" si="177"/>
        <v>29</v>
      </c>
      <c r="S1625">
        <v>1</v>
      </c>
      <c r="T1625" s="2" t="str">
        <f t="shared" si="178"/>
        <v>With Discount</v>
      </c>
      <c r="U1625">
        <v>1</v>
      </c>
      <c r="V1625" s="18">
        <f t="shared" si="179"/>
        <v>7.25</v>
      </c>
      <c r="W1625">
        <v>0</v>
      </c>
      <c r="X1625">
        <v>3</v>
      </c>
      <c r="Y1625" s="18">
        <f t="shared" si="180"/>
        <v>21.75</v>
      </c>
      <c r="Z1625">
        <v>5</v>
      </c>
      <c r="AA1625" s="2">
        <f t="shared" si="181"/>
        <v>5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</v>
      </c>
      <c r="AI1625">
        <v>11</v>
      </c>
      <c r="AJ1625">
        <v>0</v>
      </c>
    </row>
    <row r="1626" spans="1:36" x14ac:dyDescent="0.25">
      <c r="A1626">
        <v>3091</v>
      </c>
      <c r="B1626">
        <v>1981</v>
      </c>
      <c r="C1626" s="2">
        <f t="shared" ca="1" si="175"/>
        <v>44</v>
      </c>
      <c r="D1626" t="s">
        <v>443</v>
      </c>
      <c r="E1626" t="s">
        <v>34</v>
      </c>
      <c r="F1626">
        <v>75774</v>
      </c>
      <c r="G1626">
        <v>1</v>
      </c>
      <c r="H1626">
        <v>0</v>
      </c>
      <c r="I1626" s="21">
        <f t="shared" si="176"/>
        <v>1</v>
      </c>
      <c r="J1626" s="1">
        <v>41675</v>
      </c>
      <c r="K1626">
        <v>27</v>
      </c>
      <c r="L1626">
        <v>340</v>
      </c>
      <c r="M1626">
        <v>21</v>
      </c>
      <c r="N1626">
        <v>134</v>
      </c>
      <c r="O1626">
        <v>258</v>
      </c>
      <c r="P1626">
        <v>14</v>
      </c>
      <c r="Q1626">
        <v>56</v>
      </c>
      <c r="R1626" s="2">
        <f t="shared" si="177"/>
        <v>823</v>
      </c>
      <c r="S1626">
        <v>1</v>
      </c>
      <c r="T1626" s="2" t="str">
        <f t="shared" si="178"/>
        <v>With Discount</v>
      </c>
      <c r="U1626">
        <v>7</v>
      </c>
      <c r="V1626" s="18">
        <f t="shared" si="179"/>
        <v>384.06666666666666</v>
      </c>
      <c r="W1626">
        <v>5</v>
      </c>
      <c r="X1626">
        <v>8</v>
      </c>
      <c r="Y1626" s="18">
        <f t="shared" si="180"/>
        <v>438.93333333333334</v>
      </c>
      <c r="Z1626">
        <v>4</v>
      </c>
      <c r="AA1626" s="2">
        <f t="shared" si="181"/>
        <v>21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3</v>
      </c>
      <c r="AI1626">
        <v>11</v>
      </c>
      <c r="AJ1626">
        <v>0</v>
      </c>
    </row>
    <row r="1627" spans="1:36" x14ac:dyDescent="0.25">
      <c r="A1627">
        <v>10141</v>
      </c>
      <c r="B1627">
        <v>1960</v>
      </c>
      <c r="C1627" s="2">
        <f t="shared" ca="1" si="175"/>
        <v>65</v>
      </c>
      <c r="D1627" t="s">
        <v>443</v>
      </c>
      <c r="E1627" t="s">
        <v>37</v>
      </c>
      <c r="F1627">
        <v>39228</v>
      </c>
      <c r="G1627">
        <v>0</v>
      </c>
      <c r="H1627">
        <v>0</v>
      </c>
      <c r="I1627" s="21">
        <f t="shared" si="176"/>
        <v>0</v>
      </c>
      <c r="J1627" s="1">
        <v>41552</v>
      </c>
      <c r="K1627">
        <v>1</v>
      </c>
      <c r="L1627">
        <v>7</v>
      </c>
      <c r="M1627">
        <v>1</v>
      </c>
      <c r="N1627">
        <v>6</v>
      </c>
      <c r="O1627">
        <v>0</v>
      </c>
      <c r="P1627">
        <v>3</v>
      </c>
      <c r="Q1627">
        <v>3</v>
      </c>
      <c r="R1627" s="2">
        <f t="shared" si="177"/>
        <v>20</v>
      </c>
      <c r="S1627">
        <v>1</v>
      </c>
      <c r="T1627" s="2" t="str">
        <f t="shared" si="178"/>
        <v>With Discount</v>
      </c>
      <c r="U1627">
        <v>0</v>
      </c>
      <c r="V1627" s="18">
        <f t="shared" si="179"/>
        <v>0</v>
      </c>
      <c r="W1627">
        <v>0</v>
      </c>
      <c r="X1627">
        <v>3</v>
      </c>
      <c r="Y1627" s="18">
        <f t="shared" si="180"/>
        <v>20</v>
      </c>
      <c r="Z1627">
        <v>4</v>
      </c>
      <c r="AA1627" s="2">
        <f t="shared" si="181"/>
        <v>4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3</v>
      </c>
      <c r="AI1627">
        <v>11</v>
      </c>
      <c r="AJ1627">
        <v>0</v>
      </c>
    </row>
    <row r="1628" spans="1:36" x14ac:dyDescent="0.25">
      <c r="A1628">
        <v>5177</v>
      </c>
      <c r="B1628">
        <v>1974</v>
      </c>
      <c r="C1628" s="2">
        <f t="shared" ca="1" si="175"/>
        <v>51</v>
      </c>
      <c r="D1628" t="s">
        <v>443</v>
      </c>
      <c r="E1628" t="s">
        <v>34</v>
      </c>
      <c r="F1628">
        <v>58494</v>
      </c>
      <c r="G1628">
        <v>0</v>
      </c>
      <c r="H1628">
        <v>1</v>
      </c>
      <c r="I1628" s="21">
        <f t="shared" si="176"/>
        <v>1</v>
      </c>
      <c r="J1628" s="1">
        <v>41620</v>
      </c>
      <c r="K1628">
        <v>56</v>
      </c>
      <c r="L1628">
        <v>298</v>
      </c>
      <c r="M1628">
        <v>7</v>
      </c>
      <c r="N1628">
        <v>68</v>
      </c>
      <c r="O1628">
        <v>4</v>
      </c>
      <c r="P1628">
        <v>0</v>
      </c>
      <c r="Q1628">
        <v>19</v>
      </c>
      <c r="R1628" s="2">
        <f t="shared" si="177"/>
        <v>396</v>
      </c>
      <c r="S1628">
        <v>2</v>
      </c>
      <c r="T1628" s="2" t="str">
        <f t="shared" si="178"/>
        <v>With Discount</v>
      </c>
      <c r="U1628">
        <v>6</v>
      </c>
      <c r="V1628" s="18">
        <f t="shared" si="179"/>
        <v>198</v>
      </c>
      <c r="W1628">
        <v>2</v>
      </c>
      <c r="X1628">
        <v>6</v>
      </c>
      <c r="Y1628" s="18">
        <f t="shared" si="180"/>
        <v>198</v>
      </c>
      <c r="Z1628">
        <v>6</v>
      </c>
      <c r="AA1628" s="2">
        <f t="shared" si="181"/>
        <v>16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3</v>
      </c>
      <c r="AI1628">
        <v>11</v>
      </c>
      <c r="AJ1628">
        <v>0</v>
      </c>
    </row>
    <row r="1629" spans="1:36" x14ac:dyDescent="0.25">
      <c r="A1629">
        <v>7005</v>
      </c>
      <c r="B1629">
        <v>1981</v>
      </c>
      <c r="C1629" s="2">
        <f t="shared" ca="1" si="175"/>
        <v>44</v>
      </c>
      <c r="D1629" t="s">
        <v>442</v>
      </c>
      <c r="E1629" t="s">
        <v>30</v>
      </c>
      <c r="F1629">
        <v>58684</v>
      </c>
      <c r="G1629">
        <v>0</v>
      </c>
      <c r="H1629">
        <v>0</v>
      </c>
      <c r="I1629" s="21">
        <f t="shared" si="176"/>
        <v>0</v>
      </c>
      <c r="J1629" t="s">
        <v>192</v>
      </c>
      <c r="K1629">
        <v>71</v>
      </c>
      <c r="L1629">
        <v>479</v>
      </c>
      <c r="M1629">
        <v>35</v>
      </c>
      <c r="N1629">
        <v>179</v>
      </c>
      <c r="O1629">
        <v>28</v>
      </c>
      <c r="P1629">
        <v>7</v>
      </c>
      <c r="Q1629">
        <v>85</v>
      </c>
      <c r="R1629" s="2">
        <f t="shared" si="177"/>
        <v>813</v>
      </c>
      <c r="S1629">
        <v>1</v>
      </c>
      <c r="T1629" s="2" t="str">
        <f t="shared" si="178"/>
        <v>With Discount</v>
      </c>
      <c r="U1629">
        <v>5</v>
      </c>
      <c r="V1629" s="18">
        <f t="shared" si="179"/>
        <v>239.11764705882354</v>
      </c>
      <c r="W1629">
        <v>3</v>
      </c>
      <c r="X1629">
        <v>12</v>
      </c>
      <c r="Y1629" s="18">
        <f t="shared" si="180"/>
        <v>573.88235294117646</v>
      </c>
      <c r="Z1629">
        <v>2</v>
      </c>
      <c r="AA1629" s="2">
        <f t="shared" si="181"/>
        <v>21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3</v>
      </c>
      <c r="AI1629">
        <v>11</v>
      </c>
      <c r="AJ1629">
        <v>0</v>
      </c>
    </row>
    <row r="1630" spans="1:36" x14ac:dyDescent="0.25">
      <c r="A1630">
        <v>6409</v>
      </c>
      <c r="B1630">
        <v>1967</v>
      </c>
      <c r="C1630" s="2">
        <f t="shared" ca="1" si="175"/>
        <v>58</v>
      </c>
      <c r="D1630" t="s">
        <v>442</v>
      </c>
      <c r="E1630" t="s">
        <v>37</v>
      </c>
      <c r="F1630">
        <v>57136</v>
      </c>
      <c r="G1630">
        <v>0</v>
      </c>
      <c r="H1630">
        <v>0</v>
      </c>
      <c r="I1630" s="21">
        <f t="shared" si="176"/>
        <v>0</v>
      </c>
      <c r="J1630" t="s">
        <v>342</v>
      </c>
      <c r="K1630">
        <v>18</v>
      </c>
      <c r="L1630">
        <v>267</v>
      </c>
      <c r="M1630">
        <v>140</v>
      </c>
      <c r="N1630">
        <v>599</v>
      </c>
      <c r="O1630">
        <v>34</v>
      </c>
      <c r="P1630">
        <v>12</v>
      </c>
      <c r="Q1630">
        <v>127</v>
      </c>
      <c r="R1630" s="2">
        <f t="shared" si="177"/>
        <v>1179</v>
      </c>
      <c r="S1630">
        <v>1</v>
      </c>
      <c r="T1630" s="2" t="str">
        <f t="shared" si="178"/>
        <v>With Discount</v>
      </c>
      <c r="U1630">
        <v>7</v>
      </c>
      <c r="V1630" s="18">
        <f t="shared" si="179"/>
        <v>589.5</v>
      </c>
      <c r="W1630">
        <v>5</v>
      </c>
      <c r="X1630">
        <v>7</v>
      </c>
      <c r="Y1630" s="18">
        <f t="shared" si="180"/>
        <v>589.5</v>
      </c>
      <c r="Z1630">
        <v>6</v>
      </c>
      <c r="AA1630" s="2">
        <f t="shared" si="181"/>
        <v>20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3</v>
      </c>
      <c r="AI1630">
        <v>11</v>
      </c>
      <c r="AJ1630">
        <v>1</v>
      </c>
    </row>
    <row r="1631" spans="1:36" x14ac:dyDescent="0.25">
      <c r="A1631">
        <v>7485</v>
      </c>
      <c r="B1631">
        <v>1950</v>
      </c>
      <c r="C1631" s="2">
        <f t="shared" ca="1" si="175"/>
        <v>75</v>
      </c>
      <c r="D1631" t="s">
        <v>33</v>
      </c>
      <c r="E1631" t="s">
        <v>57</v>
      </c>
      <c r="F1631">
        <v>56551</v>
      </c>
      <c r="G1631">
        <v>1</v>
      </c>
      <c r="H1631">
        <v>1</v>
      </c>
      <c r="I1631" s="21">
        <f t="shared" si="176"/>
        <v>2</v>
      </c>
      <c r="J1631" s="1">
        <v>41825</v>
      </c>
      <c r="K1631">
        <v>48</v>
      </c>
      <c r="L1631">
        <v>67</v>
      </c>
      <c r="M1631">
        <v>4</v>
      </c>
      <c r="N1631">
        <v>32</v>
      </c>
      <c r="O1631">
        <v>17</v>
      </c>
      <c r="P1631">
        <v>2</v>
      </c>
      <c r="Q1631">
        <v>16</v>
      </c>
      <c r="R1631" s="2">
        <f t="shared" si="177"/>
        <v>138</v>
      </c>
      <c r="S1631">
        <v>3</v>
      </c>
      <c r="T1631" s="2" t="str">
        <f t="shared" si="178"/>
        <v>With Discount</v>
      </c>
      <c r="U1631">
        <v>2</v>
      </c>
      <c r="V1631" s="18">
        <f t="shared" si="179"/>
        <v>46</v>
      </c>
      <c r="W1631">
        <v>1</v>
      </c>
      <c r="X1631">
        <v>4</v>
      </c>
      <c r="Y1631" s="18">
        <f t="shared" si="180"/>
        <v>92</v>
      </c>
      <c r="Z1631">
        <v>4</v>
      </c>
      <c r="AA1631" s="2">
        <f t="shared" si="181"/>
        <v>10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3</v>
      </c>
      <c r="AI1631">
        <v>11</v>
      </c>
      <c r="AJ1631">
        <v>0</v>
      </c>
    </row>
    <row r="1632" spans="1:36" x14ac:dyDescent="0.25">
      <c r="A1632">
        <v>8079</v>
      </c>
      <c r="B1632">
        <v>1982</v>
      </c>
      <c r="C1632" s="2">
        <f t="shared" ca="1" si="175"/>
        <v>43</v>
      </c>
      <c r="D1632" t="s">
        <v>442</v>
      </c>
      <c r="E1632" t="s">
        <v>34</v>
      </c>
      <c r="F1632">
        <v>22448</v>
      </c>
      <c r="G1632">
        <v>1</v>
      </c>
      <c r="H1632">
        <v>0</v>
      </c>
      <c r="I1632" s="21">
        <f t="shared" si="176"/>
        <v>1</v>
      </c>
      <c r="J1632" t="s">
        <v>355</v>
      </c>
      <c r="K1632">
        <v>86</v>
      </c>
      <c r="L1632">
        <v>3</v>
      </c>
      <c r="M1632">
        <v>1</v>
      </c>
      <c r="N1632">
        <v>8</v>
      </c>
      <c r="O1632">
        <v>23</v>
      </c>
      <c r="P1632">
        <v>2</v>
      </c>
      <c r="Q1632">
        <v>18</v>
      </c>
      <c r="R1632" s="2">
        <f t="shared" si="177"/>
        <v>55</v>
      </c>
      <c r="S1632">
        <v>3</v>
      </c>
      <c r="T1632" s="2" t="str">
        <f t="shared" si="178"/>
        <v>With Discount</v>
      </c>
      <c r="U1632">
        <v>2</v>
      </c>
      <c r="V1632" s="18">
        <f t="shared" si="179"/>
        <v>22</v>
      </c>
      <c r="W1632">
        <v>1</v>
      </c>
      <c r="X1632">
        <v>3</v>
      </c>
      <c r="Y1632" s="18">
        <f t="shared" si="180"/>
        <v>33</v>
      </c>
      <c r="Z1632">
        <v>3</v>
      </c>
      <c r="AA1632" s="2">
        <f t="shared" si="181"/>
        <v>9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3</v>
      </c>
      <c r="AI1632">
        <v>11</v>
      </c>
      <c r="AJ1632">
        <v>0</v>
      </c>
    </row>
    <row r="1633" spans="1:36" x14ac:dyDescent="0.25">
      <c r="A1633">
        <v>8395</v>
      </c>
      <c r="B1633">
        <v>1961</v>
      </c>
      <c r="C1633" s="2">
        <f t="shared" ca="1" si="175"/>
        <v>64</v>
      </c>
      <c r="D1633" t="s">
        <v>442</v>
      </c>
      <c r="E1633" t="s">
        <v>30</v>
      </c>
      <c r="F1633">
        <v>82014</v>
      </c>
      <c r="G1633">
        <v>0</v>
      </c>
      <c r="H1633">
        <v>0</v>
      </c>
      <c r="I1633" s="21">
        <f t="shared" si="176"/>
        <v>0</v>
      </c>
      <c r="J1633" t="s">
        <v>230</v>
      </c>
      <c r="K1633">
        <v>48</v>
      </c>
      <c r="L1633">
        <v>980</v>
      </c>
      <c r="M1633">
        <v>37</v>
      </c>
      <c r="N1633">
        <v>265</v>
      </c>
      <c r="O1633">
        <v>35</v>
      </c>
      <c r="P1633">
        <v>163</v>
      </c>
      <c r="Q1633">
        <v>31</v>
      </c>
      <c r="R1633" s="2">
        <f t="shared" si="177"/>
        <v>1511</v>
      </c>
      <c r="S1633">
        <v>1</v>
      </c>
      <c r="T1633" s="2" t="str">
        <f t="shared" si="178"/>
        <v>With Discount</v>
      </c>
      <c r="U1633">
        <v>3</v>
      </c>
      <c r="V1633" s="18">
        <f t="shared" si="179"/>
        <v>302.2</v>
      </c>
      <c r="W1633">
        <v>6</v>
      </c>
      <c r="X1633">
        <v>12</v>
      </c>
      <c r="Y1633" s="18">
        <f t="shared" si="180"/>
        <v>1208.8</v>
      </c>
      <c r="Z1633">
        <v>6</v>
      </c>
      <c r="AA1633" s="2">
        <f t="shared" si="181"/>
        <v>22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</v>
      </c>
      <c r="AI1633">
        <v>11</v>
      </c>
      <c r="AJ1633">
        <v>1</v>
      </c>
    </row>
    <row r="1634" spans="1:36" x14ac:dyDescent="0.25">
      <c r="A1634">
        <v>10352</v>
      </c>
      <c r="B1634">
        <v>1963</v>
      </c>
      <c r="C1634" s="2">
        <f t="shared" ca="1" si="175"/>
        <v>62</v>
      </c>
      <c r="D1634" t="s">
        <v>442</v>
      </c>
      <c r="E1634" t="s">
        <v>57</v>
      </c>
      <c r="F1634">
        <v>34213</v>
      </c>
      <c r="G1634">
        <v>1</v>
      </c>
      <c r="H1634">
        <v>1</v>
      </c>
      <c r="I1634" s="21">
        <f t="shared" si="176"/>
        <v>2</v>
      </c>
      <c r="J1634" s="1">
        <v>41099</v>
      </c>
      <c r="K1634">
        <v>2</v>
      </c>
      <c r="L1634">
        <v>50</v>
      </c>
      <c r="M1634">
        <v>4</v>
      </c>
      <c r="N1634">
        <v>28</v>
      </c>
      <c r="O1634">
        <v>6</v>
      </c>
      <c r="P1634">
        <v>3</v>
      </c>
      <c r="Q1634">
        <v>26</v>
      </c>
      <c r="R1634" s="2">
        <f t="shared" si="177"/>
        <v>117</v>
      </c>
      <c r="S1634">
        <v>3</v>
      </c>
      <c r="T1634" s="2" t="str">
        <f t="shared" si="178"/>
        <v>With Discount</v>
      </c>
      <c r="U1634">
        <v>3</v>
      </c>
      <c r="V1634" s="18">
        <f t="shared" si="179"/>
        <v>70.2</v>
      </c>
      <c r="W1634">
        <v>1</v>
      </c>
      <c r="X1634">
        <v>2</v>
      </c>
      <c r="Y1634" s="18">
        <f t="shared" si="180"/>
        <v>46.800000000000004</v>
      </c>
      <c r="Z1634">
        <v>9</v>
      </c>
      <c r="AA1634" s="2">
        <f t="shared" si="181"/>
        <v>9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3</v>
      </c>
      <c r="AI1634">
        <v>11</v>
      </c>
      <c r="AJ1634">
        <v>1</v>
      </c>
    </row>
    <row r="1635" spans="1:36" x14ac:dyDescent="0.25">
      <c r="A1635">
        <v>4931</v>
      </c>
      <c r="B1635">
        <v>1977</v>
      </c>
      <c r="C1635" s="2">
        <f t="shared" ca="1" si="175"/>
        <v>48</v>
      </c>
      <c r="D1635" t="s">
        <v>442</v>
      </c>
      <c r="E1635" t="s">
        <v>34</v>
      </c>
      <c r="F1635">
        <v>157146</v>
      </c>
      <c r="G1635">
        <v>0</v>
      </c>
      <c r="H1635">
        <v>0</v>
      </c>
      <c r="I1635" s="21">
        <f t="shared" si="176"/>
        <v>0</v>
      </c>
      <c r="J1635" t="s">
        <v>58</v>
      </c>
      <c r="K1635">
        <v>13</v>
      </c>
      <c r="L1635">
        <v>1</v>
      </c>
      <c r="M1635">
        <v>0</v>
      </c>
      <c r="N1635">
        <v>1725</v>
      </c>
      <c r="O1635">
        <v>2</v>
      </c>
      <c r="P1635">
        <v>1</v>
      </c>
      <c r="Q1635">
        <v>1</v>
      </c>
      <c r="R1635" s="2">
        <f t="shared" si="177"/>
        <v>1730</v>
      </c>
      <c r="S1635">
        <v>0</v>
      </c>
      <c r="T1635" s="2" t="str">
        <f t="shared" si="178"/>
        <v>Without Discount</v>
      </c>
      <c r="U1635">
        <v>0</v>
      </c>
      <c r="V1635" s="18">
        <f t="shared" si="179"/>
        <v>0</v>
      </c>
      <c r="W1635">
        <v>28</v>
      </c>
      <c r="X1635">
        <v>0</v>
      </c>
      <c r="Y1635" s="18">
        <f t="shared" si="180"/>
        <v>0</v>
      </c>
      <c r="Z1635">
        <v>1</v>
      </c>
      <c r="AA1635" s="2">
        <f t="shared" si="181"/>
        <v>28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3</v>
      </c>
      <c r="AI1635">
        <v>11</v>
      </c>
      <c r="AJ1635">
        <v>0</v>
      </c>
    </row>
    <row r="1636" spans="1:36" x14ac:dyDescent="0.25">
      <c r="A1636">
        <v>13</v>
      </c>
      <c r="B1636">
        <v>1947</v>
      </c>
      <c r="C1636" s="2">
        <f t="shared" ca="1" si="175"/>
        <v>78</v>
      </c>
      <c r="D1636" t="s">
        <v>33</v>
      </c>
      <c r="E1636" t="s">
        <v>57</v>
      </c>
      <c r="F1636">
        <v>25358</v>
      </c>
      <c r="G1636">
        <v>0</v>
      </c>
      <c r="H1636">
        <v>1</v>
      </c>
      <c r="I1636" s="21">
        <f t="shared" si="176"/>
        <v>1</v>
      </c>
      <c r="J1636" t="s">
        <v>388</v>
      </c>
      <c r="K1636">
        <v>57</v>
      </c>
      <c r="L1636">
        <v>19</v>
      </c>
      <c r="M1636">
        <v>0</v>
      </c>
      <c r="N1636">
        <v>5</v>
      </c>
      <c r="O1636">
        <v>0</v>
      </c>
      <c r="P1636">
        <v>0</v>
      </c>
      <c r="Q1636">
        <v>8</v>
      </c>
      <c r="R1636" s="2">
        <f t="shared" si="177"/>
        <v>32</v>
      </c>
      <c r="S1636">
        <v>2</v>
      </c>
      <c r="T1636" s="2" t="str">
        <f t="shared" si="178"/>
        <v>With Discount</v>
      </c>
      <c r="U1636">
        <v>1</v>
      </c>
      <c r="V1636" s="18">
        <f t="shared" si="179"/>
        <v>8</v>
      </c>
      <c r="W1636">
        <v>0</v>
      </c>
      <c r="X1636">
        <v>3</v>
      </c>
      <c r="Y1636" s="18">
        <f t="shared" si="180"/>
        <v>24</v>
      </c>
      <c r="Z1636">
        <v>6</v>
      </c>
      <c r="AA1636" s="2">
        <f t="shared" si="181"/>
        <v>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3</v>
      </c>
      <c r="AI1636">
        <v>11</v>
      </c>
      <c r="AJ1636">
        <v>0</v>
      </c>
    </row>
    <row r="1637" spans="1:36" x14ac:dyDescent="0.25">
      <c r="A1637">
        <v>1834</v>
      </c>
      <c r="B1637">
        <v>1978</v>
      </c>
      <c r="C1637" s="2">
        <f t="shared" ca="1" si="175"/>
        <v>47</v>
      </c>
      <c r="D1637" t="s">
        <v>443</v>
      </c>
      <c r="E1637" t="s">
        <v>30</v>
      </c>
      <c r="F1637">
        <v>35544</v>
      </c>
      <c r="G1637">
        <v>1</v>
      </c>
      <c r="H1637">
        <v>0</v>
      </c>
      <c r="I1637" s="21">
        <f t="shared" si="176"/>
        <v>1</v>
      </c>
      <c r="J1637" s="1">
        <v>41854</v>
      </c>
      <c r="K1637">
        <v>77</v>
      </c>
      <c r="L1637">
        <v>30</v>
      </c>
      <c r="M1637">
        <v>5</v>
      </c>
      <c r="N1637">
        <v>23</v>
      </c>
      <c r="O1637">
        <v>4</v>
      </c>
      <c r="P1637">
        <v>1</v>
      </c>
      <c r="Q1637">
        <v>4</v>
      </c>
      <c r="R1637" s="2">
        <f t="shared" si="177"/>
        <v>67</v>
      </c>
      <c r="S1637">
        <v>1</v>
      </c>
      <c r="T1637" s="2" t="str">
        <f t="shared" si="178"/>
        <v>With Discount</v>
      </c>
      <c r="U1637">
        <v>2</v>
      </c>
      <c r="V1637" s="18">
        <f t="shared" si="179"/>
        <v>26.8</v>
      </c>
      <c r="W1637">
        <v>0</v>
      </c>
      <c r="X1637">
        <v>3</v>
      </c>
      <c r="Y1637" s="18">
        <f t="shared" si="180"/>
        <v>40.199999999999996</v>
      </c>
      <c r="Z1637">
        <v>7</v>
      </c>
      <c r="AA1637" s="2">
        <f t="shared" si="181"/>
        <v>6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3</v>
      </c>
      <c r="AI1637">
        <v>11</v>
      </c>
      <c r="AJ1637">
        <v>0</v>
      </c>
    </row>
    <row r="1638" spans="1:36" x14ac:dyDescent="0.25">
      <c r="A1638">
        <v>2285</v>
      </c>
      <c r="B1638">
        <v>1954</v>
      </c>
      <c r="C1638" s="2">
        <f t="shared" ca="1" si="175"/>
        <v>71</v>
      </c>
      <c r="D1638" t="s">
        <v>443</v>
      </c>
      <c r="E1638" t="s">
        <v>34</v>
      </c>
      <c r="F1638">
        <v>36634</v>
      </c>
      <c r="G1638">
        <v>0</v>
      </c>
      <c r="H1638">
        <v>1</v>
      </c>
      <c r="I1638" s="21">
        <f t="shared" si="176"/>
        <v>1</v>
      </c>
      <c r="J1638" t="s">
        <v>346</v>
      </c>
      <c r="K1638">
        <v>0</v>
      </c>
      <c r="L1638">
        <v>213</v>
      </c>
      <c r="M1638">
        <v>9</v>
      </c>
      <c r="N1638">
        <v>76</v>
      </c>
      <c r="O1638">
        <v>4</v>
      </c>
      <c r="P1638">
        <v>3</v>
      </c>
      <c r="Q1638">
        <v>30</v>
      </c>
      <c r="R1638" s="2">
        <f t="shared" si="177"/>
        <v>335</v>
      </c>
      <c r="S1638">
        <v>3</v>
      </c>
      <c r="T1638" s="2" t="str">
        <f t="shared" si="178"/>
        <v>With Discount</v>
      </c>
      <c r="U1638">
        <v>5</v>
      </c>
      <c r="V1638" s="18">
        <f t="shared" si="179"/>
        <v>167.5</v>
      </c>
      <c r="W1638">
        <v>2</v>
      </c>
      <c r="X1638">
        <v>5</v>
      </c>
      <c r="Y1638" s="18">
        <f t="shared" si="180"/>
        <v>167.5</v>
      </c>
      <c r="Z1638">
        <v>7</v>
      </c>
      <c r="AA1638" s="2">
        <f t="shared" si="181"/>
        <v>15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3</v>
      </c>
      <c r="AI1638">
        <v>11</v>
      </c>
      <c r="AJ1638">
        <v>0</v>
      </c>
    </row>
    <row r="1639" spans="1:36" x14ac:dyDescent="0.25">
      <c r="A1639">
        <v>2295</v>
      </c>
      <c r="B1639">
        <v>1954</v>
      </c>
      <c r="C1639" s="2">
        <f t="shared" ca="1" si="175"/>
        <v>71</v>
      </c>
      <c r="D1639" t="s">
        <v>33</v>
      </c>
      <c r="E1639" t="s">
        <v>34</v>
      </c>
      <c r="F1639">
        <v>62670</v>
      </c>
      <c r="G1639">
        <v>0</v>
      </c>
      <c r="H1639">
        <v>1</v>
      </c>
      <c r="I1639" s="21">
        <f t="shared" si="176"/>
        <v>1</v>
      </c>
      <c r="J1639" s="1">
        <v>41672</v>
      </c>
      <c r="K1639">
        <v>57</v>
      </c>
      <c r="L1639">
        <v>539</v>
      </c>
      <c r="M1639">
        <v>30</v>
      </c>
      <c r="N1639">
        <v>92</v>
      </c>
      <c r="O1639">
        <v>80</v>
      </c>
      <c r="P1639">
        <v>46</v>
      </c>
      <c r="Q1639">
        <v>38</v>
      </c>
      <c r="R1639" s="2">
        <f t="shared" si="177"/>
        <v>825</v>
      </c>
      <c r="S1639">
        <v>1</v>
      </c>
      <c r="T1639" s="2" t="str">
        <f t="shared" si="178"/>
        <v>With Discount</v>
      </c>
      <c r="U1639">
        <v>5</v>
      </c>
      <c r="V1639" s="18">
        <f t="shared" si="179"/>
        <v>229.16666666666669</v>
      </c>
      <c r="W1639">
        <v>3</v>
      </c>
      <c r="X1639">
        <v>13</v>
      </c>
      <c r="Y1639" s="18">
        <f t="shared" si="180"/>
        <v>595.83333333333337</v>
      </c>
      <c r="Z1639">
        <v>3</v>
      </c>
      <c r="AA1639" s="2">
        <f t="shared" si="181"/>
        <v>22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3</v>
      </c>
      <c r="AI1639">
        <v>11</v>
      </c>
      <c r="AJ1639">
        <v>0</v>
      </c>
    </row>
    <row r="1640" spans="1:36" x14ac:dyDescent="0.25">
      <c r="A1640">
        <v>1378</v>
      </c>
      <c r="B1640">
        <v>1972</v>
      </c>
      <c r="C1640" s="2">
        <f t="shared" ca="1" si="175"/>
        <v>53</v>
      </c>
      <c r="D1640" t="s">
        <v>443</v>
      </c>
      <c r="E1640" t="s">
        <v>34</v>
      </c>
      <c r="F1640">
        <v>50334</v>
      </c>
      <c r="G1640">
        <v>0</v>
      </c>
      <c r="H1640">
        <v>1</v>
      </c>
      <c r="I1640" s="21">
        <f t="shared" si="176"/>
        <v>1</v>
      </c>
      <c r="J1640" t="s">
        <v>415</v>
      </c>
      <c r="K1640">
        <v>24</v>
      </c>
      <c r="L1640">
        <v>284</v>
      </c>
      <c r="M1640">
        <v>16</v>
      </c>
      <c r="N1640">
        <v>160</v>
      </c>
      <c r="O1640">
        <v>84</v>
      </c>
      <c r="P1640">
        <v>16</v>
      </c>
      <c r="Q1640">
        <v>134</v>
      </c>
      <c r="R1640" s="2">
        <f t="shared" si="177"/>
        <v>694</v>
      </c>
      <c r="S1640">
        <v>6</v>
      </c>
      <c r="T1640" s="2" t="str">
        <f t="shared" si="178"/>
        <v>With Discount</v>
      </c>
      <c r="U1640">
        <v>7</v>
      </c>
      <c r="V1640" s="18">
        <f t="shared" si="179"/>
        <v>373.69230769230768</v>
      </c>
      <c r="W1640">
        <v>4</v>
      </c>
      <c r="X1640">
        <v>6</v>
      </c>
      <c r="Y1640" s="18">
        <f t="shared" si="180"/>
        <v>320.30769230769232</v>
      </c>
      <c r="Z1640">
        <v>6</v>
      </c>
      <c r="AA1640" s="2">
        <f t="shared" si="181"/>
        <v>23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3</v>
      </c>
      <c r="AI1640">
        <v>11</v>
      </c>
      <c r="AJ1640">
        <v>0</v>
      </c>
    </row>
    <row r="1641" spans="1:36" x14ac:dyDescent="0.25">
      <c r="A1641">
        <v>2781</v>
      </c>
      <c r="B1641">
        <v>1981</v>
      </c>
      <c r="C1641" s="2">
        <f t="shared" ca="1" si="175"/>
        <v>44</v>
      </c>
      <c r="D1641" t="s">
        <v>442</v>
      </c>
      <c r="E1641" t="s">
        <v>30</v>
      </c>
      <c r="F1641">
        <v>72066</v>
      </c>
      <c r="G1641">
        <v>0</v>
      </c>
      <c r="H1641">
        <v>0</v>
      </c>
      <c r="I1641" s="21">
        <f t="shared" si="176"/>
        <v>0</v>
      </c>
      <c r="J1641" t="s">
        <v>416</v>
      </c>
      <c r="K1641">
        <v>55</v>
      </c>
      <c r="L1641">
        <v>1003</v>
      </c>
      <c r="M1641">
        <v>34</v>
      </c>
      <c r="N1641">
        <v>536</v>
      </c>
      <c r="O1641">
        <v>134</v>
      </c>
      <c r="P1641">
        <v>51</v>
      </c>
      <c r="Q1641">
        <v>34</v>
      </c>
      <c r="R1641" s="2">
        <f t="shared" si="177"/>
        <v>1792</v>
      </c>
      <c r="S1641">
        <v>1</v>
      </c>
      <c r="T1641" s="2" t="str">
        <f t="shared" si="178"/>
        <v>With Discount</v>
      </c>
      <c r="U1641">
        <v>4</v>
      </c>
      <c r="V1641" s="18">
        <f t="shared" si="179"/>
        <v>716.80000000000007</v>
      </c>
      <c r="W1641">
        <v>6</v>
      </c>
      <c r="X1641">
        <v>6</v>
      </c>
      <c r="Y1641" s="18">
        <f t="shared" si="180"/>
        <v>1075.2</v>
      </c>
      <c r="Z1641">
        <v>2</v>
      </c>
      <c r="AA1641" s="2">
        <f t="shared" si="181"/>
        <v>17</v>
      </c>
      <c r="AB1641">
        <v>0</v>
      </c>
      <c r="AC1641">
        <v>0</v>
      </c>
      <c r="AD1641">
        <v>1</v>
      </c>
      <c r="AE1641">
        <v>1</v>
      </c>
      <c r="AF1641">
        <v>0</v>
      </c>
      <c r="AG1641">
        <v>0</v>
      </c>
      <c r="AH1641">
        <v>3</v>
      </c>
      <c r="AI1641">
        <v>11</v>
      </c>
      <c r="AJ1641">
        <v>1</v>
      </c>
    </row>
    <row r="1642" spans="1:36" x14ac:dyDescent="0.25">
      <c r="A1642">
        <v>1165</v>
      </c>
      <c r="B1642">
        <v>1958</v>
      </c>
      <c r="C1642" s="2">
        <f t="shared" ca="1" si="175"/>
        <v>67</v>
      </c>
      <c r="D1642" t="s">
        <v>33</v>
      </c>
      <c r="E1642" t="s">
        <v>30</v>
      </c>
      <c r="F1642">
        <v>50729</v>
      </c>
      <c r="G1642">
        <v>1</v>
      </c>
      <c r="H1642">
        <v>1</v>
      </c>
      <c r="I1642" s="21">
        <f t="shared" si="176"/>
        <v>2</v>
      </c>
      <c r="J1642" s="1">
        <v>41310</v>
      </c>
      <c r="K1642">
        <v>62</v>
      </c>
      <c r="L1642">
        <v>239</v>
      </c>
      <c r="M1642">
        <v>13</v>
      </c>
      <c r="N1642">
        <v>143</v>
      </c>
      <c r="O1642">
        <v>45</v>
      </c>
      <c r="P1642">
        <v>4</v>
      </c>
      <c r="Q1642">
        <v>52</v>
      </c>
      <c r="R1642" s="2">
        <f t="shared" si="177"/>
        <v>496</v>
      </c>
      <c r="S1642">
        <v>9</v>
      </c>
      <c r="T1642" s="2" t="str">
        <f t="shared" si="178"/>
        <v>With Discount</v>
      </c>
      <c r="U1642">
        <v>6</v>
      </c>
      <c r="V1642" s="18">
        <f t="shared" si="179"/>
        <v>228.92307692307693</v>
      </c>
      <c r="W1642">
        <v>2</v>
      </c>
      <c r="X1642">
        <v>7</v>
      </c>
      <c r="Y1642" s="18">
        <f t="shared" si="180"/>
        <v>267.07692307692304</v>
      </c>
      <c r="Z1642">
        <v>6</v>
      </c>
      <c r="AA1642" s="2">
        <f t="shared" si="181"/>
        <v>24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3</v>
      </c>
      <c r="AI1642">
        <v>11</v>
      </c>
      <c r="AJ1642">
        <v>0</v>
      </c>
    </row>
    <row r="1643" spans="1:36" x14ac:dyDescent="0.25">
      <c r="A1643">
        <v>1404</v>
      </c>
      <c r="B1643">
        <v>1968</v>
      </c>
      <c r="C1643" s="2">
        <f t="shared" ca="1" si="175"/>
        <v>57</v>
      </c>
      <c r="D1643" t="s">
        <v>442</v>
      </c>
      <c r="E1643" t="s">
        <v>34</v>
      </c>
      <c r="F1643">
        <v>34916</v>
      </c>
      <c r="G1643">
        <v>2</v>
      </c>
      <c r="H1643">
        <v>0</v>
      </c>
      <c r="I1643" s="21">
        <f t="shared" si="176"/>
        <v>2</v>
      </c>
      <c r="J1643" t="s">
        <v>147</v>
      </c>
      <c r="K1643">
        <v>89</v>
      </c>
      <c r="L1643">
        <v>51</v>
      </c>
      <c r="M1643">
        <v>23</v>
      </c>
      <c r="N1643">
        <v>82</v>
      </c>
      <c r="O1643">
        <v>33</v>
      </c>
      <c r="P1643">
        <v>0</v>
      </c>
      <c r="Q1643">
        <v>42</v>
      </c>
      <c r="R1643" s="2">
        <f t="shared" si="177"/>
        <v>231</v>
      </c>
      <c r="S1643">
        <v>4</v>
      </c>
      <c r="T1643" s="2" t="str">
        <f t="shared" si="178"/>
        <v>With Discount</v>
      </c>
      <c r="U1643">
        <v>5</v>
      </c>
      <c r="V1643" s="18">
        <f t="shared" si="179"/>
        <v>144.375</v>
      </c>
      <c r="W1643">
        <v>1</v>
      </c>
      <c r="X1643">
        <v>3</v>
      </c>
      <c r="Y1643" s="18">
        <f t="shared" si="180"/>
        <v>86.625</v>
      </c>
      <c r="Z1643">
        <v>9</v>
      </c>
      <c r="AA1643" s="2">
        <f t="shared" si="181"/>
        <v>13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3</v>
      </c>
      <c r="AI1643">
        <v>11</v>
      </c>
      <c r="AJ1643">
        <v>0</v>
      </c>
    </row>
    <row r="1644" spans="1:36" x14ac:dyDescent="0.25">
      <c r="A1644">
        <v>6457</v>
      </c>
      <c r="B1644">
        <v>1976</v>
      </c>
      <c r="C1644" s="2">
        <f t="shared" ca="1" si="175"/>
        <v>49</v>
      </c>
      <c r="D1644" t="s">
        <v>442</v>
      </c>
      <c r="E1644" t="s">
        <v>37</v>
      </c>
      <c r="F1644">
        <v>64892</v>
      </c>
      <c r="G1644">
        <v>0</v>
      </c>
      <c r="H1644">
        <v>1</v>
      </c>
      <c r="I1644" s="21">
        <f t="shared" si="176"/>
        <v>1</v>
      </c>
      <c r="J1644" t="s">
        <v>319</v>
      </c>
      <c r="K1644">
        <v>77</v>
      </c>
      <c r="L1644">
        <v>527</v>
      </c>
      <c r="M1644">
        <v>24</v>
      </c>
      <c r="N1644">
        <v>230</v>
      </c>
      <c r="O1644">
        <v>32</v>
      </c>
      <c r="P1644">
        <v>24</v>
      </c>
      <c r="Q1644">
        <v>65</v>
      </c>
      <c r="R1644" s="2">
        <f t="shared" si="177"/>
        <v>902</v>
      </c>
      <c r="S1644">
        <v>2</v>
      </c>
      <c r="T1644" s="2" t="str">
        <f t="shared" si="178"/>
        <v>With Discount</v>
      </c>
      <c r="U1644">
        <v>6</v>
      </c>
      <c r="V1644" s="18">
        <f t="shared" si="179"/>
        <v>300.66666666666663</v>
      </c>
      <c r="W1644">
        <v>4</v>
      </c>
      <c r="X1644">
        <v>12</v>
      </c>
      <c r="Y1644" s="18">
        <f t="shared" si="180"/>
        <v>601.33333333333326</v>
      </c>
      <c r="Z1644">
        <v>4</v>
      </c>
      <c r="AA1644" s="2">
        <f t="shared" si="181"/>
        <v>24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3</v>
      </c>
      <c r="AI1644">
        <v>11</v>
      </c>
      <c r="AJ1644">
        <v>0</v>
      </c>
    </row>
    <row r="1645" spans="1:36" x14ac:dyDescent="0.25">
      <c r="A1645">
        <v>2639</v>
      </c>
      <c r="B1645">
        <v>1966</v>
      </c>
      <c r="C1645" s="2">
        <f t="shared" ca="1" si="175"/>
        <v>59</v>
      </c>
      <c r="D1645" t="s">
        <v>442</v>
      </c>
      <c r="E1645" t="s">
        <v>30</v>
      </c>
      <c r="F1645">
        <v>43602</v>
      </c>
      <c r="G1645">
        <v>1</v>
      </c>
      <c r="H1645">
        <v>1</v>
      </c>
      <c r="I1645" s="21">
        <f t="shared" si="176"/>
        <v>2</v>
      </c>
      <c r="J1645" s="1">
        <v>41913</v>
      </c>
      <c r="K1645">
        <v>45</v>
      </c>
      <c r="L1645">
        <v>19</v>
      </c>
      <c r="M1645">
        <v>5</v>
      </c>
      <c r="N1645">
        <v>12</v>
      </c>
      <c r="O1645">
        <v>10</v>
      </c>
      <c r="P1645">
        <v>3</v>
      </c>
      <c r="Q1645">
        <v>19</v>
      </c>
      <c r="R1645" s="2">
        <f t="shared" si="177"/>
        <v>68</v>
      </c>
      <c r="S1645">
        <v>3</v>
      </c>
      <c r="T1645" s="2" t="str">
        <f t="shared" si="178"/>
        <v>With Discount</v>
      </c>
      <c r="U1645">
        <v>3</v>
      </c>
      <c r="V1645" s="18">
        <f t="shared" si="179"/>
        <v>40.799999999999997</v>
      </c>
      <c r="W1645">
        <v>1</v>
      </c>
      <c r="X1645">
        <v>2</v>
      </c>
      <c r="Y1645" s="18">
        <f t="shared" si="180"/>
        <v>27.200000000000003</v>
      </c>
      <c r="Z1645">
        <v>6</v>
      </c>
      <c r="AA1645" s="2">
        <f t="shared" si="181"/>
        <v>9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3</v>
      </c>
      <c r="AI1645">
        <v>11</v>
      </c>
      <c r="AJ1645">
        <v>0</v>
      </c>
    </row>
    <row r="1646" spans="1:36" x14ac:dyDescent="0.25">
      <c r="A1646">
        <v>8299</v>
      </c>
      <c r="B1646">
        <v>1989</v>
      </c>
      <c r="C1646" s="2">
        <f t="shared" ca="1" si="175"/>
        <v>36</v>
      </c>
      <c r="D1646" t="s">
        <v>33</v>
      </c>
      <c r="E1646" t="s">
        <v>30</v>
      </c>
      <c r="F1646">
        <v>33996</v>
      </c>
      <c r="G1646">
        <v>0</v>
      </c>
      <c r="H1646">
        <v>0</v>
      </c>
      <c r="I1646" s="21">
        <f t="shared" si="176"/>
        <v>0</v>
      </c>
      <c r="J1646" s="1">
        <v>41587</v>
      </c>
      <c r="K1646">
        <v>46</v>
      </c>
      <c r="L1646">
        <v>40</v>
      </c>
      <c r="M1646">
        <v>2</v>
      </c>
      <c r="N1646">
        <v>15</v>
      </c>
      <c r="O1646">
        <v>8</v>
      </c>
      <c r="P1646">
        <v>0</v>
      </c>
      <c r="Q1646">
        <v>6</v>
      </c>
      <c r="R1646" s="2">
        <f t="shared" si="177"/>
        <v>71</v>
      </c>
      <c r="S1646">
        <v>1</v>
      </c>
      <c r="T1646" s="2" t="str">
        <f t="shared" si="178"/>
        <v>With Discount</v>
      </c>
      <c r="U1646">
        <v>1</v>
      </c>
      <c r="V1646" s="18">
        <f t="shared" si="179"/>
        <v>17.75</v>
      </c>
      <c r="W1646">
        <v>1</v>
      </c>
      <c r="X1646">
        <v>3</v>
      </c>
      <c r="Y1646" s="18">
        <f t="shared" si="180"/>
        <v>53.25</v>
      </c>
      <c r="Z1646">
        <v>4</v>
      </c>
      <c r="AA1646" s="2">
        <f t="shared" si="181"/>
        <v>6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3</v>
      </c>
      <c r="AI1646">
        <v>11</v>
      </c>
      <c r="AJ1646">
        <v>0</v>
      </c>
    </row>
    <row r="1647" spans="1:36" x14ac:dyDescent="0.25">
      <c r="A1647">
        <v>6437</v>
      </c>
      <c r="B1647">
        <v>1985</v>
      </c>
      <c r="C1647" s="2">
        <f t="shared" ca="1" si="175"/>
        <v>40</v>
      </c>
      <c r="D1647" t="s">
        <v>443</v>
      </c>
      <c r="E1647" t="s">
        <v>30</v>
      </c>
      <c r="F1647">
        <v>41473</v>
      </c>
      <c r="G1647">
        <v>1</v>
      </c>
      <c r="H1647">
        <v>0</v>
      </c>
      <c r="I1647" s="21">
        <f t="shared" si="176"/>
        <v>1</v>
      </c>
      <c r="J1647" t="s">
        <v>169</v>
      </c>
      <c r="K1647">
        <v>80</v>
      </c>
      <c r="L1647">
        <v>21</v>
      </c>
      <c r="M1647">
        <v>8</v>
      </c>
      <c r="N1647">
        <v>20</v>
      </c>
      <c r="O1647">
        <v>15</v>
      </c>
      <c r="P1647">
        <v>3</v>
      </c>
      <c r="Q1647">
        <v>9</v>
      </c>
      <c r="R1647" s="2">
        <f t="shared" si="177"/>
        <v>76</v>
      </c>
      <c r="S1647">
        <v>1</v>
      </c>
      <c r="T1647" s="2" t="str">
        <f t="shared" si="178"/>
        <v>With Discount</v>
      </c>
      <c r="U1647">
        <v>2</v>
      </c>
      <c r="V1647" s="18">
        <f t="shared" si="179"/>
        <v>30.400000000000002</v>
      </c>
      <c r="W1647">
        <v>0</v>
      </c>
      <c r="X1647">
        <v>3</v>
      </c>
      <c r="Y1647" s="18">
        <f t="shared" si="180"/>
        <v>45.6</v>
      </c>
      <c r="Z1647">
        <v>7</v>
      </c>
      <c r="AA1647" s="2">
        <f t="shared" si="181"/>
        <v>6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3</v>
      </c>
      <c r="AI1647">
        <v>11</v>
      </c>
      <c r="AJ1647">
        <v>0</v>
      </c>
    </row>
    <row r="1648" spans="1:36" x14ac:dyDescent="0.25">
      <c r="A1648">
        <v>6912</v>
      </c>
      <c r="B1648">
        <v>1967</v>
      </c>
      <c r="C1648" s="2">
        <f t="shared" ca="1" si="175"/>
        <v>58</v>
      </c>
      <c r="D1648" t="s">
        <v>33</v>
      </c>
      <c r="E1648" t="s">
        <v>34</v>
      </c>
      <c r="F1648">
        <v>63246</v>
      </c>
      <c r="G1648">
        <v>0</v>
      </c>
      <c r="H1648">
        <v>2</v>
      </c>
      <c r="I1648" s="21">
        <f t="shared" si="176"/>
        <v>2</v>
      </c>
      <c r="J1648" t="s">
        <v>113</v>
      </c>
      <c r="K1648">
        <v>60</v>
      </c>
      <c r="L1648">
        <v>593</v>
      </c>
      <c r="M1648">
        <v>30</v>
      </c>
      <c r="N1648">
        <v>91</v>
      </c>
      <c r="O1648">
        <v>29</v>
      </c>
      <c r="P1648">
        <v>22</v>
      </c>
      <c r="Q1648">
        <v>7</v>
      </c>
      <c r="R1648" s="2">
        <f t="shared" si="177"/>
        <v>772</v>
      </c>
      <c r="S1648">
        <v>1</v>
      </c>
      <c r="T1648" s="2" t="str">
        <f t="shared" si="178"/>
        <v>With Discount</v>
      </c>
      <c r="U1648">
        <v>6</v>
      </c>
      <c r="V1648" s="18">
        <f t="shared" si="179"/>
        <v>257.33333333333331</v>
      </c>
      <c r="W1648">
        <v>3</v>
      </c>
      <c r="X1648">
        <v>12</v>
      </c>
      <c r="Y1648" s="18">
        <f t="shared" si="180"/>
        <v>514.66666666666663</v>
      </c>
      <c r="Z1648">
        <v>4</v>
      </c>
      <c r="AA1648" s="2">
        <f t="shared" si="181"/>
        <v>22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3</v>
      </c>
      <c r="AI1648">
        <v>11</v>
      </c>
      <c r="AJ1648">
        <v>0</v>
      </c>
    </row>
    <row r="1649" spans="1:36" x14ac:dyDescent="0.25">
      <c r="A1649">
        <v>7327</v>
      </c>
      <c r="B1649">
        <v>1959</v>
      </c>
      <c r="C1649" s="2">
        <f t="shared" ca="1" si="175"/>
        <v>66</v>
      </c>
      <c r="D1649" t="s">
        <v>33</v>
      </c>
      <c r="E1649" t="s">
        <v>34</v>
      </c>
      <c r="F1649">
        <v>36732</v>
      </c>
      <c r="G1649">
        <v>1</v>
      </c>
      <c r="H1649">
        <v>1</v>
      </c>
      <c r="I1649" s="21">
        <f t="shared" si="176"/>
        <v>2</v>
      </c>
      <c r="J1649" t="s">
        <v>128</v>
      </c>
      <c r="K1649">
        <v>71</v>
      </c>
      <c r="L1649">
        <v>21</v>
      </c>
      <c r="M1649">
        <v>5</v>
      </c>
      <c r="N1649">
        <v>3</v>
      </c>
      <c r="O1649">
        <v>10</v>
      </c>
      <c r="P1649">
        <v>1</v>
      </c>
      <c r="Q1649">
        <v>7</v>
      </c>
      <c r="R1649" s="2">
        <f t="shared" si="177"/>
        <v>47</v>
      </c>
      <c r="S1649">
        <v>3</v>
      </c>
      <c r="T1649" s="2" t="str">
        <f t="shared" si="178"/>
        <v>With Discount</v>
      </c>
      <c r="U1649">
        <v>1</v>
      </c>
      <c r="V1649" s="18">
        <f t="shared" si="179"/>
        <v>9.4</v>
      </c>
      <c r="W1649">
        <v>1</v>
      </c>
      <c r="X1649">
        <v>4</v>
      </c>
      <c r="Y1649" s="18">
        <f t="shared" si="180"/>
        <v>37.6</v>
      </c>
      <c r="Z1649">
        <v>2</v>
      </c>
      <c r="AA1649" s="2">
        <f t="shared" si="181"/>
        <v>9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3</v>
      </c>
      <c r="AI1649">
        <v>11</v>
      </c>
      <c r="AJ1649">
        <v>0</v>
      </c>
    </row>
    <row r="1650" spans="1:36" x14ac:dyDescent="0.25">
      <c r="A1650">
        <v>5299</v>
      </c>
      <c r="B1650">
        <v>1970</v>
      </c>
      <c r="C1650" s="2">
        <f t="shared" ca="1" si="175"/>
        <v>55</v>
      </c>
      <c r="D1650" t="s">
        <v>33</v>
      </c>
      <c r="E1650" t="s">
        <v>34</v>
      </c>
      <c r="F1650">
        <v>69084</v>
      </c>
      <c r="G1650">
        <v>1</v>
      </c>
      <c r="H1650">
        <v>0</v>
      </c>
      <c r="I1650" s="21">
        <f t="shared" si="176"/>
        <v>1</v>
      </c>
      <c r="J1650" t="s">
        <v>285</v>
      </c>
      <c r="K1650">
        <v>43</v>
      </c>
      <c r="L1650">
        <v>1181</v>
      </c>
      <c r="M1650">
        <v>107</v>
      </c>
      <c r="N1650">
        <v>199</v>
      </c>
      <c r="O1650">
        <v>39</v>
      </c>
      <c r="P1650">
        <v>30</v>
      </c>
      <c r="Q1650">
        <v>30</v>
      </c>
      <c r="R1650" s="2">
        <f t="shared" si="177"/>
        <v>1586</v>
      </c>
      <c r="S1650">
        <v>2</v>
      </c>
      <c r="T1650" s="2" t="str">
        <f t="shared" si="178"/>
        <v>With Discount</v>
      </c>
      <c r="U1650">
        <v>7</v>
      </c>
      <c r="V1650" s="18">
        <f t="shared" si="179"/>
        <v>555.09999999999991</v>
      </c>
      <c r="W1650">
        <v>3</v>
      </c>
      <c r="X1650">
        <v>13</v>
      </c>
      <c r="Y1650" s="18">
        <f t="shared" si="180"/>
        <v>1030.9000000000001</v>
      </c>
      <c r="Z1650">
        <v>8</v>
      </c>
      <c r="AA1650" s="2">
        <f t="shared" si="181"/>
        <v>25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3</v>
      </c>
      <c r="AI1650">
        <v>11</v>
      </c>
      <c r="AJ1650">
        <v>0</v>
      </c>
    </row>
    <row r="1651" spans="1:36" x14ac:dyDescent="0.25">
      <c r="A1651">
        <v>4127</v>
      </c>
      <c r="B1651">
        <v>1967</v>
      </c>
      <c r="C1651" s="2">
        <f t="shared" ca="1" si="175"/>
        <v>58</v>
      </c>
      <c r="D1651" t="s">
        <v>33</v>
      </c>
      <c r="E1651" t="s">
        <v>34</v>
      </c>
      <c r="F1651">
        <v>77766</v>
      </c>
      <c r="G1651">
        <v>0</v>
      </c>
      <c r="H1651">
        <v>1</v>
      </c>
      <c r="I1651" s="21">
        <f t="shared" si="176"/>
        <v>1</v>
      </c>
      <c r="J1651" t="s">
        <v>220</v>
      </c>
      <c r="K1651">
        <v>97</v>
      </c>
      <c r="L1651">
        <v>1004</v>
      </c>
      <c r="M1651">
        <v>59</v>
      </c>
      <c r="N1651">
        <v>265</v>
      </c>
      <c r="O1651">
        <v>115</v>
      </c>
      <c r="P1651">
        <v>59</v>
      </c>
      <c r="Q1651">
        <v>27</v>
      </c>
      <c r="R1651" s="2">
        <f t="shared" si="177"/>
        <v>1529</v>
      </c>
      <c r="S1651">
        <v>2</v>
      </c>
      <c r="T1651" s="2" t="str">
        <f t="shared" si="178"/>
        <v>With Discount</v>
      </c>
      <c r="U1651">
        <v>11</v>
      </c>
      <c r="V1651" s="18">
        <f t="shared" si="179"/>
        <v>764.5</v>
      </c>
      <c r="W1651">
        <v>10</v>
      </c>
      <c r="X1651">
        <v>11</v>
      </c>
      <c r="Y1651" s="18">
        <f t="shared" si="180"/>
        <v>764.5</v>
      </c>
      <c r="Z1651">
        <v>6</v>
      </c>
      <c r="AA1651" s="2">
        <f t="shared" si="181"/>
        <v>34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3</v>
      </c>
      <c r="AI1651">
        <v>11</v>
      </c>
      <c r="AJ1651">
        <v>1</v>
      </c>
    </row>
    <row r="1652" spans="1:36" x14ac:dyDescent="0.25">
      <c r="A1652">
        <v>8143</v>
      </c>
      <c r="B1652">
        <v>1985</v>
      </c>
      <c r="C1652" s="2">
        <f t="shared" ca="1" si="175"/>
        <v>40</v>
      </c>
      <c r="D1652" t="s">
        <v>33</v>
      </c>
      <c r="E1652" t="s">
        <v>30</v>
      </c>
      <c r="F1652">
        <v>37929</v>
      </c>
      <c r="G1652">
        <v>0</v>
      </c>
      <c r="H1652">
        <v>0</v>
      </c>
      <c r="I1652" s="21">
        <f t="shared" si="176"/>
        <v>0</v>
      </c>
      <c r="J1652" t="s">
        <v>357</v>
      </c>
      <c r="K1652">
        <v>49</v>
      </c>
      <c r="L1652">
        <v>202</v>
      </c>
      <c r="M1652">
        <v>2</v>
      </c>
      <c r="N1652">
        <v>46</v>
      </c>
      <c r="O1652">
        <v>3</v>
      </c>
      <c r="P1652">
        <v>2</v>
      </c>
      <c r="Q1652">
        <v>10</v>
      </c>
      <c r="R1652" s="2">
        <f t="shared" si="177"/>
        <v>265</v>
      </c>
      <c r="S1652">
        <v>2</v>
      </c>
      <c r="T1652" s="2" t="str">
        <f t="shared" si="178"/>
        <v>With Discount</v>
      </c>
      <c r="U1652">
        <v>4</v>
      </c>
      <c r="V1652" s="18">
        <f t="shared" si="179"/>
        <v>117.77777777777777</v>
      </c>
      <c r="W1652">
        <v>2</v>
      </c>
      <c r="X1652">
        <v>5</v>
      </c>
      <c r="Y1652" s="18">
        <f t="shared" si="180"/>
        <v>147.22222222222223</v>
      </c>
      <c r="Z1652">
        <v>7</v>
      </c>
      <c r="AA1652" s="2">
        <f t="shared" si="181"/>
        <v>13</v>
      </c>
      <c r="AB1652">
        <v>0</v>
      </c>
      <c r="AC1652">
        <v>1</v>
      </c>
      <c r="AD1652">
        <v>0</v>
      </c>
      <c r="AE1652">
        <v>1</v>
      </c>
      <c r="AF1652">
        <v>0</v>
      </c>
      <c r="AG1652">
        <v>0</v>
      </c>
      <c r="AH1652">
        <v>3</v>
      </c>
      <c r="AI1652">
        <v>11</v>
      </c>
      <c r="AJ1652">
        <v>1</v>
      </c>
    </row>
    <row r="1653" spans="1:36" x14ac:dyDescent="0.25">
      <c r="A1653">
        <v>1964</v>
      </c>
      <c r="B1653">
        <v>1951</v>
      </c>
      <c r="C1653" s="2">
        <f t="shared" ca="1" si="175"/>
        <v>74</v>
      </c>
      <c r="D1653" t="s">
        <v>442</v>
      </c>
      <c r="E1653" t="s">
        <v>34</v>
      </c>
      <c r="F1653">
        <v>86610</v>
      </c>
      <c r="G1653">
        <v>0</v>
      </c>
      <c r="H1653">
        <v>0</v>
      </c>
      <c r="I1653" s="21">
        <f t="shared" si="176"/>
        <v>0</v>
      </c>
      <c r="J1653" s="1">
        <v>41403</v>
      </c>
      <c r="K1653">
        <v>66</v>
      </c>
      <c r="L1653">
        <v>446</v>
      </c>
      <c r="M1653">
        <v>107</v>
      </c>
      <c r="N1653">
        <v>768</v>
      </c>
      <c r="O1653">
        <v>33</v>
      </c>
      <c r="P1653">
        <v>196</v>
      </c>
      <c r="Q1653">
        <v>53</v>
      </c>
      <c r="R1653" s="2">
        <f t="shared" si="177"/>
        <v>1603</v>
      </c>
      <c r="S1653">
        <v>1</v>
      </c>
      <c r="T1653" s="2" t="str">
        <f t="shared" si="178"/>
        <v>With Discount</v>
      </c>
      <c r="U1653">
        <v>5</v>
      </c>
      <c r="V1653" s="18">
        <f t="shared" si="179"/>
        <v>728.63636363636363</v>
      </c>
      <c r="W1653">
        <v>6</v>
      </c>
      <c r="X1653">
        <v>6</v>
      </c>
      <c r="Y1653" s="18">
        <f t="shared" si="180"/>
        <v>874.36363636363626</v>
      </c>
      <c r="Z1653">
        <v>2</v>
      </c>
      <c r="AA1653" s="2">
        <f t="shared" si="181"/>
        <v>18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3</v>
      </c>
      <c r="AI1653">
        <v>11</v>
      </c>
      <c r="AJ1653">
        <v>0</v>
      </c>
    </row>
    <row r="1654" spans="1:36" x14ac:dyDescent="0.25">
      <c r="A1654">
        <v>3690</v>
      </c>
      <c r="B1654">
        <v>1986</v>
      </c>
      <c r="C1654" s="2">
        <f t="shared" ca="1" si="175"/>
        <v>39</v>
      </c>
      <c r="D1654" t="s">
        <v>443</v>
      </c>
      <c r="E1654" t="s">
        <v>34</v>
      </c>
      <c r="F1654">
        <v>80141</v>
      </c>
      <c r="G1654">
        <v>0</v>
      </c>
      <c r="H1654">
        <v>0</v>
      </c>
      <c r="I1654" s="21">
        <f t="shared" si="176"/>
        <v>0</v>
      </c>
      <c r="J1654" s="1">
        <v>41579</v>
      </c>
      <c r="K1654">
        <v>20</v>
      </c>
      <c r="L1654">
        <v>1184</v>
      </c>
      <c r="M1654">
        <v>102</v>
      </c>
      <c r="N1654">
        <v>673</v>
      </c>
      <c r="O1654">
        <v>52</v>
      </c>
      <c r="P1654">
        <v>40</v>
      </c>
      <c r="Q1654">
        <v>40</v>
      </c>
      <c r="R1654" s="2">
        <f t="shared" si="177"/>
        <v>2091</v>
      </c>
      <c r="S1654">
        <v>1</v>
      </c>
      <c r="T1654" s="2" t="str">
        <f t="shared" si="178"/>
        <v>With Discount</v>
      </c>
      <c r="U1654">
        <v>7</v>
      </c>
      <c r="V1654" s="18">
        <f t="shared" si="179"/>
        <v>861</v>
      </c>
      <c r="W1654">
        <v>4</v>
      </c>
      <c r="X1654">
        <v>10</v>
      </c>
      <c r="Y1654" s="18">
        <f t="shared" si="180"/>
        <v>1230</v>
      </c>
      <c r="Z1654">
        <v>6</v>
      </c>
      <c r="AA1654" s="2">
        <f t="shared" si="181"/>
        <v>22</v>
      </c>
      <c r="AB1654">
        <v>0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3</v>
      </c>
      <c r="AI1654">
        <v>11</v>
      </c>
      <c r="AJ1654">
        <v>1</v>
      </c>
    </row>
    <row r="1655" spans="1:36" x14ac:dyDescent="0.25">
      <c r="A1655">
        <v>3433</v>
      </c>
      <c r="B1655">
        <v>1955</v>
      </c>
      <c r="C1655" s="2">
        <f t="shared" ca="1" si="175"/>
        <v>70</v>
      </c>
      <c r="D1655" t="s">
        <v>443</v>
      </c>
      <c r="E1655" t="s">
        <v>34</v>
      </c>
      <c r="F1655">
        <v>72635</v>
      </c>
      <c r="G1655">
        <v>0</v>
      </c>
      <c r="H1655">
        <v>0</v>
      </c>
      <c r="I1655" s="21">
        <f t="shared" si="176"/>
        <v>0</v>
      </c>
      <c r="J1655" s="1">
        <v>41339</v>
      </c>
      <c r="K1655">
        <v>54</v>
      </c>
      <c r="L1655">
        <v>390</v>
      </c>
      <c r="M1655">
        <v>22</v>
      </c>
      <c r="N1655">
        <v>323</v>
      </c>
      <c r="O1655">
        <v>104</v>
      </c>
      <c r="P1655">
        <v>35</v>
      </c>
      <c r="Q1655">
        <v>107</v>
      </c>
      <c r="R1655" s="2">
        <f t="shared" si="177"/>
        <v>981</v>
      </c>
      <c r="S1655">
        <v>1</v>
      </c>
      <c r="T1655" s="2" t="str">
        <f t="shared" si="178"/>
        <v>With Discount</v>
      </c>
      <c r="U1655">
        <v>6</v>
      </c>
      <c r="V1655" s="18">
        <f t="shared" si="179"/>
        <v>490.5</v>
      </c>
      <c r="W1655">
        <v>8</v>
      </c>
      <c r="X1655">
        <v>6</v>
      </c>
      <c r="Y1655" s="18">
        <f t="shared" si="180"/>
        <v>490.5</v>
      </c>
      <c r="Z1655">
        <v>3</v>
      </c>
      <c r="AA1655" s="2">
        <f t="shared" si="181"/>
        <v>21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3</v>
      </c>
      <c r="AI1655">
        <v>11</v>
      </c>
      <c r="AJ1655">
        <v>0</v>
      </c>
    </row>
    <row r="1656" spans="1:36" x14ac:dyDescent="0.25">
      <c r="A1656">
        <v>3389</v>
      </c>
      <c r="B1656">
        <v>1970</v>
      </c>
      <c r="C1656" s="2">
        <f t="shared" ca="1" si="175"/>
        <v>55</v>
      </c>
      <c r="D1656" t="s">
        <v>442</v>
      </c>
      <c r="E1656" t="s">
        <v>34</v>
      </c>
      <c r="F1656">
        <v>69016</v>
      </c>
      <c r="G1656">
        <v>0</v>
      </c>
      <c r="H1656">
        <v>1</v>
      </c>
      <c r="I1656" s="21">
        <f t="shared" si="176"/>
        <v>1</v>
      </c>
      <c r="J1656" t="s">
        <v>83</v>
      </c>
      <c r="K1656">
        <v>61</v>
      </c>
      <c r="L1656">
        <v>726</v>
      </c>
      <c r="M1656">
        <v>53</v>
      </c>
      <c r="N1656">
        <v>363</v>
      </c>
      <c r="O1656">
        <v>123</v>
      </c>
      <c r="P1656">
        <v>107</v>
      </c>
      <c r="Q1656">
        <v>161</v>
      </c>
      <c r="R1656" s="2">
        <f t="shared" si="177"/>
        <v>1533</v>
      </c>
      <c r="S1656">
        <v>4</v>
      </c>
      <c r="T1656" s="2" t="str">
        <f t="shared" si="178"/>
        <v>With Discount</v>
      </c>
      <c r="U1656">
        <v>8</v>
      </c>
      <c r="V1656" s="18">
        <f t="shared" si="179"/>
        <v>584</v>
      </c>
      <c r="W1656">
        <v>9</v>
      </c>
      <c r="X1656">
        <v>13</v>
      </c>
      <c r="Y1656" s="18">
        <f t="shared" si="180"/>
        <v>949</v>
      </c>
      <c r="Z1656">
        <v>5</v>
      </c>
      <c r="AA1656" s="2">
        <f t="shared" si="181"/>
        <v>34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3</v>
      </c>
      <c r="AI1656">
        <v>11</v>
      </c>
      <c r="AJ1656">
        <v>0</v>
      </c>
    </row>
    <row r="1657" spans="1:36" x14ac:dyDescent="0.25">
      <c r="A1657">
        <v>4712</v>
      </c>
      <c r="B1657">
        <v>1991</v>
      </c>
      <c r="C1657" s="2">
        <f t="shared" ca="1" si="175"/>
        <v>34</v>
      </c>
      <c r="D1657" t="s">
        <v>443</v>
      </c>
      <c r="E1657" t="s">
        <v>34</v>
      </c>
      <c r="F1657">
        <v>20193</v>
      </c>
      <c r="G1657">
        <v>0</v>
      </c>
      <c r="H1657">
        <v>0</v>
      </c>
      <c r="I1657" s="21">
        <f t="shared" si="176"/>
        <v>0</v>
      </c>
      <c r="J1657" t="s">
        <v>262</v>
      </c>
      <c r="K1657">
        <v>18</v>
      </c>
      <c r="L1657">
        <v>8</v>
      </c>
      <c r="M1657">
        <v>8</v>
      </c>
      <c r="N1657">
        <v>22</v>
      </c>
      <c r="O1657">
        <v>24</v>
      </c>
      <c r="P1657">
        <v>11</v>
      </c>
      <c r="Q1657">
        <v>9</v>
      </c>
      <c r="R1657" s="2">
        <f t="shared" si="177"/>
        <v>82</v>
      </c>
      <c r="S1657">
        <v>1</v>
      </c>
      <c r="T1657" s="2" t="str">
        <f t="shared" si="178"/>
        <v>With Discount</v>
      </c>
      <c r="U1657">
        <v>1</v>
      </c>
      <c r="V1657" s="18">
        <f t="shared" si="179"/>
        <v>16.400000000000002</v>
      </c>
      <c r="W1657">
        <v>1</v>
      </c>
      <c r="X1657">
        <v>4</v>
      </c>
      <c r="Y1657" s="18">
        <f t="shared" si="180"/>
        <v>65.600000000000009</v>
      </c>
      <c r="Z1657">
        <v>4</v>
      </c>
      <c r="AA1657" s="2">
        <f t="shared" si="181"/>
        <v>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3</v>
      </c>
      <c r="AI1657">
        <v>11</v>
      </c>
      <c r="AJ1657">
        <v>0</v>
      </c>
    </row>
    <row r="1658" spans="1:36" x14ac:dyDescent="0.25">
      <c r="A1658">
        <v>1170</v>
      </c>
      <c r="B1658">
        <v>1975</v>
      </c>
      <c r="C1658" s="2">
        <f t="shared" ca="1" si="175"/>
        <v>50</v>
      </c>
      <c r="D1658" t="s">
        <v>442</v>
      </c>
      <c r="E1658" t="s">
        <v>34</v>
      </c>
      <c r="F1658">
        <v>27573</v>
      </c>
      <c r="G1658">
        <v>1</v>
      </c>
      <c r="H1658">
        <v>0</v>
      </c>
      <c r="I1658" s="21">
        <f t="shared" si="176"/>
        <v>1</v>
      </c>
      <c r="J1658" t="s">
        <v>417</v>
      </c>
      <c r="K1658">
        <v>45</v>
      </c>
      <c r="L1658">
        <v>50</v>
      </c>
      <c r="M1658">
        <v>15</v>
      </c>
      <c r="N1658">
        <v>110</v>
      </c>
      <c r="O1658">
        <v>39</v>
      </c>
      <c r="P1658">
        <v>15</v>
      </c>
      <c r="Q1658">
        <v>15</v>
      </c>
      <c r="R1658" s="2">
        <f t="shared" si="177"/>
        <v>244</v>
      </c>
      <c r="S1658">
        <v>4</v>
      </c>
      <c r="T1658" s="2" t="str">
        <f t="shared" si="178"/>
        <v>With Discount</v>
      </c>
      <c r="U1658">
        <v>5</v>
      </c>
      <c r="V1658" s="18">
        <f t="shared" si="179"/>
        <v>135.55555555555557</v>
      </c>
      <c r="W1658">
        <v>1</v>
      </c>
      <c r="X1658">
        <v>4</v>
      </c>
      <c r="Y1658" s="18">
        <f t="shared" si="180"/>
        <v>108.44444444444444</v>
      </c>
      <c r="Z1658">
        <v>8</v>
      </c>
      <c r="AA1658" s="2">
        <f t="shared" si="181"/>
        <v>14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3</v>
      </c>
      <c r="AI1658">
        <v>11</v>
      </c>
      <c r="AJ1658">
        <v>0</v>
      </c>
    </row>
    <row r="1659" spans="1:36" x14ac:dyDescent="0.25">
      <c r="A1659">
        <v>6347</v>
      </c>
      <c r="B1659">
        <v>1979</v>
      </c>
      <c r="C1659" s="2">
        <f t="shared" ca="1" si="175"/>
        <v>46</v>
      </c>
      <c r="D1659" t="s">
        <v>41</v>
      </c>
      <c r="E1659" t="s">
        <v>30</v>
      </c>
      <c r="F1659">
        <v>15862</v>
      </c>
      <c r="G1659">
        <v>1</v>
      </c>
      <c r="H1659">
        <v>0</v>
      </c>
      <c r="I1659" s="21">
        <f t="shared" si="176"/>
        <v>1</v>
      </c>
      <c r="J1659" t="s">
        <v>412</v>
      </c>
      <c r="K1659">
        <v>26</v>
      </c>
      <c r="L1659">
        <v>1</v>
      </c>
      <c r="M1659">
        <v>1</v>
      </c>
      <c r="N1659">
        <v>4</v>
      </c>
      <c r="O1659">
        <v>11</v>
      </c>
      <c r="P1659">
        <v>9</v>
      </c>
      <c r="Q1659">
        <v>10</v>
      </c>
      <c r="R1659" s="2">
        <f t="shared" si="177"/>
        <v>36</v>
      </c>
      <c r="S1659">
        <v>1</v>
      </c>
      <c r="T1659" s="2" t="str">
        <f t="shared" si="178"/>
        <v>With Discount</v>
      </c>
      <c r="U1659">
        <v>1</v>
      </c>
      <c r="V1659" s="18">
        <f t="shared" si="179"/>
        <v>9</v>
      </c>
      <c r="W1659">
        <v>0</v>
      </c>
      <c r="X1659">
        <v>3</v>
      </c>
      <c r="Y1659" s="18">
        <f t="shared" si="180"/>
        <v>27</v>
      </c>
      <c r="Z1659">
        <v>8</v>
      </c>
      <c r="AA1659" s="2">
        <f t="shared" si="181"/>
        <v>5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3</v>
      </c>
      <c r="AI1659">
        <v>11</v>
      </c>
      <c r="AJ1659">
        <v>0</v>
      </c>
    </row>
    <row r="1660" spans="1:36" x14ac:dyDescent="0.25">
      <c r="A1660">
        <v>4065</v>
      </c>
      <c r="B1660">
        <v>1976</v>
      </c>
      <c r="C1660" s="2">
        <f t="shared" ca="1" si="175"/>
        <v>49</v>
      </c>
      <c r="D1660" t="s">
        <v>33</v>
      </c>
      <c r="E1660" t="s">
        <v>34</v>
      </c>
      <c r="F1660">
        <v>49544</v>
      </c>
      <c r="G1660">
        <v>1</v>
      </c>
      <c r="H1660">
        <v>0</v>
      </c>
      <c r="I1660" s="21">
        <f t="shared" si="176"/>
        <v>1</v>
      </c>
      <c r="J1660" s="1">
        <v>41610</v>
      </c>
      <c r="K1660">
        <v>0</v>
      </c>
      <c r="L1660">
        <v>308</v>
      </c>
      <c r="M1660">
        <v>0</v>
      </c>
      <c r="N1660">
        <v>73</v>
      </c>
      <c r="O1660">
        <v>0</v>
      </c>
      <c r="P1660">
        <v>0</v>
      </c>
      <c r="Q1660">
        <v>23</v>
      </c>
      <c r="R1660" s="2">
        <f t="shared" si="177"/>
        <v>404</v>
      </c>
      <c r="S1660">
        <v>2</v>
      </c>
      <c r="T1660" s="2" t="str">
        <f t="shared" si="178"/>
        <v>With Discount</v>
      </c>
      <c r="U1660">
        <v>5</v>
      </c>
      <c r="V1660" s="18">
        <f t="shared" si="179"/>
        <v>155.38461538461539</v>
      </c>
      <c r="W1660">
        <v>1</v>
      </c>
      <c r="X1660">
        <v>8</v>
      </c>
      <c r="Y1660" s="18">
        <f t="shared" si="180"/>
        <v>248.61538461538464</v>
      </c>
      <c r="Z1660">
        <v>7</v>
      </c>
      <c r="AA1660" s="2">
        <f t="shared" si="181"/>
        <v>16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3</v>
      </c>
      <c r="AI1660">
        <v>11</v>
      </c>
      <c r="AJ1660">
        <v>0</v>
      </c>
    </row>
    <row r="1661" spans="1:36" x14ac:dyDescent="0.25">
      <c r="A1661">
        <v>8230</v>
      </c>
      <c r="B1661">
        <v>1980</v>
      </c>
      <c r="C1661" s="2">
        <f t="shared" ca="1" si="175"/>
        <v>45</v>
      </c>
      <c r="D1661" t="s">
        <v>442</v>
      </c>
      <c r="E1661" t="s">
        <v>34</v>
      </c>
      <c r="F1661">
        <v>33228</v>
      </c>
      <c r="G1661">
        <v>1</v>
      </c>
      <c r="H1661">
        <v>0</v>
      </c>
      <c r="I1661" s="21">
        <f t="shared" si="176"/>
        <v>1</v>
      </c>
      <c r="J1661" t="s">
        <v>337</v>
      </c>
      <c r="K1661">
        <v>28</v>
      </c>
      <c r="L1661">
        <v>22</v>
      </c>
      <c r="M1661">
        <v>2</v>
      </c>
      <c r="N1661">
        <v>31</v>
      </c>
      <c r="O1661">
        <v>7</v>
      </c>
      <c r="P1661">
        <v>4</v>
      </c>
      <c r="Q1661">
        <v>5</v>
      </c>
      <c r="R1661" s="2">
        <f t="shared" si="177"/>
        <v>71</v>
      </c>
      <c r="S1661">
        <v>1</v>
      </c>
      <c r="T1661" s="2" t="str">
        <f t="shared" si="178"/>
        <v>With Discount</v>
      </c>
      <c r="U1661">
        <v>2</v>
      </c>
      <c r="V1661" s="18">
        <f t="shared" si="179"/>
        <v>28.400000000000002</v>
      </c>
      <c r="W1661">
        <v>0</v>
      </c>
      <c r="X1661">
        <v>3</v>
      </c>
      <c r="Y1661" s="18">
        <f t="shared" si="180"/>
        <v>42.6</v>
      </c>
      <c r="Z1661">
        <v>7</v>
      </c>
      <c r="AA1661" s="2">
        <f t="shared" si="181"/>
        <v>6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3</v>
      </c>
      <c r="AI1661">
        <v>11</v>
      </c>
      <c r="AJ1661">
        <v>0</v>
      </c>
    </row>
    <row r="1662" spans="1:36" x14ac:dyDescent="0.25">
      <c r="A1662">
        <v>1215</v>
      </c>
      <c r="B1662">
        <v>1978</v>
      </c>
      <c r="C1662" s="2">
        <f t="shared" ca="1" si="175"/>
        <v>47</v>
      </c>
      <c r="D1662" t="s">
        <v>442</v>
      </c>
      <c r="E1662" t="s">
        <v>34</v>
      </c>
      <c r="F1662">
        <v>70440</v>
      </c>
      <c r="G1662">
        <v>0</v>
      </c>
      <c r="H1662">
        <v>0</v>
      </c>
      <c r="I1662" s="21">
        <f t="shared" si="176"/>
        <v>0</v>
      </c>
      <c r="J1662" s="1">
        <v>41496</v>
      </c>
      <c r="K1662">
        <v>49</v>
      </c>
      <c r="L1662">
        <v>690</v>
      </c>
      <c r="M1662">
        <v>117</v>
      </c>
      <c r="N1662">
        <v>499</v>
      </c>
      <c r="O1662">
        <v>76</v>
      </c>
      <c r="P1662">
        <v>102</v>
      </c>
      <c r="Q1662">
        <v>88</v>
      </c>
      <c r="R1662" s="2">
        <f t="shared" si="177"/>
        <v>1572</v>
      </c>
      <c r="S1662">
        <v>1</v>
      </c>
      <c r="T1662" s="2" t="str">
        <f t="shared" si="178"/>
        <v>With Discount</v>
      </c>
      <c r="U1662">
        <v>5</v>
      </c>
      <c r="V1662" s="18">
        <f t="shared" si="179"/>
        <v>655</v>
      </c>
      <c r="W1662">
        <v>10</v>
      </c>
      <c r="X1662">
        <v>7</v>
      </c>
      <c r="Y1662" s="18">
        <f t="shared" si="180"/>
        <v>917.00000000000011</v>
      </c>
      <c r="Z1662">
        <v>3</v>
      </c>
      <c r="AA1662" s="2">
        <f t="shared" si="181"/>
        <v>23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3</v>
      </c>
      <c r="AI1662">
        <v>11</v>
      </c>
      <c r="AJ1662">
        <v>0</v>
      </c>
    </row>
    <row r="1663" spans="1:36" x14ac:dyDescent="0.25">
      <c r="A1663">
        <v>5939</v>
      </c>
      <c r="B1663">
        <v>1971</v>
      </c>
      <c r="C1663" s="2">
        <f t="shared" ca="1" si="175"/>
        <v>54</v>
      </c>
      <c r="D1663" t="s">
        <v>442</v>
      </c>
      <c r="E1663" t="s">
        <v>34</v>
      </c>
      <c r="F1663">
        <v>38232</v>
      </c>
      <c r="G1663">
        <v>1</v>
      </c>
      <c r="H1663">
        <v>1</v>
      </c>
      <c r="I1663" s="21">
        <f t="shared" si="176"/>
        <v>2</v>
      </c>
      <c r="J1663" t="s">
        <v>418</v>
      </c>
      <c r="K1663">
        <v>84</v>
      </c>
      <c r="L1663">
        <v>43</v>
      </c>
      <c r="M1663">
        <v>5</v>
      </c>
      <c r="N1663">
        <v>28</v>
      </c>
      <c r="O1663">
        <v>7</v>
      </c>
      <c r="P1663">
        <v>6</v>
      </c>
      <c r="Q1663">
        <v>33</v>
      </c>
      <c r="R1663" s="2">
        <f t="shared" si="177"/>
        <v>122</v>
      </c>
      <c r="S1663">
        <v>4</v>
      </c>
      <c r="T1663" s="2" t="str">
        <f t="shared" si="178"/>
        <v>With Discount</v>
      </c>
      <c r="U1663">
        <v>3</v>
      </c>
      <c r="V1663" s="18">
        <f t="shared" si="179"/>
        <v>61</v>
      </c>
      <c r="W1663">
        <v>1</v>
      </c>
      <c r="X1663">
        <v>3</v>
      </c>
      <c r="Y1663" s="18">
        <f t="shared" si="180"/>
        <v>61</v>
      </c>
      <c r="Z1663">
        <v>5</v>
      </c>
      <c r="AA1663" s="2">
        <f t="shared" si="181"/>
        <v>11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3</v>
      </c>
      <c r="AI1663">
        <v>11</v>
      </c>
      <c r="AJ1663">
        <v>0</v>
      </c>
    </row>
    <row r="1664" spans="1:36" x14ac:dyDescent="0.25">
      <c r="A1664">
        <v>2156</v>
      </c>
      <c r="B1664">
        <v>1955</v>
      </c>
      <c r="C1664" s="2">
        <f t="shared" ca="1" si="175"/>
        <v>70</v>
      </c>
      <c r="D1664" t="s">
        <v>33</v>
      </c>
      <c r="E1664" t="s">
        <v>34</v>
      </c>
      <c r="F1664">
        <v>22554</v>
      </c>
      <c r="G1664">
        <v>1</v>
      </c>
      <c r="H1664">
        <v>1</v>
      </c>
      <c r="I1664" s="21">
        <f t="shared" si="176"/>
        <v>2</v>
      </c>
      <c r="J1664" s="1">
        <v>40979</v>
      </c>
      <c r="K1664">
        <v>38</v>
      </c>
      <c r="L1664">
        <v>27</v>
      </c>
      <c r="M1664">
        <v>0</v>
      </c>
      <c r="N1664">
        <v>10</v>
      </c>
      <c r="O1664">
        <v>0</v>
      </c>
      <c r="P1664">
        <v>0</v>
      </c>
      <c r="Q1664">
        <v>4</v>
      </c>
      <c r="R1664" s="2">
        <f t="shared" si="177"/>
        <v>41</v>
      </c>
      <c r="S1664">
        <v>4</v>
      </c>
      <c r="T1664" s="2" t="str">
        <f t="shared" si="178"/>
        <v>With Discount</v>
      </c>
      <c r="U1664">
        <v>2</v>
      </c>
      <c r="V1664" s="18">
        <f t="shared" si="179"/>
        <v>13.666666666666666</v>
      </c>
      <c r="W1664">
        <v>0</v>
      </c>
      <c r="X1664">
        <v>4</v>
      </c>
      <c r="Y1664" s="18">
        <f t="shared" si="180"/>
        <v>27.333333333333332</v>
      </c>
      <c r="Z1664">
        <v>5</v>
      </c>
      <c r="AA1664" s="2">
        <f t="shared" si="181"/>
        <v>10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3</v>
      </c>
      <c r="AI1664">
        <v>11</v>
      </c>
      <c r="AJ1664">
        <v>0</v>
      </c>
    </row>
    <row r="1665" spans="1:36" x14ac:dyDescent="0.25">
      <c r="A1665">
        <v>7788</v>
      </c>
      <c r="B1665">
        <v>1983</v>
      </c>
      <c r="C1665" s="2">
        <f t="shared" ca="1" si="175"/>
        <v>42</v>
      </c>
      <c r="D1665" t="s">
        <v>33</v>
      </c>
      <c r="E1665" t="s">
        <v>34</v>
      </c>
      <c r="F1665">
        <v>23536</v>
      </c>
      <c r="G1665">
        <v>1</v>
      </c>
      <c r="H1665">
        <v>0</v>
      </c>
      <c r="I1665" s="21">
        <f t="shared" si="176"/>
        <v>1</v>
      </c>
      <c r="J1665" s="1">
        <v>41735</v>
      </c>
      <c r="K1665">
        <v>53</v>
      </c>
      <c r="L1665">
        <v>6</v>
      </c>
      <c r="M1665">
        <v>0</v>
      </c>
      <c r="N1665">
        <v>3</v>
      </c>
      <c r="O1665">
        <v>0</v>
      </c>
      <c r="P1665">
        <v>0</v>
      </c>
      <c r="Q1665">
        <v>1</v>
      </c>
      <c r="R1665" s="2">
        <f t="shared" si="177"/>
        <v>10</v>
      </c>
      <c r="S1665">
        <v>1</v>
      </c>
      <c r="T1665" s="2" t="str">
        <f t="shared" si="178"/>
        <v>With Discount</v>
      </c>
      <c r="U1665">
        <v>0</v>
      </c>
      <c r="V1665" s="18">
        <f t="shared" si="179"/>
        <v>0</v>
      </c>
      <c r="W1665">
        <v>0</v>
      </c>
      <c r="X1665">
        <v>3</v>
      </c>
      <c r="Y1665" s="18">
        <f t="shared" si="180"/>
        <v>10</v>
      </c>
      <c r="Z1665">
        <v>3</v>
      </c>
      <c r="AA1665" s="2">
        <f t="shared" si="181"/>
        <v>4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3</v>
      </c>
      <c r="AI1665">
        <v>11</v>
      </c>
      <c r="AJ1665">
        <v>0</v>
      </c>
    </row>
    <row r="1666" spans="1:36" x14ac:dyDescent="0.25">
      <c r="A1666">
        <v>10323</v>
      </c>
      <c r="B1666">
        <v>1952</v>
      </c>
      <c r="C1666" s="2">
        <f t="shared" ca="1" si="175"/>
        <v>73</v>
      </c>
      <c r="D1666" t="s">
        <v>442</v>
      </c>
      <c r="E1666" t="s">
        <v>34</v>
      </c>
      <c r="F1666">
        <v>49413</v>
      </c>
      <c r="G1666">
        <v>0</v>
      </c>
      <c r="H1666">
        <v>1</v>
      </c>
      <c r="I1666" s="21">
        <f t="shared" si="176"/>
        <v>1</v>
      </c>
      <c r="J1666" t="s">
        <v>349</v>
      </c>
      <c r="K1666">
        <v>88</v>
      </c>
      <c r="L1666">
        <v>205</v>
      </c>
      <c r="M1666">
        <v>7</v>
      </c>
      <c r="N1666">
        <v>41</v>
      </c>
      <c r="O1666">
        <v>3</v>
      </c>
      <c r="P1666">
        <v>2</v>
      </c>
      <c r="Q1666">
        <v>46</v>
      </c>
      <c r="R1666" s="2">
        <f t="shared" si="177"/>
        <v>304</v>
      </c>
      <c r="S1666">
        <v>2</v>
      </c>
      <c r="T1666" s="2" t="str">
        <f t="shared" si="178"/>
        <v>With Discount</v>
      </c>
      <c r="U1666">
        <v>4</v>
      </c>
      <c r="V1666" s="18">
        <f t="shared" si="179"/>
        <v>135.11111111111111</v>
      </c>
      <c r="W1666">
        <v>2</v>
      </c>
      <c r="X1666">
        <v>5</v>
      </c>
      <c r="Y1666" s="18">
        <f t="shared" si="180"/>
        <v>168.88888888888889</v>
      </c>
      <c r="Z1666">
        <v>5</v>
      </c>
      <c r="AA1666" s="2">
        <f t="shared" si="181"/>
        <v>13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3</v>
      </c>
      <c r="AI1666">
        <v>11</v>
      </c>
      <c r="AJ1666">
        <v>0</v>
      </c>
    </row>
    <row r="1667" spans="1:36" x14ac:dyDescent="0.25">
      <c r="A1667">
        <v>7947</v>
      </c>
      <c r="B1667">
        <v>1969</v>
      </c>
      <c r="C1667" s="2">
        <f t="shared" ref="C1667:C1730" ca="1" si="182">YEAR(TODAY()) -B1667</f>
        <v>56</v>
      </c>
      <c r="D1667" t="s">
        <v>442</v>
      </c>
      <c r="E1667" t="s">
        <v>34</v>
      </c>
      <c r="F1667">
        <v>42231</v>
      </c>
      <c r="G1667">
        <v>1</v>
      </c>
      <c r="H1667">
        <v>1</v>
      </c>
      <c r="I1667" s="21">
        <f t="shared" ref="I1667:I1730" si="183">SUM(G1667,H1667)</f>
        <v>2</v>
      </c>
      <c r="J1667" t="s">
        <v>419</v>
      </c>
      <c r="K1667">
        <v>99</v>
      </c>
      <c r="L1667">
        <v>24</v>
      </c>
      <c r="M1667">
        <v>0</v>
      </c>
      <c r="N1667">
        <v>8</v>
      </c>
      <c r="O1667">
        <v>0</v>
      </c>
      <c r="P1667">
        <v>1</v>
      </c>
      <c r="Q1667">
        <v>4</v>
      </c>
      <c r="R1667" s="2">
        <f t="shared" ref="R1667:R1730" si="184">SUM(L1667,M1667,N1667,O1667,P1667,Q1667)</f>
        <v>37</v>
      </c>
      <c r="S1667">
        <v>1</v>
      </c>
      <c r="T1667" s="2" t="str">
        <f t="shared" ref="T1667:T1730" si="185">IF(S1667&gt;0, "With Discount", "Without Discount")</f>
        <v>With Discount</v>
      </c>
      <c r="U1667">
        <v>1</v>
      </c>
      <c r="V1667" s="18">
        <f t="shared" ref="V1667:V1730" si="186">IF((U1667+X1667)=0,0, (U1667/(U1667+X1667))*R1667)</f>
        <v>9.25</v>
      </c>
      <c r="W1667">
        <v>0</v>
      </c>
      <c r="X1667">
        <v>3</v>
      </c>
      <c r="Y1667" s="18">
        <f t="shared" ref="Y1667:Y1730" si="187">IF((X1667+U1667)=0,0, (X1667/(X1667+U1667))*R1667)</f>
        <v>27.75</v>
      </c>
      <c r="Z1667">
        <v>5</v>
      </c>
      <c r="AA1667" s="2">
        <f t="shared" ref="AA1667:AA1730" si="188">SUM(S1667,U1667,W1667,X1667)</f>
        <v>5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3</v>
      </c>
      <c r="AI1667">
        <v>11</v>
      </c>
      <c r="AJ1667">
        <v>0</v>
      </c>
    </row>
    <row r="1668" spans="1:36" x14ac:dyDescent="0.25">
      <c r="A1668">
        <v>1891</v>
      </c>
      <c r="B1668">
        <v>1980</v>
      </c>
      <c r="C1668" s="2">
        <f t="shared" ca="1" si="182"/>
        <v>45</v>
      </c>
      <c r="D1668" t="s">
        <v>443</v>
      </c>
      <c r="E1668" t="s">
        <v>37</v>
      </c>
      <c r="F1668">
        <v>78789</v>
      </c>
      <c r="G1668">
        <v>0</v>
      </c>
      <c r="H1668">
        <v>0</v>
      </c>
      <c r="I1668" s="21">
        <f t="shared" si="183"/>
        <v>0</v>
      </c>
      <c r="J1668" s="1">
        <v>41129</v>
      </c>
      <c r="K1668">
        <v>12</v>
      </c>
      <c r="L1668">
        <v>667</v>
      </c>
      <c r="M1668">
        <v>50</v>
      </c>
      <c r="N1668">
        <v>850</v>
      </c>
      <c r="O1668">
        <v>21</v>
      </c>
      <c r="P1668">
        <v>83</v>
      </c>
      <c r="Q1668">
        <v>83</v>
      </c>
      <c r="R1668" s="2">
        <f t="shared" si="184"/>
        <v>1754</v>
      </c>
      <c r="S1668">
        <v>1</v>
      </c>
      <c r="T1668" s="2" t="str">
        <f t="shared" si="185"/>
        <v>With Discount</v>
      </c>
      <c r="U1668">
        <v>4</v>
      </c>
      <c r="V1668" s="18">
        <f t="shared" si="186"/>
        <v>779.55555555555554</v>
      </c>
      <c r="W1668">
        <v>6</v>
      </c>
      <c r="X1668">
        <v>5</v>
      </c>
      <c r="Y1668" s="18">
        <f t="shared" si="187"/>
        <v>974.44444444444446</v>
      </c>
      <c r="Z1668">
        <v>2</v>
      </c>
      <c r="AA1668" s="2">
        <f t="shared" si="188"/>
        <v>16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3</v>
      </c>
      <c r="AI1668">
        <v>11</v>
      </c>
      <c r="AJ1668">
        <v>1</v>
      </c>
    </row>
    <row r="1669" spans="1:36" x14ac:dyDescent="0.25">
      <c r="A1669">
        <v>2570</v>
      </c>
      <c r="B1669">
        <v>1968</v>
      </c>
      <c r="C1669" s="2">
        <f t="shared" ca="1" si="182"/>
        <v>57</v>
      </c>
      <c r="D1669" t="s">
        <v>442</v>
      </c>
      <c r="E1669" t="s">
        <v>34</v>
      </c>
      <c r="F1669">
        <v>56534</v>
      </c>
      <c r="G1669">
        <v>0</v>
      </c>
      <c r="H1669">
        <v>1</v>
      </c>
      <c r="I1669" s="21">
        <f t="shared" si="183"/>
        <v>1</v>
      </c>
      <c r="J1669" t="s">
        <v>85</v>
      </c>
      <c r="K1669">
        <v>35</v>
      </c>
      <c r="L1669">
        <v>691</v>
      </c>
      <c r="M1669">
        <v>7</v>
      </c>
      <c r="N1669">
        <v>61</v>
      </c>
      <c r="O1669">
        <v>10</v>
      </c>
      <c r="P1669">
        <v>0</v>
      </c>
      <c r="Q1669">
        <v>46</v>
      </c>
      <c r="R1669" s="2">
        <f t="shared" si="184"/>
        <v>815</v>
      </c>
      <c r="S1669">
        <v>4</v>
      </c>
      <c r="T1669" s="2" t="str">
        <f t="shared" si="185"/>
        <v>With Discount</v>
      </c>
      <c r="U1669">
        <v>10</v>
      </c>
      <c r="V1669" s="18">
        <f t="shared" si="186"/>
        <v>479.41176470588238</v>
      </c>
      <c r="W1669">
        <v>4</v>
      </c>
      <c r="X1669">
        <v>7</v>
      </c>
      <c r="Y1669" s="18">
        <f t="shared" si="187"/>
        <v>335.58823529411762</v>
      </c>
      <c r="Z1669">
        <v>8</v>
      </c>
      <c r="AA1669" s="2">
        <f t="shared" si="188"/>
        <v>25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3</v>
      </c>
      <c r="AI1669">
        <v>11</v>
      </c>
      <c r="AJ1669">
        <v>1</v>
      </c>
    </row>
    <row r="1670" spans="1:36" x14ac:dyDescent="0.25">
      <c r="A1670">
        <v>9256</v>
      </c>
      <c r="B1670">
        <v>1971</v>
      </c>
      <c r="C1670" s="2">
        <f t="shared" ca="1" si="182"/>
        <v>54</v>
      </c>
      <c r="D1670" t="s">
        <v>442</v>
      </c>
      <c r="E1670" t="s">
        <v>30</v>
      </c>
      <c r="F1670">
        <v>58350</v>
      </c>
      <c r="G1670">
        <v>0</v>
      </c>
      <c r="H1670">
        <v>1</v>
      </c>
      <c r="I1670" s="21">
        <f t="shared" si="183"/>
        <v>1</v>
      </c>
      <c r="J1670" s="1">
        <v>41365</v>
      </c>
      <c r="K1670">
        <v>5</v>
      </c>
      <c r="L1670">
        <v>493</v>
      </c>
      <c r="M1670">
        <v>26</v>
      </c>
      <c r="N1670">
        <v>206</v>
      </c>
      <c r="O1670">
        <v>116</v>
      </c>
      <c r="P1670">
        <v>80</v>
      </c>
      <c r="Q1670">
        <v>80</v>
      </c>
      <c r="R1670" s="2">
        <f t="shared" si="184"/>
        <v>1001</v>
      </c>
      <c r="S1670">
        <v>4</v>
      </c>
      <c r="T1670" s="2" t="str">
        <f t="shared" si="185"/>
        <v>With Discount</v>
      </c>
      <c r="U1670">
        <v>8</v>
      </c>
      <c r="V1670" s="18">
        <f t="shared" si="186"/>
        <v>400.40000000000003</v>
      </c>
      <c r="W1670">
        <v>3</v>
      </c>
      <c r="X1670">
        <v>12</v>
      </c>
      <c r="Y1670" s="18">
        <f t="shared" si="187"/>
        <v>600.6</v>
      </c>
      <c r="Z1670">
        <v>6</v>
      </c>
      <c r="AA1670" s="2">
        <f t="shared" si="188"/>
        <v>27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3</v>
      </c>
      <c r="AI1670">
        <v>11</v>
      </c>
      <c r="AJ1670">
        <v>0</v>
      </c>
    </row>
    <row r="1671" spans="1:36" x14ac:dyDescent="0.25">
      <c r="A1671">
        <v>295</v>
      </c>
      <c r="B1671">
        <v>1989</v>
      </c>
      <c r="C1671" s="2">
        <f t="shared" ca="1" si="182"/>
        <v>36</v>
      </c>
      <c r="D1671" t="s">
        <v>442</v>
      </c>
      <c r="E1671" t="s">
        <v>30</v>
      </c>
      <c r="F1671">
        <v>81217</v>
      </c>
      <c r="G1671">
        <v>0</v>
      </c>
      <c r="H1671">
        <v>0</v>
      </c>
      <c r="I1671" s="21">
        <f t="shared" si="183"/>
        <v>0</v>
      </c>
      <c r="J1671" t="s">
        <v>249</v>
      </c>
      <c r="K1671">
        <v>77</v>
      </c>
      <c r="L1671">
        <v>493</v>
      </c>
      <c r="M1671">
        <v>70</v>
      </c>
      <c r="N1671">
        <v>324</v>
      </c>
      <c r="O1671">
        <v>146</v>
      </c>
      <c r="P1671">
        <v>40</v>
      </c>
      <c r="Q1671">
        <v>84</v>
      </c>
      <c r="R1671" s="2">
        <f t="shared" si="184"/>
        <v>1157</v>
      </c>
      <c r="S1671">
        <v>1</v>
      </c>
      <c r="T1671" s="2" t="str">
        <f t="shared" si="185"/>
        <v>With Discount</v>
      </c>
      <c r="U1671">
        <v>3</v>
      </c>
      <c r="V1671" s="18">
        <f t="shared" si="186"/>
        <v>247.92857142857142</v>
      </c>
      <c r="W1671">
        <v>7</v>
      </c>
      <c r="X1671">
        <v>11</v>
      </c>
      <c r="Y1671" s="18">
        <f t="shared" si="187"/>
        <v>909.07142857142856</v>
      </c>
      <c r="Z1671">
        <v>1</v>
      </c>
      <c r="AA1671" s="2">
        <f t="shared" si="188"/>
        <v>22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3</v>
      </c>
      <c r="AI1671">
        <v>11</v>
      </c>
      <c r="AJ1671">
        <v>0</v>
      </c>
    </row>
    <row r="1672" spans="1:36" x14ac:dyDescent="0.25">
      <c r="A1672">
        <v>7397</v>
      </c>
      <c r="B1672">
        <v>1951</v>
      </c>
      <c r="C1672" s="2">
        <f t="shared" ca="1" si="182"/>
        <v>74</v>
      </c>
      <c r="D1672" t="s">
        <v>442</v>
      </c>
      <c r="E1672" t="s">
        <v>30</v>
      </c>
      <c r="F1672">
        <v>49090</v>
      </c>
      <c r="G1672">
        <v>0</v>
      </c>
      <c r="H1672">
        <v>1</v>
      </c>
      <c r="I1672" s="21">
        <f t="shared" si="183"/>
        <v>1</v>
      </c>
      <c r="J1672" t="s">
        <v>249</v>
      </c>
      <c r="K1672">
        <v>45</v>
      </c>
      <c r="L1672">
        <v>494</v>
      </c>
      <c r="M1672">
        <v>5</v>
      </c>
      <c r="N1672">
        <v>82</v>
      </c>
      <c r="O1672">
        <v>7</v>
      </c>
      <c r="P1672">
        <v>0</v>
      </c>
      <c r="Q1672">
        <v>100</v>
      </c>
      <c r="R1672" s="2">
        <f t="shared" si="184"/>
        <v>688</v>
      </c>
      <c r="S1672">
        <v>3</v>
      </c>
      <c r="T1672" s="2" t="str">
        <f t="shared" si="185"/>
        <v>With Discount</v>
      </c>
      <c r="U1672">
        <v>7</v>
      </c>
      <c r="V1672" s="18">
        <f t="shared" si="186"/>
        <v>301</v>
      </c>
      <c r="W1672">
        <v>2</v>
      </c>
      <c r="X1672">
        <v>9</v>
      </c>
      <c r="Y1672" s="18">
        <f t="shared" si="187"/>
        <v>387</v>
      </c>
      <c r="Z1672">
        <v>7</v>
      </c>
      <c r="AA1672" s="2">
        <f t="shared" si="188"/>
        <v>21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3</v>
      </c>
      <c r="AI1672">
        <v>11</v>
      </c>
      <c r="AJ1672">
        <v>0</v>
      </c>
    </row>
    <row r="1673" spans="1:36" x14ac:dyDescent="0.25">
      <c r="A1673">
        <v>6349</v>
      </c>
      <c r="B1673">
        <v>1987</v>
      </c>
      <c r="C1673" s="2">
        <f t="shared" ca="1" si="182"/>
        <v>38</v>
      </c>
      <c r="D1673" t="s">
        <v>443</v>
      </c>
      <c r="E1673" t="s">
        <v>37</v>
      </c>
      <c r="F1673">
        <v>61787</v>
      </c>
      <c r="G1673">
        <v>0</v>
      </c>
      <c r="H1673">
        <v>0</v>
      </c>
      <c r="I1673" s="21">
        <f t="shared" si="183"/>
        <v>0</v>
      </c>
      <c r="J1673" s="1">
        <v>41432</v>
      </c>
      <c r="K1673">
        <v>71</v>
      </c>
      <c r="L1673">
        <v>621</v>
      </c>
      <c r="M1673">
        <v>73</v>
      </c>
      <c r="N1673">
        <v>414</v>
      </c>
      <c r="O1673">
        <v>78</v>
      </c>
      <c r="P1673">
        <v>48</v>
      </c>
      <c r="Q1673">
        <v>85</v>
      </c>
      <c r="R1673" s="2">
        <f t="shared" si="184"/>
        <v>1319</v>
      </c>
      <c r="S1673">
        <v>1</v>
      </c>
      <c r="T1673" s="2" t="str">
        <f t="shared" si="185"/>
        <v>With Discount</v>
      </c>
      <c r="U1673">
        <v>8</v>
      </c>
      <c r="V1673" s="18">
        <f t="shared" si="186"/>
        <v>753.71428571428567</v>
      </c>
      <c r="W1673">
        <v>4</v>
      </c>
      <c r="X1673">
        <v>6</v>
      </c>
      <c r="Y1673" s="18">
        <f t="shared" si="187"/>
        <v>565.28571428571422</v>
      </c>
      <c r="Z1673">
        <v>5</v>
      </c>
      <c r="AA1673" s="2">
        <f t="shared" si="188"/>
        <v>19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3</v>
      </c>
      <c r="AI1673">
        <v>11</v>
      </c>
      <c r="AJ1673">
        <v>0</v>
      </c>
    </row>
    <row r="1674" spans="1:36" x14ac:dyDescent="0.25">
      <c r="A1674">
        <v>10790</v>
      </c>
      <c r="B1674">
        <v>1985</v>
      </c>
      <c r="C1674" s="2">
        <f t="shared" ca="1" si="182"/>
        <v>40</v>
      </c>
      <c r="D1674" t="s">
        <v>33</v>
      </c>
      <c r="E1674" t="s">
        <v>34</v>
      </c>
      <c r="F1674">
        <v>18169</v>
      </c>
      <c r="G1674">
        <v>1</v>
      </c>
      <c r="H1674">
        <v>0</v>
      </c>
      <c r="I1674" s="21">
        <f t="shared" si="183"/>
        <v>1</v>
      </c>
      <c r="J1674" t="s">
        <v>92</v>
      </c>
      <c r="K1674">
        <v>40</v>
      </c>
      <c r="L1674">
        <v>9</v>
      </c>
      <c r="M1674">
        <v>0</v>
      </c>
      <c r="N1674">
        <v>5</v>
      </c>
      <c r="O1674">
        <v>0</v>
      </c>
      <c r="P1674">
        <v>0</v>
      </c>
      <c r="Q1674">
        <v>7</v>
      </c>
      <c r="R1674" s="2">
        <f t="shared" si="184"/>
        <v>21</v>
      </c>
      <c r="S1674">
        <v>1</v>
      </c>
      <c r="T1674" s="2" t="str">
        <f t="shared" si="185"/>
        <v>With Discount</v>
      </c>
      <c r="U1674">
        <v>1</v>
      </c>
      <c r="V1674" s="18">
        <f t="shared" si="186"/>
        <v>7</v>
      </c>
      <c r="W1674">
        <v>0</v>
      </c>
      <c r="X1674">
        <v>2</v>
      </c>
      <c r="Y1674" s="18">
        <f t="shared" si="187"/>
        <v>14</v>
      </c>
      <c r="Z1674">
        <v>8</v>
      </c>
      <c r="AA1674" s="2">
        <f t="shared" si="188"/>
        <v>4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3</v>
      </c>
      <c r="AI1674">
        <v>11</v>
      </c>
      <c r="AJ1674">
        <v>0</v>
      </c>
    </row>
    <row r="1675" spans="1:36" x14ac:dyDescent="0.25">
      <c r="A1675">
        <v>10398</v>
      </c>
      <c r="B1675">
        <v>1981</v>
      </c>
      <c r="C1675" s="2">
        <f t="shared" ca="1" si="182"/>
        <v>44</v>
      </c>
      <c r="D1675" t="s">
        <v>443</v>
      </c>
      <c r="E1675" t="s">
        <v>30</v>
      </c>
      <c r="F1675">
        <v>24336</v>
      </c>
      <c r="G1675">
        <v>1</v>
      </c>
      <c r="H1675">
        <v>0</v>
      </c>
      <c r="I1675" s="21">
        <f t="shared" si="183"/>
        <v>1</v>
      </c>
      <c r="J1675" t="s">
        <v>72</v>
      </c>
      <c r="K1675">
        <v>82</v>
      </c>
      <c r="L1675">
        <v>1</v>
      </c>
      <c r="M1675">
        <v>6</v>
      </c>
      <c r="N1675">
        <v>2</v>
      </c>
      <c r="O1675">
        <v>8</v>
      </c>
      <c r="P1675">
        <v>2</v>
      </c>
      <c r="Q1675">
        <v>12</v>
      </c>
      <c r="R1675" s="2">
        <f t="shared" si="184"/>
        <v>31</v>
      </c>
      <c r="S1675">
        <v>1</v>
      </c>
      <c r="T1675" s="2" t="str">
        <f t="shared" si="185"/>
        <v>With Discount</v>
      </c>
      <c r="U1675">
        <v>1</v>
      </c>
      <c r="V1675" s="18">
        <f t="shared" si="186"/>
        <v>10.333333333333332</v>
      </c>
      <c r="W1675">
        <v>0</v>
      </c>
      <c r="X1675">
        <v>2</v>
      </c>
      <c r="Y1675" s="18">
        <f t="shared" si="187"/>
        <v>20.666666666666664</v>
      </c>
      <c r="Z1675">
        <v>7</v>
      </c>
      <c r="AA1675" s="2">
        <f t="shared" si="188"/>
        <v>4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3</v>
      </c>
      <c r="AI1675">
        <v>11</v>
      </c>
      <c r="AJ1675">
        <v>0</v>
      </c>
    </row>
    <row r="1676" spans="1:36" x14ac:dyDescent="0.25">
      <c r="A1676">
        <v>2431</v>
      </c>
      <c r="B1676">
        <v>1990</v>
      </c>
      <c r="C1676" s="2">
        <f t="shared" ca="1" si="182"/>
        <v>35</v>
      </c>
      <c r="D1676" t="s">
        <v>442</v>
      </c>
      <c r="E1676" t="s">
        <v>34</v>
      </c>
      <c r="F1676">
        <v>18222</v>
      </c>
      <c r="G1676">
        <v>0</v>
      </c>
      <c r="H1676">
        <v>0</v>
      </c>
      <c r="I1676" s="21">
        <f t="shared" si="183"/>
        <v>0</v>
      </c>
      <c r="J1676" t="s">
        <v>420</v>
      </c>
      <c r="K1676">
        <v>70</v>
      </c>
      <c r="L1676">
        <v>12</v>
      </c>
      <c r="M1676">
        <v>4</v>
      </c>
      <c r="N1676">
        <v>19</v>
      </c>
      <c r="O1676">
        <v>12</v>
      </c>
      <c r="P1676">
        <v>6</v>
      </c>
      <c r="Q1676">
        <v>14</v>
      </c>
      <c r="R1676" s="2">
        <f t="shared" si="184"/>
        <v>67</v>
      </c>
      <c r="S1676">
        <v>1</v>
      </c>
      <c r="T1676" s="2" t="str">
        <f t="shared" si="185"/>
        <v>With Discount</v>
      </c>
      <c r="U1676">
        <v>2</v>
      </c>
      <c r="V1676" s="18">
        <f t="shared" si="186"/>
        <v>26.8</v>
      </c>
      <c r="W1676">
        <v>0</v>
      </c>
      <c r="X1676">
        <v>3</v>
      </c>
      <c r="Y1676" s="18">
        <f t="shared" si="187"/>
        <v>40.199999999999996</v>
      </c>
      <c r="Z1676">
        <v>8</v>
      </c>
      <c r="AA1676" s="2">
        <f t="shared" si="188"/>
        <v>6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3</v>
      </c>
      <c r="AI1676">
        <v>11</v>
      </c>
      <c r="AJ1676">
        <v>0</v>
      </c>
    </row>
    <row r="1677" spans="1:36" x14ac:dyDescent="0.25">
      <c r="A1677">
        <v>550</v>
      </c>
      <c r="B1677">
        <v>1952</v>
      </c>
      <c r="C1677" s="2">
        <f t="shared" ca="1" si="182"/>
        <v>73</v>
      </c>
      <c r="D1677" t="s">
        <v>442</v>
      </c>
      <c r="E1677" t="s">
        <v>37</v>
      </c>
      <c r="F1677">
        <v>62335</v>
      </c>
      <c r="G1677">
        <v>0</v>
      </c>
      <c r="H1677">
        <v>1</v>
      </c>
      <c r="I1677" s="21">
        <f t="shared" si="183"/>
        <v>1</v>
      </c>
      <c r="J1677" t="s">
        <v>372</v>
      </c>
      <c r="K1677">
        <v>87</v>
      </c>
      <c r="L1677">
        <v>243</v>
      </c>
      <c r="M1677">
        <v>131</v>
      </c>
      <c r="N1677">
        <v>217</v>
      </c>
      <c r="O1677">
        <v>85</v>
      </c>
      <c r="P1677">
        <v>6</v>
      </c>
      <c r="Q1677">
        <v>26</v>
      </c>
      <c r="R1677" s="2">
        <f t="shared" si="184"/>
        <v>708</v>
      </c>
      <c r="S1677">
        <v>2</v>
      </c>
      <c r="T1677" s="2" t="str">
        <f t="shared" si="185"/>
        <v>With Discount</v>
      </c>
      <c r="U1677">
        <v>3</v>
      </c>
      <c r="V1677" s="18">
        <f t="shared" si="186"/>
        <v>132.75</v>
      </c>
      <c r="W1677">
        <v>3</v>
      </c>
      <c r="X1677">
        <v>13</v>
      </c>
      <c r="Y1677" s="18">
        <f t="shared" si="187"/>
        <v>575.25</v>
      </c>
      <c r="Z1677">
        <v>2</v>
      </c>
      <c r="AA1677" s="2">
        <f t="shared" si="188"/>
        <v>21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3</v>
      </c>
      <c r="AI1677">
        <v>11</v>
      </c>
      <c r="AJ1677">
        <v>0</v>
      </c>
    </row>
    <row r="1678" spans="1:36" x14ac:dyDescent="0.25">
      <c r="A1678">
        <v>1890</v>
      </c>
      <c r="B1678">
        <v>1971</v>
      </c>
      <c r="C1678" s="2">
        <f t="shared" ca="1" si="182"/>
        <v>54</v>
      </c>
      <c r="D1678" t="s">
        <v>443</v>
      </c>
      <c r="E1678" t="s">
        <v>34</v>
      </c>
      <c r="F1678">
        <v>42033</v>
      </c>
      <c r="G1678">
        <v>1</v>
      </c>
      <c r="H1678">
        <v>1</v>
      </c>
      <c r="I1678" s="21">
        <f t="shared" si="183"/>
        <v>2</v>
      </c>
      <c r="J1678" t="s">
        <v>421</v>
      </c>
      <c r="K1678">
        <v>95</v>
      </c>
      <c r="L1678">
        <v>11</v>
      </c>
      <c r="M1678">
        <v>1</v>
      </c>
      <c r="N1678">
        <v>4</v>
      </c>
      <c r="O1678">
        <v>2</v>
      </c>
      <c r="P1678">
        <v>0</v>
      </c>
      <c r="Q1678">
        <v>7</v>
      </c>
      <c r="R1678" s="2">
        <f t="shared" si="184"/>
        <v>25</v>
      </c>
      <c r="S1678">
        <v>1</v>
      </c>
      <c r="T1678" s="2" t="str">
        <f t="shared" si="185"/>
        <v>With Discount</v>
      </c>
      <c r="U1678">
        <v>1</v>
      </c>
      <c r="V1678" s="18">
        <f t="shared" si="186"/>
        <v>8.3333333333333321</v>
      </c>
      <c r="W1678">
        <v>0</v>
      </c>
      <c r="X1678">
        <v>2</v>
      </c>
      <c r="Y1678" s="18">
        <f t="shared" si="187"/>
        <v>16.666666666666664</v>
      </c>
      <c r="Z1678">
        <v>7</v>
      </c>
      <c r="AA1678" s="2">
        <f t="shared" si="188"/>
        <v>4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3</v>
      </c>
      <c r="AI1678">
        <v>11</v>
      </c>
      <c r="AJ1678">
        <v>0</v>
      </c>
    </row>
    <row r="1679" spans="1:36" x14ac:dyDescent="0.25">
      <c r="A1679">
        <v>10742</v>
      </c>
      <c r="B1679">
        <v>1983</v>
      </c>
      <c r="C1679" s="2">
        <f t="shared" ca="1" si="182"/>
        <v>42</v>
      </c>
      <c r="D1679" t="s">
        <v>33</v>
      </c>
      <c r="E1679" t="s">
        <v>34</v>
      </c>
      <c r="F1679">
        <v>86580</v>
      </c>
      <c r="G1679">
        <v>0</v>
      </c>
      <c r="H1679">
        <v>0</v>
      </c>
      <c r="I1679" s="21">
        <f t="shared" si="183"/>
        <v>0</v>
      </c>
      <c r="J1679" t="s">
        <v>422</v>
      </c>
      <c r="K1679">
        <v>72</v>
      </c>
      <c r="L1679">
        <v>532</v>
      </c>
      <c r="M1679">
        <v>21</v>
      </c>
      <c r="N1679">
        <v>127</v>
      </c>
      <c r="O1679">
        <v>26</v>
      </c>
      <c r="P1679">
        <v>20</v>
      </c>
      <c r="Q1679">
        <v>20</v>
      </c>
      <c r="R1679" s="2">
        <f t="shared" si="184"/>
        <v>746</v>
      </c>
      <c r="S1679">
        <v>0</v>
      </c>
      <c r="T1679" s="2" t="str">
        <f t="shared" si="185"/>
        <v>Without Discount</v>
      </c>
      <c r="U1679">
        <v>4</v>
      </c>
      <c r="V1679" s="18">
        <f t="shared" si="186"/>
        <v>331.55555555555554</v>
      </c>
      <c r="W1679">
        <v>2</v>
      </c>
      <c r="X1679">
        <v>5</v>
      </c>
      <c r="Y1679" s="18">
        <f t="shared" si="187"/>
        <v>414.44444444444446</v>
      </c>
      <c r="Z1679">
        <v>1</v>
      </c>
      <c r="AA1679" s="2">
        <f t="shared" si="188"/>
        <v>11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3</v>
      </c>
      <c r="AI1679">
        <v>11</v>
      </c>
      <c r="AJ1679">
        <v>0</v>
      </c>
    </row>
    <row r="1680" spans="1:36" x14ac:dyDescent="0.25">
      <c r="A1680">
        <v>10356</v>
      </c>
      <c r="B1680">
        <v>1957</v>
      </c>
      <c r="C1680" s="2">
        <f t="shared" ca="1" si="182"/>
        <v>68</v>
      </c>
      <c r="D1680" t="s">
        <v>33</v>
      </c>
      <c r="E1680" t="s">
        <v>37</v>
      </c>
      <c r="F1680">
        <v>41437</v>
      </c>
      <c r="G1680">
        <v>1</v>
      </c>
      <c r="H1680">
        <v>1</v>
      </c>
      <c r="I1680" s="21">
        <f t="shared" si="183"/>
        <v>2</v>
      </c>
      <c r="J1680" t="s">
        <v>159</v>
      </c>
      <c r="K1680">
        <v>5</v>
      </c>
      <c r="L1680">
        <v>29</v>
      </c>
      <c r="M1680">
        <v>0</v>
      </c>
      <c r="N1680">
        <v>2</v>
      </c>
      <c r="O1680">
        <v>0</v>
      </c>
      <c r="P1680">
        <v>0</v>
      </c>
      <c r="Q1680">
        <v>1</v>
      </c>
      <c r="R1680" s="2">
        <f t="shared" si="184"/>
        <v>32</v>
      </c>
      <c r="S1680">
        <v>1</v>
      </c>
      <c r="T1680" s="2" t="str">
        <f t="shared" si="185"/>
        <v>With Discount</v>
      </c>
      <c r="U1680">
        <v>1</v>
      </c>
      <c r="V1680" s="18">
        <f t="shared" si="186"/>
        <v>8</v>
      </c>
      <c r="W1680">
        <v>0</v>
      </c>
      <c r="X1680">
        <v>3</v>
      </c>
      <c r="Y1680" s="18">
        <f t="shared" si="187"/>
        <v>24</v>
      </c>
      <c r="Z1680">
        <v>7</v>
      </c>
      <c r="AA1680" s="2">
        <f t="shared" si="188"/>
        <v>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3</v>
      </c>
      <c r="AI1680">
        <v>11</v>
      </c>
      <c r="AJ1680">
        <v>0</v>
      </c>
    </row>
    <row r="1681" spans="1:36" x14ac:dyDescent="0.25">
      <c r="A1681">
        <v>4676</v>
      </c>
      <c r="B1681">
        <v>1951</v>
      </c>
      <c r="C1681" s="2">
        <f t="shared" ca="1" si="182"/>
        <v>74</v>
      </c>
      <c r="D1681" t="s">
        <v>443</v>
      </c>
      <c r="E1681" t="s">
        <v>57</v>
      </c>
      <c r="F1681">
        <v>73705</v>
      </c>
      <c r="G1681">
        <v>0</v>
      </c>
      <c r="H1681">
        <v>2</v>
      </c>
      <c r="I1681" s="21">
        <f t="shared" si="183"/>
        <v>2</v>
      </c>
      <c r="J1681" s="1">
        <v>41762</v>
      </c>
      <c r="K1681">
        <v>86</v>
      </c>
      <c r="L1681">
        <v>612</v>
      </c>
      <c r="M1681">
        <v>91</v>
      </c>
      <c r="N1681">
        <v>520</v>
      </c>
      <c r="O1681">
        <v>258</v>
      </c>
      <c r="P1681">
        <v>107</v>
      </c>
      <c r="Q1681">
        <v>107</v>
      </c>
      <c r="R1681" s="2">
        <f t="shared" si="184"/>
        <v>1695</v>
      </c>
      <c r="S1681">
        <v>2</v>
      </c>
      <c r="T1681" s="2" t="str">
        <f t="shared" si="185"/>
        <v>With Discount</v>
      </c>
      <c r="U1681">
        <v>9</v>
      </c>
      <c r="V1681" s="18">
        <f t="shared" si="186"/>
        <v>897.35294117647061</v>
      </c>
      <c r="W1681">
        <v>6</v>
      </c>
      <c r="X1681">
        <v>8</v>
      </c>
      <c r="Y1681" s="18">
        <f t="shared" si="187"/>
        <v>797.64705882352939</v>
      </c>
      <c r="Z1681">
        <v>5</v>
      </c>
      <c r="AA1681" s="2">
        <f t="shared" si="188"/>
        <v>25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3</v>
      </c>
      <c r="AI1681">
        <v>11</v>
      </c>
      <c r="AJ1681">
        <v>0</v>
      </c>
    </row>
    <row r="1682" spans="1:36" x14ac:dyDescent="0.25">
      <c r="A1682">
        <v>8852</v>
      </c>
      <c r="B1682">
        <v>1976</v>
      </c>
      <c r="C1682" s="2">
        <f t="shared" ca="1" si="182"/>
        <v>49</v>
      </c>
      <c r="D1682" t="s">
        <v>442</v>
      </c>
      <c r="E1682" t="s">
        <v>34</v>
      </c>
      <c r="F1682">
        <v>61064</v>
      </c>
      <c r="G1682">
        <v>0</v>
      </c>
      <c r="H1682">
        <v>1</v>
      </c>
      <c r="I1682" s="21">
        <f t="shared" si="183"/>
        <v>1</v>
      </c>
      <c r="J1682" t="s">
        <v>44</v>
      </c>
      <c r="K1682">
        <v>80</v>
      </c>
      <c r="L1682">
        <v>387</v>
      </c>
      <c r="M1682">
        <v>126</v>
      </c>
      <c r="N1682">
        <v>342</v>
      </c>
      <c r="O1682">
        <v>0</v>
      </c>
      <c r="P1682">
        <v>45</v>
      </c>
      <c r="Q1682">
        <v>180</v>
      </c>
      <c r="R1682" s="2">
        <f t="shared" si="184"/>
        <v>1080</v>
      </c>
      <c r="S1682">
        <v>5</v>
      </c>
      <c r="T1682" s="2" t="str">
        <f t="shared" si="185"/>
        <v>With Discount</v>
      </c>
      <c r="U1682">
        <v>8</v>
      </c>
      <c r="V1682" s="18">
        <f t="shared" si="186"/>
        <v>454.73684210526312</v>
      </c>
      <c r="W1682">
        <v>4</v>
      </c>
      <c r="X1682">
        <v>11</v>
      </c>
      <c r="Y1682" s="18">
        <f t="shared" si="187"/>
        <v>625.26315789473688</v>
      </c>
      <c r="Z1682">
        <v>6</v>
      </c>
      <c r="AA1682" s="2">
        <f t="shared" si="188"/>
        <v>28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3</v>
      </c>
      <c r="AI1682">
        <v>11</v>
      </c>
      <c r="AJ1682">
        <v>0</v>
      </c>
    </row>
    <row r="1683" spans="1:36" x14ac:dyDescent="0.25">
      <c r="A1683">
        <v>3565</v>
      </c>
      <c r="B1683">
        <v>1955</v>
      </c>
      <c r="C1683" s="2">
        <f t="shared" ca="1" si="182"/>
        <v>70</v>
      </c>
      <c r="D1683" t="s">
        <v>443</v>
      </c>
      <c r="E1683" t="s">
        <v>34</v>
      </c>
      <c r="F1683">
        <v>38452</v>
      </c>
      <c r="G1683">
        <v>1</v>
      </c>
      <c r="H1683">
        <v>1</v>
      </c>
      <c r="I1683" s="21">
        <f t="shared" si="183"/>
        <v>2</v>
      </c>
      <c r="J1683" t="s">
        <v>86</v>
      </c>
      <c r="K1683">
        <v>62</v>
      </c>
      <c r="L1683">
        <v>56</v>
      </c>
      <c r="M1683">
        <v>0</v>
      </c>
      <c r="N1683">
        <v>14</v>
      </c>
      <c r="O1683">
        <v>0</v>
      </c>
      <c r="P1683">
        <v>0</v>
      </c>
      <c r="Q1683">
        <v>2</v>
      </c>
      <c r="R1683" s="2">
        <f t="shared" si="184"/>
        <v>72</v>
      </c>
      <c r="S1683">
        <v>3</v>
      </c>
      <c r="T1683" s="2" t="str">
        <f t="shared" si="185"/>
        <v>With Discount</v>
      </c>
      <c r="U1683">
        <v>3</v>
      </c>
      <c r="V1683" s="18">
        <f t="shared" si="186"/>
        <v>36</v>
      </c>
      <c r="W1683">
        <v>0</v>
      </c>
      <c r="X1683">
        <v>3</v>
      </c>
      <c r="Y1683" s="18">
        <f t="shared" si="187"/>
        <v>36</v>
      </c>
      <c r="Z1683">
        <v>7</v>
      </c>
      <c r="AA1683" s="2">
        <f t="shared" si="188"/>
        <v>9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3</v>
      </c>
      <c r="AI1683">
        <v>11</v>
      </c>
      <c r="AJ1683">
        <v>0</v>
      </c>
    </row>
    <row r="1684" spans="1:36" x14ac:dyDescent="0.25">
      <c r="A1684">
        <v>5294</v>
      </c>
      <c r="B1684">
        <v>1989</v>
      </c>
      <c r="C1684" s="2">
        <f t="shared" ca="1" si="182"/>
        <v>36</v>
      </c>
      <c r="D1684" t="s">
        <v>442</v>
      </c>
      <c r="E1684" t="s">
        <v>30</v>
      </c>
      <c r="F1684">
        <v>18358</v>
      </c>
      <c r="G1684">
        <v>1</v>
      </c>
      <c r="H1684">
        <v>0</v>
      </c>
      <c r="I1684" s="21">
        <f t="shared" si="183"/>
        <v>1</v>
      </c>
      <c r="J1684" t="s">
        <v>218</v>
      </c>
      <c r="K1684">
        <v>49</v>
      </c>
      <c r="L1684">
        <v>6</v>
      </c>
      <c r="M1684">
        <v>8</v>
      </c>
      <c r="N1684">
        <v>19</v>
      </c>
      <c r="O1684">
        <v>16</v>
      </c>
      <c r="P1684">
        <v>4</v>
      </c>
      <c r="Q1684">
        <v>4</v>
      </c>
      <c r="R1684" s="2">
        <f t="shared" si="184"/>
        <v>57</v>
      </c>
      <c r="S1684">
        <v>3</v>
      </c>
      <c r="T1684" s="2" t="str">
        <f t="shared" si="185"/>
        <v>With Discount</v>
      </c>
      <c r="U1684">
        <v>3</v>
      </c>
      <c r="V1684" s="18">
        <f t="shared" si="186"/>
        <v>24.428571428571427</v>
      </c>
      <c r="W1684">
        <v>0</v>
      </c>
      <c r="X1684">
        <v>4</v>
      </c>
      <c r="Y1684" s="18">
        <f t="shared" si="187"/>
        <v>32.571428571428569</v>
      </c>
      <c r="Z1684">
        <v>7</v>
      </c>
      <c r="AA1684" s="2">
        <f t="shared" si="188"/>
        <v>10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3</v>
      </c>
      <c r="AI1684">
        <v>11</v>
      </c>
      <c r="AJ1684">
        <v>0</v>
      </c>
    </row>
    <row r="1685" spans="1:36" x14ac:dyDescent="0.25">
      <c r="A1685">
        <v>1958</v>
      </c>
      <c r="B1685">
        <v>1973</v>
      </c>
      <c r="C1685" s="2">
        <f t="shared" ca="1" si="182"/>
        <v>52</v>
      </c>
      <c r="D1685" t="s">
        <v>33</v>
      </c>
      <c r="E1685" t="s">
        <v>34</v>
      </c>
      <c r="F1685">
        <v>55012</v>
      </c>
      <c r="G1685">
        <v>0</v>
      </c>
      <c r="H1685">
        <v>1</v>
      </c>
      <c r="I1685" s="21">
        <f t="shared" si="183"/>
        <v>1</v>
      </c>
      <c r="J1685" t="s">
        <v>327</v>
      </c>
      <c r="K1685">
        <v>85</v>
      </c>
      <c r="L1685">
        <v>582</v>
      </c>
      <c r="M1685">
        <v>0</v>
      </c>
      <c r="N1685">
        <v>65</v>
      </c>
      <c r="O1685">
        <v>0</v>
      </c>
      <c r="P1685">
        <v>0</v>
      </c>
      <c r="Q1685">
        <v>13</v>
      </c>
      <c r="R1685" s="2">
        <f t="shared" si="184"/>
        <v>660</v>
      </c>
      <c r="S1685">
        <v>6</v>
      </c>
      <c r="T1685" s="2" t="str">
        <f t="shared" si="185"/>
        <v>With Discount</v>
      </c>
      <c r="U1685">
        <v>8</v>
      </c>
      <c r="V1685" s="18">
        <f t="shared" si="186"/>
        <v>310.58823529411762</v>
      </c>
      <c r="W1685">
        <v>2</v>
      </c>
      <c r="X1685">
        <v>9</v>
      </c>
      <c r="Y1685" s="18">
        <f t="shared" si="187"/>
        <v>349.41176470588238</v>
      </c>
      <c r="Z1685">
        <v>5</v>
      </c>
      <c r="AA1685" s="2">
        <f t="shared" si="188"/>
        <v>25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3</v>
      </c>
      <c r="AI1685">
        <v>11</v>
      </c>
      <c r="AJ1685">
        <v>0</v>
      </c>
    </row>
    <row r="1686" spans="1:36" x14ac:dyDescent="0.25">
      <c r="A1686">
        <v>7349</v>
      </c>
      <c r="B1686">
        <v>1973</v>
      </c>
      <c r="C1686" s="2">
        <f t="shared" ca="1" si="182"/>
        <v>52</v>
      </c>
      <c r="D1686" t="s">
        <v>41</v>
      </c>
      <c r="E1686" t="s">
        <v>34</v>
      </c>
      <c r="F1686">
        <v>9722</v>
      </c>
      <c r="G1686">
        <v>1</v>
      </c>
      <c r="H1686">
        <v>0</v>
      </c>
      <c r="I1686" s="21">
        <f t="shared" si="183"/>
        <v>1</v>
      </c>
      <c r="J1686" s="1">
        <v>40949</v>
      </c>
      <c r="K1686">
        <v>7</v>
      </c>
      <c r="L1686">
        <v>6</v>
      </c>
      <c r="M1686">
        <v>17</v>
      </c>
      <c r="N1686">
        <v>16</v>
      </c>
      <c r="O1686">
        <v>6</v>
      </c>
      <c r="P1686">
        <v>16</v>
      </c>
      <c r="Q1686">
        <v>42</v>
      </c>
      <c r="R1686" s="2">
        <f t="shared" si="184"/>
        <v>103</v>
      </c>
      <c r="S1686">
        <v>4</v>
      </c>
      <c r="T1686" s="2" t="str">
        <f t="shared" si="185"/>
        <v>With Discount</v>
      </c>
      <c r="U1686">
        <v>3</v>
      </c>
      <c r="V1686" s="18">
        <f t="shared" si="186"/>
        <v>51.5</v>
      </c>
      <c r="W1686">
        <v>1</v>
      </c>
      <c r="X1686">
        <v>3</v>
      </c>
      <c r="Y1686" s="18">
        <f t="shared" si="187"/>
        <v>51.5</v>
      </c>
      <c r="Z1686">
        <v>8</v>
      </c>
      <c r="AA1686" s="2">
        <f t="shared" si="188"/>
        <v>11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3</v>
      </c>
      <c r="AI1686">
        <v>11</v>
      </c>
      <c r="AJ1686">
        <v>1</v>
      </c>
    </row>
    <row r="1687" spans="1:36" x14ac:dyDescent="0.25">
      <c r="A1687">
        <v>8799</v>
      </c>
      <c r="B1687">
        <v>1984</v>
      </c>
      <c r="C1687" s="2">
        <f t="shared" ca="1" si="182"/>
        <v>41</v>
      </c>
      <c r="D1687" t="s">
        <v>33</v>
      </c>
      <c r="E1687" t="s">
        <v>34</v>
      </c>
      <c r="F1687">
        <v>38175</v>
      </c>
      <c r="G1687">
        <v>1</v>
      </c>
      <c r="H1687">
        <v>0</v>
      </c>
      <c r="I1687" s="21">
        <f t="shared" si="183"/>
        <v>1</v>
      </c>
      <c r="J1687" t="s">
        <v>414</v>
      </c>
      <c r="K1687">
        <v>6</v>
      </c>
      <c r="L1687">
        <v>70</v>
      </c>
      <c r="M1687">
        <v>6</v>
      </c>
      <c r="N1687">
        <v>69</v>
      </c>
      <c r="O1687">
        <v>2</v>
      </c>
      <c r="P1687">
        <v>3</v>
      </c>
      <c r="Q1687">
        <v>3</v>
      </c>
      <c r="R1687" s="2">
        <f t="shared" si="184"/>
        <v>153</v>
      </c>
      <c r="S1687">
        <v>3</v>
      </c>
      <c r="T1687" s="2" t="str">
        <f t="shared" si="185"/>
        <v>With Discount</v>
      </c>
      <c r="U1687">
        <v>3</v>
      </c>
      <c r="V1687" s="18">
        <f t="shared" si="186"/>
        <v>65.571428571428569</v>
      </c>
      <c r="W1687">
        <v>1</v>
      </c>
      <c r="X1687">
        <v>4</v>
      </c>
      <c r="Y1687" s="18">
        <f t="shared" si="187"/>
        <v>87.428571428571431</v>
      </c>
      <c r="Z1687">
        <v>7</v>
      </c>
      <c r="AA1687" s="2">
        <f t="shared" si="188"/>
        <v>11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3</v>
      </c>
      <c r="AI1687">
        <v>11</v>
      </c>
      <c r="AJ1687">
        <v>0</v>
      </c>
    </row>
    <row r="1688" spans="1:36" x14ac:dyDescent="0.25">
      <c r="A1688">
        <v>1351</v>
      </c>
      <c r="B1688">
        <v>1956</v>
      </c>
      <c r="C1688" s="2">
        <f t="shared" ca="1" si="182"/>
        <v>69</v>
      </c>
      <c r="D1688" t="s">
        <v>443</v>
      </c>
      <c r="E1688" t="s">
        <v>34</v>
      </c>
      <c r="F1688">
        <v>58656</v>
      </c>
      <c r="G1688">
        <v>0</v>
      </c>
      <c r="H1688">
        <v>1</v>
      </c>
      <c r="I1688" s="21">
        <f t="shared" si="183"/>
        <v>1</v>
      </c>
      <c r="J1688" t="s">
        <v>384</v>
      </c>
      <c r="K1688">
        <v>25</v>
      </c>
      <c r="L1688">
        <v>962</v>
      </c>
      <c r="M1688">
        <v>12</v>
      </c>
      <c r="N1688">
        <v>194</v>
      </c>
      <c r="O1688">
        <v>16</v>
      </c>
      <c r="P1688">
        <v>24</v>
      </c>
      <c r="Q1688">
        <v>12</v>
      </c>
      <c r="R1688" s="2">
        <f t="shared" si="184"/>
        <v>1220</v>
      </c>
      <c r="S1688">
        <v>4</v>
      </c>
      <c r="T1688" s="2" t="str">
        <f t="shared" si="185"/>
        <v>With Discount</v>
      </c>
      <c r="U1688">
        <v>7</v>
      </c>
      <c r="V1688" s="18">
        <f t="shared" si="186"/>
        <v>427</v>
      </c>
      <c r="W1688">
        <v>8</v>
      </c>
      <c r="X1688">
        <v>13</v>
      </c>
      <c r="Y1688" s="18">
        <f t="shared" si="187"/>
        <v>793</v>
      </c>
      <c r="Z1688">
        <v>6</v>
      </c>
      <c r="AA1688" s="2">
        <f t="shared" si="188"/>
        <v>32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3</v>
      </c>
      <c r="AI1688">
        <v>11</v>
      </c>
      <c r="AJ1688">
        <v>0</v>
      </c>
    </row>
    <row r="1689" spans="1:36" x14ac:dyDescent="0.25">
      <c r="A1689">
        <v>1045</v>
      </c>
      <c r="B1689">
        <v>1965</v>
      </c>
      <c r="C1689" s="2">
        <f t="shared" ca="1" si="182"/>
        <v>60</v>
      </c>
      <c r="D1689" t="s">
        <v>442</v>
      </c>
      <c r="E1689" t="s">
        <v>34</v>
      </c>
      <c r="F1689">
        <v>52117</v>
      </c>
      <c r="G1689">
        <v>0</v>
      </c>
      <c r="H1689">
        <v>1</v>
      </c>
      <c r="I1689" s="21">
        <f t="shared" si="183"/>
        <v>1</v>
      </c>
      <c r="J1689" t="s">
        <v>403</v>
      </c>
      <c r="K1689">
        <v>55</v>
      </c>
      <c r="L1689">
        <v>112</v>
      </c>
      <c r="M1689">
        <v>10</v>
      </c>
      <c r="N1689">
        <v>107</v>
      </c>
      <c r="O1689">
        <v>30</v>
      </c>
      <c r="P1689">
        <v>0</v>
      </c>
      <c r="Q1689">
        <v>20</v>
      </c>
      <c r="R1689" s="2">
        <f t="shared" si="184"/>
        <v>279</v>
      </c>
      <c r="S1689">
        <v>2</v>
      </c>
      <c r="T1689" s="2" t="str">
        <f t="shared" si="185"/>
        <v>With Discount</v>
      </c>
      <c r="U1689">
        <v>5</v>
      </c>
      <c r="V1689" s="18">
        <f t="shared" si="186"/>
        <v>155</v>
      </c>
      <c r="W1689">
        <v>2</v>
      </c>
      <c r="X1689">
        <v>4</v>
      </c>
      <c r="Y1689" s="18">
        <f t="shared" si="187"/>
        <v>124</v>
      </c>
      <c r="Z1689">
        <v>7</v>
      </c>
      <c r="AA1689" s="2">
        <f t="shared" si="188"/>
        <v>13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3</v>
      </c>
      <c r="AI1689">
        <v>11</v>
      </c>
      <c r="AJ1689">
        <v>0</v>
      </c>
    </row>
    <row r="1690" spans="1:36" x14ac:dyDescent="0.25">
      <c r="A1690">
        <v>7732</v>
      </c>
      <c r="B1690">
        <v>1978</v>
      </c>
      <c r="C1690" s="2">
        <f t="shared" ca="1" si="182"/>
        <v>47</v>
      </c>
      <c r="D1690" t="s">
        <v>442</v>
      </c>
      <c r="E1690" t="s">
        <v>34</v>
      </c>
      <c r="F1690">
        <v>64813</v>
      </c>
      <c r="G1690">
        <v>1</v>
      </c>
      <c r="H1690">
        <v>0</v>
      </c>
      <c r="I1690" s="21">
        <f t="shared" si="183"/>
        <v>1</v>
      </c>
      <c r="J1690" s="1">
        <v>41671</v>
      </c>
      <c r="K1690">
        <v>81</v>
      </c>
      <c r="L1690">
        <v>293</v>
      </c>
      <c r="M1690">
        <v>0</v>
      </c>
      <c r="N1690">
        <v>124</v>
      </c>
      <c r="O1690">
        <v>179</v>
      </c>
      <c r="P1690">
        <v>97</v>
      </c>
      <c r="Q1690">
        <v>52</v>
      </c>
      <c r="R1690" s="2">
        <f t="shared" si="184"/>
        <v>745</v>
      </c>
      <c r="S1690">
        <v>1</v>
      </c>
      <c r="T1690" s="2" t="str">
        <f t="shared" si="185"/>
        <v>With Discount</v>
      </c>
      <c r="U1690">
        <v>7</v>
      </c>
      <c r="V1690" s="18">
        <f t="shared" si="186"/>
        <v>306.76470588235293</v>
      </c>
      <c r="W1690">
        <v>2</v>
      </c>
      <c r="X1690">
        <v>10</v>
      </c>
      <c r="Y1690" s="18">
        <f t="shared" si="187"/>
        <v>438.23529411764707</v>
      </c>
      <c r="Z1690">
        <v>5</v>
      </c>
      <c r="AA1690" s="2">
        <f t="shared" si="188"/>
        <v>20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3</v>
      </c>
      <c r="AI1690">
        <v>11</v>
      </c>
      <c r="AJ1690">
        <v>0</v>
      </c>
    </row>
    <row r="1691" spans="1:36" x14ac:dyDescent="0.25">
      <c r="A1691">
        <v>8070</v>
      </c>
      <c r="B1691">
        <v>1973</v>
      </c>
      <c r="C1691" s="2">
        <f t="shared" ca="1" si="182"/>
        <v>52</v>
      </c>
      <c r="D1691" t="s">
        <v>33</v>
      </c>
      <c r="E1691" t="s">
        <v>34</v>
      </c>
      <c r="F1691">
        <v>54222</v>
      </c>
      <c r="G1691">
        <v>0</v>
      </c>
      <c r="H1691">
        <v>1</v>
      </c>
      <c r="I1691" s="21">
        <f t="shared" si="183"/>
        <v>1</v>
      </c>
      <c r="J1691" s="1">
        <v>41642</v>
      </c>
      <c r="K1691">
        <v>98</v>
      </c>
      <c r="L1691">
        <v>199</v>
      </c>
      <c r="M1691">
        <v>12</v>
      </c>
      <c r="N1691">
        <v>31</v>
      </c>
      <c r="O1691">
        <v>3</v>
      </c>
      <c r="P1691">
        <v>12</v>
      </c>
      <c r="Q1691">
        <v>7</v>
      </c>
      <c r="R1691" s="2">
        <f t="shared" si="184"/>
        <v>264</v>
      </c>
      <c r="S1691">
        <v>1</v>
      </c>
      <c r="T1691" s="2" t="str">
        <f t="shared" si="185"/>
        <v>With Discount</v>
      </c>
      <c r="U1691">
        <v>3</v>
      </c>
      <c r="V1691" s="18">
        <f t="shared" si="186"/>
        <v>99</v>
      </c>
      <c r="W1691">
        <v>3</v>
      </c>
      <c r="X1691">
        <v>5</v>
      </c>
      <c r="Y1691" s="18">
        <f t="shared" si="187"/>
        <v>165</v>
      </c>
      <c r="Z1691">
        <v>3</v>
      </c>
      <c r="AA1691" s="2">
        <f t="shared" si="188"/>
        <v>12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3</v>
      </c>
      <c r="AI1691">
        <v>11</v>
      </c>
      <c r="AJ1691">
        <v>0</v>
      </c>
    </row>
    <row r="1692" spans="1:36" x14ac:dyDescent="0.25">
      <c r="A1692">
        <v>477</v>
      </c>
      <c r="B1692">
        <v>1986</v>
      </c>
      <c r="C1692" s="2">
        <f t="shared" ca="1" si="182"/>
        <v>39</v>
      </c>
      <c r="D1692" t="s">
        <v>442</v>
      </c>
      <c r="E1692" t="s">
        <v>34</v>
      </c>
      <c r="F1692">
        <v>83512</v>
      </c>
      <c r="G1692">
        <v>0</v>
      </c>
      <c r="H1692">
        <v>0</v>
      </c>
      <c r="I1692" s="21">
        <f t="shared" si="183"/>
        <v>0</v>
      </c>
      <c r="J1692" t="s">
        <v>164</v>
      </c>
      <c r="K1692">
        <v>31</v>
      </c>
      <c r="L1692">
        <v>1060</v>
      </c>
      <c r="M1692">
        <v>61</v>
      </c>
      <c r="N1692">
        <v>835</v>
      </c>
      <c r="O1692">
        <v>80</v>
      </c>
      <c r="P1692">
        <v>20</v>
      </c>
      <c r="Q1692">
        <v>101</v>
      </c>
      <c r="R1692" s="2">
        <f t="shared" si="184"/>
        <v>2157</v>
      </c>
      <c r="S1692">
        <v>1</v>
      </c>
      <c r="T1692" s="2" t="str">
        <f t="shared" si="185"/>
        <v>With Discount</v>
      </c>
      <c r="U1692">
        <v>4</v>
      </c>
      <c r="V1692" s="18">
        <f t="shared" si="186"/>
        <v>616.28571428571422</v>
      </c>
      <c r="W1692">
        <v>7</v>
      </c>
      <c r="X1692">
        <v>10</v>
      </c>
      <c r="Y1692" s="18">
        <f t="shared" si="187"/>
        <v>1540.7142857142858</v>
      </c>
      <c r="Z1692">
        <v>1</v>
      </c>
      <c r="AA1692" s="2">
        <f t="shared" si="188"/>
        <v>22</v>
      </c>
      <c r="AB1692">
        <v>1</v>
      </c>
      <c r="AC1692">
        <v>0</v>
      </c>
      <c r="AD1692">
        <v>1</v>
      </c>
      <c r="AE1692">
        <v>1</v>
      </c>
      <c r="AF1692">
        <v>1</v>
      </c>
      <c r="AG1692">
        <v>0</v>
      </c>
      <c r="AH1692">
        <v>3</v>
      </c>
      <c r="AI1692">
        <v>11</v>
      </c>
      <c r="AJ1692">
        <v>1</v>
      </c>
    </row>
    <row r="1693" spans="1:36" x14ac:dyDescent="0.25">
      <c r="A1693">
        <v>7832</v>
      </c>
      <c r="B1693">
        <v>1959</v>
      </c>
      <c r="C1693" s="2">
        <f t="shared" ca="1" si="182"/>
        <v>66</v>
      </c>
      <c r="D1693" t="s">
        <v>443</v>
      </c>
      <c r="E1693" t="s">
        <v>34</v>
      </c>
      <c r="F1693">
        <v>77520</v>
      </c>
      <c r="G1693">
        <v>0</v>
      </c>
      <c r="H1693">
        <v>1</v>
      </c>
      <c r="I1693" s="21">
        <f t="shared" si="183"/>
        <v>1</v>
      </c>
      <c r="J1693" t="s">
        <v>104</v>
      </c>
      <c r="K1693">
        <v>30</v>
      </c>
      <c r="L1693">
        <v>940</v>
      </c>
      <c r="M1693">
        <v>44</v>
      </c>
      <c r="N1693">
        <v>396</v>
      </c>
      <c r="O1693">
        <v>0</v>
      </c>
      <c r="P1693">
        <v>88</v>
      </c>
      <c r="Q1693">
        <v>58</v>
      </c>
      <c r="R1693" s="2">
        <f t="shared" si="184"/>
        <v>1526</v>
      </c>
      <c r="S1693">
        <v>1</v>
      </c>
      <c r="T1693" s="2" t="str">
        <f t="shared" si="185"/>
        <v>With Discount</v>
      </c>
      <c r="U1693">
        <v>8</v>
      </c>
      <c r="V1693" s="18">
        <f t="shared" si="186"/>
        <v>813.86666666666667</v>
      </c>
      <c r="W1693">
        <v>7</v>
      </c>
      <c r="X1693">
        <v>7</v>
      </c>
      <c r="Y1693" s="18">
        <f t="shared" si="187"/>
        <v>712.13333333333333</v>
      </c>
      <c r="Z1693">
        <v>4</v>
      </c>
      <c r="AA1693" s="2">
        <f t="shared" si="188"/>
        <v>23</v>
      </c>
      <c r="AB1693">
        <v>1</v>
      </c>
      <c r="AC1693">
        <v>0</v>
      </c>
      <c r="AD1693">
        <v>1</v>
      </c>
      <c r="AE1693">
        <v>1</v>
      </c>
      <c r="AF1693">
        <v>0</v>
      </c>
      <c r="AG1693">
        <v>0</v>
      </c>
      <c r="AH1693">
        <v>3</v>
      </c>
      <c r="AI1693">
        <v>11</v>
      </c>
      <c r="AJ1693">
        <v>1</v>
      </c>
    </row>
    <row r="1694" spans="1:36" x14ac:dyDescent="0.25">
      <c r="A1694">
        <v>2202</v>
      </c>
      <c r="B1694">
        <v>1978</v>
      </c>
      <c r="C1694" s="2">
        <f t="shared" ca="1" si="182"/>
        <v>47</v>
      </c>
      <c r="D1694" t="s">
        <v>442</v>
      </c>
      <c r="E1694" t="s">
        <v>34</v>
      </c>
      <c r="F1694">
        <v>41154</v>
      </c>
      <c r="G1694">
        <v>0</v>
      </c>
      <c r="H1694">
        <v>1</v>
      </c>
      <c r="I1694" s="21">
        <f t="shared" si="183"/>
        <v>1</v>
      </c>
      <c r="J1694" s="1">
        <v>41521</v>
      </c>
      <c r="K1694">
        <v>98</v>
      </c>
      <c r="L1694">
        <v>44</v>
      </c>
      <c r="M1694">
        <v>2</v>
      </c>
      <c r="N1694">
        <v>11</v>
      </c>
      <c r="O1694">
        <v>2</v>
      </c>
      <c r="P1694">
        <v>3</v>
      </c>
      <c r="Q1694">
        <v>7</v>
      </c>
      <c r="R1694" s="2">
        <f t="shared" si="184"/>
        <v>69</v>
      </c>
      <c r="S1694">
        <v>1</v>
      </c>
      <c r="T1694" s="2" t="str">
        <f t="shared" si="185"/>
        <v>With Discount</v>
      </c>
      <c r="U1694">
        <v>1</v>
      </c>
      <c r="V1694" s="18">
        <f t="shared" si="186"/>
        <v>13.8</v>
      </c>
      <c r="W1694">
        <v>0</v>
      </c>
      <c r="X1694">
        <v>4</v>
      </c>
      <c r="Y1694" s="18">
        <f t="shared" si="187"/>
        <v>55.2</v>
      </c>
      <c r="Z1694">
        <v>5</v>
      </c>
      <c r="AA1694" s="2">
        <f t="shared" si="188"/>
        <v>6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3</v>
      </c>
      <c r="AI1694">
        <v>11</v>
      </c>
      <c r="AJ1694">
        <v>0</v>
      </c>
    </row>
    <row r="1695" spans="1:36" x14ac:dyDescent="0.25">
      <c r="A1695">
        <v>7396</v>
      </c>
      <c r="B1695">
        <v>1966</v>
      </c>
      <c r="C1695" s="2">
        <f t="shared" ca="1" si="182"/>
        <v>59</v>
      </c>
      <c r="D1695" t="s">
        <v>442</v>
      </c>
      <c r="E1695" t="s">
        <v>34</v>
      </c>
      <c r="F1695">
        <v>80398</v>
      </c>
      <c r="G1695">
        <v>0</v>
      </c>
      <c r="H1695">
        <v>0</v>
      </c>
      <c r="I1695" s="21">
        <f t="shared" si="183"/>
        <v>0</v>
      </c>
      <c r="J1695" s="1">
        <v>41193</v>
      </c>
      <c r="K1695">
        <v>92</v>
      </c>
      <c r="L1695">
        <v>342</v>
      </c>
      <c r="M1695">
        <v>51</v>
      </c>
      <c r="N1695">
        <v>936</v>
      </c>
      <c r="O1695">
        <v>207</v>
      </c>
      <c r="P1695">
        <v>35</v>
      </c>
      <c r="Q1695">
        <v>26</v>
      </c>
      <c r="R1695" s="2">
        <f t="shared" si="184"/>
        <v>1597</v>
      </c>
      <c r="S1695">
        <v>1</v>
      </c>
      <c r="T1695" s="2" t="str">
        <f t="shared" si="185"/>
        <v>With Discount</v>
      </c>
      <c r="U1695">
        <v>5</v>
      </c>
      <c r="V1695" s="18">
        <f t="shared" si="186"/>
        <v>469.70588235294122</v>
      </c>
      <c r="W1695">
        <v>8</v>
      </c>
      <c r="X1695">
        <v>12</v>
      </c>
      <c r="Y1695" s="18">
        <f t="shared" si="187"/>
        <v>1127.2941176470588</v>
      </c>
      <c r="Z1695">
        <v>3</v>
      </c>
      <c r="AA1695" s="2">
        <f t="shared" si="188"/>
        <v>26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3</v>
      </c>
      <c r="AI1695">
        <v>11</v>
      </c>
      <c r="AJ1695">
        <v>0</v>
      </c>
    </row>
    <row r="1696" spans="1:36" x14ac:dyDescent="0.25">
      <c r="A1696">
        <v>4055</v>
      </c>
      <c r="B1696">
        <v>1992</v>
      </c>
      <c r="C1696" s="2">
        <f t="shared" ca="1" si="182"/>
        <v>33</v>
      </c>
      <c r="D1696" t="s">
        <v>41</v>
      </c>
      <c r="E1696" t="s">
        <v>30</v>
      </c>
      <c r="F1696">
        <v>18746</v>
      </c>
      <c r="G1696">
        <v>1</v>
      </c>
      <c r="H1696">
        <v>0</v>
      </c>
      <c r="I1696" s="21">
        <f t="shared" si="183"/>
        <v>1</v>
      </c>
      <c r="J1696" t="s">
        <v>319</v>
      </c>
      <c r="K1696">
        <v>41</v>
      </c>
      <c r="L1696">
        <v>2</v>
      </c>
      <c r="M1696">
        <v>10</v>
      </c>
      <c r="N1696">
        <v>11</v>
      </c>
      <c r="O1696">
        <v>12</v>
      </c>
      <c r="P1696">
        <v>9</v>
      </c>
      <c r="Q1696">
        <v>20</v>
      </c>
      <c r="R1696" s="2">
        <f t="shared" si="184"/>
        <v>64</v>
      </c>
      <c r="S1696">
        <v>2</v>
      </c>
      <c r="T1696" s="2" t="str">
        <f t="shared" si="185"/>
        <v>With Discount</v>
      </c>
      <c r="U1696">
        <v>3</v>
      </c>
      <c r="V1696" s="18">
        <f t="shared" si="186"/>
        <v>32</v>
      </c>
      <c r="W1696">
        <v>0</v>
      </c>
      <c r="X1696">
        <v>3</v>
      </c>
      <c r="Y1696" s="18">
        <f t="shared" si="187"/>
        <v>32</v>
      </c>
      <c r="Z1696">
        <v>6</v>
      </c>
      <c r="AA1696" s="2">
        <f t="shared" si="188"/>
        <v>8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3</v>
      </c>
      <c r="AI1696">
        <v>11</v>
      </c>
      <c r="AJ1696">
        <v>0</v>
      </c>
    </row>
    <row r="1697" spans="1:36" x14ac:dyDescent="0.25">
      <c r="A1697">
        <v>10340</v>
      </c>
      <c r="B1697">
        <v>1984</v>
      </c>
      <c r="C1697" s="2">
        <f t="shared" ca="1" si="182"/>
        <v>41</v>
      </c>
      <c r="D1697" t="s">
        <v>442</v>
      </c>
      <c r="E1697" t="s">
        <v>34</v>
      </c>
      <c r="F1697">
        <v>35196</v>
      </c>
      <c r="G1697">
        <v>1</v>
      </c>
      <c r="H1697">
        <v>0</v>
      </c>
      <c r="I1697" s="21">
        <f t="shared" si="183"/>
        <v>1</v>
      </c>
      <c r="J1697" t="s">
        <v>38</v>
      </c>
      <c r="K1697">
        <v>68</v>
      </c>
      <c r="L1697">
        <v>75</v>
      </c>
      <c r="M1697">
        <v>12</v>
      </c>
      <c r="N1697">
        <v>141</v>
      </c>
      <c r="O1697">
        <v>43</v>
      </c>
      <c r="P1697">
        <v>39</v>
      </c>
      <c r="Q1697">
        <v>187</v>
      </c>
      <c r="R1697" s="2">
        <f t="shared" si="184"/>
        <v>497</v>
      </c>
      <c r="S1697">
        <v>6</v>
      </c>
      <c r="T1697" s="2" t="str">
        <f t="shared" si="185"/>
        <v>With Discount</v>
      </c>
      <c r="U1697">
        <v>6</v>
      </c>
      <c r="V1697" s="18">
        <f t="shared" si="186"/>
        <v>271.09090909090907</v>
      </c>
      <c r="W1697">
        <v>1</v>
      </c>
      <c r="X1697">
        <v>5</v>
      </c>
      <c r="Y1697" s="18">
        <f t="shared" si="187"/>
        <v>225.90909090909091</v>
      </c>
      <c r="Z1697">
        <v>8</v>
      </c>
      <c r="AA1697" s="2">
        <f t="shared" si="188"/>
        <v>18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3</v>
      </c>
      <c r="AI1697">
        <v>11</v>
      </c>
      <c r="AJ1697">
        <v>0</v>
      </c>
    </row>
    <row r="1698" spans="1:36" x14ac:dyDescent="0.25">
      <c r="A1698">
        <v>10091</v>
      </c>
      <c r="B1698">
        <v>1956</v>
      </c>
      <c r="C1698" s="2">
        <f t="shared" ca="1" si="182"/>
        <v>69</v>
      </c>
      <c r="D1698" t="s">
        <v>442</v>
      </c>
      <c r="E1698" t="s">
        <v>30</v>
      </c>
      <c r="F1698">
        <v>60230</v>
      </c>
      <c r="G1698">
        <v>0</v>
      </c>
      <c r="H1698">
        <v>1</v>
      </c>
      <c r="I1698" s="21">
        <f t="shared" si="183"/>
        <v>1</v>
      </c>
      <c r="J1698" t="s">
        <v>156</v>
      </c>
      <c r="K1698">
        <v>78</v>
      </c>
      <c r="L1698">
        <v>520</v>
      </c>
      <c r="M1698">
        <v>20</v>
      </c>
      <c r="N1698">
        <v>367</v>
      </c>
      <c r="O1698">
        <v>39</v>
      </c>
      <c r="P1698">
        <v>81</v>
      </c>
      <c r="Q1698">
        <v>40</v>
      </c>
      <c r="R1698" s="2">
        <f t="shared" si="184"/>
        <v>1067</v>
      </c>
      <c r="S1698">
        <v>2</v>
      </c>
      <c r="T1698" s="2" t="str">
        <f t="shared" si="185"/>
        <v>With Discount</v>
      </c>
      <c r="U1698">
        <v>6</v>
      </c>
      <c r="V1698" s="18">
        <f t="shared" si="186"/>
        <v>533.5</v>
      </c>
      <c r="W1698">
        <v>3</v>
      </c>
      <c r="X1698">
        <v>6</v>
      </c>
      <c r="Y1698" s="18">
        <f t="shared" si="187"/>
        <v>533.5</v>
      </c>
      <c r="Z1698">
        <v>5</v>
      </c>
      <c r="AA1698" s="2">
        <f t="shared" si="188"/>
        <v>17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</v>
      </c>
      <c r="AI1698">
        <v>11</v>
      </c>
      <c r="AJ1698">
        <v>0</v>
      </c>
    </row>
    <row r="1699" spans="1:36" x14ac:dyDescent="0.25">
      <c r="A1699">
        <v>7629</v>
      </c>
      <c r="B1699">
        <v>1977</v>
      </c>
      <c r="C1699" s="2">
        <f t="shared" ca="1" si="182"/>
        <v>48</v>
      </c>
      <c r="D1699" t="s">
        <v>442</v>
      </c>
      <c r="E1699" t="s">
        <v>34</v>
      </c>
      <c r="F1699">
        <v>22108</v>
      </c>
      <c r="G1699">
        <v>1</v>
      </c>
      <c r="H1699">
        <v>1</v>
      </c>
      <c r="I1699" s="21">
        <f t="shared" si="183"/>
        <v>2</v>
      </c>
      <c r="J1699" s="1">
        <v>41856</v>
      </c>
      <c r="K1699">
        <v>46</v>
      </c>
      <c r="L1699">
        <v>5</v>
      </c>
      <c r="M1699">
        <v>3</v>
      </c>
      <c r="N1699">
        <v>9</v>
      </c>
      <c r="O1699">
        <v>6</v>
      </c>
      <c r="P1699">
        <v>2</v>
      </c>
      <c r="Q1699">
        <v>6</v>
      </c>
      <c r="R1699" s="2">
        <f t="shared" si="184"/>
        <v>31</v>
      </c>
      <c r="S1699">
        <v>2</v>
      </c>
      <c r="T1699" s="2" t="str">
        <f t="shared" si="185"/>
        <v>With Discount</v>
      </c>
      <c r="U1699">
        <v>2</v>
      </c>
      <c r="V1699" s="18">
        <f t="shared" si="186"/>
        <v>12.4</v>
      </c>
      <c r="W1699">
        <v>0</v>
      </c>
      <c r="X1699">
        <v>3</v>
      </c>
      <c r="Y1699" s="18">
        <f t="shared" si="187"/>
        <v>18.599999999999998</v>
      </c>
      <c r="Z1699">
        <v>7</v>
      </c>
      <c r="AA1699" s="2">
        <f t="shared" si="188"/>
        <v>7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3</v>
      </c>
      <c r="AI1699">
        <v>11</v>
      </c>
      <c r="AJ1699">
        <v>0</v>
      </c>
    </row>
    <row r="1700" spans="1:36" x14ac:dyDescent="0.25">
      <c r="A1700">
        <v>10640</v>
      </c>
      <c r="B1700">
        <v>1974</v>
      </c>
      <c r="C1700" s="2">
        <f t="shared" ca="1" si="182"/>
        <v>51</v>
      </c>
      <c r="D1700" t="s">
        <v>442</v>
      </c>
      <c r="E1700" t="s">
        <v>34</v>
      </c>
      <c r="F1700">
        <v>44392</v>
      </c>
      <c r="G1700">
        <v>1</v>
      </c>
      <c r="H1700">
        <v>1</v>
      </c>
      <c r="I1700" s="21">
        <f t="shared" si="183"/>
        <v>2</v>
      </c>
      <c r="J1700" s="1">
        <v>41403</v>
      </c>
      <c r="K1700">
        <v>71</v>
      </c>
      <c r="L1700">
        <v>87</v>
      </c>
      <c r="M1700">
        <v>5</v>
      </c>
      <c r="N1700">
        <v>71</v>
      </c>
      <c r="O1700">
        <v>7</v>
      </c>
      <c r="P1700">
        <v>12</v>
      </c>
      <c r="Q1700">
        <v>29</v>
      </c>
      <c r="R1700" s="2">
        <f t="shared" si="184"/>
        <v>211</v>
      </c>
      <c r="S1700">
        <v>5</v>
      </c>
      <c r="T1700" s="2" t="str">
        <f t="shared" si="185"/>
        <v>With Discount</v>
      </c>
      <c r="U1700">
        <v>4</v>
      </c>
      <c r="V1700" s="18">
        <f t="shared" si="186"/>
        <v>105.5</v>
      </c>
      <c r="W1700">
        <v>1</v>
      </c>
      <c r="X1700">
        <v>4</v>
      </c>
      <c r="Y1700" s="18">
        <f t="shared" si="187"/>
        <v>105.5</v>
      </c>
      <c r="Z1700">
        <v>7</v>
      </c>
      <c r="AA1700" s="2">
        <f t="shared" si="188"/>
        <v>14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3</v>
      </c>
      <c r="AI1700">
        <v>11</v>
      </c>
      <c r="AJ1700">
        <v>0</v>
      </c>
    </row>
    <row r="1701" spans="1:36" x14ac:dyDescent="0.25">
      <c r="A1701">
        <v>3498</v>
      </c>
      <c r="B1701">
        <v>1976</v>
      </c>
      <c r="C1701" s="2">
        <f t="shared" ca="1" si="182"/>
        <v>49</v>
      </c>
      <c r="D1701" t="s">
        <v>33</v>
      </c>
      <c r="E1701" t="s">
        <v>34</v>
      </c>
      <c r="F1701">
        <v>55424</v>
      </c>
      <c r="G1701">
        <v>0</v>
      </c>
      <c r="H1701">
        <v>1</v>
      </c>
      <c r="I1701" s="21">
        <f t="shared" si="183"/>
        <v>1</v>
      </c>
      <c r="J1701" t="s">
        <v>404</v>
      </c>
      <c r="K1701">
        <v>6</v>
      </c>
      <c r="L1701">
        <v>462</v>
      </c>
      <c r="M1701">
        <v>61</v>
      </c>
      <c r="N1701">
        <v>184</v>
      </c>
      <c r="O1701">
        <v>10</v>
      </c>
      <c r="P1701">
        <v>53</v>
      </c>
      <c r="Q1701">
        <v>107</v>
      </c>
      <c r="R1701" s="2">
        <f t="shared" si="184"/>
        <v>877</v>
      </c>
      <c r="S1701">
        <v>4</v>
      </c>
      <c r="T1701" s="2" t="str">
        <f t="shared" si="185"/>
        <v>With Discount</v>
      </c>
      <c r="U1701">
        <v>7</v>
      </c>
      <c r="V1701" s="18">
        <f t="shared" si="186"/>
        <v>383.6875</v>
      </c>
      <c r="W1701">
        <v>5</v>
      </c>
      <c r="X1701">
        <v>9</v>
      </c>
      <c r="Y1701" s="18">
        <f t="shared" si="187"/>
        <v>493.3125</v>
      </c>
      <c r="Z1701">
        <v>6</v>
      </c>
      <c r="AA1701" s="2">
        <f t="shared" si="188"/>
        <v>25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3</v>
      </c>
      <c r="AI1701">
        <v>11</v>
      </c>
      <c r="AJ1701">
        <v>1</v>
      </c>
    </row>
    <row r="1702" spans="1:36" x14ac:dyDescent="0.25">
      <c r="A1702">
        <v>6742</v>
      </c>
      <c r="B1702">
        <v>1979</v>
      </c>
      <c r="C1702" s="2">
        <f t="shared" ca="1" si="182"/>
        <v>46</v>
      </c>
      <c r="D1702" t="s">
        <v>442</v>
      </c>
      <c r="E1702" t="s">
        <v>34</v>
      </c>
      <c r="F1702">
        <v>17688</v>
      </c>
      <c r="G1702">
        <v>1</v>
      </c>
      <c r="H1702">
        <v>0</v>
      </c>
      <c r="I1702" s="21">
        <f t="shared" si="183"/>
        <v>1</v>
      </c>
      <c r="J1702" t="s">
        <v>178</v>
      </c>
      <c r="K1702">
        <v>82</v>
      </c>
      <c r="L1702">
        <v>2</v>
      </c>
      <c r="M1702">
        <v>2</v>
      </c>
      <c r="N1702">
        <v>1</v>
      </c>
      <c r="O1702">
        <v>3</v>
      </c>
      <c r="P1702">
        <v>1</v>
      </c>
      <c r="Q1702">
        <v>2</v>
      </c>
      <c r="R1702" s="2">
        <f t="shared" si="184"/>
        <v>11</v>
      </c>
      <c r="S1702">
        <v>1</v>
      </c>
      <c r="T1702" s="2" t="str">
        <f t="shared" si="185"/>
        <v>With Discount</v>
      </c>
      <c r="U1702">
        <v>1</v>
      </c>
      <c r="V1702" s="18">
        <f t="shared" si="186"/>
        <v>3.6666666666666665</v>
      </c>
      <c r="W1702">
        <v>0</v>
      </c>
      <c r="X1702">
        <v>2</v>
      </c>
      <c r="Y1702" s="18">
        <f t="shared" si="187"/>
        <v>7.333333333333333</v>
      </c>
      <c r="Z1702">
        <v>8</v>
      </c>
      <c r="AA1702" s="2">
        <f t="shared" si="188"/>
        <v>4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3</v>
      </c>
      <c r="AI1702">
        <v>11</v>
      </c>
      <c r="AJ1702">
        <v>0</v>
      </c>
    </row>
    <row r="1703" spans="1:36" x14ac:dyDescent="0.25">
      <c r="A1703">
        <v>1172</v>
      </c>
      <c r="B1703">
        <v>1983</v>
      </c>
      <c r="C1703" s="2">
        <f t="shared" ca="1" si="182"/>
        <v>42</v>
      </c>
      <c r="D1703" t="s">
        <v>33</v>
      </c>
      <c r="E1703" t="s">
        <v>34</v>
      </c>
      <c r="F1703">
        <v>92491</v>
      </c>
      <c r="G1703">
        <v>0</v>
      </c>
      <c r="H1703">
        <v>0</v>
      </c>
      <c r="I1703" s="21">
        <f t="shared" si="183"/>
        <v>0</v>
      </c>
      <c r="J1703" s="1">
        <v>41279</v>
      </c>
      <c r="K1703">
        <v>71</v>
      </c>
      <c r="L1703">
        <v>979</v>
      </c>
      <c r="M1703">
        <v>44</v>
      </c>
      <c r="N1703">
        <v>935</v>
      </c>
      <c r="O1703">
        <v>29</v>
      </c>
      <c r="P1703">
        <v>25</v>
      </c>
      <c r="Q1703">
        <v>22</v>
      </c>
      <c r="R1703" s="2">
        <f t="shared" si="184"/>
        <v>2034</v>
      </c>
      <c r="S1703">
        <v>1</v>
      </c>
      <c r="T1703" s="2" t="str">
        <f t="shared" si="185"/>
        <v>With Discount</v>
      </c>
      <c r="U1703">
        <v>7</v>
      </c>
      <c r="V1703" s="18">
        <f t="shared" si="186"/>
        <v>749.36842105263156</v>
      </c>
      <c r="W1703">
        <v>5</v>
      </c>
      <c r="X1703">
        <v>12</v>
      </c>
      <c r="Y1703" s="18">
        <f t="shared" si="187"/>
        <v>1284.6315789473683</v>
      </c>
      <c r="Z1703">
        <v>3</v>
      </c>
      <c r="AA1703" s="2">
        <f t="shared" si="188"/>
        <v>25</v>
      </c>
      <c r="AB1703">
        <v>0</v>
      </c>
      <c r="AC1703">
        <v>1</v>
      </c>
      <c r="AD1703">
        <v>1</v>
      </c>
      <c r="AE1703">
        <v>1</v>
      </c>
      <c r="AF1703">
        <v>0</v>
      </c>
      <c r="AG1703">
        <v>0</v>
      </c>
      <c r="AH1703">
        <v>3</v>
      </c>
      <c r="AI1703">
        <v>11</v>
      </c>
      <c r="AJ1703">
        <v>1</v>
      </c>
    </row>
    <row r="1704" spans="1:36" x14ac:dyDescent="0.25">
      <c r="A1704">
        <v>569</v>
      </c>
      <c r="B1704">
        <v>1991</v>
      </c>
      <c r="C1704" s="2">
        <f t="shared" ca="1" si="182"/>
        <v>34</v>
      </c>
      <c r="D1704" t="s">
        <v>442</v>
      </c>
      <c r="E1704" t="s">
        <v>30</v>
      </c>
      <c r="F1704">
        <v>90273</v>
      </c>
      <c r="G1704">
        <v>0</v>
      </c>
      <c r="H1704">
        <v>0</v>
      </c>
      <c r="I1704" s="21">
        <f t="shared" si="183"/>
        <v>0</v>
      </c>
      <c r="J1704" t="s">
        <v>322</v>
      </c>
      <c r="K1704">
        <v>32</v>
      </c>
      <c r="L1704">
        <v>704</v>
      </c>
      <c r="M1704">
        <v>129</v>
      </c>
      <c r="N1704">
        <v>853</v>
      </c>
      <c r="O1704">
        <v>120</v>
      </c>
      <c r="P1704">
        <v>74</v>
      </c>
      <c r="Q1704">
        <v>111</v>
      </c>
      <c r="R1704" s="2">
        <f t="shared" si="184"/>
        <v>1991</v>
      </c>
      <c r="S1704">
        <v>1</v>
      </c>
      <c r="T1704" s="2" t="str">
        <f t="shared" si="185"/>
        <v>With Discount</v>
      </c>
      <c r="U1704">
        <v>5</v>
      </c>
      <c r="V1704" s="18">
        <f t="shared" si="186"/>
        <v>829.58333333333337</v>
      </c>
      <c r="W1704">
        <v>6</v>
      </c>
      <c r="X1704">
        <v>7</v>
      </c>
      <c r="Y1704" s="18">
        <f t="shared" si="187"/>
        <v>1161.4166666666667</v>
      </c>
      <c r="Z1704">
        <v>2</v>
      </c>
      <c r="AA1704" s="2">
        <f t="shared" si="188"/>
        <v>19</v>
      </c>
      <c r="AB1704">
        <v>0</v>
      </c>
      <c r="AC1704">
        <v>1</v>
      </c>
      <c r="AD1704">
        <v>1</v>
      </c>
      <c r="AE1704">
        <v>1</v>
      </c>
      <c r="AF1704">
        <v>0</v>
      </c>
      <c r="AG1704">
        <v>0</v>
      </c>
      <c r="AH1704">
        <v>3</v>
      </c>
      <c r="AI1704">
        <v>11</v>
      </c>
      <c r="AJ1704">
        <v>1</v>
      </c>
    </row>
    <row r="1705" spans="1:36" x14ac:dyDescent="0.25">
      <c r="A1705">
        <v>4686</v>
      </c>
      <c r="B1705">
        <v>1962</v>
      </c>
      <c r="C1705" s="2">
        <f t="shared" ca="1" si="182"/>
        <v>63</v>
      </c>
      <c r="D1705" t="s">
        <v>33</v>
      </c>
      <c r="E1705" t="s">
        <v>57</v>
      </c>
      <c r="F1705">
        <v>82571</v>
      </c>
      <c r="G1705">
        <v>0</v>
      </c>
      <c r="H1705">
        <v>0</v>
      </c>
      <c r="I1705" s="21">
        <f t="shared" si="183"/>
        <v>0</v>
      </c>
      <c r="J1705" s="1">
        <v>41674</v>
      </c>
      <c r="K1705">
        <v>28</v>
      </c>
      <c r="L1705">
        <v>861</v>
      </c>
      <c r="M1705">
        <v>31</v>
      </c>
      <c r="N1705">
        <v>558</v>
      </c>
      <c r="O1705">
        <v>62</v>
      </c>
      <c r="P1705">
        <v>95</v>
      </c>
      <c r="Q1705">
        <v>79</v>
      </c>
      <c r="R1705" s="2">
        <f t="shared" si="184"/>
        <v>1686</v>
      </c>
      <c r="S1705">
        <v>0</v>
      </c>
      <c r="T1705" s="2" t="str">
        <f t="shared" si="185"/>
        <v>Without Discount</v>
      </c>
      <c r="U1705">
        <v>6</v>
      </c>
      <c r="V1705" s="18">
        <f t="shared" si="186"/>
        <v>532.42105263157896</v>
      </c>
      <c r="W1705">
        <v>5</v>
      </c>
      <c r="X1705">
        <v>13</v>
      </c>
      <c r="Y1705" s="18">
        <f t="shared" si="187"/>
        <v>1153.578947368421</v>
      </c>
      <c r="Z1705">
        <v>2</v>
      </c>
      <c r="AA1705" s="2">
        <f t="shared" si="188"/>
        <v>24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3</v>
      </c>
      <c r="AI1705">
        <v>11</v>
      </c>
      <c r="AJ1705">
        <v>0</v>
      </c>
    </row>
    <row r="1706" spans="1:36" x14ac:dyDescent="0.25">
      <c r="A1706">
        <v>1381</v>
      </c>
      <c r="B1706">
        <v>1982</v>
      </c>
      <c r="C1706" s="2">
        <f t="shared" ca="1" si="182"/>
        <v>43</v>
      </c>
      <c r="D1706" t="s">
        <v>33</v>
      </c>
      <c r="E1706" t="s">
        <v>30</v>
      </c>
      <c r="F1706">
        <v>38513</v>
      </c>
      <c r="G1706">
        <v>1</v>
      </c>
      <c r="H1706">
        <v>0</v>
      </c>
      <c r="I1706" s="21">
        <f t="shared" si="183"/>
        <v>1</v>
      </c>
      <c r="J1706" t="s">
        <v>234</v>
      </c>
      <c r="K1706">
        <v>20</v>
      </c>
      <c r="L1706">
        <v>172</v>
      </c>
      <c r="M1706">
        <v>3</v>
      </c>
      <c r="N1706">
        <v>115</v>
      </c>
      <c r="O1706">
        <v>16</v>
      </c>
      <c r="P1706">
        <v>0</v>
      </c>
      <c r="Q1706">
        <v>18</v>
      </c>
      <c r="R1706" s="2">
        <f t="shared" si="184"/>
        <v>324</v>
      </c>
      <c r="S1706">
        <v>5</v>
      </c>
      <c r="T1706" s="2" t="str">
        <f t="shared" si="185"/>
        <v>With Discount</v>
      </c>
      <c r="U1706">
        <v>6</v>
      </c>
      <c r="V1706" s="18">
        <f t="shared" si="186"/>
        <v>176.72727272727272</v>
      </c>
      <c r="W1706">
        <v>1</v>
      </c>
      <c r="X1706">
        <v>5</v>
      </c>
      <c r="Y1706" s="18">
        <f t="shared" si="187"/>
        <v>147.27272727272728</v>
      </c>
      <c r="Z1706">
        <v>8</v>
      </c>
      <c r="AA1706" s="2">
        <f t="shared" si="188"/>
        <v>17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3</v>
      </c>
      <c r="AI1706">
        <v>11</v>
      </c>
      <c r="AJ1706">
        <v>1</v>
      </c>
    </row>
    <row r="1707" spans="1:36" x14ac:dyDescent="0.25">
      <c r="A1707">
        <v>2634</v>
      </c>
      <c r="B1707">
        <v>1979</v>
      </c>
      <c r="C1707" s="2">
        <f t="shared" ca="1" si="182"/>
        <v>46</v>
      </c>
      <c r="D1707" t="s">
        <v>443</v>
      </c>
      <c r="E1707" t="s">
        <v>30</v>
      </c>
      <c r="F1707">
        <v>16653</v>
      </c>
      <c r="G1707">
        <v>1</v>
      </c>
      <c r="H1707">
        <v>0</v>
      </c>
      <c r="I1707" s="21">
        <f t="shared" si="183"/>
        <v>1</v>
      </c>
      <c r="J1707" t="s">
        <v>269</v>
      </c>
      <c r="K1707">
        <v>10</v>
      </c>
      <c r="L1707">
        <v>5</v>
      </c>
      <c r="M1707">
        <v>7</v>
      </c>
      <c r="N1707">
        <v>31</v>
      </c>
      <c r="O1707">
        <v>15</v>
      </c>
      <c r="P1707">
        <v>4</v>
      </c>
      <c r="Q1707">
        <v>7</v>
      </c>
      <c r="R1707" s="2">
        <f t="shared" si="184"/>
        <v>69</v>
      </c>
      <c r="S1707">
        <v>3</v>
      </c>
      <c r="T1707" s="2" t="str">
        <f t="shared" si="185"/>
        <v>With Discount</v>
      </c>
      <c r="U1707">
        <v>2</v>
      </c>
      <c r="V1707" s="18">
        <f t="shared" si="186"/>
        <v>27.6</v>
      </c>
      <c r="W1707">
        <v>1</v>
      </c>
      <c r="X1707">
        <v>3</v>
      </c>
      <c r="Y1707" s="18">
        <f t="shared" si="187"/>
        <v>41.4</v>
      </c>
      <c r="Z1707">
        <v>6</v>
      </c>
      <c r="AA1707" s="2">
        <f t="shared" si="188"/>
        <v>9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3</v>
      </c>
      <c r="AI1707">
        <v>11</v>
      </c>
      <c r="AJ1707">
        <v>1</v>
      </c>
    </row>
    <row r="1708" spans="1:36" x14ac:dyDescent="0.25">
      <c r="A1708">
        <v>10905</v>
      </c>
      <c r="B1708">
        <v>1955</v>
      </c>
      <c r="C1708" s="2">
        <f t="shared" ca="1" si="182"/>
        <v>70</v>
      </c>
      <c r="D1708" t="s">
        <v>442</v>
      </c>
      <c r="E1708" t="s">
        <v>34</v>
      </c>
      <c r="F1708">
        <v>42586</v>
      </c>
      <c r="G1708">
        <v>1</v>
      </c>
      <c r="H1708">
        <v>1</v>
      </c>
      <c r="I1708" s="21">
        <f t="shared" si="183"/>
        <v>2</v>
      </c>
      <c r="J1708" t="s">
        <v>54</v>
      </c>
      <c r="K1708">
        <v>7</v>
      </c>
      <c r="L1708">
        <v>194</v>
      </c>
      <c r="M1708">
        <v>2</v>
      </c>
      <c r="N1708">
        <v>56</v>
      </c>
      <c r="O1708">
        <v>0</v>
      </c>
      <c r="P1708">
        <v>0</v>
      </c>
      <c r="Q1708">
        <v>0</v>
      </c>
      <c r="R1708" s="2">
        <f t="shared" si="184"/>
        <v>252</v>
      </c>
      <c r="S1708">
        <v>5</v>
      </c>
      <c r="T1708" s="2" t="str">
        <f t="shared" si="185"/>
        <v>With Discount</v>
      </c>
      <c r="U1708">
        <v>4</v>
      </c>
      <c r="V1708" s="18">
        <f t="shared" si="186"/>
        <v>100.80000000000001</v>
      </c>
      <c r="W1708">
        <v>1</v>
      </c>
      <c r="X1708">
        <v>6</v>
      </c>
      <c r="Y1708" s="18">
        <f t="shared" si="187"/>
        <v>151.19999999999999</v>
      </c>
      <c r="Z1708">
        <v>8</v>
      </c>
      <c r="AA1708" s="2">
        <f t="shared" si="188"/>
        <v>16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3</v>
      </c>
      <c r="AI1708">
        <v>11</v>
      </c>
      <c r="AJ1708">
        <v>1</v>
      </c>
    </row>
    <row r="1709" spans="1:36" x14ac:dyDescent="0.25">
      <c r="A1709">
        <v>1744</v>
      </c>
      <c r="B1709">
        <v>1965</v>
      </c>
      <c r="C1709" s="2">
        <f t="shared" ca="1" si="182"/>
        <v>60</v>
      </c>
      <c r="D1709" t="s">
        <v>41</v>
      </c>
      <c r="E1709" t="s">
        <v>30</v>
      </c>
      <c r="F1709">
        <v>23529</v>
      </c>
      <c r="G1709">
        <v>0</v>
      </c>
      <c r="H1709">
        <v>1</v>
      </c>
      <c r="I1709" s="21">
        <f t="shared" si="183"/>
        <v>1</v>
      </c>
      <c r="J1709" s="1">
        <v>41456</v>
      </c>
      <c r="K1709">
        <v>67</v>
      </c>
      <c r="L1709">
        <v>9</v>
      </c>
      <c r="M1709">
        <v>7</v>
      </c>
      <c r="N1709">
        <v>13</v>
      </c>
      <c r="O1709">
        <v>3</v>
      </c>
      <c r="P1709">
        <v>2</v>
      </c>
      <c r="Q1709">
        <v>20</v>
      </c>
      <c r="R1709" s="2">
        <f t="shared" si="184"/>
        <v>54</v>
      </c>
      <c r="S1709">
        <v>1</v>
      </c>
      <c r="T1709" s="2" t="str">
        <f t="shared" si="185"/>
        <v>With Discount</v>
      </c>
      <c r="U1709">
        <v>1</v>
      </c>
      <c r="V1709" s="18">
        <f t="shared" si="186"/>
        <v>18</v>
      </c>
      <c r="W1709">
        <v>1</v>
      </c>
      <c r="X1709">
        <v>2</v>
      </c>
      <c r="Y1709" s="18">
        <f t="shared" si="187"/>
        <v>36</v>
      </c>
      <c r="Z1709">
        <v>6</v>
      </c>
      <c r="AA1709" s="2">
        <f t="shared" si="188"/>
        <v>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3</v>
      </c>
      <c r="AI1709">
        <v>11</v>
      </c>
      <c r="AJ1709">
        <v>0</v>
      </c>
    </row>
    <row r="1710" spans="1:36" x14ac:dyDescent="0.25">
      <c r="A1710">
        <v>1000</v>
      </c>
      <c r="B1710">
        <v>1961</v>
      </c>
      <c r="C1710" s="2">
        <f t="shared" ca="1" si="182"/>
        <v>64</v>
      </c>
      <c r="D1710" t="s">
        <v>443</v>
      </c>
      <c r="E1710" t="s">
        <v>34</v>
      </c>
      <c r="F1710">
        <v>74881</v>
      </c>
      <c r="G1710">
        <v>1</v>
      </c>
      <c r="H1710">
        <v>1</v>
      </c>
      <c r="I1710" s="21">
        <f t="shared" si="183"/>
        <v>2</v>
      </c>
      <c r="J1710" s="1">
        <v>41489</v>
      </c>
      <c r="K1710">
        <v>48</v>
      </c>
      <c r="L1710">
        <v>505</v>
      </c>
      <c r="M1710">
        <v>72</v>
      </c>
      <c r="N1710">
        <v>270</v>
      </c>
      <c r="O1710">
        <v>36</v>
      </c>
      <c r="P1710">
        <v>27</v>
      </c>
      <c r="Q1710">
        <v>54</v>
      </c>
      <c r="R1710" s="2">
        <f t="shared" si="184"/>
        <v>964</v>
      </c>
      <c r="S1710">
        <v>4</v>
      </c>
      <c r="T1710" s="2" t="str">
        <f t="shared" si="185"/>
        <v>With Discount</v>
      </c>
      <c r="U1710">
        <v>9</v>
      </c>
      <c r="V1710" s="18">
        <f t="shared" si="186"/>
        <v>413.14285714285711</v>
      </c>
      <c r="W1710">
        <v>2</v>
      </c>
      <c r="X1710">
        <v>12</v>
      </c>
      <c r="Y1710" s="18">
        <f t="shared" si="187"/>
        <v>550.85714285714278</v>
      </c>
      <c r="Z1710">
        <v>5</v>
      </c>
      <c r="AA1710" s="2">
        <f t="shared" si="188"/>
        <v>27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3</v>
      </c>
      <c r="AI1710">
        <v>11</v>
      </c>
      <c r="AJ1710">
        <v>0</v>
      </c>
    </row>
    <row r="1711" spans="1:36" x14ac:dyDescent="0.25">
      <c r="A1711">
        <v>3828</v>
      </c>
      <c r="B1711">
        <v>1951</v>
      </c>
      <c r="C1711" s="2">
        <f t="shared" ca="1" si="182"/>
        <v>74</v>
      </c>
      <c r="D1711" t="s">
        <v>442</v>
      </c>
      <c r="E1711" t="s">
        <v>34</v>
      </c>
      <c r="F1711">
        <v>71107</v>
      </c>
      <c r="G1711">
        <v>0</v>
      </c>
      <c r="H1711">
        <v>1</v>
      </c>
      <c r="I1711" s="21">
        <f t="shared" si="183"/>
        <v>1</v>
      </c>
      <c r="J1711" t="s">
        <v>400</v>
      </c>
      <c r="K1711">
        <v>61</v>
      </c>
      <c r="L1711">
        <v>533</v>
      </c>
      <c r="M1711">
        <v>10</v>
      </c>
      <c r="N1711">
        <v>217</v>
      </c>
      <c r="O1711">
        <v>198</v>
      </c>
      <c r="P1711">
        <v>174</v>
      </c>
      <c r="Q1711">
        <v>195</v>
      </c>
      <c r="R1711" s="2">
        <f t="shared" si="184"/>
        <v>1327</v>
      </c>
      <c r="S1711">
        <v>2</v>
      </c>
      <c r="T1711" s="2" t="str">
        <f t="shared" si="185"/>
        <v>With Discount</v>
      </c>
      <c r="U1711">
        <v>7</v>
      </c>
      <c r="V1711" s="18">
        <f t="shared" si="186"/>
        <v>464.45</v>
      </c>
      <c r="W1711">
        <v>6</v>
      </c>
      <c r="X1711">
        <v>13</v>
      </c>
      <c r="Y1711" s="18">
        <f t="shared" si="187"/>
        <v>862.55000000000007</v>
      </c>
      <c r="Z1711">
        <v>4</v>
      </c>
      <c r="AA1711" s="2">
        <f t="shared" si="188"/>
        <v>28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3</v>
      </c>
      <c r="AI1711">
        <v>11</v>
      </c>
      <c r="AJ1711">
        <v>0</v>
      </c>
    </row>
    <row r="1712" spans="1:36" x14ac:dyDescent="0.25">
      <c r="A1712">
        <v>8605</v>
      </c>
      <c r="B1712">
        <v>1964</v>
      </c>
      <c r="C1712" s="2">
        <f t="shared" ca="1" si="182"/>
        <v>61</v>
      </c>
      <c r="D1712" t="s">
        <v>33</v>
      </c>
      <c r="E1712" t="s">
        <v>34</v>
      </c>
      <c r="F1712">
        <v>46910</v>
      </c>
      <c r="G1712">
        <v>1</v>
      </c>
      <c r="H1712">
        <v>1</v>
      </c>
      <c r="I1712" s="21">
        <f t="shared" si="183"/>
        <v>2</v>
      </c>
      <c r="J1712" t="s">
        <v>81</v>
      </c>
      <c r="K1712">
        <v>36</v>
      </c>
      <c r="L1712">
        <v>48</v>
      </c>
      <c r="M1712">
        <v>0</v>
      </c>
      <c r="N1712">
        <v>14</v>
      </c>
      <c r="O1712">
        <v>0</v>
      </c>
      <c r="P1712">
        <v>0</v>
      </c>
      <c r="Q1712">
        <v>6</v>
      </c>
      <c r="R1712" s="2">
        <f t="shared" si="184"/>
        <v>68</v>
      </c>
      <c r="S1712">
        <v>2</v>
      </c>
      <c r="T1712" s="2" t="str">
        <f t="shared" si="185"/>
        <v>With Discount</v>
      </c>
      <c r="U1712">
        <v>2</v>
      </c>
      <c r="V1712" s="18">
        <f t="shared" si="186"/>
        <v>27.200000000000003</v>
      </c>
      <c r="W1712">
        <v>0</v>
      </c>
      <c r="X1712">
        <v>3</v>
      </c>
      <c r="Y1712" s="18">
        <f t="shared" si="187"/>
        <v>40.799999999999997</v>
      </c>
      <c r="Z1712">
        <v>6</v>
      </c>
      <c r="AA1712" s="2">
        <f t="shared" si="188"/>
        <v>7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3</v>
      </c>
      <c r="AI1712">
        <v>11</v>
      </c>
      <c r="AJ1712">
        <v>0</v>
      </c>
    </row>
    <row r="1713" spans="1:36" x14ac:dyDescent="0.25">
      <c r="A1713">
        <v>10304</v>
      </c>
      <c r="B1713">
        <v>1959</v>
      </c>
      <c r="C1713" s="2">
        <f t="shared" ca="1" si="182"/>
        <v>66</v>
      </c>
      <c r="D1713" t="s">
        <v>442</v>
      </c>
      <c r="E1713" t="s">
        <v>34</v>
      </c>
      <c r="F1713">
        <v>18690</v>
      </c>
      <c r="G1713">
        <v>0</v>
      </c>
      <c r="H1713">
        <v>0</v>
      </c>
      <c r="I1713" s="21">
        <f t="shared" si="183"/>
        <v>0</v>
      </c>
      <c r="J1713" t="s">
        <v>199</v>
      </c>
      <c r="K1713">
        <v>77</v>
      </c>
      <c r="L1713">
        <v>6</v>
      </c>
      <c r="M1713">
        <v>1</v>
      </c>
      <c r="N1713">
        <v>7</v>
      </c>
      <c r="O1713">
        <v>23</v>
      </c>
      <c r="P1713">
        <v>4</v>
      </c>
      <c r="Q1713">
        <v>19</v>
      </c>
      <c r="R1713" s="2">
        <f t="shared" si="184"/>
        <v>60</v>
      </c>
      <c r="S1713">
        <v>1</v>
      </c>
      <c r="T1713" s="2" t="str">
        <f t="shared" si="185"/>
        <v>With Discount</v>
      </c>
      <c r="U1713">
        <v>1</v>
      </c>
      <c r="V1713" s="18">
        <f t="shared" si="186"/>
        <v>20</v>
      </c>
      <c r="W1713">
        <v>1</v>
      </c>
      <c r="X1713">
        <v>2</v>
      </c>
      <c r="Y1713" s="18">
        <f t="shared" si="187"/>
        <v>40</v>
      </c>
      <c r="Z1713">
        <v>8</v>
      </c>
      <c r="AA1713" s="2">
        <f t="shared" si="188"/>
        <v>5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3</v>
      </c>
      <c r="AI1713">
        <v>11</v>
      </c>
      <c r="AJ1713">
        <v>0</v>
      </c>
    </row>
    <row r="1714" spans="1:36" x14ac:dyDescent="0.25">
      <c r="A1714">
        <v>4351</v>
      </c>
      <c r="B1714">
        <v>1955</v>
      </c>
      <c r="C1714" s="2">
        <f t="shared" ca="1" si="182"/>
        <v>70</v>
      </c>
      <c r="D1714" t="s">
        <v>442</v>
      </c>
      <c r="E1714" t="s">
        <v>37</v>
      </c>
      <c r="F1714">
        <v>37244</v>
      </c>
      <c r="G1714">
        <v>1</v>
      </c>
      <c r="H1714">
        <v>1</v>
      </c>
      <c r="I1714" s="21">
        <f t="shared" si="183"/>
        <v>2</v>
      </c>
      <c r="J1714" t="s">
        <v>182</v>
      </c>
      <c r="K1714">
        <v>90</v>
      </c>
      <c r="L1714">
        <v>18</v>
      </c>
      <c r="M1714">
        <v>2</v>
      </c>
      <c r="N1714">
        <v>10</v>
      </c>
      <c r="O1714">
        <v>0</v>
      </c>
      <c r="P1714">
        <v>0</v>
      </c>
      <c r="Q1714">
        <v>25</v>
      </c>
      <c r="R1714" s="2">
        <f t="shared" si="184"/>
        <v>55</v>
      </c>
      <c r="S1714">
        <v>1</v>
      </c>
      <c r="T1714" s="2" t="str">
        <f t="shared" si="185"/>
        <v>With Discount</v>
      </c>
      <c r="U1714">
        <v>1</v>
      </c>
      <c r="V1714" s="18">
        <f t="shared" si="186"/>
        <v>18.333333333333332</v>
      </c>
      <c r="W1714">
        <v>1</v>
      </c>
      <c r="X1714">
        <v>2</v>
      </c>
      <c r="Y1714" s="18">
        <f t="shared" si="187"/>
        <v>36.666666666666664</v>
      </c>
      <c r="Z1714">
        <v>7</v>
      </c>
      <c r="AA1714" s="2">
        <f t="shared" si="188"/>
        <v>5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3</v>
      </c>
      <c r="AI1714">
        <v>11</v>
      </c>
      <c r="AJ1714">
        <v>0</v>
      </c>
    </row>
    <row r="1715" spans="1:36" x14ac:dyDescent="0.25">
      <c r="A1715">
        <v>10129</v>
      </c>
      <c r="B1715">
        <v>1966</v>
      </c>
      <c r="C1715" s="2">
        <f t="shared" ca="1" si="182"/>
        <v>59</v>
      </c>
      <c r="D1715" t="s">
        <v>442</v>
      </c>
      <c r="E1715" t="s">
        <v>34</v>
      </c>
      <c r="F1715">
        <v>82427</v>
      </c>
      <c r="G1715">
        <v>0</v>
      </c>
      <c r="H1715">
        <v>0</v>
      </c>
      <c r="I1715" s="21">
        <f t="shared" si="183"/>
        <v>0</v>
      </c>
      <c r="J1715" s="1">
        <v>41976</v>
      </c>
      <c r="K1715">
        <v>35</v>
      </c>
      <c r="L1715">
        <v>482</v>
      </c>
      <c r="M1715">
        <v>147</v>
      </c>
      <c r="N1715">
        <v>509</v>
      </c>
      <c r="O1715">
        <v>104</v>
      </c>
      <c r="P1715">
        <v>107</v>
      </c>
      <c r="Q1715">
        <v>107</v>
      </c>
      <c r="R1715" s="2">
        <f t="shared" si="184"/>
        <v>1456</v>
      </c>
      <c r="S1715">
        <v>1</v>
      </c>
      <c r="T1715" s="2" t="str">
        <f t="shared" si="185"/>
        <v>With Discount</v>
      </c>
      <c r="U1715">
        <v>3</v>
      </c>
      <c r="V1715" s="18">
        <f t="shared" si="186"/>
        <v>291.2</v>
      </c>
      <c r="W1715">
        <v>5</v>
      </c>
      <c r="X1715">
        <v>12</v>
      </c>
      <c r="Y1715" s="18">
        <f t="shared" si="187"/>
        <v>1164.8</v>
      </c>
      <c r="Z1715">
        <v>1</v>
      </c>
      <c r="AA1715" s="2">
        <f t="shared" si="188"/>
        <v>21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3</v>
      </c>
      <c r="AI1715">
        <v>11</v>
      </c>
      <c r="AJ1715">
        <v>0</v>
      </c>
    </row>
    <row r="1716" spans="1:36" x14ac:dyDescent="0.25">
      <c r="A1716">
        <v>2499</v>
      </c>
      <c r="B1716">
        <v>1958</v>
      </c>
      <c r="C1716" s="2">
        <f t="shared" ca="1" si="182"/>
        <v>67</v>
      </c>
      <c r="D1716" t="s">
        <v>443</v>
      </c>
      <c r="E1716" t="s">
        <v>30</v>
      </c>
      <c r="F1716">
        <v>75342</v>
      </c>
      <c r="G1716">
        <v>0</v>
      </c>
      <c r="H1716">
        <v>1</v>
      </c>
      <c r="I1716" s="21">
        <f t="shared" si="183"/>
        <v>1</v>
      </c>
      <c r="J1716" s="1">
        <v>41430</v>
      </c>
      <c r="K1716">
        <v>38</v>
      </c>
      <c r="L1716">
        <v>204</v>
      </c>
      <c r="M1716">
        <v>97</v>
      </c>
      <c r="N1716">
        <v>97</v>
      </c>
      <c r="O1716">
        <v>21</v>
      </c>
      <c r="P1716">
        <v>118</v>
      </c>
      <c r="Q1716">
        <v>26</v>
      </c>
      <c r="R1716" s="2">
        <f t="shared" si="184"/>
        <v>563</v>
      </c>
      <c r="S1716">
        <v>1</v>
      </c>
      <c r="T1716" s="2" t="str">
        <f t="shared" si="185"/>
        <v>With Discount</v>
      </c>
      <c r="U1716">
        <v>5</v>
      </c>
      <c r="V1716" s="18">
        <f t="shared" si="186"/>
        <v>187.66666666666666</v>
      </c>
      <c r="W1716">
        <v>2</v>
      </c>
      <c r="X1716">
        <v>10</v>
      </c>
      <c r="Y1716" s="18">
        <f t="shared" si="187"/>
        <v>375.33333333333331</v>
      </c>
      <c r="Z1716">
        <v>4</v>
      </c>
      <c r="AA1716" s="2">
        <f t="shared" si="188"/>
        <v>18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3</v>
      </c>
      <c r="AI1716">
        <v>11</v>
      </c>
      <c r="AJ1716">
        <v>0</v>
      </c>
    </row>
    <row r="1717" spans="1:36" x14ac:dyDescent="0.25">
      <c r="A1717">
        <v>10092</v>
      </c>
      <c r="B1717">
        <v>1954</v>
      </c>
      <c r="C1717" s="2">
        <f t="shared" ca="1" si="182"/>
        <v>71</v>
      </c>
      <c r="D1717" t="s">
        <v>442</v>
      </c>
      <c r="E1717" t="s">
        <v>37</v>
      </c>
      <c r="F1717">
        <v>70044</v>
      </c>
      <c r="G1717">
        <v>0</v>
      </c>
      <c r="H1717">
        <v>1</v>
      </c>
      <c r="I1717" s="21">
        <f t="shared" si="183"/>
        <v>1</v>
      </c>
      <c r="J1717" t="s">
        <v>64</v>
      </c>
      <c r="K1717">
        <v>46</v>
      </c>
      <c r="L1717">
        <v>1073</v>
      </c>
      <c r="M1717">
        <v>0</v>
      </c>
      <c r="N1717">
        <v>250</v>
      </c>
      <c r="O1717">
        <v>153</v>
      </c>
      <c r="P1717">
        <v>14</v>
      </c>
      <c r="Q1717">
        <v>14</v>
      </c>
      <c r="R1717" s="2">
        <f t="shared" si="184"/>
        <v>1504</v>
      </c>
      <c r="S1717">
        <v>4</v>
      </c>
      <c r="T1717" s="2" t="str">
        <f t="shared" si="185"/>
        <v>With Discount</v>
      </c>
      <c r="U1717">
        <v>7</v>
      </c>
      <c r="V1717" s="18">
        <f t="shared" si="186"/>
        <v>877.33333333333337</v>
      </c>
      <c r="W1717">
        <v>10</v>
      </c>
      <c r="X1717">
        <v>5</v>
      </c>
      <c r="Y1717" s="18">
        <f t="shared" si="187"/>
        <v>626.66666666666674</v>
      </c>
      <c r="Z1717">
        <v>5</v>
      </c>
      <c r="AA1717" s="2">
        <f t="shared" si="188"/>
        <v>26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3</v>
      </c>
      <c r="AI1717">
        <v>11</v>
      </c>
      <c r="AJ1717">
        <v>0</v>
      </c>
    </row>
    <row r="1718" spans="1:36" x14ac:dyDescent="0.25">
      <c r="A1718">
        <v>7500</v>
      </c>
      <c r="B1718">
        <v>1967</v>
      </c>
      <c r="C1718" s="2">
        <f t="shared" ca="1" si="182"/>
        <v>58</v>
      </c>
      <c r="D1718" t="s">
        <v>442</v>
      </c>
      <c r="E1718" t="s">
        <v>30</v>
      </c>
      <c r="F1718">
        <v>79146</v>
      </c>
      <c r="G1718">
        <v>1</v>
      </c>
      <c r="H1718">
        <v>1</v>
      </c>
      <c r="I1718" s="21">
        <f t="shared" si="183"/>
        <v>2</v>
      </c>
      <c r="J1718" t="s">
        <v>110</v>
      </c>
      <c r="K1718">
        <v>33</v>
      </c>
      <c r="L1718">
        <v>245</v>
      </c>
      <c r="M1718">
        <v>16</v>
      </c>
      <c r="N1718">
        <v>223</v>
      </c>
      <c r="O1718">
        <v>21</v>
      </c>
      <c r="P1718">
        <v>43</v>
      </c>
      <c r="Q1718">
        <v>16</v>
      </c>
      <c r="R1718" s="2">
        <f t="shared" si="184"/>
        <v>564</v>
      </c>
      <c r="S1718">
        <v>2</v>
      </c>
      <c r="T1718" s="2" t="str">
        <f t="shared" si="185"/>
        <v>With Discount</v>
      </c>
      <c r="U1718">
        <v>8</v>
      </c>
      <c r="V1718" s="18">
        <f t="shared" si="186"/>
        <v>282</v>
      </c>
      <c r="W1718">
        <v>1</v>
      </c>
      <c r="X1718">
        <v>8</v>
      </c>
      <c r="Y1718" s="18">
        <f t="shared" si="187"/>
        <v>282</v>
      </c>
      <c r="Z1718">
        <v>6</v>
      </c>
      <c r="AA1718" s="2">
        <f t="shared" si="188"/>
        <v>19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3</v>
      </c>
      <c r="AI1718">
        <v>11</v>
      </c>
      <c r="AJ1718">
        <v>0</v>
      </c>
    </row>
    <row r="1719" spans="1:36" x14ac:dyDescent="0.25">
      <c r="A1719">
        <v>5796</v>
      </c>
      <c r="B1719">
        <v>1963</v>
      </c>
      <c r="C1719" s="2">
        <f t="shared" ca="1" si="182"/>
        <v>62</v>
      </c>
      <c r="D1719" t="s">
        <v>442</v>
      </c>
      <c r="E1719" t="s">
        <v>34</v>
      </c>
      <c r="F1719">
        <v>77437</v>
      </c>
      <c r="G1719">
        <v>0</v>
      </c>
      <c r="H1719">
        <v>0</v>
      </c>
      <c r="I1719" s="21">
        <f t="shared" si="183"/>
        <v>0</v>
      </c>
      <c r="J1719" t="s">
        <v>423</v>
      </c>
      <c r="K1719">
        <v>70</v>
      </c>
      <c r="L1719">
        <v>560</v>
      </c>
      <c r="M1719">
        <v>21</v>
      </c>
      <c r="N1719">
        <v>442</v>
      </c>
      <c r="O1719">
        <v>29</v>
      </c>
      <c r="P1719">
        <v>44</v>
      </c>
      <c r="Q1719">
        <v>29</v>
      </c>
      <c r="R1719" s="2">
        <f t="shared" si="184"/>
        <v>1125</v>
      </c>
      <c r="S1719">
        <v>1</v>
      </c>
      <c r="T1719" s="2" t="str">
        <f t="shared" si="185"/>
        <v>With Discount</v>
      </c>
      <c r="U1719">
        <v>4</v>
      </c>
      <c r="V1719" s="18">
        <f t="shared" si="186"/>
        <v>264.70588235294116</v>
      </c>
      <c r="W1719">
        <v>5</v>
      </c>
      <c r="X1719">
        <v>13</v>
      </c>
      <c r="Y1719" s="18">
        <f t="shared" si="187"/>
        <v>860.29411764705878</v>
      </c>
      <c r="Z1719">
        <v>1</v>
      </c>
      <c r="AA1719" s="2">
        <f t="shared" si="188"/>
        <v>23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3</v>
      </c>
      <c r="AI1719">
        <v>11</v>
      </c>
      <c r="AJ1719">
        <v>0</v>
      </c>
    </row>
    <row r="1720" spans="1:36" x14ac:dyDescent="0.25">
      <c r="A1720">
        <v>10556</v>
      </c>
      <c r="B1720">
        <v>1959</v>
      </c>
      <c r="C1720" s="2">
        <f t="shared" ca="1" si="182"/>
        <v>66</v>
      </c>
      <c r="D1720" t="s">
        <v>442</v>
      </c>
      <c r="E1720" t="s">
        <v>34</v>
      </c>
      <c r="F1720">
        <v>54984</v>
      </c>
      <c r="G1720">
        <v>0</v>
      </c>
      <c r="H1720">
        <v>1</v>
      </c>
      <c r="I1720" s="21">
        <f t="shared" si="183"/>
        <v>1</v>
      </c>
      <c r="J1720" t="s">
        <v>82</v>
      </c>
      <c r="K1720">
        <v>51</v>
      </c>
      <c r="L1720">
        <v>173</v>
      </c>
      <c r="M1720">
        <v>13</v>
      </c>
      <c r="N1720">
        <v>131</v>
      </c>
      <c r="O1720">
        <v>32</v>
      </c>
      <c r="P1720">
        <v>3</v>
      </c>
      <c r="Q1720">
        <v>6</v>
      </c>
      <c r="R1720" s="2">
        <f t="shared" si="184"/>
        <v>358</v>
      </c>
      <c r="S1720">
        <v>4</v>
      </c>
      <c r="T1720" s="2" t="str">
        <f t="shared" si="185"/>
        <v>With Discount</v>
      </c>
      <c r="U1720">
        <v>6</v>
      </c>
      <c r="V1720" s="18">
        <f t="shared" si="186"/>
        <v>179</v>
      </c>
      <c r="W1720">
        <v>1</v>
      </c>
      <c r="X1720">
        <v>6</v>
      </c>
      <c r="Y1720" s="18">
        <f t="shared" si="187"/>
        <v>179</v>
      </c>
      <c r="Z1720">
        <v>7</v>
      </c>
      <c r="AA1720" s="2">
        <f t="shared" si="188"/>
        <v>17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3</v>
      </c>
      <c r="AI1720">
        <v>11</v>
      </c>
      <c r="AJ1720">
        <v>0</v>
      </c>
    </row>
    <row r="1721" spans="1:36" x14ac:dyDescent="0.25">
      <c r="A1721">
        <v>1064</v>
      </c>
      <c r="B1721">
        <v>1971</v>
      </c>
      <c r="C1721" s="2">
        <f t="shared" ca="1" si="182"/>
        <v>54</v>
      </c>
      <c r="D1721" t="s">
        <v>33</v>
      </c>
      <c r="E1721" t="s">
        <v>34</v>
      </c>
      <c r="F1721">
        <v>42403</v>
      </c>
      <c r="G1721">
        <v>1</v>
      </c>
      <c r="H1721">
        <v>0</v>
      </c>
      <c r="I1721" s="21">
        <f t="shared" si="183"/>
        <v>1</v>
      </c>
      <c r="J1721" s="1">
        <v>41590</v>
      </c>
      <c r="K1721">
        <v>18</v>
      </c>
      <c r="L1721">
        <v>22</v>
      </c>
      <c r="M1721">
        <v>1</v>
      </c>
      <c r="N1721">
        <v>11</v>
      </c>
      <c r="O1721">
        <v>0</v>
      </c>
      <c r="P1721">
        <v>5</v>
      </c>
      <c r="Q1721">
        <v>3</v>
      </c>
      <c r="R1721" s="2">
        <f t="shared" si="184"/>
        <v>42</v>
      </c>
      <c r="S1721">
        <v>1</v>
      </c>
      <c r="T1721" s="2" t="str">
        <f t="shared" si="185"/>
        <v>With Discount</v>
      </c>
      <c r="U1721">
        <v>1</v>
      </c>
      <c r="V1721" s="18">
        <f t="shared" si="186"/>
        <v>10.5</v>
      </c>
      <c r="W1721">
        <v>0</v>
      </c>
      <c r="X1721">
        <v>3</v>
      </c>
      <c r="Y1721" s="18">
        <f t="shared" si="187"/>
        <v>31.5</v>
      </c>
      <c r="Z1721">
        <v>8</v>
      </c>
      <c r="AA1721" s="2">
        <f t="shared" si="188"/>
        <v>5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3</v>
      </c>
      <c r="AI1721">
        <v>11</v>
      </c>
      <c r="AJ1721">
        <v>0</v>
      </c>
    </row>
    <row r="1722" spans="1:36" x14ac:dyDescent="0.25">
      <c r="A1722">
        <v>48</v>
      </c>
      <c r="B1722">
        <v>1964</v>
      </c>
      <c r="C1722" s="2">
        <f t="shared" ca="1" si="182"/>
        <v>61</v>
      </c>
      <c r="D1722" t="s">
        <v>442</v>
      </c>
      <c r="E1722" t="s">
        <v>34</v>
      </c>
      <c r="F1722">
        <v>55761</v>
      </c>
      <c r="G1722">
        <v>0</v>
      </c>
      <c r="H1722">
        <v>1</v>
      </c>
      <c r="I1722" s="21">
        <f t="shared" si="183"/>
        <v>1</v>
      </c>
      <c r="J1722" t="s">
        <v>110</v>
      </c>
      <c r="K1722">
        <v>97</v>
      </c>
      <c r="L1722">
        <v>136</v>
      </c>
      <c r="M1722">
        <v>1</v>
      </c>
      <c r="N1722">
        <v>12</v>
      </c>
      <c r="O1722">
        <v>0</v>
      </c>
      <c r="P1722">
        <v>3</v>
      </c>
      <c r="Q1722">
        <v>32</v>
      </c>
      <c r="R1722" s="2">
        <f t="shared" si="184"/>
        <v>184</v>
      </c>
      <c r="S1722">
        <v>2</v>
      </c>
      <c r="T1722" s="2" t="str">
        <f t="shared" si="185"/>
        <v>With Discount</v>
      </c>
      <c r="U1722">
        <v>4</v>
      </c>
      <c r="V1722" s="18">
        <f t="shared" si="186"/>
        <v>105.14285714285714</v>
      </c>
      <c r="W1722">
        <v>1</v>
      </c>
      <c r="X1722">
        <v>3</v>
      </c>
      <c r="Y1722" s="18">
        <f t="shared" si="187"/>
        <v>78.857142857142847</v>
      </c>
      <c r="Z1722">
        <v>6</v>
      </c>
      <c r="AA1722" s="2">
        <f t="shared" si="188"/>
        <v>10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3</v>
      </c>
      <c r="AI1722">
        <v>11</v>
      </c>
      <c r="AJ1722">
        <v>0</v>
      </c>
    </row>
    <row r="1723" spans="1:36" x14ac:dyDescent="0.25">
      <c r="A1723">
        <v>7610</v>
      </c>
      <c r="B1723">
        <v>1983</v>
      </c>
      <c r="C1723" s="2">
        <f t="shared" ca="1" si="182"/>
        <v>42</v>
      </c>
      <c r="D1723" t="s">
        <v>442</v>
      </c>
      <c r="E1723" t="s">
        <v>34</v>
      </c>
      <c r="F1723">
        <v>37292</v>
      </c>
      <c r="G1723">
        <v>1</v>
      </c>
      <c r="H1723">
        <v>0</v>
      </c>
      <c r="I1723" s="21">
        <f t="shared" si="183"/>
        <v>1</v>
      </c>
      <c r="J1723" t="s">
        <v>210</v>
      </c>
      <c r="K1723">
        <v>32</v>
      </c>
      <c r="L1723">
        <v>275</v>
      </c>
      <c r="M1723">
        <v>0</v>
      </c>
      <c r="N1723">
        <v>86</v>
      </c>
      <c r="O1723">
        <v>10</v>
      </c>
      <c r="P1723">
        <v>23</v>
      </c>
      <c r="Q1723">
        <v>66</v>
      </c>
      <c r="R1723" s="2">
        <f t="shared" si="184"/>
        <v>460</v>
      </c>
      <c r="S1723">
        <v>5</v>
      </c>
      <c r="T1723" s="2" t="str">
        <f t="shared" si="185"/>
        <v>With Discount</v>
      </c>
      <c r="U1723">
        <v>6</v>
      </c>
      <c r="V1723" s="18">
        <f t="shared" si="186"/>
        <v>250.90909090909088</v>
      </c>
      <c r="W1723">
        <v>3</v>
      </c>
      <c r="X1723">
        <v>5</v>
      </c>
      <c r="Y1723" s="18">
        <f t="shared" si="187"/>
        <v>209.09090909090909</v>
      </c>
      <c r="Z1723">
        <v>8</v>
      </c>
      <c r="AA1723" s="2">
        <f t="shared" si="188"/>
        <v>19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3</v>
      </c>
      <c r="AI1723">
        <v>11</v>
      </c>
      <c r="AJ1723">
        <v>0</v>
      </c>
    </row>
    <row r="1724" spans="1:36" x14ac:dyDescent="0.25">
      <c r="A1724">
        <v>263</v>
      </c>
      <c r="B1724">
        <v>1945</v>
      </c>
      <c r="C1724" s="2">
        <f t="shared" ca="1" si="182"/>
        <v>80</v>
      </c>
      <c r="D1724" t="s">
        <v>33</v>
      </c>
      <c r="E1724" t="s">
        <v>30</v>
      </c>
      <c r="F1724">
        <v>45576</v>
      </c>
      <c r="G1724">
        <v>0</v>
      </c>
      <c r="H1724">
        <v>0</v>
      </c>
      <c r="I1724" s="21">
        <f t="shared" si="183"/>
        <v>0</v>
      </c>
      <c r="J1724" t="s">
        <v>77</v>
      </c>
      <c r="K1724">
        <v>9</v>
      </c>
      <c r="L1724">
        <v>56</v>
      </c>
      <c r="M1724">
        <v>19</v>
      </c>
      <c r="N1724">
        <v>29</v>
      </c>
      <c r="O1724">
        <v>2</v>
      </c>
      <c r="P1724">
        <v>14</v>
      </c>
      <c r="Q1724">
        <v>25</v>
      </c>
      <c r="R1724" s="2">
        <f t="shared" si="184"/>
        <v>145</v>
      </c>
      <c r="S1724">
        <v>1</v>
      </c>
      <c r="T1724" s="2" t="str">
        <f t="shared" si="185"/>
        <v>With Discount</v>
      </c>
      <c r="U1724">
        <v>3</v>
      </c>
      <c r="V1724" s="18">
        <f t="shared" si="186"/>
        <v>72.5</v>
      </c>
      <c r="W1724">
        <v>1</v>
      </c>
      <c r="X1724">
        <v>3</v>
      </c>
      <c r="Y1724" s="18">
        <f t="shared" si="187"/>
        <v>72.5</v>
      </c>
      <c r="Z1724">
        <v>8</v>
      </c>
      <c r="AA1724" s="2">
        <f t="shared" si="188"/>
        <v>8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3</v>
      </c>
      <c r="AI1724">
        <v>11</v>
      </c>
      <c r="AJ1724">
        <v>1</v>
      </c>
    </row>
    <row r="1725" spans="1:36" x14ac:dyDescent="0.25">
      <c r="A1725">
        <v>10814</v>
      </c>
      <c r="B1725">
        <v>1947</v>
      </c>
      <c r="C1725" s="2">
        <f t="shared" ca="1" si="182"/>
        <v>78</v>
      </c>
      <c r="D1725" t="s">
        <v>442</v>
      </c>
      <c r="E1725" t="s">
        <v>34</v>
      </c>
      <c r="F1725">
        <v>70321</v>
      </c>
      <c r="G1725">
        <v>0</v>
      </c>
      <c r="H1725">
        <v>0</v>
      </c>
      <c r="I1725" s="21">
        <f t="shared" si="183"/>
        <v>0</v>
      </c>
      <c r="J1725" t="s">
        <v>367</v>
      </c>
      <c r="K1725">
        <v>6</v>
      </c>
      <c r="L1725">
        <v>303</v>
      </c>
      <c r="M1725">
        <v>23</v>
      </c>
      <c r="N1725">
        <v>751</v>
      </c>
      <c r="O1725">
        <v>82</v>
      </c>
      <c r="P1725">
        <v>26</v>
      </c>
      <c r="Q1725">
        <v>191</v>
      </c>
      <c r="R1725" s="2">
        <f t="shared" si="184"/>
        <v>1376</v>
      </c>
      <c r="S1725">
        <v>1</v>
      </c>
      <c r="T1725" s="2" t="str">
        <f t="shared" si="185"/>
        <v>With Discount</v>
      </c>
      <c r="U1725">
        <v>6</v>
      </c>
      <c r="V1725" s="18">
        <f t="shared" si="186"/>
        <v>434.52631578947364</v>
      </c>
      <c r="W1725">
        <v>5</v>
      </c>
      <c r="X1725">
        <v>13</v>
      </c>
      <c r="Y1725" s="18">
        <f t="shared" si="187"/>
        <v>941.47368421052636</v>
      </c>
      <c r="Z1725">
        <v>4</v>
      </c>
      <c r="AA1725" s="2">
        <f t="shared" si="188"/>
        <v>25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3</v>
      </c>
      <c r="AI1725">
        <v>11</v>
      </c>
      <c r="AJ1725">
        <v>1</v>
      </c>
    </row>
    <row r="1726" spans="1:36" x14ac:dyDescent="0.25">
      <c r="A1726">
        <v>9710</v>
      </c>
      <c r="B1726">
        <v>1969</v>
      </c>
      <c r="C1726" s="2">
        <f t="shared" ca="1" si="182"/>
        <v>56</v>
      </c>
      <c r="D1726" t="s">
        <v>33</v>
      </c>
      <c r="E1726" t="s">
        <v>37</v>
      </c>
      <c r="F1726">
        <v>58086</v>
      </c>
      <c r="G1726">
        <v>0</v>
      </c>
      <c r="H1726">
        <v>1</v>
      </c>
      <c r="I1726" s="21">
        <f t="shared" si="183"/>
        <v>1</v>
      </c>
      <c r="J1726" t="s">
        <v>282</v>
      </c>
      <c r="K1726">
        <v>80</v>
      </c>
      <c r="L1726">
        <v>708</v>
      </c>
      <c r="M1726">
        <v>7</v>
      </c>
      <c r="N1726">
        <v>62</v>
      </c>
      <c r="O1726">
        <v>0</v>
      </c>
      <c r="P1726">
        <v>0</v>
      </c>
      <c r="Q1726">
        <v>15</v>
      </c>
      <c r="R1726" s="2">
        <f t="shared" si="184"/>
        <v>792</v>
      </c>
      <c r="S1726">
        <v>2</v>
      </c>
      <c r="T1726" s="2" t="str">
        <f t="shared" si="185"/>
        <v>With Discount</v>
      </c>
      <c r="U1726">
        <v>11</v>
      </c>
      <c r="V1726" s="18">
        <f t="shared" si="186"/>
        <v>484.00000000000006</v>
      </c>
      <c r="W1726">
        <v>3</v>
      </c>
      <c r="X1726">
        <v>7</v>
      </c>
      <c r="Y1726" s="18">
        <f t="shared" si="187"/>
        <v>308</v>
      </c>
      <c r="Z1726">
        <v>8</v>
      </c>
      <c r="AA1726" s="2">
        <f t="shared" si="188"/>
        <v>23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3</v>
      </c>
      <c r="AI1726">
        <v>11</v>
      </c>
      <c r="AJ1726">
        <v>0</v>
      </c>
    </row>
    <row r="1727" spans="1:36" x14ac:dyDescent="0.25">
      <c r="A1727">
        <v>9292</v>
      </c>
      <c r="B1727">
        <v>1952</v>
      </c>
      <c r="C1727" s="2">
        <f t="shared" ca="1" si="182"/>
        <v>73</v>
      </c>
      <c r="D1727" t="s">
        <v>442</v>
      </c>
      <c r="E1727" t="s">
        <v>34</v>
      </c>
      <c r="F1727">
        <v>81795</v>
      </c>
      <c r="G1727">
        <v>0</v>
      </c>
      <c r="H1727">
        <v>0</v>
      </c>
      <c r="I1727" s="21">
        <f t="shared" si="183"/>
        <v>0</v>
      </c>
      <c r="J1727" t="s">
        <v>272</v>
      </c>
      <c r="K1727">
        <v>74</v>
      </c>
      <c r="L1727">
        <v>324</v>
      </c>
      <c r="M1727">
        <v>132</v>
      </c>
      <c r="N1727">
        <v>693</v>
      </c>
      <c r="O1727">
        <v>27</v>
      </c>
      <c r="P1727">
        <v>118</v>
      </c>
      <c r="Q1727">
        <v>88</v>
      </c>
      <c r="R1727" s="2">
        <f t="shared" si="184"/>
        <v>1382</v>
      </c>
      <c r="S1727">
        <v>1</v>
      </c>
      <c r="T1727" s="2" t="str">
        <f t="shared" si="185"/>
        <v>With Discount</v>
      </c>
      <c r="U1727">
        <v>4</v>
      </c>
      <c r="V1727" s="18">
        <f t="shared" si="186"/>
        <v>502.54545454545456</v>
      </c>
      <c r="W1727">
        <v>11</v>
      </c>
      <c r="X1727">
        <v>7</v>
      </c>
      <c r="Y1727" s="18">
        <f t="shared" si="187"/>
        <v>879.4545454545455</v>
      </c>
      <c r="Z1727">
        <v>2</v>
      </c>
      <c r="AA1727" s="2">
        <f t="shared" si="188"/>
        <v>23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3</v>
      </c>
      <c r="AI1727">
        <v>11</v>
      </c>
      <c r="AJ1727">
        <v>0</v>
      </c>
    </row>
    <row r="1728" spans="1:36" x14ac:dyDescent="0.25">
      <c r="A1728">
        <v>10250</v>
      </c>
      <c r="B1728">
        <v>1947</v>
      </c>
      <c r="C1728" s="2">
        <f t="shared" ca="1" si="182"/>
        <v>78</v>
      </c>
      <c r="D1728" t="s">
        <v>41</v>
      </c>
      <c r="E1728" t="s">
        <v>34</v>
      </c>
      <c r="F1728">
        <v>28389</v>
      </c>
      <c r="G1728">
        <v>0</v>
      </c>
      <c r="H1728">
        <v>0</v>
      </c>
      <c r="I1728" s="21">
        <f t="shared" si="183"/>
        <v>0</v>
      </c>
      <c r="J1728" t="s">
        <v>407</v>
      </c>
      <c r="K1728">
        <v>49</v>
      </c>
      <c r="L1728">
        <v>1</v>
      </c>
      <c r="M1728">
        <v>5</v>
      </c>
      <c r="N1728">
        <v>3</v>
      </c>
      <c r="O1728">
        <v>7</v>
      </c>
      <c r="P1728">
        <v>4</v>
      </c>
      <c r="Q1728">
        <v>8</v>
      </c>
      <c r="R1728" s="2">
        <f t="shared" si="184"/>
        <v>28</v>
      </c>
      <c r="S1728">
        <v>1</v>
      </c>
      <c r="T1728" s="2" t="str">
        <f t="shared" si="185"/>
        <v>With Discount</v>
      </c>
      <c r="U1728">
        <v>1</v>
      </c>
      <c r="V1728" s="18">
        <f t="shared" si="186"/>
        <v>9.3333333333333321</v>
      </c>
      <c r="W1728">
        <v>0</v>
      </c>
      <c r="X1728">
        <v>2</v>
      </c>
      <c r="Y1728" s="18">
        <f t="shared" si="187"/>
        <v>18.666666666666664</v>
      </c>
      <c r="Z1728">
        <v>7</v>
      </c>
      <c r="AA1728" s="2">
        <f t="shared" si="188"/>
        <v>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3</v>
      </c>
      <c r="AI1728">
        <v>11</v>
      </c>
      <c r="AJ1728">
        <v>0</v>
      </c>
    </row>
    <row r="1729" spans="1:36" x14ac:dyDescent="0.25">
      <c r="A1729">
        <v>7881</v>
      </c>
      <c r="B1729">
        <v>1946</v>
      </c>
      <c r="C1729" s="2">
        <f t="shared" ca="1" si="182"/>
        <v>79</v>
      </c>
      <c r="D1729" t="s">
        <v>443</v>
      </c>
      <c r="E1729" t="s">
        <v>34</v>
      </c>
      <c r="F1729">
        <v>66835</v>
      </c>
      <c r="G1729">
        <v>0</v>
      </c>
      <c r="H1729">
        <v>0</v>
      </c>
      <c r="I1729" s="21">
        <f t="shared" si="183"/>
        <v>0</v>
      </c>
      <c r="J1729" t="s">
        <v>122</v>
      </c>
      <c r="K1729">
        <v>21</v>
      </c>
      <c r="L1729">
        <v>620</v>
      </c>
      <c r="M1729">
        <v>26</v>
      </c>
      <c r="N1729">
        <v>195</v>
      </c>
      <c r="O1729">
        <v>34</v>
      </c>
      <c r="P1729">
        <v>17</v>
      </c>
      <c r="Q1729">
        <v>141</v>
      </c>
      <c r="R1729" s="2">
        <f t="shared" si="184"/>
        <v>1033</v>
      </c>
      <c r="S1729">
        <v>1</v>
      </c>
      <c r="T1729" s="2" t="str">
        <f t="shared" si="185"/>
        <v>With Discount</v>
      </c>
      <c r="U1729">
        <v>6</v>
      </c>
      <c r="V1729" s="18">
        <f t="shared" si="186"/>
        <v>326.21052631578948</v>
      </c>
      <c r="W1729">
        <v>4</v>
      </c>
      <c r="X1729">
        <v>13</v>
      </c>
      <c r="Y1729" s="18">
        <f t="shared" si="187"/>
        <v>706.78947368421052</v>
      </c>
      <c r="Z1729">
        <v>2</v>
      </c>
      <c r="AA1729" s="2">
        <f t="shared" si="188"/>
        <v>24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3</v>
      </c>
      <c r="AI1729">
        <v>11</v>
      </c>
      <c r="AJ1729">
        <v>0</v>
      </c>
    </row>
    <row r="1730" spans="1:36" x14ac:dyDescent="0.25">
      <c r="A1730">
        <v>5847</v>
      </c>
      <c r="B1730">
        <v>1969</v>
      </c>
      <c r="C1730" s="2">
        <f t="shared" ca="1" si="182"/>
        <v>56</v>
      </c>
      <c r="D1730" t="s">
        <v>442</v>
      </c>
      <c r="E1730" t="s">
        <v>37</v>
      </c>
      <c r="F1730">
        <v>69901</v>
      </c>
      <c r="G1730">
        <v>0</v>
      </c>
      <c r="H1730">
        <v>1</v>
      </c>
      <c r="I1730" s="21">
        <f t="shared" si="183"/>
        <v>1</v>
      </c>
      <c r="J1730" t="s">
        <v>302</v>
      </c>
      <c r="K1730">
        <v>95</v>
      </c>
      <c r="L1730">
        <v>312</v>
      </c>
      <c r="M1730">
        <v>21</v>
      </c>
      <c r="N1730">
        <v>206</v>
      </c>
      <c r="O1730">
        <v>102</v>
      </c>
      <c r="P1730">
        <v>92</v>
      </c>
      <c r="Q1730">
        <v>149</v>
      </c>
      <c r="R1730" s="2">
        <f t="shared" si="184"/>
        <v>882</v>
      </c>
      <c r="S1730">
        <v>3</v>
      </c>
      <c r="T1730" s="2" t="str">
        <f t="shared" si="185"/>
        <v>With Discount</v>
      </c>
      <c r="U1730">
        <v>7</v>
      </c>
      <c r="V1730" s="18">
        <f t="shared" si="186"/>
        <v>363.1764705882353</v>
      </c>
      <c r="W1730">
        <v>3</v>
      </c>
      <c r="X1730">
        <v>10</v>
      </c>
      <c r="Y1730" s="18">
        <f t="shared" si="187"/>
        <v>518.82352941176475</v>
      </c>
      <c r="Z1730">
        <v>5</v>
      </c>
      <c r="AA1730" s="2">
        <f t="shared" si="188"/>
        <v>23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3</v>
      </c>
      <c r="AI1730">
        <v>11</v>
      </c>
      <c r="AJ1730">
        <v>0</v>
      </c>
    </row>
    <row r="1731" spans="1:36" x14ac:dyDescent="0.25">
      <c r="A1731">
        <v>737</v>
      </c>
      <c r="B1731">
        <v>1949</v>
      </c>
      <c r="C1731" s="2">
        <f t="shared" ref="C1731:C1794" ca="1" si="189">YEAR(TODAY()) -B1731</f>
        <v>76</v>
      </c>
      <c r="D1731" t="s">
        <v>33</v>
      </c>
      <c r="E1731" t="s">
        <v>34</v>
      </c>
      <c r="F1731">
        <v>80360</v>
      </c>
      <c r="G1731">
        <v>0</v>
      </c>
      <c r="H1731">
        <v>0</v>
      </c>
      <c r="I1731" s="21">
        <f t="shared" ref="I1731:I1794" si="190">SUM(G1731,H1731)</f>
        <v>0</v>
      </c>
      <c r="J1731" s="1">
        <v>41336</v>
      </c>
      <c r="K1731">
        <v>56</v>
      </c>
      <c r="L1731">
        <v>1493</v>
      </c>
      <c r="M1731">
        <v>86</v>
      </c>
      <c r="N1731">
        <v>454</v>
      </c>
      <c r="O1731">
        <v>112</v>
      </c>
      <c r="P1731">
        <v>43</v>
      </c>
      <c r="Q1731">
        <v>43</v>
      </c>
      <c r="R1731" s="2">
        <f t="shared" ref="R1731:R1794" si="191">SUM(L1731,M1731,N1731,O1731,P1731,Q1731)</f>
        <v>2231</v>
      </c>
      <c r="S1731">
        <v>2</v>
      </c>
      <c r="T1731" s="2" t="str">
        <f t="shared" ref="T1731:T1794" si="192">IF(S1731&gt;0, "With Discount", "Without Discount")</f>
        <v>With Discount</v>
      </c>
      <c r="U1731">
        <v>4</v>
      </c>
      <c r="V1731" s="18">
        <f t="shared" ref="V1731:V1794" si="193">IF((U1731+X1731)=0,0, (U1731/(U1731+X1731))*R1731)</f>
        <v>991.55555555555554</v>
      </c>
      <c r="W1731">
        <v>4</v>
      </c>
      <c r="X1731">
        <v>5</v>
      </c>
      <c r="Y1731" s="18">
        <f t="shared" ref="Y1731:Y1794" si="194">IF((X1731+U1731)=0,0, (X1731/(X1731+U1731))*R1731)</f>
        <v>1239.4444444444446</v>
      </c>
      <c r="Z1731">
        <v>2</v>
      </c>
      <c r="AA1731" s="2">
        <f t="shared" ref="AA1731:AA1794" si="195">SUM(S1731,U1731,W1731,X1731)</f>
        <v>15</v>
      </c>
      <c r="AB1731">
        <v>0</v>
      </c>
      <c r="AC1731">
        <v>1</v>
      </c>
      <c r="AD1731">
        <v>1</v>
      </c>
      <c r="AE1731">
        <v>1</v>
      </c>
      <c r="AF1731">
        <v>0</v>
      </c>
      <c r="AG1731">
        <v>0</v>
      </c>
      <c r="AH1731">
        <v>3</v>
      </c>
      <c r="AI1731">
        <v>11</v>
      </c>
      <c r="AJ1731">
        <v>0</v>
      </c>
    </row>
    <row r="1732" spans="1:36" x14ac:dyDescent="0.25">
      <c r="A1732">
        <v>3571</v>
      </c>
      <c r="B1732">
        <v>1961</v>
      </c>
      <c r="C1732" s="2">
        <f t="shared" ca="1" si="189"/>
        <v>64</v>
      </c>
      <c r="D1732" t="s">
        <v>33</v>
      </c>
      <c r="E1732" t="s">
        <v>34</v>
      </c>
      <c r="F1732">
        <v>63342</v>
      </c>
      <c r="G1732">
        <v>0</v>
      </c>
      <c r="H1732">
        <v>1</v>
      </c>
      <c r="I1732" s="21">
        <f t="shared" si="190"/>
        <v>1</v>
      </c>
      <c r="J1732" t="s">
        <v>161</v>
      </c>
      <c r="K1732">
        <v>48</v>
      </c>
      <c r="L1732">
        <v>918</v>
      </c>
      <c r="M1732">
        <v>21</v>
      </c>
      <c r="N1732">
        <v>118</v>
      </c>
      <c r="O1732">
        <v>13</v>
      </c>
      <c r="P1732">
        <v>10</v>
      </c>
      <c r="Q1732">
        <v>21</v>
      </c>
      <c r="R1732" s="2">
        <f t="shared" si="191"/>
        <v>1101</v>
      </c>
      <c r="S1732">
        <v>3</v>
      </c>
      <c r="T1732" s="2" t="str">
        <f t="shared" si="192"/>
        <v>With Discount</v>
      </c>
      <c r="U1732">
        <v>8</v>
      </c>
      <c r="V1732" s="18">
        <f t="shared" si="193"/>
        <v>677.53846153846155</v>
      </c>
      <c r="W1732">
        <v>3</v>
      </c>
      <c r="X1732">
        <v>5</v>
      </c>
      <c r="Y1732" s="18">
        <f t="shared" si="194"/>
        <v>423.46153846153851</v>
      </c>
      <c r="Z1732">
        <v>6</v>
      </c>
      <c r="AA1732" s="2">
        <f t="shared" si="195"/>
        <v>19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3</v>
      </c>
      <c r="AI1732">
        <v>11</v>
      </c>
      <c r="AJ1732">
        <v>1</v>
      </c>
    </row>
    <row r="1733" spans="1:36" x14ac:dyDescent="0.25">
      <c r="A1733">
        <v>7807</v>
      </c>
      <c r="B1733">
        <v>1974</v>
      </c>
      <c r="C1733" s="2">
        <f t="shared" ca="1" si="189"/>
        <v>51</v>
      </c>
      <c r="D1733" t="s">
        <v>442</v>
      </c>
      <c r="E1733" t="s">
        <v>34</v>
      </c>
      <c r="F1733">
        <v>44989</v>
      </c>
      <c r="G1733">
        <v>0</v>
      </c>
      <c r="H1733">
        <v>1</v>
      </c>
      <c r="I1733" s="21">
        <f t="shared" si="190"/>
        <v>1</v>
      </c>
      <c r="J1733" s="1">
        <v>41252</v>
      </c>
      <c r="K1733">
        <v>26</v>
      </c>
      <c r="L1733">
        <v>98</v>
      </c>
      <c r="M1733">
        <v>0</v>
      </c>
      <c r="N1733">
        <v>106</v>
      </c>
      <c r="O1733">
        <v>49</v>
      </c>
      <c r="P1733">
        <v>10</v>
      </c>
      <c r="Q1733">
        <v>106</v>
      </c>
      <c r="R1733" s="2">
        <f t="shared" si="191"/>
        <v>369</v>
      </c>
      <c r="S1733">
        <v>5</v>
      </c>
      <c r="T1733" s="2" t="str">
        <f t="shared" si="192"/>
        <v>With Discount</v>
      </c>
      <c r="U1733">
        <v>5</v>
      </c>
      <c r="V1733" s="18">
        <f t="shared" si="193"/>
        <v>184.5</v>
      </c>
      <c r="W1733">
        <v>1</v>
      </c>
      <c r="X1733">
        <v>5</v>
      </c>
      <c r="Y1733" s="18">
        <f t="shared" si="194"/>
        <v>184.5</v>
      </c>
      <c r="Z1733">
        <v>6</v>
      </c>
      <c r="AA1733" s="2">
        <f t="shared" si="195"/>
        <v>16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3</v>
      </c>
      <c r="AI1733">
        <v>11</v>
      </c>
      <c r="AJ1733">
        <v>0</v>
      </c>
    </row>
    <row r="1734" spans="1:36" x14ac:dyDescent="0.25">
      <c r="A1734">
        <v>3878</v>
      </c>
      <c r="B1734">
        <v>1980</v>
      </c>
      <c r="C1734" s="2">
        <f t="shared" ca="1" si="189"/>
        <v>45</v>
      </c>
      <c r="D1734" t="s">
        <v>443</v>
      </c>
      <c r="E1734" t="s">
        <v>30</v>
      </c>
      <c r="F1734">
        <v>31859</v>
      </c>
      <c r="G1734">
        <v>1</v>
      </c>
      <c r="H1734">
        <v>0</v>
      </c>
      <c r="I1734" s="21">
        <f t="shared" si="190"/>
        <v>1</v>
      </c>
      <c r="J1734" t="s">
        <v>375</v>
      </c>
      <c r="K1734">
        <v>3</v>
      </c>
      <c r="L1734">
        <v>3</v>
      </c>
      <c r="M1734">
        <v>4</v>
      </c>
      <c r="N1734">
        <v>7</v>
      </c>
      <c r="O1734">
        <v>15</v>
      </c>
      <c r="P1734">
        <v>8</v>
      </c>
      <c r="Q1734">
        <v>11</v>
      </c>
      <c r="R1734" s="2">
        <f t="shared" si="191"/>
        <v>48</v>
      </c>
      <c r="S1734">
        <v>1</v>
      </c>
      <c r="T1734" s="2" t="str">
        <f t="shared" si="192"/>
        <v>With Discount</v>
      </c>
      <c r="U1734">
        <v>1</v>
      </c>
      <c r="V1734" s="18">
        <f t="shared" si="193"/>
        <v>12</v>
      </c>
      <c r="W1734">
        <v>0</v>
      </c>
      <c r="X1734">
        <v>3</v>
      </c>
      <c r="Y1734" s="18">
        <f t="shared" si="194"/>
        <v>36</v>
      </c>
      <c r="Z1734">
        <v>7</v>
      </c>
      <c r="AA1734" s="2">
        <f t="shared" si="195"/>
        <v>5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3</v>
      </c>
      <c r="AI1734">
        <v>11</v>
      </c>
      <c r="AJ1734">
        <v>0</v>
      </c>
    </row>
    <row r="1735" spans="1:36" x14ac:dyDescent="0.25">
      <c r="A1735">
        <v>5092</v>
      </c>
      <c r="B1735">
        <v>1949</v>
      </c>
      <c r="C1735" s="2">
        <f t="shared" ca="1" si="189"/>
        <v>76</v>
      </c>
      <c r="D1735" t="s">
        <v>33</v>
      </c>
      <c r="E1735" t="s">
        <v>57</v>
      </c>
      <c r="F1735">
        <v>51569</v>
      </c>
      <c r="G1735">
        <v>0</v>
      </c>
      <c r="H1735">
        <v>1</v>
      </c>
      <c r="I1735" s="21">
        <f t="shared" si="190"/>
        <v>1</v>
      </c>
      <c r="J1735" s="1">
        <v>41610</v>
      </c>
      <c r="K1735">
        <v>39</v>
      </c>
      <c r="L1735">
        <v>380</v>
      </c>
      <c r="M1735">
        <v>0</v>
      </c>
      <c r="N1735">
        <v>47</v>
      </c>
      <c r="O1735">
        <v>6</v>
      </c>
      <c r="P1735">
        <v>0</v>
      </c>
      <c r="Q1735">
        <v>34</v>
      </c>
      <c r="R1735" s="2">
        <f t="shared" si="191"/>
        <v>467</v>
      </c>
      <c r="S1735">
        <v>4</v>
      </c>
      <c r="T1735" s="2" t="str">
        <f t="shared" si="192"/>
        <v>With Discount</v>
      </c>
      <c r="U1735">
        <v>7</v>
      </c>
      <c r="V1735" s="18">
        <f t="shared" si="193"/>
        <v>233.5</v>
      </c>
      <c r="W1735">
        <v>1</v>
      </c>
      <c r="X1735">
        <v>7</v>
      </c>
      <c r="Y1735" s="18">
        <f t="shared" si="194"/>
        <v>233.5</v>
      </c>
      <c r="Z1735">
        <v>8</v>
      </c>
      <c r="AA1735" s="2">
        <f t="shared" si="195"/>
        <v>19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3</v>
      </c>
      <c r="AI1735">
        <v>11</v>
      </c>
      <c r="AJ1735">
        <v>1</v>
      </c>
    </row>
    <row r="1736" spans="1:36" x14ac:dyDescent="0.25">
      <c r="A1736">
        <v>2154</v>
      </c>
      <c r="B1736">
        <v>1971</v>
      </c>
      <c r="C1736" s="2">
        <f t="shared" ca="1" si="189"/>
        <v>54</v>
      </c>
      <c r="D1736" t="s">
        <v>442</v>
      </c>
      <c r="E1736" t="s">
        <v>57</v>
      </c>
      <c r="F1736">
        <v>30372</v>
      </c>
      <c r="G1736">
        <v>1</v>
      </c>
      <c r="H1736">
        <v>1</v>
      </c>
      <c r="I1736" s="21">
        <f t="shared" si="190"/>
        <v>2</v>
      </c>
      <c r="J1736" t="s">
        <v>193</v>
      </c>
      <c r="K1736">
        <v>33</v>
      </c>
      <c r="L1736">
        <v>15</v>
      </c>
      <c r="M1736">
        <v>0</v>
      </c>
      <c r="N1736">
        <v>12</v>
      </c>
      <c r="O1736">
        <v>7</v>
      </c>
      <c r="P1736">
        <v>3</v>
      </c>
      <c r="Q1736">
        <v>7</v>
      </c>
      <c r="R1736" s="2">
        <f t="shared" si="191"/>
        <v>44</v>
      </c>
      <c r="S1736">
        <v>3</v>
      </c>
      <c r="T1736" s="2" t="str">
        <f t="shared" si="192"/>
        <v>With Discount</v>
      </c>
      <c r="U1736">
        <v>2</v>
      </c>
      <c r="V1736" s="18">
        <f t="shared" si="193"/>
        <v>17.600000000000001</v>
      </c>
      <c r="W1736">
        <v>0</v>
      </c>
      <c r="X1736">
        <v>3</v>
      </c>
      <c r="Y1736" s="18">
        <f t="shared" si="194"/>
        <v>26.4</v>
      </c>
      <c r="Z1736">
        <v>7</v>
      </c>
      <c r="AA1736" s="2">
        <f t="shared" si="195"/>
        <v>8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3</v>
      </c>
      <c r="AI1736">
        <v>11</v>
      </c>
      <c r="AJ1736">
        <v>0</v>
      </c>
    </row>
    <row r="1737" spans="1:36" x14ac:dyDescent="0.25">
      <c r="A1737">
        <v>5394</v>
      </c>
      <c r="B1737">
        <v>1979</v>
      </c>
      <c r="C1737" s="2">
        <f t="shared" ca="1" si="189"/>
        <v>46</v>
      </c>
      <c r="D1737" t="s">
        <v>41</v>
      </c>
      <c r="E1737" t="s">
        <v>30</v>
      </c>
      <c r="F1737">
        <v>16014</v>
      </c>
      <c r="G1737">
        <v>1</v>
      </c>
      <c r="H1737">
        <v>1</v>
      </c>
      <c r="I1737" s="21">
        <f t="shared" si="190"/>
        <v>2</v>
      </c>
      <c r="J1737" t="s">
        <v>69</v>
      </c>
      <c r="K1737">
        <v>42</v>
      </c>
      <c r="L1737">
        <v>3</v>
      </c>
      <c r="M1737">
        <v>9</v>
      </c>
      <c r="N1737">
        <v>4</v>
      </c>
      <c r="O1737">
        <v>7</v>
      </c>
      <c r="P1737">
        <v>8</v>
      </c>
      <c r="Q1737">
        <v>7</v>
      </c>
      <c r="R1737" s="2">
        <f t="shared" si="191"/>
        <v>38</v>
      </c>
      <c r="S1737">
        <v>4</v>
      </c>
      <c r="T1737" s="2" t="str">
        <f t="shared" si="192"/>
        <v>With Discount</v>
      </c>
      <c r="U1737">
        <v>1</v>
      </c>
      <c r="V1737" s="18">
        <f t="shared" si="193"/>
        <v>7.6000000000000005</v>
      </c>
      <c r="W1737">
        <v>1</v>
      </c>
      <c r="X1737">
        <v>4</v>
      </c>
      <c r="Y1737" s="18">
        <f t="shared" si="194"/>
        <v>30.400000000000002</v>
      </c>
      <c r="Z1737">
        <v>3</v>
      </c>
      <c r="AA1737" s="2">
        <f t="shared" si="195"/>
        <v>10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3</v>
      </c>
      <c r="AI1737">
        <v>11</v>
      </c>
      <c r="AJ1737">
        <v>0</v>
      </c>
    </row>
    <row r="1738" spans="1:36" x14ac:dyDescent="0.25">
      <c r="A1738">
        <v>3798</v>
      </c>
      <c r="B1738">
        <v>1968</v>
      </c>
      <c r="C1738" s="2">
        <f t="shared" ca="1" si="189"/>
        <v>57</v>
      </c>
      <c r="D1738" t="s">
        <v>442</v>
      </c>
      <c r="E1738" t="s">
        <v>34</v>
      </c>
      <c r="F1738">
        <v>41120</v>
      </c>
      <c r="G1738">
        <v>1</v>
      </c>
      <c r="H1738">
        <v>1</v>
      </c>
      <c r="I1738" s="21">
        <f t="shared" si="190"/>
        <v>2</v>
      </c>
      <c r="J1738" s="1">
        <v>41436</v>
      </c>
      <c r="K1738">
        <v>80</v>
      </c>
      <c r="L1738">
        <v>24</v>
      </c>
      <c r="M1738">
        <v>2</v>
      </c>
      <c r="N1738">
        <v>23</v>
      </c>
      <c r="O1738">
        <v>0</v>
      </c>
      <c r="P1738">
        <v>8</v>
      </c>
      <c r="Q1738">
        <v>24</v>
      </c>
      <c r="R1738" s="2">
        <f t="shared" si="191"/>
        <v>81</v>
      </c>
      <c r="S1738">
        <v>3</v>
      </c>
      <c r="T1738" s="2" t="str">
        <f t="shared" si="192"/>
        <v>With Discount</v>
      </c>
      <c r="U1738">
        <v>2</v>
      </c>
      <c r="V1738" s="18">
        <f t="shared" si="193"/>
        <v>32.4</v>
      </c>
      <c r="W1738">
        <v>1</v>
      </c>
      <c r="X1738">
        <v>3</v>
      </c>
      <c r="Y1738" s="18">
        <f t="shared" si="194"/>
        <v>48.6</v>
      </c>
      <c r="Z1738">
        <v>6</v>
      </c>
      <c r="AA1738" s="2">
        <f t="shared" si="195"/>
        <v>9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3</v>
      </c>
      <c r="AI1738">
        <v>11</v>
      </c>
      <c r="AJ1738">
        <v>0</v>
      </c>
    </row>
    <row r="1739" spans="1:36" x14ac:dyDescent="0.25">
      <c r="A1739">
        <v>3524</v>
      </c>
      <c r="B1739">
        <v>1971</v>
      </c>
      <c r="C1739" s="2">
        <f t="shared" ca="1" si="189"/>
        <v>54</v>
      </c>
      <c r="D1739" t="s">
        <v>443</v>
      </c>
      <c r="E1739" t="s">
        <v>30</v>
      </c>
      <c r="F1739">
        <v>39763</v>
      </c>
      <c r="G1739">
        <v>1</v>
      </c>
      <c r="H1739">
        <v>0</v>
      </c>
      <c r="I1739" s="21">
        <f t="shared" si="190"/>
        <v>1</v>
      </c>
      <c r="J1739" s="1">
        <v>41372</v>
      </c>
      <c r="K1739">
        <v>9</v>
      </c>
      <c r="L1739">
        <v>80</v>
      </c>
      <c r="M1739">
        <v>1</v>
      </c>
      <c r="N1739">
        <v>60</v>
      </c>
      <c r="O1739">
        <v>4</v>
      </c>
      <c r="P1739">
        <v>6</v>
      </c>
      <c r="Q1739">
        <v>16</v>
      </c>
      <c r="R1739" s="2">
        <f t="shared" si="191"/>
        <v>167</v>
      </c>
      <c r="S1739">
        <v>2</v>
      </c>
      <c r="T1739" s="2" t="str">
        <f t="shared" si="192"/>
        <v>With Discount</v>
      </c>
      <c r="U1739">
        <v>5</v>
      </c>
      <c r="V1739" s="18">
        <f t="shared" si="193"/>
        <v>119.28571428571429</v>
      </c>
      <c r="W1739">
        <v>1</v>
      </c>
      <c r="X1739">
        <v>2</v>
      </c>
      <c r="Y1739" s="18">
        <f t="shared" si="194"/>
        <v>47.714285714285708</v>
      </c>
      <c r="Z1739">
        <v>9</v>
      </c>
      <c r="AA1739" s="2">
        <f t="shared" si="195"/>
        <v>10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3</v>
      </c>
      <c r="AI1739">
        <v>11</v>
      </c>
      <c r="AJ1739">
        <v>1</v>
      </c>
    </row>
    <row r="1740" spans="1:36" x14ac:dyDescent="0.25">
      <c r="A1740">
        <v>5247</v>
      </c>
      <c r="B1740">
        <v>1955</v>
      </c>
      <c r="C1740" s="2">
        <f t="shared" ca="1" si="189"/>
        <v>70</v>
      </c>
      <c r="D1740" t="s">
        <v>33</v>
      </c>
      <c r="E1740" t="s">
        <v>34</v>
      </c>
      <c r="F1740">
        <v>38725</v>
      </c>
      <c r="G1740">
        <v>1</v>
      </c>
      <c r="H1740">
        <v>1</v>
      </c>
      <c r="I1740" s="21">
        <f t="shared" si="190"/>
        <v>2</v>
      </c>
      <c r="J1740" s="1">
        <v>41917</v>
      </c>
      <c r="K1740">
        <v>52</v>
      </c>
      <c r="L1740">
        <v>31</v>
      </c>
      <c r="M1740">
        <v>0</v>
      </c>
      <c r="N1740">
        <v>6</v>
      </c>
      <c r="O1740">
        <v>2</v>
      </c>
      <c r="P1740">
        <v>1</v>
      </c>
      <c r="Q1740">
        <v>5</v>
      </c>
      <c r="R1740" s="2">
        <f t="shared" si="191"/>
        <v>45</v>
      </c>
      <c r="S1740">
        <v>2</v>
      </c>
      <c r="T1740" s="2" t="str">
        <f t="shared" si="192"/>
        <v>With Discount</v>
      </c>
      <c r="U1740">
        <v>1</v>
      </c>
      <c r="V1740" s="18">
        <f t="shared" si="193"/>
        <v>9</v>
      </c>
      <c r="W1740">
        <v>0</v>
      </c>
      <c r="X1740">
        <v>4</v>
      </c>
      <c r="Y1740" s="18">
        <f t="shared" si="194"/>
        <v>36</v>
      </c>
      <c r="Z1740">
        <v>4</v>
      </c>
      <c r="AA1740" s="2">
        <f t="shared" si="195"/>
        <v>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3</v>
      </c>
      <c r="AI1740">
        <v>11</v>
      </c>
      <c r="AJ1740">
        <v>0</v>
      </c>
    </row>
    <row r="1741" spans="1:36" x14ac:dyDescent="0.25">
      <c r="A1741">
        <v>5883</v>
      </c>
      <c r="B1741">
        <v>1972</v>
      </c>
      <c r="C1741" s="2">
        <f t="shared" ca="1" si="189"/>
        <v>53</v>
      </c>
      <c r="D1741" t="s">
        <v>442</v>
      </c>
      <c r="E1741" t="s">
        <v>34</v>
      </c>
      <c r="F1741">
        <v>77981</v>
      </c>
      <c r="G1741">
        <v>1</v>
      </c>
      <c r="H1741">
        <v>0</v>
      </c>
      <c r="I1741" s="21">
        <f t="shared" si="190"/>
        <v>1</v>
      </c>
      <c r="J1741" t="s">
        <v>315</v>
      </c>
      <c r="K1741">
        <v>78</v>
      </c>
      <c r="L1741">
        <v>138</v>
      </c>
      <c r="M1741">
        <v>120</v>
      </c>
      <c r="N1741">
        <v>204</v>
      </c>
      <c r="O1741">
        <v>16</v>
      </c>
      <c r="P1741">
        <v>126</v>
      </c>
      <c r="Q1741">
        <v>60</v>
      </c>
      <c r="R1741" s="2">
        <f t="shared" si="191"/>
        <v>664</v>
      </c>
      <c r="S1741">
        <v>3</v>
      </c>
      <c r="T1741" s="2" t="str">
        <f t="shared" si="192"/>
        <v>With Discount</v>
      </c>
      <c r="U1741">
        <v>7</v>
      </c>
      <c r="V1741" s="18">
        <f t="shared" si="193"/>
        <v>332</v>
      </c>
      <c r="W1741">
        <v>4</v>
      </c>
      <c r="X1741">
        <v>7</v>
      </c>
      <c r="Y1741" s="18">
        <f t="shared" si="194"/>
        <v>332</v>
      </c>
      <c r="Z1741">
        <v>5</v>
      </c>
      <c r="AA1741" s="2">
        <f t="shared" si="195"/>
        <v>21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3</v>
      </c>
      <c r="AI1741">
        <v>11</v>
      </c>
      <c r="AJ1741">
        <v>0</v>
      </c>
    </row>
    <row r="1742" spans="1:36" x14ac:dyDescent="0.25">
      <c r="A1742">
        <v>2118</v>
      </c>
      <c r="B1742">
        <v>1964</v>
      </c>
      <c r="C1742" s="2">
        <f t="shared" ca="1" si="189"/>
        <v>61</v>
      </c>
      <c r="D1742" t="s">
        <v>443</v>
      </c>
      <c r="E1742" t="s">
        <v>34</v>
      </c>
      <c r="F1742">
        <v>62905</v>
      </c>
      <c r="G1742">
        <v>0</v>
      </c>
      <c r="H1742">
        <v>1</v>
      </c>
      <c r="I1742" s="21">
        <f t="shared" si="190"/>
        <v>1</v>
      </c>
      <c r="J1742" s="1">
        <v>41556</v>
      </c>
      <c r="K1742">
        <v>68</v>
      </c>
      <c r="L1742">
        <v>166</v>
      </c>
      <c r="M1742">
        <v>75</v>
      </c>
      <c r="N1742">
        <v>96</v>
      </c>
      <c r="O1742">
        <v>119</v>
      </c>
      <c r="P1742">
        <v>107</v>
      </c>
      <c r="Q1742">
        <v>59</v>
      </c>
      <c r="R1742" s="2">
        <f t="shared" si="191"/>
        <v>622</v>
      </c>
      <c r="S1742">
        <v>3</v>
      </c>
      <c r="T1742" s="2" t="str">
        <f t="shared" si="192"/>
        <v>With Discount</v>
      </c>
      <c r="U1742">
        <v>7</v>
      </c>
      <c r="V1742" s="18">
        <f t="shared" si="193"/>
        <v>290.26666666666665</v>
      </c>
      <c r="W1742">
        <v>2</v>
      </c>
      <c r="X1742">
        <v>8</v>
      </c>
      <c r="Y1742" s="18">
        <f t="shared" si="194"/>
        <v>331.73333333333335</v>
      </c>
      <c r="Z1742">
        <v>4</v>
      </c>
      <c r="AA1742" s="2">
        <f t="shared" si="195"/>
        <v>20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3</v>
      </c>
      <c r="AI1742">
        <v>11</v>
      </c>
      <c r="AJ1742">
        <v>0</v>
      </c>
    </row>
    <row r="1743" spans="1:36" x14ac:dyDescent="0.25">
      <c r="A1743">
        <v>8812</v>
      </c>
      <c r="B1743">
        <v>1979</v>
      </c>
      <c r="C1743" s="2">
        <f t="shared" ca="1" si="189"/>
        <v>46</v>
      </c>
      <c r="D1743" t="s">
        <v>443</v>
      </c>
      <c r="E1743" t="s">
        <v>37</v>
      </c>
      <c r="F1743">
        <v>13533</v>
      </c>
      <c r="G1743">
        <v>1</v>
      </c>
      <c r="H1743">
        <v>0</v>
      </c>
      <c r="I1743" s="21">
        <f t="shared" si="190"/>
        <v>1</v>
      </c>
      <c r="J1743" s="1">
        <v>41550</v>
      </c>
      <c r="K1743">
        <v>45</v>
      </c>
      <c r="L1743">
        <v>12</v>
      </c>
      <c r="M1743">
        <v>3</v>
      </c>
      <c r="N1743">
        <v>8</v>
      </c>
      <c r="O1743">
        <v>8</v>
      </c>
      <c r="P1743">
        <v>0</v>
      </c>
      <c r="Q1743">
        <v>17</v>
      </c>
      <c r="R1743" s="2">
        <f t="shared" si="191"/>
        <v>48</v>
      </c>
      <c r="S1743">
        <v>2</v>
      </c>
      <c r="T1743" s="2" t="str">
        <f t="shared" si="192"/>
        <v>With Discount</v>
      </c>
      <c r="U1743">
        <v>2</v>
      </c>
      <c r="V1743" s="18">
        <f t="shared" si="193"/>
        <v>19.200000000000003</v>
      </c>
      <c r="W1743">
        <v>0</v>
      </c>
      <c r="X1743">
        <v>3</v>
      </c>
      <c r="Y1743" s="18">
        <f t="shared" si="194"/>
        <v>28.799999999999997</v>
      </c>
      <c r="Z1743">
        <v>7</v>
      </c>
      <c r="AA1743" s="2">
        <f t="shared" si="195"/>
        <v>7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3</v>
      </c>
      <c r="AI1743">
        <v>11</v>
      </c>
      <c r="AJ1743">
        <v>0</v>
      </c>
    </row>
    <row r="1744" spans="1:36" x14ac:dyDescent="0.25">
      <c r="A1744">
        <v>6616</v>
      </c>
      <c r="B1744">
        <v>1975</v>
      </c>
      <c r="C1744" s="2">
        <f t="shared" ca="1" si="189"/>
        <v>50</v>
      </c>
      <c r="D1744" t="s">
        <v>442</v>
      </c>
      <c r="E1744" t="s">
        <v>34</v>
      </c>
      <c r="F1744">
        <v>59481</v>
      </c>
      <c r="G1744">
        <v>0</v>
      </c>
      <c r="H1744">
        <v>1</v>
      </c>
      <c r="I1744" s="21">
        <f t="shared" si="190"/>
        <v>1</v>
      </c>
      <c r="J1744" t="s">
        <v>332</v>
      </c>
      <c r="K1744">
        <v>47</v>
      </c>
      <c r="L1744">
        <v>178</v>
      </c>
      <c r="M1744">
        <v>3</v>
      </c>
      <c r="N1744">
        <v>85</v>
      </c>
      <c r="O1744">
        <v>71</v>
      </c>
      <c r="P1744">
        <v>66</v>
      </c>
      <c r="Q1744">
        <v>58</v>
      </c>
      <c r="R1744" s="2">
        <f t="shared" si="191"/>
        <v>461</v>
      </c>
      <c r="S1744">
        <v>2</v>
      </c>
      <c r="T1744" s="2" t="str">
        <f t="shared" si="192"/>
        <v>With Discount</v>
      </c>
      <c r="U1744">
        <v>3</v>
      </c>
      <c r="V1744" s="18">
        <f t="shared" si="193"/>
        <v>125.72727272727272</v>
      </c>
      <c r="W1744">
        <v>3</v>
      </c>
      <c r="X1744">
        <v>8</v>
      </c>
      <c r="Y1744" s="18">
        <f t="shared" si="194"/>
        <v>335.27272727272731</v>
      </c>
      <c r="Z1744">
        <v>2</v>
      </c>
      <c r="AA1744" s="2">
        <f t="shared" si="195"/>
        <v>16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3</v>
      </c>
      <c r="AI1744">
        <v>11</v>
      </c>
      <c r="AJ1744">
        <v>0</v>
      </c>
    </row>
    <row r="1745" spans="1:36" x14ac:dyDescent="0.25">
      <c r="A1745">
        <v>2797</v>
      </c>
      <c r="B1745">
        <v>1977</v>
      </c>
      <c r="C1745" s="2">
        <f t="shared" ca="1" si="189"/>
        <v>48</v>
      </c>
      <c r="D1745" t="s">
        <v>442</v>
      </c>
      <c r="E1745" t="s">
        <v>34</v>
      </c>
      <c r="F1745">
        <v>72117</v>
      </c>
      <c r="G1745">
        <v>0</v>
      </c>
      <c r="H1745">
        <v>1</v>
      </c>
      <c r="I1745" s="21">
        <f t="shared" si="190"/>
        <v>1</v>
      </c>
      <c r="J1745" t="s">
        <v>113</v>
      </c>
      <c r="K1745">
        <v>34</v>
      </c>
      <c r="L1745">
        <v>707</v>
      </c>
      <c r="M1745">
        <v>20</v>
      </c>
      <c r="N1745">
        <v>171</v>
      </c>
      <c r="O1745">
        <v>65</v>
      </c>
      <c r="P1745">
        <v>60</v>
      </c>
      <c r="Q1745">
        <v>50</v>
      </c>
      <c r="R1745" s="2">
        <f t="shared" si="191"/>
        <v>1073</v>
      </c>
      <c r="S1745">
        <v>1</v>
      </c>
      <c r="T1745" s="2" t="str">
        <f t="shared" si="192"/>
        <v>With Discount</v>
      </c>
      <c r="U1745">
        <v>9</v>
      </c>
      <c r="V1745" s="18">
        <f t="shared" si="193"/>
        <v>536.5</v>
      </c>
      <c r="W1745">
        <v>7</v>
      </c>
      <c r="X1745">
        <v>9</v>
      </c>
      <c r="Y1745" s="18">
        <f t="shared" si="194"/>
        <v>536.5</v>
      </c>
      <c r="Z1745">
        <v>5</v>
      </c>
      <c r="AA1745" s="2">
        <f t="shared" si="195"/>
        <v>26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</v>
      </c>
      <c r="AI1745">
        <v>11</v>
      </c>
      <c r="AJ1745">
        <v>0</v>
      </c>
    </row>
    <row r="1746" spans="1:36" x14ac:dyDescent="0.25">
      <c r="A1746">
        <v>4328</v>
      </c>
      <c r="B1746">
        <v>1986</v>
      </c>
      <c r="C1746" s="2">
        <f t="shared" ca="1" si="189"/>
        <v>39</v>
      </c>
      <c r="D1746" t="s">
        <v>443</v>
      </c>
      <c r="E1746" t="s">
        <v>34</v>
      </c>
      <c r="F1746">
        <v>21955</v>
      </c>
      <c r="G1746">
        <v>1</v>
      </c>
      <c r="H1746">
        <v>0</v>
      </c>
      <c r="I1746" s="21">
        <f t="shared" si="190"/>
        <v>1</v>
      </c>
      <c r="J1746" s="1">
        <v>41464</v>
      </c>
      <c r="K1746">
        <v>81</v>
      </c>
      <c r="L1746">
        <v>5</v>
      </c>
      <c r="M1746">
        <v>1</v>
      </c>
      <c r="N1746">
        <v>7</v>
      </c>
      <c r="O1746">
        <v>17</v>
      </c>
      <c r="P1746">
        <v>14</v>
      </c>
      <c r="Q1746">
        <v>11</v>
      </c>
      <c r="R1746" s="2">
        <f t="shared" si="191"/>
        <v>55</v>
      </c>
      <c r="S1746">
        <v>2</v>
      </c>
      <c r="T1746" s="2" t="str">
        <f t="shared" si="192"/>
        <v>With Discount</v>
      </c>
      <c r="U1746">
        <v>2</v>
      </c>
      <c r="V1746" s="18">
        <f t="shared" si="193"/>
        <v>22</v>
      </c>
      <c r="W1746">
        <v>1</v>
      </c>
      <c r="X1746">
        <v>3</v>
      </c>
      <c r="Y1746" s="18">
        <f t="shared" si="194"/>
        <v>33</v>
      </c>
      <c r="Z1746">
        <v>6</v>
      </c>
      <c r="AA1746" s="2">
        <f t="shared" si="195"/>
        <v>8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3</v>
      </c>
      <c r="AI1746">
        <v>11</v>
      </c>
      <c r="AJ1746">
        <v>0</v>
      </c>
    </row>
    <row r="1747" spans="1:36" x14ac:dyDescent="0.25">
      <c r="A1747">
        <v>9167</v>
      </c>
      <c r="B1747">
        <v>1956</v>
      </c>
      <c r="C1747" s="2">
        <f t="shared" ca="1" si="189"/>
        <v>69</v>
      </c>
      <c r="D1747" t="s">
        <v>442</v>
      </c>
      <c r="E1747" t="s">
        <v>34</v>
      </c>
      <c r="F1747">
        <v>67131</v>
      </c>
      <c r="G1747">
        <v>0</v>
      </c>
      <c r="H1747">
        <v>1</v>
      </c>
      <c r="I1747" s="21">
        <f t="shared" si="190"/>
        <v>1</v>
      </c>
      <c r="J1747" t="s">
        <v>143</v>
      </c>
      <c r="K1747">
        <v>72</v>
      </c>
      <c r="L1747">
        <v>465</v>
      </c>
      <c r="M1747">
        <v>71</v>
      </c>
      <c r="N1747">
        <v>250</v>
      </c>
      <c r="O1747">
        <v>93</v>
      </c>
      <c r="P1747">
        <v>35</v>
      </c>
      <c r="Q1747">
        <v>62</v>
      </c>
      <c r="R1747" s="2">
        <f t="shared" si="191"/>
        <v>976</v>
      </c>
      <c r="S1747">
        <v>3</v>
      </c>
      <c r="T1747" s="2" t="str">
        <f t="shared" si="192"/>
        <v>With Discount</v>
      </c>
      <c r="U1747">
        <v>9</v>
      </c>
      <c r="V1747" s="18">
        <f t="shared" si="193"/>
        <v>418.28571428571428</v>
      </c>
      <c r="W1747">
        <v>2</v>
      </c>
      <c r="X1747">
        <v>12</v>
      </c>
      <c r="Y1747" s="18">
        <f t="shared" si="194"/>
        <v>557.71428571428567</v>
      </c>
      <c r="Z1747">
        <v>6</v>
      </c>
      <c r="AA1747" s="2">
        <f t="shared" si="195"/>
        <v>26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3</v>
      </c>
      <c r="AI1747">
        <v>11</v>
      </c>
      <c r="AJ1747">
        <v>0</v>
      </c>
    </row>
    <row r="1748" spans="1:36" x14ac:dyDescent="0.25">
      <c r="A1748">
        <v>10560</v>
      </c>
      <c r="B1748">
        <v>1980</v>
      </c>
      <c r="C1748" s="2">
        <f t="shared" ca="1" si="189"/>
        <v>45</v>
      </c>
      <c r="D1748" t="s">
        <v>33</v>
      </c>
      <c r="E1748" t="s">
        <v>30</v>
      </c>
      <c r="F1748">
        <v>36802</v>
      </c>
      <c r="G1748">
        <v>1</v>
      </c>
      <c r="H1748">
        <v>0</v>
      </c>
      <c r="I1748" s="21">
        <f t="shared" si="190"/>
        <v>1</v>
      </c>
      <c r="J1748" t="s">
        <v>192</v>
      </c>
      <c r="K1748">
        <v>23</v>
      </c>
      <c r="L1748">
        <v>16</v>
      </c>
      <c r="M1748">
        <v>1</v>
      </c>
      <c r="N1748">
        <v>2</v>
      </c>
      <c r="O1748">
        <v>0</v>
      </c>
      <c r="P1748">
        <v>0</v>
      </c>
      <c r="Q1748">
        <v>1</v>
      </c>
      <c r="R1748" s="2">
        <f t="shared" si="191"/>
        <v>20</v>
      </c>
      <c r="S1748">
        <v>1</v>
      </c>
      <c r="T1748" s="2" t="str">
        <f t="shared" si="192"/>
        <v>With Discount</v>
      </c>
      <c r="U1748">
        <v>1</v>
      </c>
      <c r="V1748" s="18">
        <f t="shared" si="193"/>
        <v>5</v>
      </c>
      <c r="W1748">
        <v>0</v>
      </c>
      <c r="X1748">
        <v>3</v>
      </c>
      <c r="Y1748" s="18">
        <f t="shared" si="194"/>
        <v>15</v>
      </c>
      <c r="Z1748">
        <v>5</v>
      </c>
      <c r="AA1748" s="2">
        <f t="shared" si="195"/>
        <v>5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3</v>
      </c>
      <c r="AI1748">
        <v>11</v>
      </c>
      <c r="AJ1748">
        <v>0</v>
      </c>
    </row>
    <row r="1749" spans="1:36" x14ac:dyDescent="0.25">
      <c r="A1749">
        <v>2631</v>
      </c>
      <c r="B1749">
        <v>1982</v>
      </c>
      <c r="C1749" s="2">
        <f t="shared" ca="1" si="189"/>
        <v>43</v>
      </c>
      <c r="D1749" t="s">
        <v>442</v>
      </c>
      <c r="E1749" t="s">
        <v>34</v>
      </c>
      <c r="F1749">
        <v>71853</v>
      </c>
      <c r="G1749">
        <v>0</v>
      </c>
      <c r="H1749">
        <v>0</v>
      </c>
      <c r="I1749" s="21">
        <f t="shared" si="190"/>
        <v>0</v>
      </c>
      <c r="J1749" s="1">
        <v>41491</v>
      </c>
      <c r="K1749">
        <v>29</v>
      </c>
      <c r="L1749">
        <v>358</v>
      </c>
      <c r="M1749">
        <v>108</v>
      </c>
      <c r="N1749">
        <v>413</v>
      </c>
      <c r="O1749">
        <v>141</v>
      </c>
      <c r="P1749">
        <v>97</v>
      </c>
      <c r="Q1749">
        <v>32</v>
      </c>
      <c r="R1749" s="2">
        <f t="shared" si="191"/>
        <v>1149</v>
      </c>
      <c r="S1749">
        <v>1</v>
      </c>
      <c r="T1749" s="2" t="str">
        <f t="shared" si="192"/>
        <v>With Discount</v>
      </c>
      <c r="U1749">
        <v>2</v>
      </c>
      <c r="V1749" s="18">
        <f t="shared" si="193"/>
        <v>287.25</v>
      </c>
      <c r="W1749">
        <v>8</v>
      </c>
      <c r="X1749">
        <v>6</v>
      </c>
      <c r="Y1749" s="18">
        <f t="shared" si="194"/>
        <v>861.75</v>
      </c>
      <c r="Z1749">
        <v>1</v>
      </c>
      <c r="AA1749" s="2">
        <f t="shared" si="195"/>
        <v>17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3</v>
      </c>
      <c r="AI1749">
        <v>11</v>
      </c>
      <c r="AJ1749">
        <v>0</v>
      </c>
    </row>
    <row r="1750" spans="1:36" x14ac:dyDescent="0.25">
      <c r="A1750">
        <v>8312</v>
      </c>
      <c r="B1750">
        <v>1961</v>
      </c>
      <c r="C1750" s="2">
        <f t="shared" ca="1" si="189"/>
        <v>64</v>
      </c>
      <c r="D1750" t="s">
        <v>41</v>
      </c>
      <c r="E1750" t="s">
        <v>34</v>
      </c>
      <c r="F1750">
        <v>28249</v>
      </c>
      <c r="G1750">
        <v>0</v>
      </c>
      <c r="H1750">
        <v>0</v>
      </c>
      <c r="I1750" s="21">
        <f t="shared" si="190"/>
        <v>0</v>
      </c>
      <c r="J1750" t="s">
        <v>124</v>
      </c>
      <c r="K1750">
        <v>80</v>
      </c>
      <c r="L1750">
        <v>1</v>
      </c>
      <c r="M1750">
        <v>9</v>
      </c>
      <c r="N1750">
        <v>7</v>
      </c>
      <c r="O1750">
        <v>2</v>
      </c>
      <c r="P1750">
        <v>14</v>
      </c>
      <c r="Q1750">
        <v>10</v>
      </c>
      <c r="R1750" s="2">
        <f t="shared" si="191"/>
        <v>43</v>
      </c>
      <c r="S1750">
        <v>1</v>
      </c>
      <c r="T1750" s="2" t="str">
        <f t="shared" si="192"/>
        <v>With Discount</v>
      </c>
      <c r="U1750">
        <v>2</v>
      </c>
      <c r="V1750" s="18">
        <f t="shared" si="193"/>
        <v>17.2</v>
      </c>
      <c r="W1750">
        <v>0</v>
      </c>
      <c r="X1750">
        <v>3</v>
      </c>
      <c r="Y1750" s="18">
        <f t="shared" si="194"/>
        <v>25.8</v>
      </c>
      <c r="Z1750">
        <v>6</v>
      </c>
      <c r="AA1750" s="2">
        <f t="shared" si="195"/>
        <v>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3</v>
      </c>
      <c r="AI1750">
        <v>11</v>
      </c>
      <c r="AJ1750">
        <v>0</v>
      </c>
    </row>
    <row r="1751" spans="1:36" x14ac:dyDescent="0.25">
      <c r="A1751">
        <v>5534</v>
      </c>
      <c r="B1751">
        <v>1975</v>
      </c>
      <c r="C1751" s="2">
        <f t="shared" ca="1" si="189"/>
        <v>50</v>
      </c>
      <c r="D1751" t="s">
        <v>443</v>
      </c>
      <c r="E1751" t="s">
        <v>34</v>
      </c>
      <c r="F1751">
        <v>47808</v>
      </c>
      <c r="G1751">
        <v>0</v>
      </c>
      <c r="H1751">
        <v>1</v>
      </c>
      <c r="I1751" s="21">
        <f t="shared" si="190"/>
        <v>1</v>
      </c>
      <c r="J1751" t="s">
        <v>251</v>
      </c>
      <c r="K1751">
        <v>30</v>
      </c>
      <c r="L1751">
        <v>123</v>
      </c>
      <c r="M1751">
        <v>1</v>
      </c>
      <c r="N1751">
        <v>26</v>
      </c>
      <c r="O1751">
        <v>2</v>
      </c>
      <c r="P1751">
        <v>0</v>
      </c>
      <c r="Q1751">
        <v>72</v>
      </c>
      <c r="R1751" s="2">
        <f t="shared" si="191"/>
        <v>224</v>
      </c>
      <c r="S1751">
        <v>2</v>
      </c>
      <c r="T1751" s="2" t="str">
        <f t="shared" si="192"/>
        <v>With Discount</v>
      </c>
      <c r="U1751">
        <v>3</v>
      </c>
      <c r="V1751" s="18">
        <f t="shared" si="193"/>
        <v>112</v>
      </c>
      <c r="W1751">
        <v>2</v>
      </c>
      <c r="X1751">
        <v>3</v>
      </c>
      <c r="Y1751" s="18">
        <f t="shared" si="194"/>
        <v>112</v>
      </c>
      <c r="Z1751">
        <v>7</v>
      </c>
      <c r="AA1751" s="2">
        <f t="shared" si="195"/>
        <v>10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3</v>
      </c>
      <c r="AI1751">
        <v>11</v>
      </c>
      <c r="AJ1751">
        <v>0</v>
      </c>
    </row>
    <row r="1752" spans="1:36" x14ac:dyDescent="0.25">
      <c r="A1752">
        <v>5093</v>
      </c>
      <c r="B1752">
        <v>1974</v>
      </c>
      <c r="C1752" s="2">
        <f t="shared" ca="1" si="189"/>
        <v>51</v>
      </c>
      <c r="D1752" t="s">
        <v>33</v>
      </c>
      <c r="E1752" t="s">
        <v>37</v>
      </c>
      <c r="F1752">
        <v>25509</v>
      </c>
      <c r="G1752">
        <v>1</v>
      </c>
      <c r="H1752">
        <v>0</v>
      </c>
      <c r="I1752" s="21">
        <f t="shared" si="190"/>
        <v>1</v>
      </c>
      <c r="J1752" t="s">
        <v>181</v>
      </c>
      <c r="K1752">
        <v>15</v>
      </c>
      <c r="L1752">
        <v>40</v>
      </c>
      <c r="M1752">
        <v>3</v>
      </c>
      <c r="N1752">
        <v>30</v>
      </c>
      <c r="O1752">
        <v>10</v>
      </c>
      <c r="P1752">
        <v>7</v>
      </c>
      <c r="Q1752">
        <v>11</v>
      </c>
      <c r="R1752" s="2">
        <f t="shared" si="191"/>
        <v>101</v>
      </c>
      <c r="S1752">
        <v>3</v>
      </c>
      <c r="T1752" s="2" t="str">
        <f t="shared" si="192"/>
        <v>With Discount</v>
      </c>
      <c r="U1752">
        <v>3</v>
      </c>
      <c r="V1752" s="18">
        <f t="shared" si="193"/>
        <v>50.5</v>
      </c>
      <c r="W1752">
        <v>0</v>
      </c>
      <c r="X1752">
        <v>3</v>
      </c>
      <c r="Y1752" s="18">
        <f t="shared" si="194"/>
        <v>50.5</v>
      </c>
      <c r="Z1752">
        <v>9</v>
      </c>
      <c r="AA1752" s="2">
        <f t="shared" si="195"/>
        <v>9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3</v>
      </c>
      <c r="AI1752">
        <v>11</v>
      </c>
      <c r="AJ1752">
        <v>1</v>
      </c>
    </row>
    <row r="1753" spans="1:36" x14ac:dyDescent="0.25">
      <c r="A1753">
        <v>7592</v>
      </c>
      <c r="B1753">
        <v>1946</v>
      </c>
      <c r="C1753" s="2">
        <f t="shared" ca="1" si="189"/>
        <v>79</v>
      </c>
      <c r="D1753" t="s">
        <v>33</v>
      </c>
      <c r="E1753" t="s">
        <v>34</v>
      </c>
      <c r="F1753">
        <v>51012</v>
      </c>
      <c r="G1753">
        <v>0</v>
      </c>
      <c r="H1753">
        <v>0</v>
      </c>
      <c r="I1753" s="21">
        <f t="shared" si="190"/>
        <v>0</v>
      </c>
      <c r="J1753" t="s">
        <v>210</v>
      </c>
      <c r="K1753">
        <v>86</v>
      </c>
      <c r="L1753">
        <v>102</v>
      </c>
      <c r="M1753">
        <v>9</v>
      </c>
      <c r="N1753">
        <v>63</v>
      </c>
      <c r="O1753">
        <v>2</v>
      </c>
      <c r="P1753">
        <v>9</v>
      </c>
      <c r="Q1753">
        <v>24</v>
      </c>
      <c r="R1753" s="2">
        <f t="shared" si="191"/>
        <v>209</v>
      </c>
      <c r="S1753">
        <v>1</v>
      </c>
      <c r="T1753" s="2" t="str">
        <f t="shared" si="192"/>
        <v>With Discount</v>
      </c>
      <c r="U1753">
        <v>4</v>
      </c>
      <c r="V1753" s="18">
        <f t="shared" si="193"/>
        <v>104.5</v>
      </c>
      <c r="W1753">
        <v>1</v>
      </c>
      <c r="X1753">
        <v>4</v>
      </c>
      <c r="Y1753" s="18">
        <f t="shared" si="194"/>
        <v>104.5</v>
      </c>
      <c r="Z1753">
        <v>6</v>
      </c>
      <c r="AA1753" s="2">
        <f t="shared" si="195"/>
        <v>10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3</v>
      </c>
      <c r="AI1753">
        <v>11</v>
      </c>
      <c r="AJ1753">
        <v>0</v>
      </c>
    </row>
    <row r="1754" spans="1:36" x14ac:dyDescent="0.25">
      <c r="A1754">
        <v>8895</v>
      </c>
      <c r="B1754">
        <v>1985</v>
      </c>
      <c r="C1754" s="2">
        <f t="shared" ca="1" si="189"/>
        <v>40</v>
      </c>
      <c r="D1754" t="s">
        <v>442</v>
      </c>
      <c r="E1754" t="s">
        <v>30</v>
      </c>
      <c r="F1754">
        <v>70596</v>
      </c>
      <c r="G1754">
        <v>0</v>
      </c>
      <c r="H1754">
        <v>0</v>
      </c>
      <c r="I1754" s="21">
        <f t="shared" si="190"/>
        <v>0</v>
      </c>
      <c r="J1754" s="1">
        <v>41039</v>
      </c>
      <c r="K1754">
        <v>68</v>
      </c>
      <c r="L1754">
        <v>347</v>
      </c>
      <c r="M1754">
        <v>44</v>
      </c>
      <c r="N1754">
        <v>534</v>
      </c>
      <c r="O1754">
        <v>17</v>
      </c>
      <c r="P1754">
        <v>0</v>
      </c>
      <c r="Q1754">
        <v>26</v>
      </c>
      <c r="R1754" s="2">
        <f t="shared" si="191"/>
        <v>968</v>
      </c>
      <c r="S1754">
        <v>1</v>
      </c>
      <c r="T1754" s="2" t="str">
        <f t="shared" si="192"/>
        <v>With Discount</v>
      </c>
      <c r="U1754">
        <v>3</v>
      </c>
      <c r="V1754" s="18">
        <f t="shared" si="193"/>
        <v>193.60000000000002</v>
      </c>
      <c r="W1754">
        <v>5</v>
      </c>
      <c r="X1754">
        <v>12</v>
      </c>
      <c r="Y1754" s="18">
        <f t="shared" si="194"/>
        <v>774.40000000000009</v>
      </c>
      <c r="Z1754">
        <v>2</v>
      </c>
      <c r="AA1754" s="2">
        <f t="shared" si="195"/>
        <v>21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3</v>
      </c>
      <c r="AI1754">
        <v>11</v>
      </c>
      <c r="AJ1754">
        <v>0</v>
      </c>
    </row>
    <row r="1755" spans="1:36" x14ac:dyDescent="0.25">
      <c r="A1755">
        <v>8584</v>
      </c>
      <c r="B1755">
        <v>1952</v>
      </c>
      <c r="C1755" s="2">
        <f t="shared" ca="1" si="189"/>
        <v>73</v>
      </c>
      <c r="D1755" t="s">
        <v>33</v>
      </c>
      <c r="E1755" t="s">
        <v>34</v>
      </c>
      <c r="F1755">
        <v>85431</v>
      </c>
      <c r="G1755">
        <v>0</v>
      </c>
      <c r="H1755">
        <v>0</v>
      </c>
      <c r="I1755" s="21">
        <f t="shared" si="190"/>
        <v>0</v>
      </c>
      <c r="J1755" s="1">
        <v>41492</v>
      </c>
      <c r="K1755">
        <v>54</v>
      </c>
      <c r="L1755">
        <v>376</v>
      </c>
      <c r="M1755">
        <v>53</v>
      </c>
      <c r="N1755">
        <v>462</v>
      </c>
      <c r="O1755">
        <v>168</v>
      </c>
      <c r="P1755">
        <v>53</v>
      </c>
      <c r="Q1755">
        <v>53</v>
      </c>
      <c r="R1755" s="2">
        <f t="shared" si="191"/>
        <v>1165</v>
      </c>
      <c r="S1755">
        <v>1</v>
      </c>
      <c r="T1755" s="2" t="str">
        <f t="shared" si="192"/>
        <v>With Discount</v>
      </c>
      <c r="U1755">
        <v>2</v>
      </c>
      <c r="V1755" s="18">
        <f t="shared" si="193"/>
        <v>258.88888888888886</v>
      </c>
      <c r="W1755">
        <v>7</v>
      </c>
      <c r="X1755">
        <v>7</v>
      </c>
      <c r="Y1755" s="18">
        <f t="shared" si="194"/>
        <v>906.11111111111109</v>
      </c>
      <c r="Z1755">
        <v>0</v>
      </c>
      <c r="AA1755" s="2">
        <f t="shared" si="195"/>
        <v>17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3</v>
      </c>
      <c r="AI1755">
        <v>11</v>
      </c>
      <c r="AJ1755">
        <v>0</v>
      </c>
    </row>
    <row r="1756" spans="1:36" x14ac:dyDescent="0.25">
      <c r="A1756">
        <v>2694</v>
      </c>
      <c r="B1756">
        <v>1967</v>
      </c>
      <c r="C1756" s="2">
        <f t="shared" ca="1" si="189"/>
        <v>58</v>
      </c>
      <c r="D1756" t="s">
        <v>442</v>
      </c>
      <c r="E1756" t="s">
        <v>34</v>
      </c>
      <c r="F1756">
        <v>42664</v>
      </c>
      <c r="G1756">
        <v>0</v>
      </c>
      <c r="H1756">
        <v>1</v>
      </c>
      <c r="I1756" s="21">
        <f t="shared" si="190"/>
        <v>1</v>
      </c>
      <c r="J1756" t="s">
        <v>138</v>
      </c>
      <c r="K1756">
        <v>44</v>
      </c>
      <c r="L1756">
        <v>21</v>
      </c>
      <c r="M1756">
        <v>0</v>
      </c>
      <c r="N1756">
        <v>3</v>
      </c>
      <c r="O1756">
        <v>0</v>
      </c>
      <c r="P1756">
        <v>0</v>
      </c>
      <c r="Q1756">
        <v>0</v>
      </c>
      <c r="R1756" s="2">
        <f t="shared" si="191"/>
        <v>24</v>
      </c>
      <c r="S1756">
        <v>1</v>
      </c>
      <c r="T1756" s="2" t="str">
        <f t="shared" si="192"/>
        <v>With Discount</v>
      </c>
      <c r="U1756">
        <v>1</v>
      </c>
      <c r="V1756" s="18">
        <f t="shared" si="193"/>
        <v>6</v>
      </c>
      <c r="W1756">
        <v>0</v>
      </c>
      <c r="X1756">
        <v>3</v>
      </c>
      <c r="Y1756" s="18">
        <f t="shared" si="194"/>
        <v>18</v>
      </c>
      <c r="Z1756">
        <v>6</v>
      </c>
      <c r="AA1756" s="2">
        <f t="shared" si="195"/>
        <v>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3</v>
      </c>
      <c r="AI1756">
        <v>11</v>
      </c>
      <c r="AJ1756">
        <v>0</v>
      </c>
    </row>
    <row r="1757" spans="1:36" x14ac:dyDescent="0.25">
      <c r="A1757">
        <v>8910</v>
      </c>
      <c r="B1757">
        <v>1955</v>
      </c>
      <c r="C1757" s="2">
        <f t="shared" ca="1" si="189"/>
        <v>70</v>
      </c>
      <c r="D1757" t="s">
        <v>442</v>
      </c>
      <c r="E1757" t="s">
        <v>34</v>
      </c>
      <c r="F1757">
        <v>42586</v>
      </c>
      <c r="G1757">
        <v>1</v>
      </c>
      <c r="H1757">
        <v>1</v>
      </c>
      <c r="I1757" s="21">
        <f t="shared" si="190"/>
        <v>2</v>
      </c>
      <c r="J1757" t="s">
        <v>54</v>
      </c>
      <c r="K1757">
        <v>7</v>
      </c>
      <c r="L1757">
        <v>194</v>
      </c>
      <c r="M1757">
        <v>2</v>
      </c>
      <c r="N1757">
        <v>56</v>
      </c>
      <c r="O1757">
        <v>0</v>
      </c>
      <c r="P1757">
        <v>0</v>
      </c>
      <c r="Q1757">
        <v>0</v>
      </c>
      <c r="R1757" s="2">
        <f t="shared" si="191"/>
        <v>252</v>
      </c>
      <c r="S1757">
        <v>5</v>
      </c>
      <c r="T1757" s="2" t="str">
        <f t="shared" si="192"/>
        <v>With Discount</v>
      </c>
      <c r="U1757">
        <v>4</v>
      </c>
      <c r="V1757" s="18">
        <f t="shared" si="193"/>
        <v>100.80000000000001</v>
      </c>
      <c r="W1757">
        <v>1</v>
      </c>
      <c r="X1757">
        <v>6</v>
      </c>
      <c r="Y1757" s="18">
        <f t="shared" si="194"/>
        <v>151.19999999999999</v>
      </c>
      <c r="Z1757">
        <v>8</v>
      </c>
      <c r="AA1757" s="2">
        <f t="shared" si="195"/>
        <v>16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3</v>
      </c>
      <c r="AI1757">
        <v>11</v>
      </c>
      <c r="AJ1757">
        <v>1</v>
      </c>
    </row>
    <row r="1758" spans="1:36" x14ac:dyDescent="0.25">
      <c r="A1758">
        <v>7433</v>
      </c>
      <c r="B1758">
        <v>1985</v>
      </c>
      <c r="C1758" s="2">
        <f t="shared" ca="1" si="189"/>
        <v>40</v>
      </c>
      <c r="D1758" t="s">
        <v>442</v>
      </c>
      <c r="E1758" t="s">
        <v>30</v>
      </c>
      <c r="F1758">
        <v>29760</v>
      </c>
      <c r="G1758">
        <v>1</v>
      </c>
      <c r="H1758">
        <v>0</v>
      </c>
      <c r="I1758" s="21">
        <f t="shared" si="190"/>
        <v>1</v>
      </c>
      <c r="J1758" t="s">
        <v>73</v>
      </c>
      <c r="K1758">
        <v>87</v>
      </c>
      <c r="L1758">
        <v>64</v>
      </c>
      <c r="M1758">
        <v>4</v>
      </c>
      <c r="N1758">
        <v>68</v>
      </c>
      <c r="O1758">
        <v>7</v>
      </c>
      <c r="P1758">
        <v>5</v>
      </c>
      <c r="Q1758">
        <v>17</v>
      </c>
      <c r="R1758" s="2">
        <f t="shared" si="191"/>
        <v>165</v>
      </c>
      <c r="S1758">
        <v>4</v>
      </c>
      <c r="T1758" s="2" t="str">
        <f t="shared" si="192"/>
        <v>With Discount</v>
      </c>
      <c r="U1758">
        <v>3</v>
      </c>
      <c r="V1758" s="18">
        <f t="shared" si="193"/>
        <v>70.714285714285708</v>
      </c>
      <c r="W1758">
        <v>1</v>
      </c>
      <c r="X1758">
        <v>4</v>
      </c>
      <c r="Y1758" s="18">
        <f t="shared" si="194"/>
        <v>94.285714285714278</v>
      </c>
      <c r="Z1758">
        <v>8</v>
      </c>
      <c r="AA1758" s="2">
        <f t="shared" si="195"/>
        <v>12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3</v>
      </c>
      <c r="AI1758">
        <v>11</v>
      </c>
      <c r="AJ1758">
        <v>0</v>
      </c>
    </row>
    <row r="1759" spans="1:36" x14ac:dyDescent="0.25">
      <c r="A1759">
        <v>164</v>
      </c>
      <c r="B1759">
        <v>1977</v>
      </c>
      <c r="C1759" s="2">
        <f t="shared" ca="1" si="189"/>
        <v>48</v>
      </c>
      <c r="D1759" t="s">
        <v>33</v>
      </c>
      <c r="E1759" t="s">
        <v>34</v>
      </c>
      <c r="F1759">
        <v>28973</v>
      </c>
      <c r="G1759">
        <v>0</v>
      </c>
      <c r="H1759">
        <v>0</v>
      </c>
      <c r="I1759" s="21">
        <f t="shared" si="190"/>
        <v>0</v>
      </c>
      <c r="J1759" t="s">
        <v>160</v>
      </c>
      <c r="K1759">
        <v>59</v>
      </c>
      <c r="L1759">
        <v>206</v>
      </c>
      <c r="M1759">
        <v>0</v>
      </c>
      <c r="N1759">
        <v>46</v>
      </c>
      <c r="O1759">
        <v>3</v>
      </c>
      <c r="P1759">
        <v>2</v>
      </c>
      <c r="Q1759">
        <v>12</v>
      </c>
      <c r="R1759" s="2">
        <f t="shared" si="191"/>
        <v>269</v>
      </c>
      <c r="S1759">
        <v>2</v>
      </c>
      <c r="T1759" s="2" t="str">
        <f t="shared" si="192"/>
        <v>With Discount</v>
      </c>
      <c r="U1759">
        <v>5</v>
      </c>
      <c r="V1759" s="18">
        <f t="shared" si="193"/>
        <v>134.5</v>
      </c>
      <c r="W1759">
        <v>1</v>
      </c>
      <c r="X1759">
        <v>5</v>
      </c>
      <c r="Y1759" s="18">
        <f t="shared" si="194"/>
        <v>134.5</v>
      </c>
      <c r="Z1759">
        <v>8</v>
      </c>
      <c r="AA1759" s="2">
        <f t="shared" si="195"/>
        <v>13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3</v>
      </c>
      <c r="AI1759">
        <v>11</v>
      </c>
      <c r="AJ1759">
        <v>0</v>
      </c>
    </row>
    <row r="1760" spans="1:36" x14ac:dyDescent="0.25">
      <c r="A1760">
        <v>10477</v>
      </c>
      <c r="B1760">
        <v>1973</v>
      </c>
      <c r="C1760" s="2">
        <f t="shared" ca="1" si="189"/>
        <v>52</v>
      </c>
      <c r="D1760" t="s">
        <v>33</v>
      </c>
      <c r="E1760" t="s">
        <v>34</v>
      </c>
      <c r="F1760">
        <v>39435</v>
      </c>
      <c r="G1760">
        <v>1</v>
      </c>
      <c r="H1760">
        <v>0</v>
      </c>
      <c r="I1760" s="21">
        <f t="shared" si="190"/>
        <v>1</v>
      </c>
      <c r="J1760" s="1">
        <v>41433</v>
      </c>
      <c r="K1760">
        <v>16</v>
      </c>
      <c r="L1760">
        <v>71</v>
      </c>
      <c r="M1760">
        <v>0</v>
      </c>
      <c r="N1760">
        <v>18</v>
      </c>
      <c r="O1760">
        <v>0</v>
      </c>
      <c r="P1760">
        <v>0</v>
      </c>
      <c r="Q1760">
        <v>13</v>
      </c>
      <c r="R1760" s="2">
        <f t="shared" si="191"/>
        <v>102</v>
      </c>
      <c r="S1760">
        <v>1</v>
      </c>
      <c r="T1760" s="2" t="str">
        <f t="shared" si="192"/>
        <v>With Discount</v>
      </c>
      <c r="U1760">
        <v>3</v>
      </c>
      <c r="V1760" s="18">
        <f t="shared" si="193"/>
        <v>61.199999999999996</v>
      </c>
      <c r="W1760">
        <v>1</v>
      </c>
      <c r="X1760">
        <v>2</v>
      </c>
      <c r="Y1760" s="18">
        <f t="shared" si="194"/>
        <v>40.800000000000004</v>
      </c>
      <c r="Z1760">
        <v>7</v>
      </c>
      <c r="AA1760" s="2">
        <f t="shared" si="195"/>
        <v>7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</v>
      </c>
      <c r="AI1760">
        <v>11</v>
      </c>
      <c r="AJ1760">
        <v>0</v>
      </c>
    </row>
    <row r="1761" spans="1:36" x14ac:dyDescent="0.25">
      <c r="A1761">
        <v>2681</v>
      </c>
      <c r="B1761">
        <v>1984</v>
      </c>
      <c r="C1761" s="2">
        <f t="shared" ca="1" si="189"/>
        <v>41</v>
      </c>
      <c r="D1761" t="s">
        <v>443</v>
      </c>
      <c r="E1761" t="s">
        <v>34</v>
      </c>
      <c r="F1761">
        <v>65370</v>
      </c>
      <c r="G1761">
        <v>0</v>
      </c>
      <c r="H1761">
        <v>0</v>
      </c>
      <c r="I1761" s="21">
        <f t="shared" si="190"/>
        <v>0</v>
      </c>
      <c r="J1761" s="1">
        <v>41282</v>
      </c>
      <c r="K1761">
        <v>1</v>
      </c>
      <c r="L1761">
        <v>71</v>
      </c>
      <c r="M1761">
        <v>22</v>
      </c>
      <c r="N1761">
        <v>112</v>
      </c>
      <c r="O1761">
        <v>138</v>
      </c>
      <c r="P1761">
        <v>89</v>
      </c>
      <c r="Q1761">
        <v>29</v>
      </c>
      <c r="R1761" s="2">
        <f t="shared" si="191"/>
        <v>461</v>
      </c>
      <c r="S1761">
        <v>1</v>
      </c>
      <c r="T1761" s="2" t="str">
        <f t="shared" si="192"/>
        <v>With Discount</v>
      </c>
      <c r="U1761">
        <v>2</v>
      </c>
      <c r="V1761" s="18">
        <f t="shared" si="193"/>
        <v>61.466666666666669</v>
      </c>
      <c r="W1761">
        <v>3</v>
      </c>
      <c r="X1761">
        <v>13</v>
      </c>
      <c r="Y1761" s="18">
        <f t="shared" si="194"/>
        <v>399.53333333333336</v>
      </c>
      <c r="Z1761">
        <v>1</v>
      </c>
      <c r="AA1761" s="2">
        <f t="shared" si="195"/>
        <v>19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3</v>
      </c>
      <c r="AI1761">
        <v>11</v>
      </c>
      <c r="AJ1761">
        <v>0</v>
      </c>
    </row>
    <row r="1762" spans="1:36" x14ac:dyDescent="0.25">
      <c r="A1762">
        <v>5150</v>
      </c>
      <c r="B1762">
        <v>1979</v>
      </c>
      <c r="C1762" s="2">
        <f t="shared" ca="1" si="189"/>
        <v>46</v>
      </c>
      <c r="D1762" t="s">
        <v>41</v>
      </c>
      <c r="E1762" t="s">
        <v>30</v>
      </c>
      <c r="F1762">
        <v>20194</v>
      </c>
      <c r="G1762">
        <v>1</v>
      </c>
      <c r="H1762">
        <v>0</v>
      </c>
      <c r="I1762" s="21">
        <f t="shared" si="190"/>
        <v>1</v>
      </c>
      <c r="J1762" t="s">
        <v>424</v>
      </c>
      <c r="K1762">
        <v>64</v>
      </c>
      <c r="L1762">
        <v>0</v>
      </c>
      <c r="M1762">
        <v>4</v>
      </c>
      <c r="N1762">
        <v>7</v>
      </c>
      <c r="O1762">
        <v>11</v>
      </c>
      <c r="P1762">
        <v>10</v>
      </c>
      <c r="Q1762">
        <v>15</v>
      </c>
      <c r="R1762" s="2">
        <f t="shared" si="191"/>
        <v>47</v>
      </c>
      <c r="S1762">
        <v>2</v>
      </c>
      <c r="T1762" s="2" t="str">
        <f t="shared" si="192"/>
        <v>With Discount</v>
      </c>
      <c r="U1762">
        <v>2</v>
      </c>
      <c r="V1762" s="18">
        <f t="shared" si="193"/>
        <v>18.8</v>
      </c>
      <c r="W1762">
        <v>0</v>
      </c>
      <c r="X1762">
        <v>3</v>
      </c>
      <c r="Y1762" s="18">
        <f t="shared" si="194"/>
        <v>28.2</v>
      </c>
      <c r="Z1762">
        <v>6</v>
      </c>
      <c r="AA1762" s="2">
        <f t="shared" si="195"/>
        <v>7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3</v>
      </c>
      <c r="AI1762">
        <v>11</v>
      </c>
      <c r="AJ1762">
        <v>0</v>
      </c>
    </row>
    <row r="1763" spans="1:36" x14ac:dyDescent="0.25">
      <c r="A1763">
        <v>5283</v>
      </c>
      <c r="B1763">
        <v>1976</v>
      </c>
      <c r="C1763" s="2">
        <f t="shared" ca="1" si="189"/>
        <v>49</v>
      </c>
      <c r="D1763" t="s">
        <v>33</v>
      </c>
      <c r="E1763" t="s">
        <v>30</v>
      </c>
      <c r="F1763">
        <v>42473</v>
      </c>
      <c r="G1763">
        <v>1</v>
      </c>
      <c r="H1763">
        <v>1</v>
      </c>
      <c r="I1763" s="21">
        <f t="shared" si="190"/>
        <v>2</v>
      </c>
      <c r="J1763" t="s">
        <v>289</v>
      </c>
      <c r="K1763">
        <v>72</v>
      </c>
      <c r="L1763">
        <v>93</v>
      </c>
      <c r="M1763">
        <v>1</v>
      </c>
      <c r="N1763">
        <v>21</v>
      </c>
      <c r="O1763">
        <v>0</v>
      </c>
      <c r="P1763">
        <v>4</v>
      </c>
      <c r="Q1763">
        <v>25</v>
      </c>
      <c r="R1763" s="2">
        <f t="shared" si="191"/>
        <v>144</v>
      </c>
      <c r="S1763">
        <v>3</v>
      </c>
      <c r="T1763" s="2" t="str">
        <f t="shared" si="192"/>
        <v>With Discount</v>
      </c>
      <c r="U1763">
        <v>2</v>
      </c>
      <c r="V1763" s="18">
        <f t="shared" si="193"/>
        <v>48</v>
      </c>
      <c r="W1763">
        <v>1</v>
      </c>
      <c r="X1763">
        <v>4</v>
      </c>
      <c r="Y1763" s="18">
        <f t="shared" si="194"/>
        <v>96</v>
      </c>
      <c r="Z1763">
        <v>5</v>
      </c>
      <c r="AA1763" s="2">
        <f t="shared" si="195"/>
        <v>10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3</v>
      </c>
      <c r="AI1763">
        <v>11</v>
      </c>
      <c r="AJ1763">
        <v>0</v>
      </c>
    </row>
    <row r="1764" spans="1:36" x14ac:dyDescent="0.25">
      <c r="A1764">
        <v>9645</v>
      </c>
      <c r="B1764">
        <v>1968</v>
      </c>
      <c r="C1764" s="2">
        <f t="shared" ca="1" si="189"/>
        <v>57</v>
      </c>
      <c r="D1764" t="s">
        <v>442</v>
      </c>
      <c r="E1764" t="s">
        <v>34</v>
      </c>
      <c r="F1764">
        <v>64590</v>
      </c>
      <c r="G1764">
        <v>0</v>
      </c>
      <c r="H1764">
        <v>0</v>
      </c>
      <c r="I1764" s="21">
        <f t="shared" si="190"/>
        <v>0</v>
      </c>
      <c r="J1764" t="s">
        <v>347</v>
      </c>
      <c r="K1764">
        <v>98</v>
      </c>
      <c r="L1764">
        <v>920</v>
      </c>
      <c r="M1764">
        <v>138</v>
      </c>
      <c r="N1764">
        <v>168</v>
      </c>
      <c r="O1764">
        <v>36</v>
      </c>
      <c r="P1764">
        <v>46</v>
      </c>
      <c r="Q1764">
        <v>30</v>
      </c>
      <c r="R1764" s="2">
        <f t="shared" si="191"/>
        <v>1338</v>
      </c>
      <c r="S1764">
        <v>1</v>
      </c>
      <c r="T1764" s="2" t="str">
        <f t="shared" si="192"/>
        <v>With Discount</v>
      </c>
      <c r="U1764">
        <v>9</v>
      </c>
      <c r="V1764" s="18">
        <f t="shared" si="193"/>
        <v>633.78947368421052</v>
      </c>
      <c r="W1764">
        <v>4</v>
      </c>
      <c r="X1764">
        <v>10</v>
      </c>
      <c r="Y1764" s="18">
        <f t="shared" si="194"/>
        <v>704.21052631578948</v>
      </c>
      <c r="Z1764">
        <v>6</v>
      </c>
      <c r="AA1764" s="2">
        <f t="shared" si="195"/>
        <v>24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3</v>
      </c>
      <c r="AI1764">
        <v>11</v>
      </c>
      <c r="AJ1764">
        <v>0</v>
      </c>
    </row>
    <row r="1765" spans="1:36" x14ac:dyDescent="0.25">
      <c r="A1765">
        <v>10678</v>
      </c>
      <c r="B1765">
        <v>1959</v>
      </c>
      <c r="C1765" s="2">
        <f t="shared" ca="1" si="189"/>
        <v>66</v>
      </c>
      <c r="D1765" t="s">
        <v>442</v>
      </c>
      <c r="E1765" t="s">
        <v>34</v>
      </c>
      <c r="F1765">
        <v>71232</v>
      </c>
      <c r="G1765">
        <v>0</v>
      </c>
      <c r="H1765">
        <v>1</v>
      </c>
      <c r="I1765" s="21">
        <f t="shared" si="190"/>
        <v>1</v>
      </c>
      <c r="J1765" t="s">
        <v>154</v>
      </c>
      <c r="K1765">
        <v>91</v>
      </c>
      <c r="L1765">
        <v>653</v>
      </c>
      <c r="M1765">
        <v>17</v>
      </c>
      <c r="N1765">
        <v>170</v>
      </c>
      <c r="O1765">
        <v>34</v>
      </c>
      <c r="P1765">
        <v>26</v>
      </c>
      <c r="Q1765">
        <v>17</v>
      </c>
      <c r="R1765" s="2">
        <f t="shared" si="191"/>
        <v>917</v>
      </c>
      <c r="S1765">
        <v>2</v>
      </c>
      <c r="T1765" s="2" t="str">
        <f t="shared" si="192"/>
        <v>With Discount</v>
      </c>
      <c r="U1765">
        <v>11</v>
      </c>
      <c r="V1765" s="18">
        <f t="shared" si="193"/>
        <v>480.33333333333337</v>
      </c>
      <c r="W1765">
        <v>2</v>
      </c>
      <c r="X1765">
        <v>10</v>
      </c>
      <c r="Y1765" s="18">
        <f t="shared" si="194"/>
        <v>436.66666666666663</v>
      </c>
      <c r="Z1765">
        <v>7</v>
      </c>
      <c r="AA1765" s="2">
        <f t="shared" si="195"/>
        <v>25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3</v>
      </c>
      <c r="AI1765">
        <v>11</v>
      </c>
      <c r="AJ1765">
        <v>0</v>
      </c>
    </row>
    <row r="1766" spans="1:36" x14ac:dyDescent="0.25">
      <c r="A1766">
        <v>7261</v>
      </c>
      <c r="B1766">
        <v>1971</v>
      </c>
      <c r="C1766" s="2">
        <f t="shared" ca="1" si="189"/>
        <v>54</v>
      </c>
      <c r="D1766" t="s">
        <v>442</v>
      </c>
      <c r="E1766" t="s">
        <v>34</v>
      </c>
      <c r="F1766">
        <v>34600</v>
      </c>
      <c r="G1766">
        <v>1</v>
      </c>
      <c r="H1766">
        <v>1</v>
      </c>
      <c r="I1766" s="21">
        <f t="shared" si="190"/>
        <v>2</v>
      </c>
      <c r="J1766" s="1">
        <v>41275</v>
      </c>
      <c r="K1766">
        <v>8</v>
      </c>
      <c r="L1766">
        <v>199</v>
      </c>
      <c r="M1766">
        <v>33</v>
      </c>
      <c r="N1766">
        <v>60</v>
      </c>
      <c r="O1766">
        <v>8</v>
      </c>
      <c r="P1766">
        <v>3</v>
      </c>
      <c r="Q1766">
        <v>15</v>
      </c>
      <c r="R1766" s="2">
        <f t="shared" si="191"/>
        <v>318</v>
      </c>
      <c r="S1766">
        <v>5</v>
      </c>
      <c r="T1766" s="2" t="str">
        <f t="shared" si="192"/>
        <v>With Discount</v>
      </c>
      <c r="U1766">
        <v>5</v>
      </c>
      <c r="V1766" s="18">
        <f t="shared" si="193"/>
        <v>159</v>
      </c>
      <c r="W1766">
        <v>2</v>
      </c>
      <c r="X1766">
        <v>5</v>
      </c>
      <c r="Y1766" s="18">
        <f t="shared" si="194"/>
        <v>159</v>
      </c>
      <c r="Z1766">
        <v>8</v>
      </c>
      <c r="AA1766" s="2">
        <f t="shared" si="195"/>
        <v>17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3</v>
      </c>
      <c r="AI1766">
        <v>11</v>
      </c>
      <c r="AJ1766">
        <v>1</v>
      </c>
    </row>
    <row r="1767" spans="1:36" x14ac:dyDescent="0.25">
      <c r="A1767">
        <v>9648</v>
      </c>
      <c r="B1767">
        <v>1967</v>
      </c>
      <c r="C1767" s="2">
        <f t="shared" ca="1" si="189"/>
        <v>58</v>
      </c>
      <c r="D1767" t="s">
        <v>442</v>
      </c>
      <c r="E1767" t="s">
        <v>30</v>
      </c>
      <c r="F1767">
        <v>46904</v>
      </c>
      <c r="G1767">
        <v>1</v>
      </c>
      <c r="H1767">
        <v>1</v>
      </c>
      <c r="I1767" s="21">
        <f t="shared" si="190"/>
        <v>2</v>
      </c>
      <c r="J1767" s="1">
        <v>40979</v>
      </c>
      <c r="K1767">
        <v>20</v>
      </c>
      <c r="L1767">
        <v>153</v>
      </c>
      <c r="M1767">
        <v>4</v>
      </c>
      <c r="N1767">
        <v>56</v>
      </c>
      <c r="O1767">
        <v>0</v>
      </c>
      <c r="P1767">
        <v>9</v>
      </c>
      <c r="Q1767">
        <v>31</v>
      </c>
      <c r="R1767" s="2">
        <f t="shared" si="191"/>
        <v>253</v>
      </c>
      <c r="S1767">
        <v>4</v>
      </c>
      <c r="T1767" s="2" t="str">
        <f t="shared" si="192"/>
        <v>With Discount</v>
      </c>
      <c r="U1767">
        <v>5</v>
      </c>
      <c r="V1767" s="18">
        <f t="shared" si="193"/>
        <v>140.55555555555557</v>
      </c>
      <c r="W1767">
        <v>1</v>
      </c>
      <c r="X1767">
        <v>4</v>
      </c>
      <c r="Y1767" s="18">
        <f t="shared" si="194"/>
        <v>112.44444444444444</v>
      </c>
      <c r="Z1767">
        <v>8</v>
      </c>
      <c r="AA1767" s="2">
        <f t="shared" si="195"/>
        <v>14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3</v>
      </c>
      <c r="AI1767">
        <v>11</v>
      </c>
      <c r="AJ1767">
        <v>0</v>
      </c>
    </row>
    <row r="1768" spans="1:36" x14ac:dyDescent="0.25">
      <c r="A1768">
        <v>2870</v>
      </c>
      <c r="B1768">
        <v>1973</v>
      </c>
      <c r="C1768" s="2">
        <f t="shared" ca="1" si="189"/>
        <v>52</v>
      </c>
      <c r="D1768" t="s">
        <v>442</v>
      </c>
      <c r="E1768" t="s">
        <v>34</v>
      </c>
      <c r="F1768">
        <v>49094</v>
      </c>
      <c r="G1768">
        <v>0</v>
      </c>
      <c r="H1768">
        <v>1</v>
      </c>
      <c r="I1768" s="21">
        <f t="shared" si="190"/>
        <v>1</v>
      </c>
      <c r="J1768" t="s">
        <v>283</v>
      </c>
      <c r="K1768">
        <v>6</v>
      </c>
      <c r="L1768">
        <v>376</v>
      </c>
      <c r="M1768">
        <v>0</v>
      </c>
      <c r="N1768">
        <v>38</v>
      </c>
      <c r="O1768">
        <v>11</v>
      </c>
      <c r="P1768">
        <v>8</v>
      </c>
      <c r="Q1768">
        <v>69</v>
      </c>
      <c r="R1768" s="2">
        <f t="shared" si="191"/>
        <v>502</v>
      </c>
      <c r="S1768">
        <v>5</v>
      </c>
      <c r="T1768" s="2" t="str">
        <f t="shared" si="192"/>
        <v>With Discount</v>
      </c>
      <c r="U1768">
        <v>6</v>
      </c>
      <c r="V1768" s="18">
        <f t="shared" si="193"/>
        <v>251</v>
      </c>
      <c r="W1768">
        <v>3</v>
      </c>
      <c r="X1768">
        <v>6</v>
      </c>
      <c r="Y1768" s="18">
        <f t="shared" si="194"/>
        <v>251</v>
      </c>
      <c r="Z1768">
        <v>6</v>
      </c>
      <c r="AA1768" s="2">
        <f t="shared" si="195"/>
        <v>20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3</v>
      </c>
      <c r="AI1768">
        <v>11</v>
      </c>
      <c r="AJ1768">
        <v>0</v>
      </c>
    </row>
    <row r="1769" spans="1:36" x14ac:dyDescent="0.25">
      <c r="A1769">
        <v>8008</v>
      </c>
      <c r="B1769">
        <v>1983</v>
      </c>
      <c r="C1769" s="2">
        <f t="shared" ca="1" si="189"/>
        <v>42</v>
      </c>
      <c r="D1769" t="s">
        <v>442</v>
      </c>
      <c r="E1769" t="s">
        <v>34</v>
      </c>
      <c r="F1769">
        <v>36075</v>
      </c>
      <c r="G1769">
        <v>1</v>
      </c>
      <c r="H1769">
        <v>0</v>
      </c>
      <c r="I1769" s="21">
        <f t="shared" si="190"/>
        <v>1</v>
      </c>
      <c r="J1769" s="1">
        <v>41529</v>
      </c>
      <c r="K1769">
        <v>54</v>
      </c>
      <c r="L1769">
        <v>46</v>
      </c>
      <c r="M1769">
        <v>0</v>
      </c>
      <c r="N1769">
        <v>30</v>
      </c>
      <c r="O1769">
        <v>12</v>
      </c>
      <c r="P1769">
        <v>1</v>
      </c>
      <c r="Q1769">
        <v>30</v>
      </c>
      <c r="R1769" s="2">
        <f t="shared" si="191"/>
        <v>119</v>
      </c>
      <c r="S1769">
        <v>1</v>
      </c>
      <c r="T1769" s="2" t="str">
        <f t="shared" si="192"/>
        <v>With Discount</v>
      </c>
      <c r="U1769">
        <v>2</v>
      </c>
      <c r="V1769" s="18">
        <f t="shared" si="193"/>
        <v>39.666666666666664</v>
      </c>
      <c r="W1769">
        <v>0</v>
      </c>
      <c r="X1769">
        <v>4</v>
      </c>
      <c r="Y1769" s="18">
        <f t="shared" si="194"/>
        <v>79.333333333333329</v>
      </c>
      <c r="Z1769">
        <v>6</v>
      </c>
      <c r="AA1769" s="2">
        <f t="shared" si="195"/>
        <v>7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3</v>
      </c>
      <c r="AI1769">
        <v>11</v>
      </c>
      <c r="AJ1769">
        <v>0</v>
      </c>
    </row>
    <row r="1770" spans="1:36" x14ac:dyDescent="0.25">
      <c r="A1770">
        <v>1513</v>
      </c>
      <c r="B1770">
        <v>1979</v>
      </c>
      <c r="C1770" s="2">
        <f t="shared" ca="1" si="189"/>
        <v>46</v>
      </c>
      <c r="D1770" t="s">
        <v>443</v>
      </c>
      <c r="E1770" t="s">
        <v>34</v>
      </c>
      <c r="F1770">
        <v>60839</v>
      </c>
      <c r="G1770">
        <v>1</v>
      </c>
      <c r="H1770">
        <v>1</v>
      </c>
      <c r="I1770" s="21">
        <f t="shared" si="190"/>
        <v>2</v>
      </c>
      <c r="J1770" t="s">
        <v>401</v>
      </c>
      <c r="K1770">
        <v>72</v>
      </c>
      <c r="L1770">
        <v>600</v>
      </c>
      <c r="M1770">
        <v>21</v>
      </c>
      <c r="N1770">
        <v>128</v>
      </c>
      <c r="O1770">
        <v>223</v>
      </c>
      <c r="P1770">
        <v>150</v>
      </c>
      <c r="Q1770">
        <v>128</v>
      </c>
      <c r="R1770" s="2">
        <f t="shared" si="191"/>
        <v>1250</v>
      </c>
      <c r="S1770">
        <v>13</v>
      </c>
      <c r="T1770" s="2" t="str">
        <f t="shared" si="192"/>
        <v>With Discount</v>
      </c>
      <c r="U1770">
        <v>2</v>
      </c>
      <c r="V1770" s="18">
        <f t="shared" si="193"/>
        <v>178.57142857142856</v>
      </c>
      <c r="W1770">
        <v>2</v>
      </c>
      <c r="X1770">
        <v>12</v>
      </c>
      <c r="Y1770" s="18">
        <f t="shared" si="194"/>
        <v>1071.4285714285713</v>
      </c>
      <c r="Z1770">
        <v>8</v>
      </c>
      <c r="AA1770" s="2">
        <f t="shared" si="195"/>
        <v>29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3</v>
      </c>
      <c r="AI1770">
        <v>11</v>
      </c>
      <c r="AJ1770">
        <v>0</v>
      </c>
    </row>
    <row r="1771" spans="1:36" x14ac:dyDescent="0.25">
      <c r="A1771">
        <v>6173</v>
      </c>
      <c r="B1771">
        <v>1979</v>
      </c>
      <c r="C1771" s="2">
        <f t="shared" ca="1" si="189"/>
        <v>46</v>
      </c>
      <c r="D1771" t="s">
        <v>442</v>
      </c>
      <c r="E1771" t="s">
        <v>34</v>
      </c>
      <c r="F1771">
        <v>77298</v>
      </c>
      <c r="G1771">
        <v>0</v>
      </c>
      <c r="H1771">
        <v>1</v>
      </c>
      <c r="I1771" s="21">
        <f t="shared" si="190"/>
        <v>1</v>
      </c>
      <c r="J1771" s="1">
        <v>41316</v>
      </c>
      <c r="K1771">
        <v>46</v>
      </c>
      <c r="L1771">
        <v>425</v>
      </c>
      <c r="M1771">
        <v>115</v>
      </c>
      <c r="N1771">
        <v>292</v>
      </c>
      <c r="O1771">
        <v>23</v>
      </c>
      <c r="P1771">
        <v>35</v>
      </c>
      <c r="Q1771">
        <v>79</v>
      </c>
      <c r="R1771" s="2">
        <f t="shared" si="191"/>
        <v>969</v>
      </c>
      <c r="S1771">
        <v>1</v>
      </c>
      <c r="T1771" s="2" t="str">
        <f t="shared" si="192"/>
        <v>With Discount</v>
      </c>
      <c r="U1771">
        <v>6</v>
      </c>
      <c r="V1771" s="18">
        <f t="shared" si="193"/>
        <v>342</v>
      </c>
      <c r="W1771">
        <v>6</v>
      </c>
      <c r="X1771">
        <v>11</v>
      </c>
      <c r="Y1771" s="18">
        <f t="shared" si="194"/>
        <v>627</v>
      </c>
      <c r="Z1771">
        <v>3</v>
      </c>
      <c r="AA1771" s="2">
        <f t="shared" si="195"/>
        <v>24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3</v>
      </c>
      <c r="AI1771">
        <v>11</v>
      </c>
      <c r="AJ1771">
        <v>0</v>
      </c>
    </row>
    <row r="1772" spans="1:36" x14ac:dyDescent="0.25">
      <c r="A1772">
        <v>1419</v>
      </c>
      <c r="B1772">
        <v>1950</v>
      </c>
      <c r="C1772" s="2">
        <f t="shared" ca="1" si="189"/>
        <v>75</v>
      </c>
      <c r="D1772" t="s">
        <v>442</v>
      </c>
      <c r="E1772" t="s">
        <v>34</v>
      </c>
      <c r="F1772">
        <v>34026</v>
      </c>
      <c r="G1772">
        <v>1</v>
      </c>
      <c r="H1772">
        <v>1</v>
      </c>
      <c r="I1772" s="21">
        <f t="shared" si="190"/>
        <v>2</v>
      </c>
      <c r="J1772" s="1">
        <v>41402</v>
      </c>
      <c r="K1772">
        <v>11</v>
      </c>
      <c r="L1772">
        <v>18</v>
      </c>
      <c r="M1772">
        <v>6</v>
      </c>
      <c r="N1772">
        <v>15</v>
      </c>
      <c r="O1772">
        <v>12</v>
      </c>
      <c r="P1772">
        <v>8</v>
      </c>
      <c r="Q1772">
        <v>17</v>
      </c>
      <c r="R1772" s="2">
        <f t="shared" si="191"/>
        <v>76</v>
      </c>
      <c r="S1772">
        <v>3</v>
      </c>
      <c r="T1772" s="2" t="str">
        <f t="shared" si="192"/>
        <v>With Discount</v>
      </c>
      <c r="U1772">
        <v>2</v>
      </c>
      <c r="V1772" s="18">
        <f t="shared" si="193"/>
        <v>30.400000000000002</v>
      </c>
      <c r="W1772">
        <v>1</v>
      </c>
      <c r="X1772">
        <v>3</v>
      </c>
      <c r="Y1772" s="18">
        <f t="shared" si="194"/>
        <v>45.6</v>
      </c>
      <c r="Z1772">
        <v>5</v>
      </c>
      <c r="AA1772" s="2">
        <f t="shared" si="195"/>
        <v>9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3</v>
      </c>
      <c r="AI1772">
        <v>11</v>
      </c>
      <c r="AJ1772">
        <v>0</v>
      </c>
    </row>
    <row r="1773" spans="1:36" x14ac:dyDescent="0.25">
      <c r="A1773">
        <v>9150</v>
      </c>
      <c r="B1773">
        <v>1963</v>
      </c>
      <c r="C1773" s="2">
        <f t="shared" ca="1" si="189"/>
        <v>62</v>
      </c>
      <c r="D1773" t="s">
        <v>33</v>
      </c>
      <c r="E1773" t="s">
        <v>30</v>
      </c>
      <c r="F1773">
        <v>48918</v>
      </c>
      <c r="G1773">
        <v>1</v>
      </c>
      <c r="H1773">
        <v>1</v>
      </c>
      <c r="I1773" s="21">
        <f t="shared" si="190"/>
        <v>2</v>
      </c>
      <c r="J1773" s="1">
        <v>41977</v>
      </c>
      <c r="K1773">
        <v>21</v>
      </c>
      <c r="L1773">
        <v>52</v>
      </c>
      <c r="M1773">
        <v>0</v>
      </c>
      <c r="N1773">
        <v>9</v>
      </c>
      <c r="O1773">
        <v>0</v>
      </c>
      <c r="P1773">
        <v>0</v>
      </c>
      <c r="Q1773">
        <v>1</v>
      </c>
      <c r="R1773" s="2">
        <f t="shared" si="191"/>
        <v>62</v>
      </c>
      <c r="S1773">
        <v>2</v>
      </c>
      <c r="T1773" s="2" t="str">
        <f t="shared" si="192"/>
        <v>With Discount</v>
      </c>
      <c r="U1773">
        <v>1</v>
      </c>
      <c r="V1773" s="18">
        <f t="shared" si="193"/>
        <v>12.4</v>
      </c>
      <c r="W1773">
        <v>0</v>
      </c>
      <c r="X1773">
        <v>4</v>
      </c>
      <c r="Y1773" s="18">
        <f t="shared" si="194"/>
        <v>49.6</v>
      </c>
      <c r="Z1773">
        <v>4</v>
      </c>
      <c r="AA1773" s="2">
        <f t="shared" si="195"/>
        <v>7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3</v>
      </c>
      <c r="AI1773">
        <v>11</v>
      </c>
      <c r="AJ1773">
        <v>0</v>
      </c>
    </row>
    <row r="1774" spans="1:36" x14ac:dyDescent="0.25">
      <c r="A1774">
        <v>7960</v>
      </c>
      <c r="B1774">
        <v>1962</v>
      </c>
      <c r="C1774" s="2">
        <f t="shared" ca="1" si="189"/>
        <v>63</v>
      </c>
      <c r="D1774" t="s">
        <v>443</v>
      </c>
      <c r="E1774" t="s">
        <v>34</v>
      </c>
      <c r="F1774">
        <v>82122</v>
      </c>
      <c r="G1774">
        <v>0</v>
      </c>
      <c r="H1774">
        <v>0</v>
      </c>
      <c r="I1774" s="21">
        <f t="shared" si="190"/>
        <v>0</v>
      </c>
      <c r="J1774" t="s">
        <v>191</v>
      </c>
      <c r="K1774">
        <v>89</v>
      </c>
      <c r="L1774">
        <v>734</v>
      </c>
      <c r="M1774">
        <v>22</v>
      </c>
      <c r="N1774">
        <v>350</v>
      </c>
      <c r="O1774">
        <v>151</v>
      </c>
      <c r="P1774">
        <v>25</v>
      </c>
      <c r="Q1774">
        <v>100</v>
      </c>
      <c r="R1774" s="2">
        <f t="shared" si="191"/>
        <v>1382</v>
      </c>
      <c r="S1774">
        <v>1</v>
      </c>
      <c r="T1774" s="2" t="str">
        <f t="shared" si="192"/>
        <v>With Discount</v>
      </c>
      <c r="U1774">
        <v>3</v>
      </c>
      <c r="V1774" s="18">
        <f t="shared" si="193"/>
        <v>259.125</v>
      </c>
      <c r="W1774">
        <v>9</v>
      </c>
      <c r="X1774">
        <v>13</v>
      </c>
      <c r="Y1774" s="18">
        <f t="shared" si="194"/>
        <v>1122.875</v>
      </c>
      <c r="Z1774">
        <v>1</v>
      </c>
      <c r="AA1774" s="2">
        <f t="shared" si="195"/>
        <v>26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3</v>
      </c>
      <c r="AI1774">
        <v>11</v>
      </c>
      <c r="AJ1774">
        <v>0</v>
      </c>
    </row>
    <row r="1775" spans="1:36" x14ac:dyDescent="0.25">
      <c r="A1775">
        <v>1250</v>
      </c>
      <c r="B1775">
        <v>1976</v>
      </c>
      <c r="C1775" s="2">
        <f t="shared" ca="1" si="189"/>
        <v>49</v>
      </c>
      <c r="D1775" t="s">
        <v>442</v>
      </c>
      <c r="E1775" t="s">
        <v>30</v>
      </c>
      <c r="F1775">
        <v>37697</v>
      </c>
      <c r="G1775">
        <v>1</v>
      </c>
      <c r="H1775">
        <v>0</v>
      </c>
      <c r="I1775" s="21">
        <f t="shared" si="190"/>
        <v>1</v>
      </c>
      <c r="J1775" s="1">
        <v>41822</v>
      </c>
      <c r="K1775">
        <v>82</v>
      </c>
      <c r="L1775">
        <v>34</v>
      </c>
      <c r="M1775">
        <v>6</v>
      </c>
      <c r="N1775">
        <v>21</v>
      </c>
      <c r="O1775">
        <v>11</v>
      </c>
      <c r="P1775">
        <v>4</v>
      </c>
      <c r="Q1775">
        <v>8</v>
      </c>
      <c r="R1775" s="2">
        <f t="shared" si="191"/>
        <v>84</v>
      </c>
      <c r="S1775">
        <v>1</v>
      </c>
      <c r="T1775" s="2" t="str">
        <f t="shared" si="192"/>
        <v>With Discount</v>
      </c>
      <c r="U1775">
        <v>2</v>
      </c>
      <c r="V1775" s="18">
        <f t="shared" si="193"/>
        <v>33.6</v>
      </c>
      <c r="W1775">
        <v>1</v>
      </c>
      <c r="X1775">
        <v>3</v>
      </c>
      <c r="Y1775" s="18">
        <f t="shared" si="194"/>
        <v>50.4</v>
      </c>
      <c r="Z1775">
        <v>6</v>
      </c>
      <c r="AA1775" s="2">
        <f t="shared" si="195"/>
        <v>7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3</v>
      </c>
      <c r="AI1775">
        <v>11</v>
      </c>
      <c r="AJ1775">
        <v>0</v>
      </c>
    </row>
    <row r="1776" spans="1:36" x14ac:dyDescent="0.25">
      <c r="A1776">
        <v>9905</v>
      </c>
      <c r="B1776">
        <v>1952</v>
      </c>
      <c r="C1776" s="2">
        <f t="shared" ca="1" si="189"/>
        <v>73</v>
      </c>
      <c r="D1776" t="s">
        <v>442</v>
      </c>
      <c r="E1776" t="s">
        <v>34</v>
      </c>
      <c r="F1776">
        <v>34074</v>
      </c>
      <c r="G1776">
        <v>1</v>
      </c>
      <c r="H1776">
        <v>1</v>
      </c>
      <c r="I1776" s="21">
        <f t="shared" si="190"/>
        <v>2</v>
      </c>
      <c r="J1776" t="s">
        <v>117</v>
      </c>
      <c r="K1776">
        <v>69</v>
      </c>
      <c r="L1776">
        <v>135</v>
      </c>
      <c r="M1776">
        <v>1</v>
      </c>
      <c r="N1776">
        <v>41</v>
      </c>
      <c r="O1776">
        <v>10</v>
      </c>
      <c r="P1776">
        <v>1</v>
      </c>
      <c r="Q1776">
        <v>67</v>
      </c>
      <c r="R1776" s="2">
        <f t="shared" si="191"/>
        <v>255</v>
      </c>
      <c r="S1776">
        <v>5</v>
      </c>
      <c r="T1776" s="2" t="str">
        <f t="shared" si="192"/>
        <v>With Discount</v>
      </c>
      <c r="U1776">
        <v>3</v>
      </c>
      <c r="V1776" s="18">
        <f t="shared" si="193"/>
        <v>127.5</v>
      </c>
      <c r="W1776">
        <v>3</v>
      </c>
      <c r="X1776">
        <v>3</v>
      </c>
      <c r="Y1776" s="18">
        <f t="shared" si="194"/>
        <v>127.5</v>
      </c>
      <c r="Z1776">
        <v>6</v>
      </c>
      <c r="AA1776" s="2">
        <f t="shared" si="195"/>
        <v>14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3</v>
      </c>
      <c r="AI1776">
        <v>11</v>
      </c>
      <c r="AJ1776">
        <v>0</v>
      </c>
    </row>
    <row r="1777" spans="1:36" x14ac:dyDescent="0.25">
      <c r="A1777">
        <v>10691</v>
      </c>
      <c r="B1777">
        <v>1960</v>
      </c>
      <c r="C1777" s="2">
        <f t="shared" ca="1" si="189"/>
        <v>65</v>
      </c>
      <c r="D1777" t="s">
        <v>443</v>
      </c>
      <c r="E1777" t="s">
        <v>34</v>
      </c>
      <c r="F1777">
        <v>28520</v>
      </c>
      <c r="G1777">
        <v>1</v>
      </c>
      <c r="H1777">
        <v>1</v>
      </c>
      <c r="I1777" s="21">
        <f t="shared" si="190"/>
        <v>2</v>
      </c>
      <c r="J1777" t="s">
        <v>207</v>
      </c>
      <c r="K1777">
        <v>55</v>
      </c>
      <c r="L1777">
        <v>11</v>
      </c>
      <c r="M1777">
        <v>0</v>
      </c>
      <c r="N1777">
        <v>10</v>
      </c>
      <c r="O1777">
        <v>0</v>
      </c>
      <c r="P1777">
        <v>2</v>
      </c>
      <c r="Q1777">
        <v>20</v>
      </c>
      <c r="R1777" s="2">
        <f t="shared" si="191"/>
        <v>43</v>
      </c>
      <c r="S1777">
        <v>1</v>
      </c>
      <c r="T1777" s="2" t="str">
        <f t="shared" si="192"/>
        <v>With Discount</v>
      </c>
      <c r="U1777">
        <v>1</v>
      </c>
      <c r="V1777" s="18">
        <f t="shared" si="193"/>
        <v>14.333333333333332</v>
      </c>
      <c r="W1777">
        <v>1</v>
      </c>
      <c r="X1777">
        <v>2</v>
      </c>
      <c r="Y1777" s="18">
        <f t="shared" si="194"/>
        <v>28.666666666666664</v>
      </c>
      <c r="Z1777">
        <v>6</v>
      </c>
      <c r="AA1777" s="2">
        <f t="shared" si="195"/>
        <v>5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3</v>
      </c>
      <c r="AI1777">
        <v>11</v>
      </c>
      <c r="AJ1777">
        <v>0</v>
      </c>
    </row>
    <row r="1778" spans="1:36" x14ac:dyDescent="0.25">
      <c r="A1778">
        <v>7002</v>
      </c>
      <c r="B1778">
        <v>1955</v>
      </c>
      <c r="C1778" s="2">
        <f t="shared" ca="1" si="189"/>
        <v>70</v>
      </c>
      <c r="D1778" t="s">
        <v>442</v>
      </c>
      <c r="E1778" t="s">
        <v>30</v>
      </c>
      <c r="F1778">
        <v>62535</v>
      </c>
      <c r="G1778">
        <v>0</v>
      </c>
      <c r="H1778">
        <v>1</v>
      </c>
      <c r="I1778" s="21">
        <f t="shared" si="190"/>
        <v>1</v>
      </c>
      <c r="J1778" s="1">
        <v>41343</v>
      </c>
      <c r="K1778">
        <v>13</v>
      </c>
      <c r="L1778">
        <v>163</v>
      </c>
      <c r="M1778">
        <v>48</v>
      </c>
      <c r="N1778">
        <v>90</v>
      </c>
      <c r="O1778">
        <v>0</v>
      </c>
      <c r="P1778">
        <v>45</v>
      </c>
      <c r="Q1778">
        <v>52</v>
      </c>
      <c r="R1778" s="2">
        <f t="shared" si="191"/>
        <v>398</v>
      </c>
      <c r="S1778">
        <v>1</v>
      </c>
      <c r="T1778" s="2" t="str">
        <f t="shared" si="192"/>
        <v>With Discount</v>
      </c>
      <c r="U1778">
        <v>3</v>
      </c>
      <c r="V1778" s="18">
        <f t="shared" si="193"/>
        <v>108.54545454545453</v>
      </c>
      <c r="W1778">
        <v>2</v>
      </c>
      <c r="X1778">
        <v>8</v>
      </c>
      <c r="Y1778" s="18">
        <f t="shared" si="194"/>
        <v>289.45454545454544</v>
      </c>
      <c r="Z1778">
        <v>3</v>
      </c>
      <c r="AA1778" s="2">
        <f t="shared" si="195"/>
        <v>14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3</v>
      </c>
      <c r="AI1778">
        <v>11</v>
      </c>
      <c r="AJ1778">
        <v>0</v>
      </c>
    </row>
    <row r="1779" spans="1:36" x14ac:dyDescent="0.25">
      <c r="A1779">
        <v>2952</v>
      </c>
      <c r="B1779">
        <v>1977</v>
      </c>
      <c r="C1779" s="2">
        <f t="shared" ca="1" si="189"/>
        <v>48</v>
      </c>
      <c r="D1779" t="s">
        <v>443</v>
      </c>
      <c r="E1779" t="s">
        <v>30</v>
      </c>
      <c r="F1779">
        <v>36273</v>
      </c>
      <c r="G1779">
        <v>1</v>
      </c>
      <c r="H1779">
        <v>0</v>
      </c>
      <c r="I1779" s="21">
        <f t="shared" si="190"/>
        <v>1</v>
      </c>
      <c r="J1779" t="s">
        <v>148</v>
      </c>
      <c r="K1779">
        <v>80</v>
      </c>
      <c r="L1779">
        <v>29</v>
      </c>
      <c r="M1779">
        <v>3</v>
      </c>
      <c r="N1779">
        <v>30</v>
      </c>
      <c r="O1779">
        <v>3</v>
      </c>
      <c r="P1779">
        <v>2</v>
      </c>
      <c r="Q1779">
        <v>9</v>
      </c>
      <c r="R1779" s="2">
        <f t="shared" si="191"/>
        <v>76</v>
      </c>
      <c r="S1779">
        <v>2</v>
      </c>
      <c r="T1779" s="2" t="str">
        <f t="shared" si="192"/>
        <v>With Discount</v>
      </c>
      <c r="U1779">
        <v>3</v>
      </c>
      <c r="V1779" s="18">
        <f t="shared" si="193"/>
        <v>38</v>
      </c>
      <c r="W1779">
        <v>0</v>
      </c>
      <c r="X1779">
        <v>3</v>
      </c>
      <c r="Y1779" s="18">
        <f t="shared" si="194"/>
        <v>38</v>
      </c>
      <c r="Z1779">
        <v>6</v>
      </c>
      <c r="AA1779" s="2">
        <f t="shared" si="195"/>
        <v>8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3</v>
      </c>
      <c r="AI1779">
        <v>11</v>
      </c>
      <c r="AJ1779">
        <v>0</v>
      </c>
    </row>
    <row r="1780" spans="1:36" x14ac:dyDescent="0.25">
      <c r="A1780">
        <v>8439</v>
      </c>
      <c r="B1780">
        <v>1964</v>
      </c>
      <c r="C1780" s="2">
        <f t="shared" ca="1" si="189"/>
        <v>61</v>
      </c>
      <c r="D1780" t="s">
        <v>442</v>
      </c>
      <c r="E1780" t="s">
        <v>34</v>
      </c>
      <c r="F1780">
        <v>63404</v>
      </c>
      <c r="G1780">
        <v>0</v>
      </c>
      <c r="H1780">
        <v>2</v>
      </c>
      <c r="I1780" s="21">
        <f t="shared" si="190"/>
        <v>2</v>
      </c>
      <c r="J1780" s="1">
        <v>41796</v>
      </c>
      <c r="K1780">
        <v>97</v>
      </c>
      <c r="L1780">
        <v>734</v>
      </c>
      <c r="M1780">
        <v>26</v>
      </c>
      <c r="N1780">
        <v>70</v>
      </c>
      <c r="O1780">
        <v>11</v>
      </c>
      <c r="P1780">
        <v>44</v>
      </c>
      <c r="Q1780">
        <v>17</v>
      </c>
      <c r="R1780" s="2">
        <f t="shared" si="191"/>
        <v>902</v>
      </c>
      <c r="S1780">
        <v>2</v>
      </c>
      <c r="T1780" s="2" t="str">
        <f t="shared" si="192"/>
        <v>With Discount</v>
      </c>
      <c r="U1780">
        <v>6</v>
      </c>
      <c r="V1780" s="18">
        <f t="shared" si="193"/>
        <v>541.19999999999993</v>
      </c>
      <c r="W1780">
        <v>3</v>
      </c>
      <c r="X1780">
        <v>4</v>
      </c>
      <c r="Y1780" s="18">
        <f t="shared" si="194"/>
        <v>360.8</v>
      </c>
      <c r="Z1780">
        <v>4</v>
      </c>
      <c r="AA1780" s="2">
        <f t="shared" si="195"/>
        <v>15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3</v>
      </c>
      <c r="AI1780">
        <v>11</v>
      </c>
      <c r="AJ1780">
        <v>0</v>
      </c>
    </row>
    <row r="1781" spans="1:36" x14ac:dyDescent="0.25">
      <c r="A1781">
        <v>762</v>
      </c>
      <c r="B1781">
        <v>1981</v>
      </c>
      <c r="C1781" s="2">
        <f t="shared" ca="1" si="189"/>
        <v>44</v>
      </c>
      <c r="D1781" t="s">
        <v>443</v>
      </c>
      <c r="E1781" t="s">
        <v>34</v>
      </c>
      <c r="F1781">
        <v>75774</v>
      </c>
      <c r="G1781">
        <v>1</v>
      </c>
      <c r="H1781">
        <v>0</v>
      </c>
      <c r="I1781" s="21">
        <f t="shared" si="190"/>
        <v>1</v>
      </c>
      <c r="J1781" s="1">
        <v>41675</v>
      </c>
      <c r="K1781">
        <v>27</v>
      </c>
      <c r="L1781">
        <v>340</v>
      </c>
      <c r="M1781">
        <v>21</v>
      </c>
      <c r="N1781">
        <v>134</v>
      </c>
      <c r="O1781">
        <v>258</v>
      </c>
      <c r="P1781">
        <v>14</v>
      </c>
      <c r="Q1781">
        <v>56</v>
      </c>
      <c r="R1781" s="2">
        <f t="shared" si="191"/>
        <v>823</v>
      </c>
      <c r="S1781">
        <v>1</v>
      </c>
      <c r="T1781" s="2" t="str">
        <f t="shared" si="192"/>
        <v>With Discount</v>
      </c>
      <c r="U1781">
        <v>7</v>
      </c>
      <c r="V1781" s="18">
        <f t="shared" si="193"/>
        <v>384.06666666666666</v>
      </c>
      <c r="W1781">
        <v>5</v>
      </c>
      <c r="X1781">
        <v>8</v>
      </c>
      <c r="Y1781" s="18">
        <f t="shared" si="194"/>
        <v>438.93333333333334</v>
      </c>
      <c r="Z1781">
        <v>4</v>
      </c>
      <c r="AA1781" s="2">
        <f t="shared" si="195"/>
        <v>21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3</v>
      </c>
      <c r="AI1781">
        <v>11</v>
      </c>
      <c r="AJ1781">
        <v>0</v>
      </c>
    </row>
    <row r="1782" spans="1:36" x14ac:dyDescent="0.25">
      <c r="A1782">
        <v>2831</v>
      </c>
      <c r="B1782">
        <v>1976</v>
      </c>
      <c r="C1782" s="2">
        <f t="shared" ca="1" si="189"/>
        <v>49</v>
      </c>
      <c r="D1782" t="s">
        <v>442</v>
      </c>
      <c r="E1782" t="s">
        <v>34</v>
      </c>
      <c r="F1782">
        <v>78416</v>
      </c>
      <c r="G1782">
        <v>0</v>
      </c>
      <c r="H1782">
        <v>1</v>
      </c>
      <c r="I1782" s="21">
        <f t="shared" si="190"/>
        <v>1</v>
      </c>
      <c r="J1782" t="s">
        <v>305</v>
      </c>
      <c r="K1782">
        <v>99</v>
      </c>
      <c r="L1782">
        <v>453</v>
      </c>
      <c r="M1782">
        <v>38</v>
      </c>
      <c r="N1782">
        <v>279</v>
      </c>
      <c r="O1782">
        <v>188</v>
      </c>
      <c r="P1782">
        <v>38</v>
      </c>
      <c r="Q1782">
        <v>183</v>
      </c>
      <c r="R1782" s="2">
        <f t="shared" si="191"/>
        <v>1179</v>
      </c>
      <c r="S1782">
        <v>2</v>
      </c>
      <c r="T1782" s="2" t="str">
        <f t="shared" si="192"/>
        <v>With Discount</v>
      </c>
      <c r="U1782">
        <v>7</v>
      </c>
      <c r="V1782" s="18">
        <f t="shared" si="193"/>
        <v>485.47058823529409</v>
      </c>
      <c r="W1782">
        <v>7</v>
      </c>
      <c r="X1782">
        <v>10</v>
      </c>
      <c r="Y1782" s="18">
        <f t="shared" si="194"/>
        <v>693.52941176470586</v>
      </c>
      <c r="Z1782">
        <v>3</v>
      </c>
      <c r="AA1782" s="2">
        <f t="shared" si="195"/>
        <v>26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3</v>
      </c>
      <c r="AI1782">
        <v>11</v>
      </c>
      <c r="AJ1782">
        <v>0</v>
      </c>
    </row>
    <row r="1783" spans="1:36" x14ac:dyDescent="0.25">
      <c r="A1783">
        <v>6977</v>
      </c>
      <c r="B1783">
        <v>1974</v>
      </c>
      <c r="C1783" s="2">
        <f t="shared" ca="1" si="189"/>
        <v>51</v>
      </c>
      <c r="D1783" t="s">
        <v>442</v>
      </c>
      <c r="E1783" t="s">
        <v>34</v>
      </c>
      <c r="F1783">
        <v>75702</v>
      </c>
      <c r="G1783">
        <v>0</v>
      </c>
      <c r="H1783">
        <v>1</v>
      </c>
      <c r="I1783" s="21">
        <f t="shared" si="190"/>
        <v>1</v>
      </c>
      <c r="J1783" t="s">
        <v>347</v>
      </c>
      <c r="K1783">
        <v>87</v>
      </c>
      <c r="L1783">
        <v>1073</v>
      </c>
      <c r="M1783">
        <v>0</v>
      </c>
      <c r="N1783">
        <v>629</v>
      </c>
      <c r="O1783">
        <v>145</v>
      </c>
      <c r="P1783">
        <v>37</v>
      </c>
      <c r="Q1783">
        <v>37</v>
      </c>
      <c r="R1783" s="2">
        <f t="shared" si="191"/>
        <v>1921</v>
      </c>
      <c r="S1783">
        <v>1</v>
      </c>
      <c r="T1783" s="2" t="str">
        <f t="shared" si="192"/>
        <v>With Discount</v>
      </c>
      <c r="U1783">
        <v>10</v>
      </c>
      <c r="V1783" s="18">
        <f t="shared" si="193"/>
        <v>835.21739130434776</v>
      </c>
      <c r="W1783">
        <v>5</v>
      </c>
      <c r="X1783">
        <v>13</v>
      </c>
      <c r="Y1783" s="18">
        <f t="shared" si="194"/>
        <v>1085.782608695652</v>
      </c>
      <c r="Z1783">
        <v>6</v>
      </c>
      <c r="AA1783" s="2">
        <f t="shared" si="195"/>
        <v>29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3</v>
      </c>
      <c r="AI1783">
        <v>11</v>
      </c>
      <c r="AJ1783">
        <v>0</v>
      </c>
    </row>
    <row r="1784" spans="1:36" x14ac:dyDescent="0.25">
      <c r="A1784">
        <v>6289</v>
      </c>
      <c r="B1784">
        <v>1951</v>
      </c>
      <c r="C1784" s="2">
        <f t="shared" ca="1" si="189"/>
        <v>74</v>
      </c>
      <c r="D1784" t="s">
        <v>443</v>
      </c>
      <c r="E1784" t="s">
        <v>34</v>
      </c>
      <c r="F1784">
        <v>59385</v>
      </c>
      <c r="G1784">
        <v>1</v>
      </c>
      <c r="H1784">
        <v>1</v>
      </c>
      <c r="I1784" s="21">
        <f t="shared" si="190"/>
        <v>2</v>
      </c>
      <c r="J1784" t="s">
        <v>378</v>
      </c>
      <c r="K1784">
        <v>85</v>
      </c>
      <c r="L1784">
        <v>135</v>
      </c>
      <c r="M1784">
        <v>0</v>
      </c>
      <c r="N1784">
        <v>10</v>
      </c>
      <c r="O1784">
        <v>0</v>
      </c>
      <c r="P1784">
        <v>4</v>
      </c>
      <c r="Q1784">
        <v>36</v>
      </c>
      <c r="R1784" s="2">
        <f t="shared" si="191"/>
        <v>185</v>
      </c>
      <c r="S1784">
        <v>2</v>
      </c>
      <c r="T1784" s="2" t="str">
        <f t="shared" si="192"/>
        <v>With Discount</v>
      </c>
      <c r="U1784">
        <v>3</v>
      </c>
      <c r="V1784" s="18">
        <f t="shared" si="193"/>
        <v>79.285714285714278</v>
      </c>
      <c r="W1784">
        <v>1</v>
      </c>
      <c r="X1784">
        <v>4</v>
      </c>
      <c r="Y1784" s="18">
        <f t="shared" si="194"/>
        <v>105.71428571428571</v>
      </c>
      <c r="Z1784">
        <v>5</v>
      </c>
      <c r="AA1784" s="2">
        <f t="shared" si="195"/>
        <v>10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3</v>
      </c>
      <c r="AI1784">
        <v>11</v>
      </c>
      <c r="AJ1784">
        <v>0</v>
      </c>
    </row>
    <row r="1785" spans="1:36" x14ac:dyDescent="0.25">
      <c r="A1785">
        <v>4168</v>
      </c>
      <c r="B1785">
        <v>1966</v>
      </c>
      <c r="C1785" s="2">
        <f t="shared" ca="1" si="189"/>
        <v>59</v>
      </c>
      <c r="D1785" t="s">
        <v>442</v>
      </c>
      <c r="E1785" t="s">
        <v>30</v>
      </c>
      <c r="F1785">
        <v>37070</v>
      </c>
      <c r="G1785">
        <v>1</v>
      </c>
      <c r="H1785">
        <v>1</v>
      </c>
      <c r="I1785" s="21">
        <f t="shared" si="190"/>
        <v>2</v>
      </c>
      <c r="J1785" t="s">
        <v>146</v>
      </c>
      <c r="K1785">
        <v>30</v>
      </c>
      <c r="L1785">
        <v>231</v>
      </c>
      <c r="M1785">
        <v>7</v>
      </c>
      <c r="N1785">
        <v>137</v>
      </c>
      <c r="O1785">
        <v>4</v>
      </c>
      <c r="P1785">
        <v>15</v>
      </c>
      <c r="Q1785">
        <v>39</v>
      </c>
      <c r="R1785" s="2">
        <f t="shared" si="191"/>
        <v>433</v>
      </c>
      <c r="S1785">
        <v>9</v>
      </c>
      <c r="T1785" s="2" t="str">
        <f t="shared" si="192"/>
        <v>With Discount</v>
      </c>
      <c r="U1785">
        <v>5</v>
      </c>
      <c r="V1785" s="18">
        <f t="shared" si="193"/>
        <v>166.53846153846155</v>
      </c>
      <c r="W1785">
        <v>1</v>
      </c>
      <c r="X1785">
        <v>8</v>
      </c>
      <c r="Y1785" s="18">
        <f t="shared" si="194"/>
        <v>266.46153846153845</v>
      </c>
      <c r="Z1785">
        <v>7</v>
      </c>
      <c r="AA1785" s="2">
        <f t="shared" si="195"/>
        <v>23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3</v>
      </c>
      <c r="AI1785">
        <v>11</v>
      </c>
      <c r="AJ1785">
        <v>1</v>
      </c>
    </row>
    <row r="1786" spans="1:36" x14ac:dyDescent="0.25">
      <c r="A1786">
        <v>8397</v>
      </c>
      <c r="B1786">
        <v>1951</v>
      </c>
      <c r="C1786" s="2">
        <f t="shared" ca="1" si="189"/>
        <v>74</v>
      </c>
      <c r="D1786" t="s">
        <v>442</v>
      </c>
      <c r="E1786" t="s">
        <v>34</v>
      </c>
      <c r="F1786">
        <v>44689</v>
      </c>
      <c r="G1786">
        <v>1</v>
      </c>
      <c r="H1786">
        <v>1</v>
      </c>
      <c r="I1786" s="21">
        <f t="shared" si="190"/>
        <v>2</v>
      </c>
      <c r="J1786" s="1">
        <v>41913</v>
      </c>
      <c r="K1786">
        <v>82</v>
      </c>
      <c r="L1786">
        <v>18</v>
      </c>
      <c r="M1786">
        <v>0</v>
      </c>
      <c r="N1786">
        <v>5</v>
      </c>
      <c r="O1786">
        <v>0</v>
      </c>
      <c r="P1786">
        <v>0</v>
      </c>
      <c r="Q1786">
        <v>11</v>
      </c>
      <c r="R1786" s="2">
        <f t="shared" si="191"/>
        <v>34</v>
      </c>
      <c r="S1786">
        <v>2</v>
      </c>
      <c r="T1786" s="2" t="str">
        <f t="shared" si="192"/>
        <v>With Discount</v>
      </c>
      <c r="U1786">
        <v>1</v>
      </c>
      <c r="V1786" s="18">
        <f t="shared" si="193"/>
        <v>11.333333333333332</v>
      </c>
      <c r="W1786">
        <v>1</v>
      </c>
      <c r="X1786">
        <v>2</v>
      </c>
      <c r="Y1786" s="18">
        <f t="shared" si="194"/>
        <v>22.666666666666664</v>
      </c>
      <c r="Z1786">
        <v>7</v>
      </c>
      <c r="AA1786" s="2">
        <f t="shared" si="195"/>
        <v>6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3</v>
      </c>
      <c r="AI1786">
        <v>11</v>
      </c>
      <c r="AJ1786">
        <v>0</v>
      </c>
    </row>
    <row r="1787" spans="1:36" x14ac:dyDescent="0.25">
      <c r="A1787">
        <v>9284</v>
      </c>
      <c r="B1787">
        <v>1958</v>
      </c>
      <c r="C1787" s="2">
        <f t="shared" ca="1" si="189"/>
        <v>67</v>
      </c>
      <c r="D1787" t="s">
        <v>442</v>
      </c>
      <c r="E1787" t="s">
        <v>34</v>
      </c>
      <c r="F1787">
        <v>53977</v>
      </c>
      <c r="G1787">
        <v>0</v>
      </c>
      <c r="H1787">
        <v>1</v>
      </c>
      <c r="I1787" s="21">
        <f t="shared" si="190"/>
        <v>1</v>
      </c>
      <c r="J1787" s="1">
        <v>41492</v>
      </c>
      <c r="K1787">
        <v>21</v>
      </c>
      <c r="L1787">
        <v>620</v>
      </c>
      <c r="M1787">
        <v>16</v>
      </c>
      <c r="N1787">
        <v>165</v>
      </c>
      <c r="O1787">
        <v>0</v>
      </c>
      <c r="P1787">
        <v>24</v>
      </c>
      <c r="Q1787">
        <v>82</v>
      </c>
      <c r="R1787" s="2">
        <f t="shared" si="191"/>
        <v>907</v>
      </c>
      <c r="S1787">
        <v>5</v>
      </c>
      <c r="T1787" s="2" t="str">
        <f t="shared" si="192"/>
        <v>With Discount</v>
      </c>
      <c r="U1787">
        <v>5</v>
      </c>
      <c r="V1787" s="18">
        <f t="shared" si="193"/>
        <v>266.76470588235293</v>
      </c>
      <c r="W1787">
        <v>5</v>
      </c>
      <c r="X1787">
        <v>12</v>
      </c>
      <c r="Y1787" s="18">
        <f t="shared" si="194"/>
        <v>640.23529411764707</v>
      </c>
      <c r="Z1787">
        <v>5</v>
      </c>
      <c r="AA1787" s="2">
        <f t="shared" si="195"/>
        <v>27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3</v>
      </c>
      <c r="AI1787">
        <v>11</v>
      </c>
      <c r="AJ1787">
        <v>0</v>
      </c>
    </row>
    <row r="1788" spans="1:36" x14ac:dyDescent="0.25">
      <c r="A1788">
        <v>6237</v>
      </c>
      <c r="B1788">
        <v>1966</v>
      </c>
      <c r="C1788" s="2">
        <f t="shared" ca="1" si="189"/>
        <v>59</v>
      </c>
      <c r="D1788" t="s">
        <v>33</v>
      </c>
      <c r="E1788" t="s">
        <v>30</v>
      </c>
      <c r="F1788">
        <v>7144</v>
      </c>
      <c r="G1788">
        <v>0</v>
      </c>
      <c r="H1788">
        <v>2</v>
      </c>
      <c r="I1788" s="21">
        <f t="shared" si="190"/>
        <v>2</v>
      </c>
      <c r="J1788" s="1">
        <v>41467</v>
      </c>
      <c r="K1788">
        <v>92</v>
      </c>
      <c r="L1788">
        <v>81</v>
      </c>
      <c r="M1788">
        <v>4</v>
      </c>
      <c r="N1788">
        <v>33</v>
      </c>
      <c r="O1788">
        <v>5</v>
      </c>
      <c r="P1788">
        <v>2</v>
      </c>
      <c r="Q1788">
        <v>291</v>
      </c>
      <c r="R1788" s="2">
        <f t="shared" si="191"/>
        <v>416</v>
      </c>
      <c r="S1788">
        <v>0</v>
      </c>
      <c r="T1788" s="2" t="str">
        <f t="shared" si="192"/>
        <v>Without Discount</v>
      </c>
      <c r="U1788">
        <v>23</v>
      </c>
      <c r="V1788" s="18">
        <f t="shared" si="193"/>
        <v>398.66666666666669</v>
      </c>
      <c r="W1788">
        <v>1</v>
      </c>
      <c r="X1788">
        <v>1</v>
      </c>
      <c r="Y1788" s="18">
        <f t="shared" si="194"/>
        <v>17.333333333333332</v>
      </c>
      <c r="Z1788">
        <v>0</v>
      </c>
      <c r="AA1788" s="2">
        <f t="shared" si="195"/>
        <v>25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3</v>
      </c>
      <c r="AI1788">
        <v>11</v>
      </c>
      <c r="AJ1788">
        <v>0</v>
      </c>
    </row>
    <row r="1789" spans="1:36" x14ac:dyDescent="0.25">
      <c r="A1789">
        <v>3130</v>
      </c>
      <c r="B1789">
        <v>1964</v>
      </c>
      <c r="C1789" s="2">
        <f t="shared" ca="1" si="189"/>
        <v>61</v>
      </c>
      <c r="D1789" t="s">
        <v>442</v>
      </c>
      <c r="E1789" t="s">
        <v>30</v>
      </c>
      <c r="F1789">
        <v>18701</v>
      </c>
      <c r="G1789">
        <v>1</v>
      </c>
      <c r="H1789">
        <v>1</v>
      </c>
      <c r="I1789" s="21">
        <f t="shared" si="190"/>
        <v>2</v>
      </c>
      <c r="J1789" s="1">
        <v>41370</v>
      </c>
      <c r="K1789">
        <v>95</v>
      </c>
      <c r="L1789">
        <v>12</v>
      </c>
      <c r="M1789">
        <v>4</v>
      </c>
      <c r="N1789">
        <v>2</v>
      </c>
      <c r="O1789">
        <v>10</v>
      </c>
      <c r="P1789">
        <v>6</v>
      </c>
      <c r="Q1789">
        <v>10</v>
      </c>
      <c r="R1789" s="2">
        <f t="shared" si="191"/>
        <v>44</v>
      </c>
      <c r="S1789">
        <v>4</v>
      </c>
      <c r="T1789" s="2" t="str">
        <f t="shared" si="192"/>
        <v>With Discount</v>
      </c>
      <c r="U1789">
        <v>2</v>
      </c>
      <c r="V1789" s="18">
        <f t="shared" si="193"/>
        <v>14.666666666666666</v>
      </c>
      <c r="W1789">
        <v>0</v>
      </c>
      <c r="X1789">
        <v>4</v>
      </c>
      <c r="Y1789" s="18">
        <f t="shared" si="194"/>
        <v>29.333333333333332</v>
      </c>
      <c r="Z1789">
        <v>5</v>
      </c>
      <c r="AA1789" s="2">
        <f t="shared" si="195"/>
        <v>10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3</v>
      </c>
      <c r="AI1789">
        <v>11</v>
      </c>
      <c r="AJ1789">
        <v>0</v>
      </c>
    </row>
    <row r="1790" spans="1:36" x14ac:dyDescent="0.25">
      <c r="A1790">
        <v>1619</v>
      </c>
      <c r="B1790">
        <v>1956</v>
      </c>
      <c r="C1790" s="2">
        <f t="shared" ca="1" si="189"/>
        <v>69</v>
      </c>
      <c r="D1790" t="s">
        <v>442</v>
      </c>
      <c r="E1790" t="s">
        <v>34</v>
      </c>
      <c r="F1790">
        <v>90369</v>
      </c>
      <c r="G1790">
        <v>0</v>
      </c>
      <c r="H1790">
        <v>0</v>
      </c>
      <c r="I1790" s="21">
        <f t="shared" si="190"/>
        <v>0</v>
      </c>
      <c r="J1790" t="s">
        <v>62</v>
      </c>
      <c r="K1790">
        <v>2</v>
      </c>
      <c r="L1790">
        <v>292</v>
      </c>
      <c r="M1790">
        <v>51</v>
      </c>
      <c r="N1790">
        <v>981</v>
      </c>
      <c r="O1790">
        <v>224</v>
      </c>
      <c r="P1790">
        <v>23</v>
      </c>
      <c r="Q1790">
        <v>17</v>
      </c>
      <c r="R1790" s="2">
        <f t="shared" si="191"/>
        <v>1588</v>
      </c>
      <c r="S1790">
        <v>1</v>
      </c>
      <c r="T1790" s="2" t="str">
        <f t="shared" si="192"/>
        <v>With Discount</v>
      </c>
      <c r="U1790">
        <v>4</v>
      </c>
      <c r="V1790" s="18">
        <f t="shared" si="193"/>
        <v>635.20000000000005</v>
      </c>
      <c r="W1790">
        <v>6</v>
      </c>
      <c r="X1790">
        <v>6</v>
      </c>
      <c r="Y1790" s="18">
        <f t="shared" si="194"/>
        <v>952.8</v>
      </c>
      <c r="Z1790">
        <v>1</v>
      </c>
      <c r="AA1790" s="2">
        <f t="shared" si="195"/>
        <v>17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3</v>
      </c>
      <c r="AI1790">
        <v>11</v>
      </c>
      <c r="AJ1790">
        <v>1</v>
      </c>
    </row>
    <row r="1791" spans="1:36" x14ac:dyDescent="0.25">
      <c r="A1791">
        <v>1990</v>
      </c>
      <c r="B1791">
        <v>1974</v>
      </c>
      <c r="C1791" s="2">
        <f t="shared" ca="1" si="189"/>
        <v>51</v>
      </c>
      <c r="D1791" t="s">
        <v>33</v>
      </c>
      <c r="E1791" t="s">
        <v>30</v>
      </c>
      <c r="F1791">
        <v>63159</v>
      </c>
      <c r="G1791">
        <v>0</v>
      </c>
      <c r="H1791">
        <v>0</v>
      </c>
      <c r="I1791" s="21">
        <f t="shared" si="190"/>
        <v>0</v>
      </c>
      <c r="J1791" s="1">
        <v>41040</v>
      </c>
      <c r="K1791">
        <v>74</v>
      </c>
      <c r="L1791">
        <v>965</v>
      </c>
      <c r="M1791">
        <v>34</v>
      </c>
      <c r="N1791">
        <v>586</v>
      </c>
      <c r="O1791">
        <v>89</v>
      </c>
      <c r="P1791">
        <v>86</v>
      </c>
      <c r="Q1791">
        <v>37</v>
      </c>
      <c r="R1791" s="2">
        <f t="shared" si="191"/>
        <v>1797</v>
      </c>
      <c r="S1791">
        <v>1</v>
      </c>
      <c r="T1791" s="2" t="str">
        <f t="shared" si="192"/>
        <v>With Discount</v>
      </c>
      <c r="U1791">
        <v>3</v>
      </c>
      <c r="V1791" s="18">
        <f t="shared" si="193"/>
        <v>490.09090909090907</v>
      </c>
      <c r="W1791">
        <v>5</v>
      </c>
      <c r="X1791">
        <v>8</v>
      </c>
      <c r="Y1791" s="18">
        <f t="shared" si="194"/>
        <v>1306.909090909091</v>
      </c>
      <c r="Z1791">
        <v>3</v>
      </c>
      <c r="AA1791" s="2">
        <f t="shared" si="195"/>
        <v>17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3</v>
      </c>
      <c r="AI1791">
        <v>11</v>
      </c>
      <c r="AJ1791">
        <v>0</v>
      </c>
    </row>
    <row r="1792" spans="1:36" x14ac:dyDescent="0.25">
      <c r="A1792">
        <v>5513</v>
      </c>
      <c r="B1792">
        <v>1966</v>
      </c>
      <c r="C1792" s="2">
        <f t="shared" ca="1" si="189"/>
        <v>59</v>
      </c>
      <c r="D1792" t="s">
        <v>442</v>
      </c>
      <c r="E1792" t="s">
        <v>34</v>
      </c>
      <c r="F1792">
        <v>37758</v>
      </c>
      <c r="G1792">
        <v>1</v>
      </c>
      <c r="H1792">
        <v>1</v>
      </c>
      <c r="I1792" s="21">
        <f t="shared" si="190"/>
        <v>2</v>
      </c>
      <c r="J1792" s="1">
        <v>41009</v>
      </c>
      <c r="K1792">
        <v>49</v>
      </c>
      <c r="L1792">
        <v>27</v>
      </c>
      <c r="M1792">
        <v>2</v>
      </c>
      <c r="N1792">
        <v>10</v>
      </c>
      <c r="O1792">
        <v>0</v>
      </c>
      <c r="P1792">
        <v>0</v>
      </c>
      <c r="Q1792">
        <v>1</v>
      </c>
      <c r="R1792" s="2">
        <f t="shared" si="191"/>
        <v>40</v>
      </c>
      <c r="S1792">
        <v>2</v>
      </c>
      <c r="T1792" s="2" t="str">
        <f t="shared" si="192"/>
        <v>With Discount</v>
      </c>
      <c r="U1792">
        <v>1</v>
      </c>
      <c r="V1792" s="18">
        <f t="shared" si="193"/>
        <v>10</v>
      </c>
      <c r="W1792">
        <v>0</v>
      </c>
      <c r="X1792">
        <v>3</v>
      </c>
      <c r="Y1792" s="18">
        <f t="shared" si="194"/>
        <v>30</v>
      </c>
      <c r="Z1792">
        <v>8</v>
      </c>
      <c r="AA1792" s="2">
        <f t="shared" si="195"/>
        <v>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3</v>
      </c>
      <c r="AI1792">
        <v>11</v>
      </c>
      <c r="AJ1792">
        <v>0</v>
      </c>
    </row>
    <row r="1793" spans="1:36" x14ac:dyDescent="0.25">
      <c r="A1793">
        <v>269</v>
      </c>
      <c r="B1793">
        <v>1963</v>
      </c>
      <c r="C1793" s="2">
        <f t="shared" ca="1" si="189"/>
        <v>62</v>
      </c>
      <c r="D1793" t="s">
        <v>33</v>
      </c>
      <c r="E1793" t="s">
        <v>30</v>
      </c>
      <c r="F1793">
        <v>46757</v>
      </c>
      <c r="G1793">
        <v>0</v>
      </c>
      <c r="H1793">
        <v>1</v>
      </c>
      <c r="I1793" s="21">
        <f t="shared" si="190"/>
        <v>1</v>
      </c>
      <c r="J1793" t="s">
        <v>402</v>
      </c>
      <c r="K1793">
        <v>71</v>
      </c>
      <c r="L1793">
        <v>777</v>
      </c>
      <c r="M1793">
        <v>30</v>
      </c>
      <c r="N1793">
        <v>163</v>
      </c>
      <c r="O1793">
        <v>0</v>
      </c>
      <c r="P1793">
        <v>51</v>
      </c>
      <c r="Q1793">
        <v>122</v>
      </c>
      <c r="R1793" s="2">
        <f t="shared" si="191"/>
        <v>1143</v>
      </c>
      <c r="S1793">
        <v>6</v>
      </c>
      <c r="T1793" s="2" t="str">
        <f t="shared" si="192"/>
        <v>With Discount</v>
      </c>
      <c r="U1793">
        <v>4</v>
      </c>
      <c r="V1793" s="18">
        <f t="shared" si="193"/>
        <v>415.63636363636363</v>
      </c>
      <c r="W1793">
        <v>4</v>
      </c>
      <c r="X1793">
        <v>7</v>
      </c>
      <c r="Y1793" s="18">
        <f t="shared" si="194"/>
        <v>727.36363636363637</v>
      </c>
      <c r="Z1793">
        <v>9</v>
      </c>
      <c r="AA1793" s="2">
        <f t="shared" si="195"/>
        <v>21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3</v>
      </c>
      <c r="AI1793">
        <v>11</v>
      </c>
      <c r="AJ1793">
        <v>0</v>
      </c>
    </row>
    <row r="1794" spans="1:36" x14ac:dyDescent="0.25">
      <c r="A1794">
        <v>8093</v>
      </c>
      <c r="B1794">
        <v>1969</v>
      </c>
      <c r="C1794" s="2">
        <f t="shared" ca="1" si="189"/>
        <v>56</v>
      </c>
      <c r="D1794" t="s">
        <v>443</v>
      </c>
      <c r="E1794" t="s">
        <v>34</v>
      </c>
      <c r="F1794">
        <v>79734</v>
      </c>
      <c r="G1794">
        <v>0</v>
      </c>
      <c r="H1794">
        <v>0</v>
      </c>
      <c r="I1794" s="21">
        <f t="shared" si="190"/>
        <v>0</v>
      </c>
      <c r="J1794" t="s">
        <v>59</v>
      </c>
      <c r="K1794">
        <v>72</v>
      </c>
      <c r="L1794">
        <v>572</v>
      </c>
      <c r="M1794">
        <v>8</v>
      </c>
      <c r="N1794">
        <v>232</v>
      </c>
      <c r="O1794">
        <v>23</v>
      </c>
      <c r="P1794">
        <v>62</v>
      </c>
      <c r="Q1794">
        <v>17</v>
      </c>
      <c r="R1794" s="2">
        <f t="shared" si="191"/>
        <v>914</v>
      </c>
      <c r="S1794">
        <v>1</v>
      </c>
      <c r="T1794" s="2" t="str">
        <f t="shared" si="192"/>
        <v>With Discount</v>
      </c>
      <c r="U1794">
        <v>4</v>
      </c>
      <c r="V1794" s="18">
        <f t="shared" si="193"/>
        <v>365.6</v>
      </c>
      <c r="W1794">
        <v>3</v>
      </c>
      <c r="X1794">
        <v>6</v>
      </c>
      <c r="Y1794" s="18">
        <f t="shared" si="194"/>
        <v>548.4</v>
      </c>
      <c r="Z1794">
        <v>1</v>
      </c>
      <c r="AA1794" s="2">
        <f t="shared" si="195"/>
        <v>14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3</v>
      </c>
      <c r="AI1794">
        <v>11</v>
      </c>
      <c r="AJ1794">
        <v>0</v>
      </c>
    </row>
    <row r="1795" spans="1:36" x14ac:dyDescent="0.25">
      <c r="A1795">
        <v>10513</v>
      </c>
      <c r="B1795">
        <v>1992</v>
      </c>
      <c r="C1795" s="2">
        <f t="shared" ref="C1795:C1858" ca="1" si="196">YEAR(TODAY()) -B1795</f>
        <v>33</v>
      </c>
      <c r="D1795" t="s">
        <v>442</v>
      </c>
      <c r="E1795" t="s">
        <v>34</v>
      </c>
      <c r="F1795">
        <v>63207</v>
      </c>
      <c r="G1795">
        <v>0</v>
      </c>
      <c r="H1795">
        <v>0</v>
      </c>
      <c r="I1795" s="21">
        <f t="shared" ref="I1795:I1858" si="197">SUM(G1795,H1795)</f>
        <v>0</v>
      </c>
      <c r="J1795" t="s">
        <v>282</v>
      </c>
      <c r="K1795">
        <v>68</v>
      </c>
      <c r="L1795">
        <v>438</v>
      </c>
      <c r="M1795">
        <v>169</v>
      </c>
      <c r="N1795">
        <v>565</v>
      </c>
      <c r="O1795">
        <v>91</v>
      </c>
      <c r="P1795">
        <v>169</v>
      </c>
      <c r="Q1795">
        <v>70</v>
      </c>
      <c r="R1795" s="2">
        <f t="shared" ref="R1795:R1858" si="198">SUM(L1795,M1795,N1795,O1795,P1795,Q1795)</f>
        <v>1502</v>
      </c>
      <c r="S1795">
        <v>1</v>
      </c>
      <c r="T1795" s="2" t="str">
        <f t="shared" ref="T1795:T1858" si="199">IF(S1795&gt;0, "With Discount", "Without Discount")</f>
        <v>With Discount</v>
      </c>
      <c r="U1795">
        <v>2</v>
      </c>
      <c r="V1795" s="18">
        <f t="shared" ref="V1795:V1858" si="200">IF((U1795+X1795)=0,0, (U1795/(U1795+X1795))*R1795)</f>
        <v>375.5</v>
      </c>
      <c r="W1795">
        <v>3</v>
      </c>
      <c r="X1795">
        <v>6</v>
      </c>
      <c r="Y1795" s="18">
        <f t="shared" ref="Y1795:Y1858" si="201">IF((X1795+U1795)=0,0, (X1795/(X1795+U1795))*R1795)</f>
        <v>1126.5</v>
      </c>
      <c r="Z1795">
        <v>7</v>
      </c>
      <c r="AA1795" s="2">
        <f t="shared" ref="AA1795:AA1858" si="202">SUM(S1795,U1795,W1795,X1795)</f>
        <v>12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3</v>
      </c>
      <c r="AI1795">
        <v>11</v>
      </c>
      <c r="AJ1795">
        <v>0</v>
      </c>
    </row>
    <row r="1796" spans="1:36" x14ac:dyDescent="0.25">
      <c r="A1796">
        <v>10177</v>
      </c>
      <c r="B1796">
        <v>1954</v>
      </c>
      <c r="C1796" s="2">
        <f t="shared" ca="1" si="196"/>
        <v>71</v>
      </c>
      <c r="D1796" t="s">
        <v>442</v>
      </c>
      <c r="E1796" t="s">
        <v>37</v>
      </c>
      <c r="F1796">
        <v>72071</v>
      </c>
      <c r="G1796">
        <v>0</v>
      </c>
      <c r="H1796">
        <v>1</v>
      </c>
      <c r="I1796" s="21">
        <f t="shared" si="197"/>
        <v>1</v>
      </c>
      <c r="J1796" t="s">
        <v>326</v>
      </c>
      <c r="K1796">
        <v>4</v>
      </c>
      <c r="L1796">
        <v>531</v>
      </c>
      <c r="M1796">
        <v>69</v>
      </c>
      <c r="N1796">
        <v>300</v>
      </c>
      <c r="O1796">
        <v>150</v>
      </c>
      <c r="P1796">
        <v>138</v>
      </c>
      <c r="Q1796">
        <v>150</v>
      </c>
      <c r="R1796" s="2">
        <f t="shared" si="198"/>
        <v>1338</v>
      </c>
      <c r="S1796">
        <v>3</v>
      </c>
      <c r="T1796" s="2" t="str">
        <f t="shared" si="199"/>
        <v>With Discount</v>
      </c>
      <c r="U1796">
        <v>5</v>
      </c>
      <c r="V1796" s="18">
        <f t="shared" si="200"/>
        <v>514.61538461538464</v>
      </c>
      <c r="W1796">
        <v>4</v>
      </c>
      <c r="X1796">
        <v>8</v>
      </c>
      <c r="Y1796" s="18">
        <f t="shared" si="201"/>
        <v>823.38461538461547</v>
      </c>
      <c r="Z1796">
        <v>2</v>
      </c>
      <c r="AA1796" s="2">
        <f t="shared" si="202"/>
        <v>20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3</v>
      </c>
      <c r="AI1796">
        <v>11</v>
      </c>
      <c r="AJ1796">
        <v>0</v>
      </c>
    </row>
    <row r="1797" spans="1:36" x14ac:dyDescent="0.25">
      <c r="A1797">
        <v>2549</v>
      </c>
      <c r="B1797">
        <v>1983</v>
      </c>
      <c r="C1797" s="2">
        <f t="shared" ca="1" si="196"/>
        <v>42</v>
      </c>
      <c r="D1797" t="s">
        <v>33</v>
      </c>
      <c r="E1797" t="s">
        <v>34</v>
      </c>
      <c r="F1797">
        <v>21840</v>
      </c>
      <c r="G1797">
        <v>1</v>
      </c>
      <c r="H1797">
        <v>0</v>
      </c>
      <c r="I1797" s="21">
        <f t="shared" si="197"/>
        <v>1</v>
      </c>
      <c r="J1797" t="s">
        <v>370</v>
      </c>
      <c r="K1797">
        <v>80</v>
      </c>
      <c r="L1797">
        <v>17</v>
      </c>
      <c r="M1797">
        <v>0</v>
      </c>
      <c r="N1797">
        <v>9</v>
      </c>
      <c r="O1797">
        <v>0</v>
      </c>
      <c r="P1797">
        <v>0</v>
      </c>
      <c r="Q1797">
        <v>1</v>
      </c>
      <c r="R1797" s="2">
        <f t="shared" si="198"/>
        <v>27</v>
      </c>
      <c r="S1797">
        <v>1</v>
      </c>
      <c r="T1797" s="2" t="str">
        <f t="shared" si="199"/>
        <v>With Discount</v>
      </c>
      <c r="U1797">
        <v>1</v>
      </c>
      <c r="V1797" s="18">
        <f t="shared" si="200"/>
        <v>6.75</v>
      </c>
      <c r="W1797">
        <v>0</v>
      </c>
      <c r="X1797">
        <v>3</v>
      </c>
      <c r="Y1797" s="18">
        <f t="shared" si="201"/>
        <v>20.25</v>
      </c>
      <c r="Z1797">
        <v>9</v>
      </c>
      <c r="AA1797" s="2">
        <f t="shared" si="202"/>
        <v>5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3</v>
      </c>
      <c r="AI1797">
        <v>11</v>
      </c>
      <c r="AJ1797">
        <v>0</v>
      </c>
    </row>
    <row r="1798" spans="1:36" x14ac:dyDescent="0.25">
      <c r="A1798">
        <v>5782</v>
      </c>
      <c r="B1798">
        <v>1982</v>
      </c>
      <c r="C1798" s="2">
        <f t="shared" ca="1" si="196"/>
        <v>43</v>
      </c>
      <c r="D1798" t="s">
        <v>443</v>
      </c>
      <c r="E1798" t="s">
        <v>34</v>
      </c>
      <c r="F1798">
        <v>58582</v>
      </c>
      <c r="G1798">
        <v>0</v>
      </c>
      <c r="H1798">
        <v>1</v>
      </c>
      <c r="I1798" s="21">
        <f t="shared" si="197"/>
        <v>1</v>
      </c>
      <c r="J1798" t="s">
        <v>122</v>
      </c>
      <c r="K1798">
        <v>15</v>
      </c>
      <c r="L1798">
        <v>402</v>
      </c>
      <c r="M1798">
        <v>35</v>
      </c>
      <c r="N1798">
        <v>106</v>
      </c>
      <c r="O1798">
        <v>101</v>
      </c>
      <c r="P1798">
        <v>77</v>
      </c>
      <c r="Q1798">
        <v>42</v>
      </c>
      <c r="R1798" s="2">
        <f t="shared" si="198"/>
        <v>763</v>
      </c>
      <c r="S1798">
        <v>2</v>
      </c>
      <c r="T1798" s="2" t="str">
        <f t="shared" si="199"/>
        <v>With Discount</v>
      </c>
      <c r="U1798">
        <v>9</v>
      </c>
      <c r="V1798" s="18">
        <f t="shared" si="200"/>
        <v>381.5</v>
      </c>
      <c r="W1798">
        <v>2</v>
      </c>
      <c r="X1798">
        <v>9</v>
      </c>
      <c r="Y1798" s="18">
        <f t="shared" si="201"/>
        <v>381.5</v>
      </c>
      <c r="Z1798">
        <v>5</v>
      </c>
      <c r="AA1798" s="2">
        <f t="shared" si="202"/>
        <v>22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3</v>
      </c>
      <c r="AI1798">
        <v>11</v>
      </c>
      <c r="AJ1798">
        <v>0</v>
      </c>
    </row>
    <row r="1799" spans="1:36" x14ac:dyDescent="0.25">
      <c r="A1799">
        <v>10057</v>
      </c>
      <c r="B1799">
        <v>1951</v>
      </c>
      <c r="C1799" s="2">
        <f t="shared" ca="1" si="196"/>
        <v>74</v>
      </c>
      <c r="D1799" t="s">
        <v>442</v>
      </c>
      <c r="E1799" t="s">
        <v>30</v>
      </c>
      <c r="F1799">
        <v>72282</v>
      </c>
      <c r="G1799">
        <v>0</v>
      </c>
      <c r="H1799">
        <v>0</v>
      </c>
      <c r="I1799" s="21">
        <f t="shared" si="197"/>
        <v>0</v>
      </c>
      <c r="J1799" t="s">
        <v>249</v>
      </c>
      <c r="K1799">
        <v>70</v>
      </c>
      <c r="L1799">
        <v>503</v>
      </c>
      <c r="M1799">
        <v>27</v>
      </c>
      <c r="N1799">
        <v>419</v>
      </c>
      <c r="O1799">
        <v>90</v>
      </c>
      <c r="P1799">
        <v>139</v>
      </c>
      <c r="Q1799">
        <v>153</v>
      </c>
      <c r="R1799" s="2">
        <f t="shared" si="198"/>
        <v>1331</v>
      </c>
      <c r="S1799">
        <v>1</v>
      </c>
      <c r="T1799" s="2" t="str">
        <f t="shared" si="199"/>
        <v>With Discount</v>
      </c>
      <c r="U1799">
        <v>5</v>
      </c>
      <c r="V1799" s="18">
        <f t="shared" si="200"/>
        <v>475.35714285714289</v>
      </c>
      <c r="W1799">
        <v>7</v>
      </c>
      <c r="X1799">
        <v>9</v>
      </c>
      <c r="Y1799" s="18">
        <f t="shared" si="201"/>
        <v>855.64285714285722</v>
      </c>
      <c r="Z1799">
        <v>7</v>
      </c>
      <c r="AA1799" s="2">
        <f t="shared" si="202"/>
        <v>22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3</v>
      </c>
      <c r="AI1799">
        <v>11</v>
      </c>
      <c r="AJ1799">
        <v>1</v>
      </c>
    </row>
    <row r="1800" spans="1:36" x14ac:dyDescent="0.25">
      <c r="A1800">
        <v>10307</v>
      </c>
      <c r="B1800">
        <v>1956</v>
      </c>
      <c r="C1800" s="2">
        <f t="shared" ca="1" si="196"/>
        <v>69</v>
      </c>
      <c r="D1800" t="s">
        <v>442</v>
      </c>
      <c r="E1800" t="s">
        <v>34</v>
      </c>
      <c r="F1800">
        <v>50387</v>
      </c>
      <c r="G1800">
        <v>0</v>
      </c>
      <c r="H1800">
        <v>2</v>
      </c>
      <c r="I1800" s="21">
        <f t="shared" si="197"/>
        <v>2</v>
      </c>
      <c r="J1800" t="s">
        <v>140</v>
      </c>
      <c r="K1800">
        <v>91</v>
      </c>
      <c r="L1800">
        <v>369</v>
      </c>
      <c r="M1800">
        <v>9</v>
      </c>
      <c r="N1800">
        <v>87</v>
      </c>
      <c r="O1800">
        <v>12</v>
      </c>
      <c r="P1800">
        <v>14</v>
      </c>
      <c r="Q1800">
        <v>34</v>
      </c>
      <c r="R1800" s="2">
        <f t="shared" si="198"/>
        <v>525</v>
      </c>
      <c r="S1800">
        <v>3</v>
      </c>
      <c r="T1800" s="2" t="str">
        <f t="shared" si="199"/>
        <v>With Discount</v>
      </c>
      <c r="U1800">
        <v>6</v>
      </c>
      <c r="V1800" s="18">
        <f t="shared" si="200"/>
        <v>225</v>
      </c>
      <c r="W1800">
        <v>2</v>
      </c>
      <c r="X1800">
        <v>8</v>
      </c>
      <c r="Y1800" s="18">
        <f t="shared" si="201"/>
        <v>300</v>
      </c>
      <c r="Z1800">
        <v>5</v>
      </c>
      <c r="AA1800" s="2">
        <f t="shared" si="202"/>
        <v>19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3</v>
      </c>
      <c r="AI1800">
        <v>11</v>
      </c>
      <c r="AJ1800">
        <v>0</v>
      </c>
    </row>
    <row r="1801" spans="1:36" x14ac:dyDescent="0.25">
      <c r="A1801">
        <v>8566</v>
      </c>
      <c r="B1801">
        <v>1961</v>
      </c>
      <c r="C1801" s="2">
        <f t="shared" ca="1" si="196"/>
        <v>64</v>
      </c>
      <c r="D1801" t="s">
        <v>33</v>
      </c>
      <c r="E1801" t="s">
        <v>34</v>
      </c>
      <c r="F1801">
        <v>32583</v>
      </c>
      <c r="G1801">
        <v>1</v>
      </c>
      <c r="H1801">
        <v>1</v>
      </c>
      <c r="I1801" s="21">
        <f t="shared" si="197"/>
        <v>2</v>
      </c>
      <c r="J1801" t="s">
        <v>124</v>
      </c>
      <c r="K1801">
        <v>10</v>
      </c>
      <c r="L1801">
        <v>5</v>
      </c>
      <c r="M1801">
        <v>0</v>
      </c>
      <c r="N1801">
        <v>3</v>
      </c>
      <c r="O1801">
        <v>0</v>
      </c>
      <c r="P1801">
        <v>0</v>
      </c>
      <c r="Q1801">
        <v>1</v>
      </c>
      <c r="R1801" s="2">
        <f t="shared" si="198"/>
        <v>9</v>
      </c>
      <c r="S1801">
        <v>1</v>
      </c>
      <c r="T1801" s="2" t="str">
        <f t="shared" si="199"/>
        <v>With Discount</v>
      </c>
      <c r="U1801">
        <v>1</v>
      </c>
      <c r="V1801" s="18">
        <f t="shared" si="200"/>
        <v>3</v>
      </c>
      <c r="W1801">
        <v>0</v>
      </c>
      <c r="X1801">
        <v>2</v>
      </c>
      <c r="Y1801" s="18">
        <f t="shared" si="201"/>
        <v>6</v>
      </c>
      <c r="Z1801">
        <v>7</v>
      </c>
      <c r="AA1801" s="2">
        <f t="shared" si="202"/>
        <v>4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3</v>
      </c>
      <c r="AI1801">
        <v>11</v>
      </c>
      <c r="AJ1801">
        <v>0</v>
      </c>
    </row>
    <row r="1802" spans="1:36" x14ac:dyDescent="0.25">
      <c r="A1802">
        <v>2415</v>
      </c>
      <c r="B1802">
        <v>1962</v>
      </c>
      <c r="C1802" s="2">
        <f t="shared" ca="1" si="196"/>
        <v>63</v>
      </c>
      <c r="D1802" t="s">
        <v>442</v>
      </c>
      <c r="E1802" t="s">
        <v>34</v>
      </c>
      <c r="F1802">
        <v>62568</v>
      </c>
      <c r="G1802">
        <v>0</v>
      </c>
      <c r="H1802">
        <v>1</v>
      </c>
      <c r="I1802" s="21">
        <f t="shared" si="197"/>
        <v>1</v>
      </c>
      <c r="J1802" s="1">
        <v>41824</v>
      </c>
      <c r="K1802">
        <v>99</v>
      </c>
      <c r="L1802">
        <v>362</v>
      </c>
      <c r="M1802">
        <v>17</v>
      </c>
      <c r="N1802">
        <v>398</v>
      </c>
      <c r="O1802">
        <v>80</v>
      </c>
      <c r="P1802">
        <v>35</v>
      </c>
      <c r="Q1802">
        <v>61</v>
      </c>
      <c r="R1802" s="2">
        <f t="shared" si="198"/>
        <v>953</v>
      </c>
      <c r="S1802">
        <v>3</v>
      </c>
      <c r="T1802" s="2" t="str">
        <f t="shared" si="199"/>
        <v>With Discount</v>
      </c>
      <c r="U1802">
        <v>5</v>
      </c>
      <c r="V1802" s="18">
        <f t="shared" si="200"/>
        <v>476.5</v>
      </c>
      <c r="W1802">
        <v>3</v>
      </c>
      <c r="X1802">
        <v>5</v>
      </c>
      <c r="Y1802" s="18">
        <f t="shared" si="201"/>
        <v>476.5</v>
      </c>
      <c r="Z1802">
        <v>4</v>
      </c>
      <c r="AA1802" s="2">
        <f t="shared" si="202"/>
        <v>16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3</v>
      </c>
      <c r="AI1802">
        <v>11</v>
      </c>
      <c r="AJ1802">
        <v>0</v>
      </c>
    </row>
    <row r="1803" spans="1:36" x14ac:dyDescent="0.25">
      <c r="A1803">
        <v>5684</v>
      </c>
      <c r="B1803">
        <v>1971</v>
      </c>
      <c r="C1803" s="2">
        <f t="shared" ca="1" si="196"/>
        <v>54</v>
      </c>
      <c r="D1803" t="s">
        <v>443</v>
      </c>
      <c r="E1803" t="s">
        <v>37</v>
      </c>
      <c r="F1803">
        <v>44635</v>
      </c>
      <c r="G1803">
        <v>1</v>
      </c>
      <c r="H1803">
        <v>1</v>
      </c>
      <c r="I1803" s="21">
        <f t="shared" si="197"/>
        <v>2</v>
      </c>
      <c r="J1803" s="1">
        <v>41588</v>
      </c>
      <c r="K1803">
        <v>25</v>
      </c>
      <c r="L1803">
        <v>56</v>
      </c>
      <c r="M1803">
        <v>0</v>
      </c>
      <c r="N1803">
        <v>9</v>
      </c>
      <c r="O1803">
        <v>0</v>
      </c>
      <c r="P1803">
        <v>0</v>
      </c>
      <c r="Q1803">
        <v>3</v>
      </c>
      <c r="R1803" s="2">
        <f t="shared" si="198"/>
        <v>68</v>
      </c>
      <c r="S1803">
        <v>2</v>
      </c>
      <c r="T1803" s="2" t="str">
        <f t="shared" si="199"/>
        <v>With Discount</v>
      </c>
      <c r="U1803">
        <v>2</v>
      </c>
      <c r="V1803" s="18">
        <f t="shared" si="200"/>
        <v>27.200000000000003</v>
      </c>
      <c r="W1803">
        <v>0</v>
      </c>
      <c r="X1803">
        <v>3</v>
      </c>
      <c r="Y1803" s="18">
        <f t="shared" si="201"/>
        <v>40.799999999999997</v>
      </c>
      <c r="Z1803">
        <v>7</v>
      </c>
      <c r="AA1803" s="2">
        <f t="shared" si="202"/>
        <v>7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3</v>
      </c>
      <c r="AI1803">
        <v>11</v>
      </c>
      <c r="AJ1803">
        <v>0</v>
      </c>
    </row>
    <row r="1804" spans="1:36" x14ac:dyDescent="0.25">
      <c r="A1804">
        <v>8334</v>
      </c>
      <c r="B1804">
        <v>1971</v>
      </c>
      <c r="C1804" s="2">
        <f t="shared" ca="1" si="196"/>
        <v>54</v>
      </c>
      <c r="D1804" t="s">
        <v>443</v>
      </c>
      <c r="E1804" t="s">
        <v>30</v>
      </c>
      <c r="F1804">
        <v>33316</v>
      </c>
      <c r="G1804">
        <v>1</v>
      </c>
      <c r="H1804">
        <v>1</v>
      </c>
      <c r="I1804" s="21">
        <f t="shared" si="197"/>
        <v>2</v>
      </c>
      <c r="J1804" s="1">
        <v>41374</v>
      </c>
      <c r="K1804">
        <v>34</v>
      </c>
      <c r="L1804">
        <v>79</v>
      </c>
      <c r="M1804">
        <v>1</v>
      </c>
      <c r="N1804">
        <v>31</v>
      </c>
      <c r="O1804">
        <v>4</v>
      </c>
      <c r="P1804">
        <v>4</v>
      </c>
      <c r="Q1804">
        <v>12</v>
      </c>
      <c r="R1804" s="2">
        <f t="shared" si="198"/>
        <v>131</v>
      </c>
      <c r="S1804">
        <v>3</v>
      </c>
      <c r="T1804" s="2" t="str">
        <f t="shared" si="199"/>
        <v>With Discount</v>
      </c>
      <c r="U1804">
        <v>2</v>
      </c>
      <c r="V1804" s="18">
        <f t="shared" si="200"/>
        <v>43.666666666666664</v>
      </c>
      <c r="W1804">
        <v>1</v>
      </c>
      <c r="X1804">
        <v>4</v>
      </c>
      <c r="Y1804" s="18">
        <f t="shared" si="201"/>
        <v>87.333333333333329</v>
      </c>
      <c r="Z1804">
        <v>6</v>
      </c>
      <c r="AA1804" s="2">
        <f t="shared" si="202"/>
        <v>10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3</v>
      </c>
      <c r="AI1804">
        <v>11</v>
      </c>
      <c r="AJ1804">
        <v>0</v>
      </c>
    </row>
    <row r="1805" spans="1:36" x14ac:dyDescent="0.25">
      <c r="A1805">
        <v>9166</v>
      </c>
      <c r="B1805">
        <v>1968</v>
      </c>
      <c r="C1805" s="2">
        <f t="shared" ca="1" si="196"/>
        <v>57</v>
      </c>
      <c r="D1805" t="s">
        <v>442</v>
      </c>
      <c r="E1805" t="s">
        <v>34</v>
      </c>
      <c r="F1805">
        <v>63967</v>
      </c>
      <c r="G1805">
        <v>0</v>
      </c>
      <c r="H1805">
        <v>1</v>
      </c>
      <c r="I1805" s="21">
        <f t="shared" si="197"/>
        <v>1</v>
      </c>
      <c r="J1805" s="1">
        <v>41525</v>
      </c>
      <c r="K1805">
        <v>57</v>
      </c>
      <c r="L1805">
        <v>387</v>
      </c>
      <c r="M1805">
        <v>84</v>
      </c>
      <c r="N1805">
        <v>141</v>
      </c>
      <c r="O1805">
        <v>73</v>
      </c>
      <c r="P1805">
        <v>35</v>
      </c>
      <c r="Q1805">
        <v>162</v>
      </c>
      <c r="R1805" s="2">
        <f t="shared" si="198"/>
        <v>882</v>
      </c>
      <c r="S1805">
        <v>3</v>
      </c>
      <c r="T1805" s="2" t="str">
        <f t="shared" si="199"/>
        <v>With Discount</v>
      </c>
      <c r="U1805">
        <v>4</v>
      </c>
      <c r="V1805" s="18">
        <f t="shared" si="200"/>
        <v>220.5</v>
      </c>
      <c r="W1805">
        <v>4</v>
      </c>
      <c r="X1805">
        <v>12</v>
      </c>
      <c r="Y1805" s="18">
        <f t="shared" si="201"/>
        <v>661.5</v>
      </c>
      <c r="Z1805">
        <v>2</v>
      </c>
      <c r="AA1805" s="2">
        <f t="shared" si="202"/>
        <v>23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3</v>
      </c>
      <c r="AI1805">
        <v>11</v>
      </c>
      <c r="AJ1805">
        <v>0</v>
      </c>
    </row>
    <row r="1806" spans="1:36" x14ac:dyDescent="0.25">
      <c r="A1806">
        <v>1440</v>
      </c>
      <c r="B1806">
        <v>1978</v>
      </c>
      <c r="C1806" s="2">
        <f t="shared" ca="1" si="196"/>
        <v>47</v>
      </c>
      <c r="D1806" t="s">
        <v>443</v>
      </c>
      <c r="E1806" t="s">
        <v>34</v>
      </c>
      <c r="F1806">
        <v>52513</v>
      </c>
      <c r="G1806">
        <v>0</v>
      </c>
      <c r="H1806">
        <v>0</v>
      </c>
      <c r="I1806" s="21">
        <f t="shared" si="197"/>
        <v>0</v>
      </c>
      <c r="J1806" s="1">
        <v>41008</v>
      </c>
      <c r="K1806">
        <v>84</v>
      </c>
      <c r="L1806">
        <v>367</v>
      </c>
      <c r="M1806">
        <v>17</v>
      </c>
      <c r="N1806">
        <v>241</v>
      </c>
      <c r="O1806">
        <v>104</v>
      </c>
      <c r="P1806">
        <v>188</v>
      </c>
      <c r="Q1806">
        <v>232</v>
      </c>
      <c r="R1806" s="2">
        <f t="shared" si="198"/>
        <v>1149</v>
      </c>
      <c r="S1806">
        <v>2</v>
      </c>
      <c r="T1806" s="2" t="str">
        <f t="shared" si="199"/>
        <v>With Discount</v>
      </c>
      <c r="U1806">
        <v>9</v>
      </c>
      <c r="V1806" s="18">
        <f t="shared" si="200"/>
        <v>574.5</v>
      </c>
      <c r="W1806">
        <v>5</v>
      </c>
      <c r="X1806">
        <v>9</v>
      </c>
      <c r="Y1806" s="18">
        <f t="shared" si="201"/>
        <v>574.5</v>
      </c>
      <c r="Z1806">
        <v>7</v>
      </c>
      <c r="AA1806" s="2">
        <f t="shared" si="202"/>
        <v>25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3</v>
      </c>
      <c r="AI1806">
        <v>11</v>
      </c>
      <c r="AJ1806">
        <v>0</v>
      </c>
    </row>
    <row r="1807" spans="1:36" x14ac:dyDescent="0.25">
      <c r="A1807">
        <v>78</v>
      </c>
      <c r="B1807">
        <v>1969</v>
      </c>
      <c r="C1807" s="2">
        <f t="shared" ca="1" si="196"/>
        <v>56</v>
      </c>
      <c r="D1807" t="s">
        <v>442</v>
      </c>
      <c r="E1807" t="s">
        <v>34</v>
      </c>
      <c r="F1807">
        <v>25293</v>
      </c>
      <c r="G1807">
        <v>1</v>
      </c>
      <c r="H1807">
        <v>0</v>
      </c>
      <c r="I1807" s="21">
        <f t="shared" si="197"/>
        <v>1</v>
      </c>
      <c r="J1807" t="s">
        <v>311</v>
      </c>
      <c r="K1807">
        <v>51</v>
      </c>
      <c r="L1807">
        <v>15</v>
      </c>
      <c r="M1807">
        <v>0</v>
      </c>
      <c r="N1807">
        <v>11</v>
      </c>
      <c r="O1807">
        <v>0</v>
      </c>
      <c r="P1807">
        <v>2</v>
      </c>
      <c r="Q1807">
        <v>9</v>
      </c>
      <c r="R1807" s="2">
        <f t="shared" si="198"/>
        <v>37</v>
      </c>
      <c r="S1807">
        <v>1</v>
      </c>
      <c r="T1807" s="2" t="str">
        <f t="shared" si="199"/>
        <v>With Discount</v>
      </c>
      <c r="U1807">
        <v>1</v>
      </c>
      <c r="V1807" s="18">
        <f t="shared" si="200"/>
        <v>12.333333333333332</v>
      </c>
      <c r="W1807">
        <v>1</v>
      </c>
      <c r="X1807">
        <v>2</v>
      </c>
      <c r="Y1807" s="18">
        <f t="shared" si="201"/>
        <v>24.666666666666664</v>
      </c>
      <c r="Z1807">
        <v>8</v>
      </c>
      <c r="AA1807" s="2">
        <f t="shared" si="202"/>
        <v>5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3</v>
      </c>
      <c r="AI1807">
        <v>11</v>
      </c>
      <c r="AJ1807">
        <v>0</v>
      </c>
    </row>
    <row r="1808" spans="1:36" x14ac:dyDescent="0.25">
      <c r="A1808">
        <v>5441</v>
      </c>
      <c r="B1808">
        <v>1965</v>
      </c>
      <c r="C1808" s="2">
        <f t="shared" ca="1" si="196"/>
        <v>60</v>
      </c>
      <c r="D1808" t="s">
        <v>33</v>
      </c>
      <c r="E1808" t="s">
        <v>57</v>
      </c>
      <c r="F1808">
        <v>54111</v>
      </c>
      <c r="G1808">
        <v>0</v>
      </c>
      <c r="H1808">
        <v>1</v>
      </c>
      <c r="I1808" s="21">
        <f t="shared" si="197"/>
        <v>1</v>
      </c>
      <c r="J1808" t="s">
        <v>301</v>
      </c>
      <c r="K1808">
        <v>97</v>
      </c>
      <c r="L1808">
        <v>267</v>
      </c>
      <c r="M1808">
        <v>6</v>
      </c>
      <c r="N1808">
        <v>54</v>
      </c>
      <c r="O1808">
        <v>8</v>
      </c>
      <c r="P1808">
        <v>3</v>
      </c>
      <c r="Q1808">
        <v>50</v>
      </c>
      <c r="R1808" s="2">
        <f t="shared" si="198"/>
        <v>388</v>
      </c>
      <c r="S1808">
        <v>2</v>
      </c>
      <c r="T1808" s="2" t="str">
        <f t="shared" si="199"/>
        <v>With Discount</v>
      </c>
      <c r="U1808">
        <v>5</v>
      </c>
      <c r="V1808" s="18">
        <f t="shared" si="200"/>
        <v>176.36363636363635</v>
      </c>
      <c r="W1808">
        <v>2</v>
      </c>
      <c r="X1808">
        <v>6</v>
      </c>
      <c r="Y1808" s="18">
        <f t="shared" si="201"/>
        <v>211.63636363636363</v>
      </c>
      <c r="Z1808">
        <v>5</v>
      </c>
      <c r="AA1808" s="2">
        <f t="shared" si="202"/>
        <v>15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3</v>
      </c>
      <c r="AI1808">
        <v>11</v>
      </c>
      <c r="AJ1808">
        <v>0</v>
      </c>
    </row>
    <row r="1809" spans="1:36" x14ac:dyDescent="0.25">
      <c r="A1809">
        <v>5302</v>
      </c>
      <c r="B1809">
        <v>1986</v>
      </c>
      <c r="C1809" s="2">
        <f t="shared" ca="1" si="196"/>
        <v>39</v>
      </c>
      <c r="D1809" t="s">
        <v>442</v>
      </c>
      <c r="E1809" t="s">
        <v>34</v>
      </c>
      <c r="F1809">
        <v>78394</v>
      </c>
      <c r="G1809">
        <v>0</v>
      </c>
      <c r="H1809">
        <v>0</v>
      </c>
      <c r="I1809" s="21">
        <f t="shared" si="197"/>
        <v>0</v>
      </c>
      <c r="J1809" t="s">
        <v>256</v>
      </c>
      <c r="K1809">
        <v>13</v>
      </c>
      <c r="L1809">
        <v>298</v>
      </c>
      <c r="M1809">
        <v>27</v>
      </c>
      <c r="N1809">
        <v>697</v>
      </c>
      <c r="O1809">
        <v>216</v>
      </c>
      <c r="P1809">
        <v>24</v>
      </c>
      <c r="Q1809">
        <v>166</v>
      </c>
      <c r="R1809" s="2">
        <f t="shared" si="198"/>
        <v>1428</v>
      </c>
      <c r="S1809">
        <v>1</v>
      </c>
      <c r="T1809" s="2" t="str">
        <f t="shared" si="199"/>
        <v>With Discount</v>
      </c>
      <c r="U1809">
        <v>4</v>
      </c>
      <c r="V1809" s="18">
        <f t="shared" si="200"/>
        <v>634.66666666666663</v>
      </c>
      <c r="W1809">
        <v>6</v>
      </c>
      <c r="X1809">
        <v>5</v>
      </c>
      <c r="Y1809" s="18">
        <f t="shared" si="201"/>
        <v>793.33333333333337</v>
      </c>
      <c r="Z1809">
        <v>2</v>
      </c>
      <c r="AA1809" s="2">
        <f t="shared" si="202"/>
        <v>16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3</v>
      </c>
      <c r="AI1809">
        <v>11</v>
      </c>
      <c r="AJ1809">
        <v>1</v>
      </c>
    </row>
    <row r="1810" spans="1:36" x14ac:dyDescent="0.25">
      <c r="A1810">
        <v>4687</v>
      </c>
      <c r="B1810">
        <v>1958</v>
      </c>
      <c r="C1810" s="2">
        <f t="shared" ca="1" si="196"/>
        <v>67</v>
      </c>
      <c r="D1810" t="s">
        <v>443</v>
      </c>
      <c r="E1810" t="s">
        <v>34</v>
      </c>
      <c r="F1810">
        <v>80739</v>
      </c>
      <c r="G1810">
        <v>0</v>
      </c>
      <c r="H1810">
        <v>0</v>
      </c>
      <c r="I1810" s="21">
        <f t="shared" si="197"/>
        <v>0</v>
      </c>
      <c r="J1810" t="s">
        <v>372</v>
      </c>
      <c r="K1810">
        <v>92</v>
      </c>
      <c r="L1810">
        <v>674</v>
      </c>
      <c r="M1810">
        <v>92</v>
      </c>
      <c r="N1810">
        <v>736</v>
      </c>
      <c r="O1810">
        <v>39</v>
      </c>
      <c r="P1810">
        <v>0</v>
      </c>
      <c r="Q1810">
        <v>92</v>
      </c>
      <c r="R1810" s="2">
        <f t="shared" si="198"/>
        <v>1633</v>
      </c>
      <c r="S1810">
        <v>1</v>
      </c>
      <c r="T1810" s="2" t="str">
        <f t="shared" si="199"/>
        <v>With Discount</v>
      </c>
      <c r="U1810">
        <v>3</v>
      </c>
      <c r="V1810" s="18">
        <f t="shared" si="200"/>
        <v>408.25</v>
      </c>
      <c r="W1810">
        <v>11</v>
      </c>
      <c r="X1810">
        <v>9</v>
      </c>
      <c r="Y1810" s="18">
        <f t="shared" si="201"/>
        <v>1224.75</v>
      </c>
      <c r="Z1810">
        <v>1</v>
      </c>
      <c r="AA1810" s="2">
        <f t="shared" si="202"/>
        <v>24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3</v>
      </c>
      <c r="AI1810">
        <v>11</v>
      </c>
      <c r="AJ1810">
        <v>0</v>
      </c>
    </row>
    <row r="1811" spans="1:36" x14ac:dyDescent="0.25">
      <c r="A1811">
        <v>1087</v>
      </c>
      <c r="B1811">
        <v>1975</v>
      </c>
      <c r="C1811" s="2">
        <f t="shared" ca="1" si="196"/>
        <v>50</v>
      </c>
      <c r="D1811" t="s">
        <v>443</v>
      </c>
      <c r="E1811" t="s">
        <v>34</v>
      </c>
      <c r="F1811">
        <v>22669</v>
      </c>
      <c r="G1811">
        <v>1</v>
      </c>
      <c r="H1811">
        <v>0</v>
      </c>
      <c r="I1811" s="21">
        <f t="shared" si="197"/>
        <v>1</v>
      </c>
      <c r="J1811" t="s">
        <v>163</v>
      </c>
      <c r="K1811">
        <v>30</v>
      </c>
      <c r="L1811">
        <v>16</v>
      </c>
      <c r="M1811">
        <v>14</v>
      </c>
      <c r="N1811">
        <v>36</v>
      </c>
      <c r="O1811">
        <v>37</v>
      </c>
      <c r="P1811">
        <v>22</v>
      </c>
      <c r="Q1811">
        <v>48</v>
      </c>
      <c r="R1811" s="2">
        <f t="shared" si="198"/>
        <v>173</v>
      </c>
      <c r="S1811">
        <v>3</v>
      </c>
      <c r="T1811" s="2" t="str">
        <f t="shared" si="199"/>
        <v>With Discount</v>
      </c>
      <c r="U1811">
        <v>4</v>
      </c>
      <c r="V1811" s="18">
        <f t="shared" si="200"/>
        <v>115.33333333333333</v>
      </c>
      <c r="W1811">
        <v>1</v>
      </c>
      <c r="X1811">
        <v>2</v>
      </c>
      <c r="Y1811" s="18">
        <f t="shared" si="201"/>
        <v>57.666666666666664</v>
      </c>
      <c r="Z1811">
        <v>9</v>
      </c>
      <c r="AA1811" s="2">
        <f t="shared" si="202"/>
        <v>10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3</v>
      </c>
      <c r="AI1811">
        <v>11</v>
      </c>
      <c r="AJ1811">
        <v>1</v>
      </c>
    </row>
    <row r="1812" spans="1:36" x14ac:dyDescent="0.25">
      <c r="A1812">
        <v>6859</v>
      </c>
      <c r="B1812">
        <v>1987</v>
      </c>
      <c r="C1812" s="2">
        <f t="shared" ca="1" si="196"/>
        <v>38</v>
      </c>
      <c r="D1812" t="s">
        <v>442</v>
      </c>
      <c r="E1812" t="s">
        <v>30</v>
      </c>
      <c r="F1812">
        <v>29236</v>
      </c>
      <c r="G1812">
        <v>1</v>
      </c>
      <c r="H1812">
        <v>0</v>
      </c>
      <c r="I1812" s="21">
        <f t="shared" si="197"/>
        <v>1</v>
      </c>
      <c r="J1812" s="1">
        <v>41496</v>
      </c>
      <c r="K1812">
        <v>30</v>
      </c>
      <c r="L1812">
        <v>37</v>
      </c>
      <c r="M1812">
        <v>4</v>
      </c>
      <c r="N1812">
        <v>24</v>
      </c>
      <c r="O1812">
        <v>16</v>
      </c>
      <c r="P1812">
        <v>9</v>
      </c>
      <c r="Q1812">
        <v>9</v>
      </c>
      <c r="R1812" s="2">
        <f t="shared" si="198"/>
        <v>99</v>
      </c>
      <c r="S1812">
        <v>2</v>
      </c>
      <c r="T1812" s="2" t="str">
        <f t="shared" si="199"/>
        <v>With Discount</v>
      </c>
      <c r="U1812">
        <v>4</v>
      </c>
      <c r="V1812" s="18">
        <f t="shared" si="200"/>
        <v>56.571428571428569</v>
      </c>
      <c r="W1812">
        <v>0</v>
      </c>
      <c r="X1812">
        <v>3</v>
      </c>
      <c r="Y1812" s="18">
        <f t="shared" si="201"/>
        <v>42.428571428571423</v>
      </c>
      <c r="Z1812">
        <v>9</v>
      </c>
      <c r="AA1812" s="2">
        <f t="shared" si="202"/>
        <v>9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3</v>
      </c>
      <c r="AI1812">
        <v>11</v>
      </c>
      <c r="AJ1812">
        <v>0</v>
      </c>
    </row>
    <row r="1813" spans="1:36" x14ac:dyDescent="0.25">
      <c r="A1813">
        <v>9860</v>
      </c>
      <c r="B1813">
        <v>1959</v>
      </c>
      <c r="C1813" s="2">
        <f t="shared" ca="1" si="196"/>
        <v>66</v>
      </c>
      <c r="D1813" t="s">
        <v>442</v>
      </c>
      <c r="E1813" t="s">
        <v>34</v>
      </c>
      <c r="F1813">
        <v>44911</v>
      </c>
      <c r="G1813">
        <v>0</v>
      </c>
      <c r="H1813">
        <v>1</v>
      </c>
      <c r="I1813" s="21">
        <f t="shared" si="197"/>
        <v>1</v>
      </c>
      <c r="J1813" t="s">
        <v>314</v>
      </c>
      <c r="K1813">
        <v>11</v>
      </c>
      <c r="L1813">
        <v>159</v>
      </c>
      <c r="M1813">
        <v>0</v>
      </c>
      <c r="N1813">
        <v>22</v>
      </c>
      <c r="O1813">
        <v>2</v>
      </c>
      <c r="P1813">
        <v>1</v>
      </c>
      <c r="Q1813">
        <v>31</v>
      </c>
      <c r="R1813" s="2">
        <f t="shared" si="198"/>
        <v>215</v>
      </c>
      <c r="S1813">
        <v>3</v>
      </c>
      <c r="T1813" s="2" t="str">
        <f t="shared" si="199"/>
        <v>With Discount</v>
      </c>
      <c r="U1813">
        <v>4</v>
      </c>
      <c r="V1813" s="18">
        <f t="shared" si="200"/>
        <v>107.5</v>
      </c>
      <c r="W1813">
        <v>1</v>
      </c>
      <c r="X1813">
        <v>4</v>
      </c>
      <c r="Y1813" s="18">
        <f t="shared" si="201"/>
        <v>107.5</v>
      </c>
      <c r="Z1813">
        <v>7</v>
      </c>
      <c r="AA1813" s="2">
        <f t="shared" si="202"/>
        <v>12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3</v>
      </c>
      <c r="AI1813">
        <v>11</v>
      </c>
      <c r="AJ1813">
        <v>0</v>
      </c>
    </row>
    <row r="1814" spans="1:36" x14ac:dyDescent="0.25">
      <c r="A1814">
        <v>7129</v>
      </c>
      <c r="B1814">
        <v>1962</v>
      </c>
      <c r="C1814" s="2">
        <f t="shared" ca="1" si="196"/>
        <v>63</v>
      </c>
      <c r="D1814" t="s">
        <v>33</v>
      </c>
      <c r="E1814" t="s">
        <v>34</v>
      </c>
      <c r="F1814">
        <v>54693</v>
      </c>
      <c r="G1814">
        <v>0</v>
      </c>
      <c r="H1814">
        <v>1</v>
      </c>
      <c r="I1814" s="21">
        <f t="shared" si="197"/>
        <v>1</v>
      </c>
      <c r="J1814" t="s">
        <v>400</v>
      </c>
      <c r="K1814">
        <v>72</v>
      </c>
      <c r="L1814">
        <v>686</v>
      </c>
      <c r="M1814">
        <v>17</v>
      </c>
      <c r="N1814">
        <v>142</v>
      </c>
      <c r="O1814">
        <v>23</v>
      </c>
      <c r="P1814">
        <v>26</v>
      </c>
      <c r="Q1814">
        <v>35</v>
      </c>
      <c r="R1814" s="2">
        <f t="shared" si="198"/>
        <v>929</v>
      </c>
      <c r="S1814">
        <v>8</v>
      </c>
      <c r="T1814" s="2" t="str">
        <f t="shared" si="199"/>
        <v>With Discount</v>
      </c>
      <c r="U1814">
        <v>6</v>
      </c>
      <c r="V1814" s="18">
        <f t="shared" si="200"/>
        <v>293.36842105263156</v>
      </c>
      <c r="W1814">
        <v>4</v>
      </c>
      <c r="X1814">
        <v>13</v>
      </c>
      <c r="Y1814" s="18">
        <f t="shared" si="201"/>
        <v>635.63157894736844</v>
      </c>
      <c r="Z1814">
        <v>6</v>
      </c>
      <c r="AA1814" s="2">
        <f t="shared" si="202"/>
        <v>31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3</v>
      </c>
      <c r="AI1814">
        <v>11</v>
      </c>
      <c r="AJ1814">
        <v>0</v>
      </c>
    </row>
    <row r="1815" spans="1:36" x14ac:dyDescent="0.25">
      <c r="A1815">
        <v>5866</v>
      </c>
      <c r="B1815">
        <v>1974</v>
      </c>
      <c r="C1815" s="2">
        <f t="shared" ca="1" si="196"/>
        <v>51</v>
      </c>
      <c r="D1815" t="s">
        <v>442</v>
      </c>
      <c r="E1815" t="s">
        <v>34</v>
      </c>
      <c r="F1815">
        <v>48186</v>
      </c>
      <c r="G1815">
        <v>1</v>
      </c>
      <c r="H1815">
        <v>0</v>
      </c>
      <c r="I1815" s="21">
        <f t="shared" si="197"/>
        <v>1</v>
      </c>
      <c r="J1815" t="s">
        <v>170</v>
      </c>
      <c r="K1815">
        <v>39</v>
      </c>
      <c r="L1815">
        <v>97</v>
      </c>
      <c r="M1815">
        <v>3</v>
      </c>
      <c r="N1815">
        <v>66</v>
      </c>
      <c r="O1815">
        <v>12</v>
      </c>
      <c r="P1815">
        <v>7</v>
      </c>
      <c r="Q1815">
        <v>34</v>
      </c>
      <c r="R1815" s="2">
        <f t="shared" si="198"/>
        <v>219</v>
      </c>
      <c r="S1815">
        <v>3</v>
      </c>
      <c r="T1815" s="2" t="str">
        <f t="shared" si="199"/>
        <v>With Discount</v>
      </c>
      <c r="U1815">
        <v>4</v>
      </c>
      <c r="V1815" s="18">
        <f t="shared" si="200"/>
        <v>109.5</v>
      </c>
      <c r="W1815">
        <v>1</v>
      </c>
      <c r="X1815">
        <v>4</v>
      </c>
      <c r="Y1815" s="18">
        <f t="shared" si="201"/>
        <v>109.5</v>
      </c>
      <c r="Z1815">
        <v>7</v>
      </c>
      <c r="AA1815" s="2">
        <f t="shared" si="202"/>
        <v>12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3</v>
      </c>
      <c r="AI1815">
        <v>11</v>
      </c>
      <c r="AJ1815">
        <v>0</v>
      </c>
    </row>
    <row r="1816" spans="1:36" x14ac:dyDescent="0.25">
      <c r="A1816">
        <v>10521</v>
      </c>
      <c r="B1816">
        <v>1977</v>
      </c>
      <c r="C1816" s="2">
        <f t="shared" ca="1" si="196"/>
        <v>48</v>
      </c>
      <c r="D1816" t="s">
        <v>442</v>
      </c>
      <c r="E1816" t="s">
        <v>34</v>
      </c>
      <c r="F1816">
        <v>54809</v>
      </c>
      <c r="G1816">
        <v>1</v>
      </c>
      <c r="H1816">
        <v>1</v>
      </c>
      <c r="I1816" s="21">
        <f t="shared" si="197"/>
        <v>2</v>
      </c>
      <c r="J1816" s="1">
        <v>41587</v>
      </c>
      <c r="K1816">
        <v>0</v>
      </c>
      <c r="L1816">
        <v>63</v>
      </c>
      <c r="M1816">
        <v>6</v>
      </c>
      <c r="N1816">
        <v>57</v>
      </c>
      <c r="O1816">
        <v>13</v>
      </c>
      <c r="P1816">
        <v>13</v>
      </c>
      <c r="Q1816">
        <v>22</v>
      </c>
      <c r="R1816" s="2">
        <f t="shared" si="198"/>
        <v>174</v>
      </c>
      <c r="S1816">
        <v>4</v>
      </c>
      <c r="T1816" s="2" t="str">
        <f t="shared" si="199"/>
        <v>With Discount</v>
      </c>
      <c r="U1816">
        <v>2</v>
      </c>
      <c r="V1816" s="18">
        <f t="shared" si="200"/>
        <v>49.714285714285708</v>
      </c>
      <c r="W1816">
        <v>1</v>
      </c>
      <c r="X1816">
        <v>5</v>
      </c>
      <c r="Y1816" s="18">
        <f t="shared" si="201"/>
        <v>124.28571428571429</v>
      </c>
      <c r="Z1816">
        <v>4</v>
      </c>
      <c r="AA1816" s="2">
        <f t="shared" si="202"/>
        <v>12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3</v>
      </c>
      <c r="AI1816">
        <v>11</v>
      </c>
      <c r="AJ1816">
        <v>1</v>
      </c>
    </row>
    <row r="1817" spans="1:36" x14ac:dyDescent="0.25">
      <c r="A1817">
        <v>7393</v>
      </c>
      <c r="B1817">
        <v>1978</v>
      </c>
      <c r="C1817" s="2">
        <f t="shared" ca="1" si="196"/>
        <v>47</v>
      </c>
      <c r="D1817" t="s">
        <v>442</v>
      </c>
      <c r="E1817" t="s">
        <v>34</v>
      </c>
      <c r="F1817">
        <v>41580</v>
      </c>
      <c r="G1817">
        <v>1</v>
      </c>
      <c r="H1817">
        <v>1</v>
      </c>
      <c r="I1817" s="21">
        <f t="shared" si="197"/>
        <v>2</v>
      </c>
      <c r="J1817" s="1">
        <v>41194</v>
      </c>
      <c r="K1817">
        <v>15</v>
      </c>
      <c r="L1817">
        <v>56</v>
      </c>
      <c r="M1817">
        <v>5</v>
      </c>
      <c r="N1817">
        <v>24</v>
      </c>
      <c r="O1817">
        <v>4</v>
      </c>
      <c r="P1817">
        <v>0</v>
      </c>
      <c r="Q1817">
        <v>3</v>
      </c>
      <c r="R1817" s="2">
        <f t="shared" si="198"/>
        <v>92</v>
      </c>
      <c r="S1817">
        <v>3</v>
      </c>
      <c r="T1817" s="2" t="str">
        <f t="shared" si="199"/>
        <v>With Discount</v>
      </c>
      <c r="U1817">
        <v>2</v>
      </c>
      <c r="V1817" s="18">
        <f t="shared" si="200"/>
        <v>36.800000000000004</v>
      </c>
      <c r="W1817">
        <v>1</v>
      </c>
      <c r="X1817">
        <v>3</v>
      </c>
      <c r="Y1817" s="18">
        <f t="shared" si="201"/>
        <v>55.199999999999996</v>
      </c>
      <c r="Z1817">
        <v>5</v>
      </c>
      <c r="AA1817" s="2">
        <f t="shared" si="202"/>
        <v>9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3</v>
      </c>
      <c r="AI1817">
        <v>11</v>
      </c>
      <c r="AJ1817">
        <v>0</v>
      </c>
    </row>
    <row r="1818" spans="1:36" x14ac:dyDescent="0.25">
      <c r="A1818">
        <v>7849</v>
      </c>
      <c r="B1818">
        <v>1970</v>
      </c>
      <c r="C1818" s="2">
        <f t="shared" ca="1" si="196"/>
        <v>55</v>
      </c>
      <c r="D1818" t="s">
        <v>33</v>
      </c>
      <c r="E1818" t="s">
        <v>34</v>
      </c>
      <c r="F1818">
        <v>80336</v>
      </c>
      <c r="G1818">
        <v>0</v>
      </c>
      <c r="H1818">
        <v>0</v>
      </c>
      <c r="I1818" s="21">
        <f t="shared" si="197"/>
        <v>0</v>
      </c>
      <c r="J1818" s="1">
        <v>41526</v>
      </c>
      <c r="K1818">
        <v>12</v>
      </c>
      <c r="L1818">
        <v>209</v>
      </c>
      <c r="M1818">
        <v>19</v>
      </c>
      <c r="N1818">
        <v>456</v>
      </c>
      <c r="O1818">
        <v>160</v>
      </c>
      <c r="P1818">
        <v>142</v>
      </c>
      <c r="Q1818">
        <v>66</v>
      </c>
      <c r="R1818" s="2">
        <f t="shared" si="198"/>
        <v>1052</v>
      </c>
      <c r="S1818">
        <v>1</v>
      </c>
      <c r="T1818" s="2" t="str">
        <f t="shared" si="199"/>
        <v>With Discount</v>
      </c>
      <c r="U1818">
        <v>2</v>
      </c>
      <c r="V1818" s="18">
        <f t="shared" si="200"/>
        <v>140.26666666666665</v>
      </c>
      <c r="W1818">
        <v>9</v>
      </c>
      <c r="X1818">
        <v>13</v>
      </c>
      <c r="Y1818" s="18">
        <f t="shared" si="201"/>
        <v>911.73333333333335</v>
      </c>
      <c r="Z1818">
        <v>1</v>
      </c>
      <c r="AA1818" s="2">
        <f t="shared" si="202"/>
        <v>25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3</v>
      </c>
      <c r="AI1818">
        <v>11</v>
      </c>
      <c r="AJ1818">
        <v>0</v>
      </c>
    </row>
    <row r="1819" spans="1:36" x14ac:dyDescent="0.25">
      <c r="A1819">
        <v>332</v>
      </c>
      <c r="B1819">
        <v>1957</v>
      </c>
      <c r="C1819" s="2">
        <f t="shared" ca="1" si="196"/>
        <v>68</v>
      </c>
      <c r="D1819" t="s">
        <v>442</v>
      </c>
      <c r="E1819" t="s">
        <v>34</v>
      </c>
      <c r="F1819">
        <v>47743</v>
      </c>
      <c r="G1819">
        <v>0</v>
      </c>
      <c r="H1819">
        <v>1</v>
      </c>
      <c r="I1819" s="21">
        <f t="shared" si="197"/>
        <v>1</v>
      </c>
      <c r="J1819" t="s">
        <v>324</v>
      </c>
      <c r="K1819">
        <v>56</v>
      </c>
      <c r="L1819">
        <v>198</v>
      </c>
      <c r="M1819">
        <v>2</v>
      </c>
      <c r="N1819">
        <v>43</v>
      </c>
      <c r="O1819">
        <v>0</v>
      </c>
      <c r="P1819">
        <v>12</v>
      </c>
      <c r="Q1819">
        <v>20</v>
      </c>
      <c r="R1819" s="2">
        <f t="shared" si="198"/>
        <v>275</v>
      </c>
      <c r="S1819">
        <v>3</v>
      </c>
      <c r="T1819" s="2" t="str">
        <f t="shared" si="199"/>
        <v>With Discount</v>
      </c>
      <c r="U1819">
        <v>4</v>
      </c>
      <c r="V1819" s="18">
        <f t="shared" si="200"/>
        <v>110</v>
      </c>
      <c r="W1819">
        <v>1</v>
      </c>
      <c r="X1819">
        <v>6</v>
      </c>
      <c r="Y1819" s="18">
        <f t="shared" si="201"/>
        <v>165</v>
      </c>
      <c r="Z1819">
        <v>6</v>
      </c>
      <c r="AA1819" s="2">
        <f t="shared" si="202"/>
        <v>14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3</v>
      </c>
      <c r="AI1819">
        <v>11</v>
      </c>
      <c r="AJ1819">
        <v>0</v>
      </c>
    </row>
    <row r="1820" spans="1:36" x14ac:dyDescent="0.25">
      <c r="A1820">
        <v>9847</v>
      </c>
      <c r="B1820">
        <v>1955</v>
      </c>
      <c r="C1820" s="2">
        <f t="shared" ca="1" si="196"/>
        <v>70</v>
      </c>
      <c r="D1820" t="s">
        <v>443</v>
      </c>
      <c r="E1820" t="s">
        <v>34</v>
      </c>
      <c r="F1820">
        <v>62972</v>
      </c>
      <c r="G1820">
        <v>0</v>
      </c>
      <c r="H1820">
        <v>1</v>
      </c>
      <c r="I1820" s="21">
        <f t="shared" si="197"/>
        <v>1</v>
      </c>
      <c r="J1820" s="1">
        <v>40976</v>
      </c>
      <c r="K1820">
        <v>39</v>
      </c>
      <c r="L1820">
        <v>313</v>
      </c>
      <c r="M1820">
        <v>15</v>
      </c>
      <c r="N1820">
        <v>47</v>
      </c>
      <c r="O1820">
        <v>20</v>
      </c>
      <c r="P1820">
        <v>0</v>
      </c>
      <c r="Q1820">
        <v>192</v>
      </c>
      <c r="R1820" s="2">
        <f t="shared" si="198"/>
        <v>587</v>
      </c>
      <c r="S1820">
        <v>2</v>
      </c>
      <c r="T1820" s="2" t="str">
        <f t="shared" si="199"/>
        <v>With Discount</v>
      </c>
      <c r="U1820">
        <v>7</v>
      </c>
      <c r="V1820" s="18">
        <f t="shared" si="200"/>
        <v>410.9</v>
      </c>
      <c r="W1820">
        <v>4</v>
      </c>
      <c r="X1820">
        <v>3</v>
      </c>
      <c r="Y1820" s="18">
        <f t="shared" si="201"/>
        <v>176.1</v>
      </c>
      <c r="Z1820">
        <v>6</v>
      </c>
      <c r="AA1820" s="2">
        <f t="shared" si="202"/>
        <v>16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3</v>
      </c>
      <c r="AI1820">
        <v>11</v>
      </c>
      <c r="AJ1820">
        <v>0</v>
      </c>
    </row>
    <row r="1821" spans="1:36" x14ac:dyDescent="0.25">
      <c r="A1821">
        <v>531</v>
      </c>
      <c r="B1821">
        <v>1954</v>
      </c>
      <c r="C1821" s="2">
        <f t="shared" ca="1" si="196"/>
        <v>71</v>
      </c>
      <c r="D1821" t="s">
        <v>33</v>
      </c>
      <c r="E1821" t="s">
        <v>37</v>
      </c>
      <c r="F1821">
        <v>57333</v>
      </c>
      <c r="G1821">
        <v>0</v>
      </c>
      <c r="H1821">
        <v>1</v>
      </c>
      <c r="I1821" s="21">
        <f t="shared" si="197"/>
        <v>1</v>
      </c>
      <c r="J1821" t="s">
        <v>159</v>
      </c>
      <c r="K1821">
        <v>55</v>
      </c>
      <c r="L1821">
        <v>941</v>
      </c>
      <c r="M1821">
        <v>14</v>
      </c>
      <c r="N1821">
        <v>397</v>
      </c>
      <c r="O1821">
        <v>76</v>
      </c>
      <c r="P1821">
        <v>58</v>
      </c>
      <c r="Q1821">
        <v>176</v>
      </c>
      <c r="R1821" s="2">
        <f t="shared" si="198"/>
        <v>1662</v>
      </c>
      <c r="S1821">
        <v>11</v>
      </c>
      <c r="T1821" s="2" t="str">
        <f t="shared" si="199"/>
        <v>With Discount</v>
      </c>
      <c r="U1821">
        <v>8</v>
      </c>
      <c r="V1821" s="18">
        <f t="shared" si="200"/>
        <v>782.11764705882354</v>
      </c>
      <c r="W1821">
        <v>5</v>
      </c>
      <c r="X1821">
        <v>9</v>
      </c>
      <c r="Y1821" s="18">
        <f t="shared" si="201"/>
        <v>879.88235294117646</v>
      </c>
      <c r="Z1821">
        <v>6</v>
      </c>
      <c r="AA1821" s="2">
        <f t="shared" si="202"/>
        <v>33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3</v>
      </c>
      <c r="AI1821">
        <v>11</v>
      </c>
      <c r="AJ1821">
        <v>1</v>
      </c>
    </row>
    <row r="1822" spans="1:36" x14ac:dyDescent="0.25">
      <c r="A1822">
        <v>9576</v>
      </c>
      <c r="B1822">
        <v>1982</v>
      </c>
      <c r="C1822" s="2">
        <f t="shared" ca="1" si="196"/>
        <v>43</v>
      </c>
      <c r="D1822" t="s">
        <v>33</v>
      </c>
      <c r="E1822" t="s">
        <v>34</v>
      </c>
      <c r="F1822">
        <v>32313</v>
      </c>
      <c r="G1822">
        <v>1</v>
      </c>
      <c r="H1822">
        <v>0</v>
      </c>
      <c r="I1822" s="21">
        <f t="shared" si="197"/>
        <v>1</v>
      </c>
      <c r="J1822" s="1">
        <v>41580</v>
      </c>
      <c r="K1822">
        <v>60</v>
      </c>
      <c r="L1822">
        <v>86</v>
      </c>
      <c r="M1822">
        <v>4</v>
      </c>
      <c r="N1822">
        <v>56</v>
      </c>
      <c r="O1822">
        <v>2</v>
      </c>
      <c r="P1822">
        <v>4</v>
      </c>
      <c r="Q1822">
        <v>7</v>
      </c>
      <c r="R1822" s="2">
        <f t="shared" si="198"/>
        <v>159</v>
      </c>
      <c r="S1822">
        <v>3</v>
      </c>
      <c r="T1822" s="2" t="str">
        <f t="shared" si="199"/>
        <v>With Discount</v>
      </c>
      <c r="U1822">
        <v>4</v>
      </c>
      <c r="V1822" s="18">
        <f t="shared" si="200"/>
        <v>79.5</v>
      </c>
      <c r="W1822">
        <v>0</v>
      </c>
      <c r="X1822">
        <v>4</v>
      </c>
      <c r="Y1822" s="18">
        <f t="shared" si="201"/>
        <v>79.5</v>
      </c>
      <c r="Z1822">
        <v>9</v>
      </c>
      <c r="AA1822" s="2">
        <f t="shared" si="202"/>
        <v>11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3</v>
      </c>
      <c r="AI1822">
        <v>11</v>
      </c>
      <c r="AJ1822">
        <v>0</v>
      </c>
    </row>
    <row r="1823" spans="1:36" x14ac:dyDescent="0.25">
      <c r="A1823">
        <v>6906</v>
      </c>
      <c r="B1823">
        <v>1953</v>
      </c>
      <c r="C1823" s="2">
        <f t="shared" ca="1" si="196"/>
        <v>72</v>
      </c>
      <c r="D1823" t="s">
        <v>443</v>
      </c>
      <c r="E1823" t="s">
        <v>57</v>
      </c>
      <c r="F1823">
        <v>84953</v>
      </c>
      <c r="G1823">
        <v>0</v>
      </c>
      <c r="H1823">
        <v>0</v>
      </c>
      <c r="I1823" s="21">
        <f t="shared" si="197"/>
        <v>0</v>
      </c>
      <c r="J1823" s="1">
        <v>41339</v>
      </c>
      <c r="K1823">
        <v>73</v>
      </c>
      <c r="L1823">
        <v>167</v>
      </c>
      <c r="M1823">
        <v>48</v>
      </c>
      <c r="N1823">
        <v>602</v>
      </c>
      <c r="O1823">
        <v>63</v>
      </c>
      <c r="P1823">
        <v>72</v>
      </c>
      <c r="Q1823">
        <v>72</v>
      </c>
      <c r="R1823" s="2">
        <f t="shared" si="198"/>
        <v>1024</v>
      </c>
      <c r="S1823">
        <v>1</v>
      </c>
      <c r="T1823" s="2" t="str">
        <f t="shared" si="199"/>
        <v>With Discount</v>
      </c>
      <c r="U1823">
        <v>3</v>
      </c>
      <c r="V1823" s="18">
        <f t="shared" si="200"/>
        <v>438.85714285714283</v>
      </c>
      <c r="W1823">
        <v>10</v>
      </c>
      <c r="X1823">
        <v>4</v>
      </c>
      <c r="Y1823" s="18">
        <f t="shared" si="201"/>
        <v>585.14285714285711</v>
      </c>
      <c r="Z1823">
        <v>2</v>
      </c>
      <c r="AA1823" s="2">
        <f t="shared" si="202"/>
        <v>18</v>
      </c>
      <c r="AB1823">
        <v>0</v>
      </c>
      <c r="AC1823">
        <v>1</v>
      </c>
      <c r="AD1823">
        <v>1</v>
      </c>
      <c r="AE1823">
        <v>1</v>
      </c>
      <c r="AF1823">
        <v>0</v>
      </c>
      <c r="AG1823">
        <v>0</v>
      </c>
      <c r="AH1823">
        <v>3</v>
      </c>
      <c r="AI1823">
        <v>11</v>
      </c>
      <c r="AJ1823">
        <v>1</v>
      </c>
    </row>
    <row r="1824" spans="1:36" x14ac:dyDescent="0.25">
      <c r="A1824">
        <v>7419</v>
      </c>
      <c r="B1824">
        <v>1968</v>
      </c>
      <c r="C1824" s="2">
        <f t="shared" ca="1" si="196"/>
        <v>57</v>
      </c>
      <c r="D1824" t="s">
        <v>443</v>
      </c>
      <c r="E1824" t="s">
        <v>37</v>
      </c>
      <c r="F1824">
        <v>27071</v>
      </c>
      <c r="G1824">
        <v>1</v>
      </c>
      <c r="H1824">
        <v>0</v>
      </c>
      <c r="I1824" s="21">
        <f t="shared" si="197"/>
        <v>1</v>
      </c>
      <c r="J1824" t="s">
        <v>356</v>
      </c>
      <c r="K1824">
        <v>90</v>
      </c>
      <c r="L1824">
        <v>8</v>
      </c>
      <c r="M1824">
        <v>3</v>
      </c>
      <c r="N1824">
        <v>19</v>
      </c>
      <c r="O1824">
        <v>0</v>
      </c>
      <c r="P1824">
        <v>2</v>
      </c>
      <c r="Q1824">
        <v>3</v>
      </c>
      <c r="R1824" s="2">
        <f t="shared" si="198"/>
        <v>35</v>
      </c>
      <c r="S1824">
        <v>2</v>
      </c>
      <c r="T1824" s="2" t="str">
        <f t="shared" si="199"/>
        <v>With Discount</v>
      </c>
      <c r="U1824">
        <v>2</v>
      </c>
      <c r="V1824" s="18">
        <f t="shared" si="200"/>
        <v>14</v>
      </c>
      <c r="W1824">
        <v>0</v>
      </c>
      <c r="X1824">
        <v>3</v>
      </c>
      <c r="Y1824" s="18">
        <f t="shared" si="201"/>
        <v>21</v>
      </c>
      <c r="Z1824">
        <v>6</v>
      </c>
      <c r="AA1824" s="2">
        <f t="shared" si="202"/>
        <v>7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3</v>
      </c>
      <c r="AI1824">
        <v>11</v>
      </c>
      <c r="AJ1824">
        <v>0</v>
      </c>
    </row>
    <row r="1825" spans="1:36" x14ac:dyDescent="0.25">
      <c r="A1825">
        <v>3170</v>
      </c>
      <c r="B1825">
        <v>1957</v>
      </c>
      <c r="C1825" s="2">
        <f t="shared" ca="1" si="196"/>
        <v>68</v>
      </c>
      <c r="D1825" t="s">
        <v>443</v>
      </c>
      <c r="E1825" t="s">
        <v>34</v>
      </c>
      <c r="F1825">
        <v>68148</v>
      </c>
      <c r="G1825">
        <v>0</v>
      </c>
      <c r="H1825">
        <v>0</v>
      </c>
      <c r="I1825" s="21">
        <f t="shared" si="197"/>
        <v>0</v>
      </c>
      <c r="J1825" t="s">
        <v>140</v>
      </c>
      <c r="K1825">
        <v>86</v>
      </c>
      <c r="L1825">
        <v>389</v>
      </c>
      <c r="M1825">
        <v>66</v>
      </c>
      <c r="N1825">
        <v>408</v>
      </c>
      <c r="O1825">
        <v>37</v>
      </c>
      <c r="P1825">
        <v>57</v>
      </c>
      <c r="Q1825">
        <v>85</v>
      </c>
      <c r="R1825" s="2">
        <f t="shared" si="198"/>
        <v>1042</v>
      </c>
      <c r="S1825">
        <v>1</v>
      </c>
      <c r="T1825" s="2" t="str">
        <f t="shared" si="199"/>
        <v>With Discount</v>
      </c>
      <c r="U1825">
        <v>4</v>
      </c>
      <c r="V1825" s="18">
        <f t="shared" si="200"/>
        <v>416.8</v>
      </c>
      <c r="W1825">
        <v>4</v>
      </c>
      <c r="X1825">
        <v>6</v>
      </c>
      <c r="Y1825" s="18">
        <f t="shared" si="201"/>
        <v>625.19999999999993</v>
      </c>
      <c r="Z1825">
        <v>2</v>
      </c>
      <c r="AA1825" s="2">
        <f t="shared" si="202"/>
        <v>15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3</v>
      </c>
      <c r="AI1825">
        <v>11</v>
      </c>
      <c r="AJ1825">
        <v>0</v>
      </c>
    </row>
    <row r="1826" spans="1:36" x14ac:dyDescent="0.25">
      <c r="A1826">
        <v>8527</v>
      </c>
      <c r="B1826">
        <v>1965</v>
      </c>
      <c r="C1826" s="2">
        <f t="shared" ca="1" si="196"/>
        <v>60</v>
      </c>
      <c r="D1826" t="s">
        <v>443</v>
      </c>
      <c r="E1826" t="s">
        <v>34</v>
      </c>
      <c r="F1826">
        <v>65735</v>
      </c>
      <c r="G1826">
        <v>1</v>
      </c>
      <c r="H1826">
        <v>1</v>
      </c>
      <c r="I1826" s="21">
        <f t="shared" si="197"/>
        <v>2</v>
      </c>
      <c r="J1826" s="1">
        <v>41467</v>
      </c>
      <c r="K1826">
        <v>37</v>
      </c>
      <c r="L1826">
        <v>239</v>
      </c>
      <c r="M1826">
        <v>7</v>
      </c>
      <c r="N1826">
        <v>119</v>
      </c>
      <c r="O1826">
        <v>4</v>
      </c>
      <c r="P1826">
        <v>15</v>
      </c>
      <c r="Q1826">
        <v>11</v>
      </c>
      <c r="R1826" s="2">
        <f t="shared" si="198"/>
        <v>395</v>
      </c>
      <c r="S1826">
        <v>5</v>
      </c>
      <c r="T1826" s="2" t="str">
        <f t="shared" si="199"/>
        <v>With Discount</v>
      </c>
      <c r="U1826">
        <v>6</v>
      </c>
      <c r="V1826" s="18">
        <f t="shared" si="200"/>
        <v>197.5</v>
      </c>
      <c r="W1826">
        <v>2</v>
      </c>
      <c r="X1826">
        <v>6</v>
      </c>
      <c r="Y1826" s="18">
        <f t="shared" si="201"/>
        <v>197.5</v>
      </c>
      <c r="Z1826">
        <v>7</v>
      </c>
      <c r="AA1826" s="2">
        <f t="shared" si="202"/>
        <v>19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3</v>
      </c>
      <c r="AI1826">
        <v>11</v>
      </c>
      <c r="AJ1826">
        <v>0</v>
      </c>
    </row>
    <row r="1827" spans="1:36" x14ac:dyDescent="0.25">
      <c r="A1827">
        <v>7872</v>
      </c>
      <c r="B1827">
        <v>1975</v>
      </c>
      <c r="C1827" s="2">
        <f t="shared" ca="1" si="196"/>
        <v>50</v>
      </c>
      <c r="D1827" t="s">
        <v>33</v>
      </c>
      <c r="E1827" t="s">
        <v>34</v>
      </c>
      <c r="F1827">
        <v>86836</v>
      </c>
      <c r="G1827">
        <v>0</v>
      </c>
      <c r="H1827">
        <v>0</v>
      </c>
      <c r="I1827" s="21">
        <f t="shared" si="197"/>
        <v>0</v>
      </c>
      <c r="J1827" s="1">
        <v>41252</v>
      </c>
      <c r="K1827">
        <v>7</v>
      </c>
      <c r="L1827">
        <v>179</v>
      </c>
      <c r="M1827">
        <v>21</v>
      </c>
      <c r="N1827">
        <v>273</v>
      </c>
      <c r="O1827">
        <v>0</v>
      </c>
      <c r="P1827">
        <v>21</v>
      </c>
      <c r="Q1827">
        <v>63</v>
      </c>
      <c r="R1827" s="2">
        <f t="shared" si="198"/>
        <v>557</v>
      </c>
      <c r="S1827">
        <v>1</v>
      </c>
      <c r="T1827" s="2" t="str">
        <f t="shared" si="199"/>
        <v>With Discount</v>
      </c>
      <c r="U1827">
        <v>6</v>
      </c>
      <c r="V1827" s="18">
        <f t="shared" si="200"/>
        <v>278.5</v>
      </c>
      <c r="W1827">
        <v>10</v>
      </c>
      <c r="X1827">
        <v>6</v>
      </c>
      <c r="Y1827" s="18">
        <f t="shared" si="201"/>
        <v>278.5</v>
      </c>
      <c r="Z1827">
        <v>5</v>
      </c>
      <c r="AA1827" s="2">
        <f t="shared" si="202"/>
        <v>23</v>
      </c>
      <c r="AB1827">
        <v>1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3</v>
      </c>
      <c r="AI1827">
        <v>11</v>
      </c>
      <c r="AJ1827">
        <v>1</v>
      </c>
    </row>
    <row r="1828" spans="1:36" x14ac:dyDescent="0.25">
      <c r="A1828">
        <v>9931</v>
      </c>
      <c r="B1828">
        <v>1963</v>
      </c>
      <c r="C1828" s="2">
        <f t="shared" ca="1" si="196"/>
        <v>62</v>
      </c>
      <c r="D1828" t="s">
        <v>33</v>
      </c>
      <c r="E1828" t="s">
        <v>34</v>
      </c>
      <c r="F1828">
        <v>4023</v>
      </c>
      <c r="G1828">
        <v>1</v>
      </c>
      <c r="H1828">
        <v>1</v>
      </c>
      <c r="I1828" s="21">
        <f t="shared" si="197"/>
        <v>2</v>
      </c>
      <c r="J1828" t="s">
        <v>416</v>
      </c>
      <c r="K1828">
        <v>29</v>
      </c>
      <c r="L1828">
        <v>5</v>
      </c>
      <c r="M1828">
        <v>0</v>
      </c>
      <c r="N1828">
        <v>1</v>
      </c>
      <c r="O1828">
        <v>1</v>
      </c>
      <c r="P1828">
        <v>1</v>
      </c>
      <c r="Q1828">
        <v>1</v>
      </c>
      <c r="R1828" s="2">
        <f t="shared" si="198"/>
        <v>9</v>
      </c>
      <c r="S1828">
        <v>15</v>
      </c>
      <c r="T1828" s="2" t="str">
        <f t="shared" si="199"/>
        <v>With Discount</v>
      </c>
      <c r="U1828">
        <v>0</v>
      </c>
      <c r="V1828" s="18">
        <f t="shared" si="200"/>
        <v>0</v>
      </c>
      <c r="W1828">
        <v>0</v>
      </c>
      <c r="X1828">
        <v>0</v>
      </c>
      <c r="Y1828" s="18">
        <f t="shared" si="201"/>
        <v>0</v>
      </c>
      <c r="Z1828">
        <v>19</v>
      </c>
      <c r="AA1828" s="2">
        <f t="shared" si="202"/>
        <v>15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3</v>
      </c>
      <c r="AI1828">
        <v>11</v>
      </c>
      <c r="AJ1828">
        <v>0</v>
      </c>
    </row>
    <row r="1829" spans="1:36" x14ac:dyDescent="0.25">
      <c r="A1829">
        <v>10595</v>
      </c>
      <c r="B1829">
        <v>1990</v>
      </c>
      <c r="C1829" s="2">
        <f t="shared" ca="1" si="196"/>
        <v>35</v>
      </c>
      <c r="D1829" t="s">
        <v>442</v>
      </c>
      <c r="E1829" t="s">
        <v>34</v>
      </c>
      <c r="F1829">
        <v>30093</v>
      </c>
      <c r="G1829">
        <v>0</v>
      </c>
      <c r="H1829">
        <v>0</v>
      </c>
      <c r="I1829" s="21">
        <f t="shared" si="197"/>
        <v>0</v>
      </c>
      <c r="J1829" s="1">
        <v>41493</v>
      </c>
      <c r="K1829">
        <v>19</v>
      </c>
      <c r="L1829">
        <v>2</v>
      </c>
      <c r="M1829">
        <v>6</v>
      </c>
      <c r="N1829">
        <v>28</v>
      </c>
      <c r="O1829">
        <v>13</v>
      </c>
      <c r="P1829">
        <v>4</v>
      </c>
      <c r="Q1829">
        <v>16</v>
      </c>
      <c r="R1829" s="2">
        <f t="shared" si="198"/>
        <v>69</v>
      </c>
      <c r="S1829">
        <v>1</v>
      </c>
      <c r="T1829" s="2" t="str">
        <f t="shared" si="199"/>
        <v>With Discount</v>
      </c>
      <c r="U1829">
        <v>2</v>
      </c>
      <c r="V1829" s="18">
        <f t="shared" si="200"/>
        <v>27.6</v>
      </c>
      <c r="W1829">
        <v>0</v>
      </c>
      <c r="X1829">
        <v>3</v>
      </c>
      <c r="Y1829" s="18">
        <f t="shared" si="201"/>
        <v>41.4</v>
      </c>
      <c r="Z1829">
        <v>7</v>
      </c>
      <c r="AA1829" s="2">
        <f t="shared" si="202"/>
        <v>6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3</v>
      </c>
      <c r="AI1829">
        <v>11</v>
      </c>
      <c r="AJ1829">
        <v>0</v>
      </c>
    </row>
    <row r="1830" spans="1:36" x14ac:dyDescent="0.25">
      <c r="A1830">
        <v>4609</v>
      </c>
      <c r="B1830">
        <v>1966</v>
      </c>
      <c r="C1830" s="2">
        <f t="shared" ca="1" si="196"/>
        <v>59</v>
      </c>
      <c r="D1830" t="s">
        <v>33</v>
      </c>
      <c r="E1830" t="s">
        <v>34</v>
      </c>
      <c r="F1830">
        <v>57705</v>
      </c>
      <c r="G1830">
        <v>0</v>
      </c>
      <c r="H1830">
        <v>1</v>
      </c>
      <c r="I1830" s="21">
        <f t="shared" si="197"/>
        <v>1</v>
      </c>
      <c r="J1830" s="1">
        <v>41944</v>
      </c>
      <c r="K1830">
        <v>14</v>
      </c>
      <c r="L1830">
        <v>383</v>
      </c>
      <c r="M1830">
        <v>0</v>
      </c>
      <c r="N1830">
        <v>53</v>
      </c>
      <c r="O1830">
        <v>6</v>
      </c>
      <c r="P1830">
        <v>4</v>
      </c>
      <c r="Q1830">
        <v>40</v>
      </c>
      <c r="R1830" s="2">
        <f t="shared" si="198"/>
        <v>486</v>
      </c>
      <c r="S1830">
        <v>3</v>
      </c>
      <c r="T1830" s="2" t="str">
        <f t="shared" si="199"/>
        <v>With Discount</v>
      </c>
      <c r="U1830">
        <v>8</v>
      </c>
      <c r="V1830" s="18">
        <f t="shared" si="200"/>
        <v>277.71428571428572</v>
      </c>
      <c r="W1830">
        <v>1</v>
      </c>
      <c r="X1830">
        <v>6</v>
      </c>
      <c r="Y1830" s="18">
        <f t="shared" si="201"/>
        <v>208.28571428571428</v>
      </c>
      <c r="Z1830">
        <v>6</v>
      </c>
      <c r="AA1830" s="2">
        <f t="shared" si="202"/>
        <v>18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3</v>
      </c>
      <c r="AI1830">
        <v>11</v>
      </c>
      <c r="AJ1830">
        <v>0</v>
      </c>
    </row>
    <row r="1831" spans="1:36" x14ac:dyDescent="0.25">
      <c r="A1831">
        <v>5010</v>
      </c>
      <c r="B1831">
        <v>1988</v>
      </c>
      <c r="C1831" s="2">
        <f t="shared" ca="1" si="196"/>
        <v>37</v>
      </c>
      <c r="D1831" t="s">
        <v>442</v>
      </c>
      <c r="E1831" t="s">
        <v>30</v>
      </c>
      <c r="F1831">
        <v>25008</v>
      </c>
      <c r="G1831">
        <v>1</v>
      </c>
      <c r="H1831">
        <v>0</v>
      </c>
      <c r="I1831" s="21">
        <f t="shared" si="197"/>
        <v>1</v>
      </c>
      <c r="J1831" s="1">
        <v>41672</v>
      </c>
      <c r="K1831">
        <v>72</v>
      </c>
      <c r="L1831">
        <v>2</v>
      </c>
      <c r="M1831">
        <v>8</v>
      </c>
      <c r="N1831">
        <v>8</v>
      </c>
      <c r="O1831">
        <v>6</v>
      </c>
      <c r="P1831">
        <v>1</v>
      </c>
      <c r="Q1831">
        <v>9</v>
      </c>
      <c r="R1831" s="2">
        <f t="shared" si="198"/>
        <v>34</v>
      </c>
      <c r="S1831">
        <v>2</v>
      </c>
      <c r="T1831" s="2" t="str">
        <f t="shared" si="199"/>
        <v>With Discount</v>
      </c>
      <c r="U1831">
        <v>1</v>
      </c>
      <c r="V1831" s="18">
        <f t="shared" si="200"/>
        <v>8.5</v>
      </c>
      <c r="W1831">
        <v>0</v>
      </c>
      <c r="X1831">
        <v>3</v>
      </c>
      <c r="Y1831" s="18">
        <f t="shared" si="201"/>
        <v>25.5</v>
      </c>
      <c r="Z1831">
        <v>8</v>
      </c>
      <c r="AA1831" s="2">
        <f t="shared" si="202"/>
        <v>6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3</v>
      </c>
      <c r="AI1831">
        <v>11</v>
      </c>
      <c r="AJ1831">
        <v>0</v>
      </c>
    </row>
    <row r="1832" spans="1:36" x14ac:dyDescent="0.25">
      <c r="A1832">
        <v>4427</v>
      </c>
      <c r="B1832">
        <v>1995</v>
      </c>
      <c r="C1832" s="2">
        <f t="shared" ca="1" si="196"/>
        <v>30</v>
      </c>
      <c r="D1832" t="s">
        <v>443</v>
      </c>
      <c r="E1832" t="s">
        <v>30</v>
      </c>
      <c r="F1832">
        <v>83257</v>
      </c>
      <c r="G1832">
        <v>0</v>
      </c>
      <c r="H1832">
        <v>0</v>
      </c>
      <c r="I1832" s="21">
        <f t="shared" si="197"/>
        <v>0</v>
      </c>
      <c r="J1832" t="s">
        <v>181</v>
      </c>
      <c r="K1832">
        <v>56</v>
      </c>
      <c r="L1832">
        <v>536</v>
      </c>
      <c r="M1832">
        <v>27</v>
      </c>
      <c r="N1832">
        <v>590</v>
      </c>
      <c r="O1832">
        <v>38</v>
      </c>
      <c r="P1832">
        <v>107</v>
      </c>
      <c r="Q1832">
        <v>67</v>
      </c>
      <c r="R1832" s="2">
        <f t="shared" si="198"/>
        <v>1365</v>
      </c>
      <c r="S1832">
        <v>1</v>
      </c>
      <c r="T1832" s="2" t="str">
        <f t="shared" si="199"/>
        <v>With Discount</v>
      </c>
      <c r="U1832">
        <v>5</v>
      </c>
      <c r="V1832" s="18">
        <f t="shared" si="200"/>
        <v>401.47058823529414</v>
      </c>
      <c r="W1832">
        <v>10</v>
      </c>
      <c r="X1832">
        <v>12</v>
      </c>
      <c r="Y1832" s="18">
        <f t="shared" si="201"/>
        <v>963.52941176470597</v>
      </c>
      <c r="Z1832">
        <v>6</v>
      </c>
      <c r="AA1832" s="2">
        <f t="shared" si="202"/>
        <v>28</v>
      </c>
      <c r="AB1832">
        <v>1</v>
      </c>
      <c r="AC1832">
        <v>0</v>
      </c>
      <c r="AD1832">
        <v>1</v>
      </c>
      <c r="AE1832">
        <v>0</v>
      </c>
      <c r="AF1832">
        <v>0</v>
      </c>
      <c r="AG1832">
        <v>1</v>
      </c>
      <c r="AH1832">
        <v>3</v>
      </c>
      <c r="AI1832">
        <v>11</v>
      </c>
      <c r="AJ1832">
        <v>1</v>
      </c>
    </row>
    <row r="1833" spans="1:36" x14ac:dyDescent="0.25">
      <c r="A1833">
        <v>11148</v>
      </c>
      <c r="B1833">
        <v>1975</v>
      </c>
      <c r="C1833" s="2">
        <f t="shared" ca="1" si="196"/>
        <v>50</v>
      </c>
      <c r="D1833" t="s">
        <v>442</v>
      </c>
      <c r="E1833" t="s">
        <v>34</v>
      </c>
      <c r="F1833">
        <v>22280</v>
      </c>
      <c r="G1833">
        <v>1</v>
      </c>
      <c r="H1833">
        <v>0</v>
      </c>
      <c r="I1833" s="21">
        <f t="shared" si="197"/>
        <v>1</v>
      </c>
      <c r="J1833" t="s">
        <v>425</v>
      </c>
      <c r="K1833">
        <v>85</v>
      </c>
      <c r="L1833">
        <v>2</v>
      </c>
      <c r="M1833">
        <v>1</v>
      </c>
      <c r="N1833">
        <v>4</v>
      </c>
      <c r="O1833">
        <v>3</v>
      </c>
      <c r="P1833">
        <v>1</v>
      </c>
      <c r="Q1833">
        <v>2</v>
      </c>
      <c r="R1833" s="2">
        <f t="shared" si="198"/>
        <v>13</v>
      </c>
      <c r="S1833">
        <v>1</v>
      </c>
      <c r="T1833" s="2" t="str">
        <f t="shared" si="199"/>
        <v>With Discount</v>
      </c>
      <c r="U1833">
        <v>1</v>
      </c>
      <c r="V1833" s="18">
        <f t="shared" si="200"/>
        <v>4.333333333333333</v>
      </c>
      <c r="W1833">
        <v>0</v>
      </c>
      <c r="X1833">
        <v>2</v>
      </c>
      <c r="Y1833" s="18">
        <f t="shared" si="201"/>
        <v>8.6666666666666661</v>
      </c>
      <c r="Z1833">
        <v>8</v>
      </c>
      <c r="AA1833" s="2">
        <f t="shared" si="202"/>
        <v>4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3</v>
      </c>
      <c r="AI1833">
        <v>11</v>
      </c>
      <c r="AJ1833">
        <v>0</v>
      </c>
    </row>
    <row r="1834" spans="1:36" x14ac:dyDescent="0.25">
      <c r="A1834">
        <v>1168</v>
      </c>
      <c r="B1834">
        <v>1978</v>
      </c>
      <c r="C1834" s="2">
        <f t="shared" ca="1" si="196"/>
        <v>47</v>
      </c>
      <c r="D1834" t="s">
        <v>33</v>
      </c>
      <c r="E1834" t="s">
        <v>34</v>
      </c>
      <c r="F1834">
        <v>72159</v>
      </c>
      <c r="G1834">
        <v>0</v>
      </c>
      <c r="H1834">
        <v>0</v>
      </c>
      <c r="I1834" s="21">
        <f t="shared" si="197"/>
        <v>0</v>
      </c>
      <c r="J1834" t="s">
        <v>54</v>
      </c>
      <c r="K1834">
        <v>62</v>
      </c>
      <c r="L1834">
        <v>322</v>
      </c>
      <c r="M1834">
        <v>53</v>
      </c>
      <c r="N1834">
        <v>899</v>
      </c>
      <c r="O1834">
        <v>34</v>
      </c>
      <c r="P1834">
        <v>40</v>
      </c>
      <c r="Q1834">
        <v>53</v>
      </c>
      <c r="R1834" s="2">
        <f t="shared" si="198"/>
        <v>1401</v>
      </c>
      <c r="S1834">
        <v>1</v>
      </c>
      <c r="T1834" s="2" t="str">
        <f t="shared" si="199"/>
        <v>With Discount</v>
      </c>
      <c r="U1834">
        <v>4</v>
      </c>
      <c r="V1834" s="18">
        <f t="shared" si="200"/>
        <v>400.28571428571428</v>
      </c>
      <c r="W1834">
        <v>6</v>
      </c>
      <c r="X1834">
        <v>10</v>
      </c>
      <c r="Y1834" s="18">
        <f t="shared" si="201"/>
        <v>1000.7142857142858</v>
      </c>
      <c r="Z1834">
        <v>2</v>
      </c>
      <c r="AA1834" s="2">
        <f t="shared" si="202"/>
        <v>21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3</v>
      </c>
      <c r="AI1834">
        <v>11</v>
      </c>
      <c r="AJ1834">
        <v>0</v>
      </c>
    </row>
    <row r="1835" spans="1:36" x14ac:dyDescent="0.25">
      <c r="A1835">
        <v>9595</v>
      </c>
      <c r="B1835">
        <v>1961</v>
      </c>
      <c r="C1835" s="2">
        <f t="shared" ca="1" si="196"/>
        <v>64</v>
      </c>
      <c r="D1835" t="s">
        <v>442</v>
      </c>
      <c r="E1835" t="s">
        <v>34</v>
      </c>
      <c r="F1835">
        <v>64260</v>
      </c>
      <c r="G1835">
        <v>0</v>
      </c>
      <c r="H1835">
        <v>0</v>
      </c>
      <c r="I1835" s="21">
        <f t="shared" si="197"/>
        <v>0</v>
      </c>
      <c r="J1835" s="1">
        <v>41579</v>
      </c>
      <c r="K1835">
        <v>1</v>
      </c>
      <c r="L1835">
        <v>539</v>
      </c>
      <c r="M1835">
        <v>169</v>
      </c>
      <c r="N1835">
        <v>816</v>
      </c>
      <c r="O1835">
        <v>20</v>
      </c>
      <c r="P1835">
        <v>0</v>
      </c>
      <c r="Q1835">
        <v>30</v>
      </c>
      <c r="R1835" s="2">
        <f t="shared" si="198"/>
        <v>1574</v>
      </c>
      <c r="S1835">
        <v>1</v>
      </c>
      <c r="T1835" s="2" t="str">
        <f t="shared" si="199"/>
        <v>With Discount</v>
      </c>
      <c r="U1835">
        <v>4</v>
      </c>
      <c r="V1835" s="18">
        <f t="shared" si="200"/>
        <v>787</v>
      </c>
      <c r="W1835">
        <v>5</v>
      </c>
      <c r="X1835">
        <v>4</v>
      </c>
      <c r="Y1835" s="18">
        <f t="shared" si="201"/>
        <v>787</v>
      </c>
      <c r="Z1835">
        <v>3</v>
      </c>
      <c r="AA1835" s="2">
        <f t="shared" si="202"/>
        <v>14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3</v>
      </c>
      <c r="AI1835">
        <v>11</v>
      </c>
      <c r="AJ1835">
        <v>1</v>
      </c>
    </row>
    <row r="1836" spans="1:36" x14ac:dyDescent="0.25">
      <c r="A1836">
        <v>10163</v>
      </c>
      <c r="B1836">
        <v>1984</v>
      </c>
      <c r="C1836" s="2">
        <f t="shared" ca="1" si="196"/>
        <v>41</v>
      </c>
      <c r="D1836" t="s">
        <v>33</v>
      </c>
      <c r="E1836" t="s">
        <v>30</v>
      </c>
      <c r="F1836">
        <v>82733</v>
      </c>
      <c r="G1836">
        <v>0</v>
      </c>
      <c r="H1836">
        <v>0</v>
      </c>
      <c r="I1836" s="21">
        <f t="shared" si="197"/>
        <v>0</v>
      </c>
      <c r="J1836" s="1">
        <v>41556</v>
      </c>
      <c r="K1836">
        <v>28</v>
      </c>
      <c r="L1836">
        <v>712</v>
      </c>
      <c r="M1836">
        <v>50</v>
      </c>
      <c r="N1836">
        <v>420</v>
      </c>
      <c r="O1836">
        <v>65</v>
      </c>
      <c r="P1836">
        <v>38</v>
      </c>
      <c r="Q1836">
        <v>38</v>
      </c>
      <c r="R1836" s="2">
        <f t="shared" si="198"/>
        <v>1323</v>
      </c>
      <c r="S1836">
        <v>1</v>
      </c>
      <c r="T1836" s="2" t="str">
        <f t="shared" si="199"/>
        <v>With Discount</v>
      </c>
      <c r="U1836">
        <v>8</v>
      </c>
      <c r="V1836" s="18">
        <f t="shared" si="200"/>
        <v>705.6</v>
      </c>
      <c r="W1836">
        <v>4</v>
      </c>
      <c r="X1836">
        <v>7</v>
      </c>
      <c r="Y1836" s="18">
        <f t="shared" si="201"/>
        <v>617.4</v>
      </c>
      <c r="Z1836">
        <v>4</v>
      </c>
      <c r="AA1836" s="2">
        <f t="shared" si="202"/>
        <v>20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3</v>
      </c>
      <c r="AI1836">
        <v>11</v>
      </c>
      <c r="AJ1836">
        <v>1</v>
      </c>
    </row>
    <row r="1837" spans="1:36" x14ac:dyDescent="0.25">
      <c r="A1837">
        <v>2886</v>
      </c>
      <c r="B1837">
        <v>1971</v>
      </c>
      <c r="C1837" s="2">
        <f t="shared" ca="1" si="196"/>
        <v>54</v>
      </c>
      <c r="D1837" t="s">
        <v>443</v>
      </c>
      <c r="E1837" t="s">
        <v>37</v>
      </c>
      <c r="F1837">
        <v>74290</v>
      </c>
      <c r="G1837">
        <v>0</v>
      </c>
      <c r="H1837">
        <v>1</v>
      </c>
      <c r="I1837" s="21">
        <f t="shared" si="197"/>
        <v>1</v>
      </c>
      <c r="J1837" s="1">
        <v>41616</v>
      </c>
      <c r="K1837">
        <v>70</v>
      </c>
      <c r="L1837">
        <v>1121</v>
      </c>
      <c r="M1837">
        <v>0</v>
      </c>
      <c r="N1837">
        <v>72</v>
      </c>
      <c r="O1837">
        <v>0</v>
      </c>
      <c r="P1837">
        <v>12</v>
      </c>
      <c r="Q1837">
        <v>12</v>
      </c>
      <c r="R1837" s="2">
        <f t="shared" si="198"/>
        <v>1217</v>
      </c>
      <c r="S1837">
        <v>4</v>
      </c>
      <c r="T1837" s="2" t="str">
        <f t="shared" si="199"/>
        <v>With Discount</v>
      </c>
      <c r="U1837">
        <v>10</v>
      </c>
      <c r="V1837" s="18">
        <f t="shared" si="200"/>
        <v>608.5</v>
      </c>
      <c r="W1837">
        <v>8</v>
      </c>
      <c r="X1837">
        <v>10</v>
      </c>
      <c r="Y1837" s="18">
        <f t="shared" si="201"/>
        <v>608.5</v>
      </c>
      <c r="Z1837">
        <v>6</v>
      </c>
      <c r="AA1837" s="2">
        <f t="shared" si="202"/>
        <v>32</v>
      </c>
      <c r="AB1837">
        <v>0</v>
      </c>
      <c r="AC1837">
        <v>1</v>
      </c>
      <c r="AD1837">
        <v>0</v>
      </c>
      <c r="AE1837">
        <v>1</v>
      </c>
      <c r="AF1837">
        <v>0</v>
      </c>
      <c r="AG1837">
        <v>0</v>
      </c>
      <c r="AH1837">
        <v>3</v>
      </c>
      <c r="AI1837">
        <v>11</v>
      </c>
      <c r="AJ1837">
        <v>0</v>
      </c>
    </row>
    <row r="1838" spans="1:36" x14ac:dyDescent="0.25">
      <c r="A1838">
        <v>6710</v>
      </c>
      <c r="B1838">
        <v>1951</v>
      </c>
      <c r="C1838" s="2">
        <f t="shared" ca="1" si="196"/>
        <v>74</v>
      </c>
      <c r="D1838" t="s">
        <v>443</v>
      </c>
      <c r="E1838" t="s">
        <v>30</v>
      </c>
      <c r="F1838">
        <v>58217</v>
      </c>
      <c r="G1838">
        <v>2</v>
      </c>
      <c r="H1838">
        <v>1</v>
      </c>
      <c r="I1838" s="21">
        <f t="shared" si="197"/>
        <v>3</v>
      </c>
      <c r="J1838" t="s">
        <v>202</v>
      </c>
      <c r="K1838">
        <v>84</v>
      </c>
      <c r="L1838">
        <v>68</v>
      </c>
      <c r="M1838">
        <v>1</v>
      </c>
      <c r="N1838">
        <v>13</v>
      </c>
      <c r="O1838">
        <v>3</v>
      </c>
      <c r="P1838">
        <v>5</v>
      </c>
      <c r="Q1838">
        <v>13</v>
      </c>
      <c r="R1838" s="2">
        <f t="shared" si="198"/>
        <v>103</v>
      </c>
      <c r="S1838">
        <v>1</v>
      </c>
      <c r="T1838" s="2" t="str">
        <f t="shared" si="199"/>
        <v>With Discount</v>
      </c>
      <c r="U1838">
        <v>2</v>
      </c>
      <c r="V1838" s="18">
        <f t="shared" si="200"/>
        <v>34.333333333333329</v>
      </c>
      <c r="W1838">
        <v>0</v>
      </c>
      <c r="X1838">
        <v>4</v>
      </c>
      <c r="Y1838" s="18">
        <f t="shared" si="201"/>
        <v>68.666666666666657</v>
      </c>
      <c r="Z1838">
        <v>6</v>
      </c>
      <c r="AA1838" s="2">
        <f t="shared" si="202"/>
        <v>7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3</v>
      </c>
      <c r="AI1838">
        <v>11</v>
      </c>
      <c r="AJ1838">
        <v>0</v>
      </c>
    </row>
    <row r="1839" spans="1:36" x14ac:dyDescent="0.25">
      <c r="A1839">
        <v>5316</v>
      </c>
      <c r="B1839">
        <v>1976</v>
      </c>
      <c r="C1839" s="2">
        <f t="shared" ca="1" si="196"/>
        <v>49</v>
      </c>
      <c r="D1839" t="s">
        <v>443</v>
      </c>
      <c r="E1839" t="s">
        <v>34</v>
      </c>
      <c r="F1839">
        <v>21024</v>
      </c>
      <c r="G1839">
        <v>0</v>
      </c>
      <c r="H1839">
        <v>0</v>
      </c>
      <c r="I1839" s="21">
        <f t="shared" si="197"/>
        <v>0</v>
      </c>
      <c r="J1839" s="1">
        <v>41371</v>
      </c>
      <c r="K1839">
        <v>89</v>
      </c>
      <c r="L1839">
        <v>36</v>
      </c>
      <c r="M1839">
        <v>4</v>
      </c>
      <c r="N1839">
        <v>18</v>
      </c>
      <c r="O1839">
        <v>6</v>
      </c>
      <c r="P1839">
        <v>2</v>
      </c>
      <c r="Q1839">
        <v>18</v>
      </c>
      <c r="R1839" s="2">
        <f t="shared" si="198"/>
        <v>84</v>
      </c>
      <c r="S1839">
        <v>1</v>
      </c>
      <c r="T1839" s="2" t="str">
        <f t="shared" si="199"/>
        <v>With Discount</v>
      </c>
      <c r="U1839">
        <v>2</v>
      </c>
      <c r="V1839" s="18">
        <f t="shared" si="200"/>
        <v>28</v>
      </c>
      <c r="W1839">
        <v>0</v>
      </c>
      <c r="X1839">
        <v>4</v>
      </c>
      <c r="Y1839" s="18">
        <f t="shared" si="201"/>
        <v>56</v>
      </c>
      <c r="Z1839">
        <v>7</v>
      </c>
      <c r="AA1839" s="2">
        <f t="shared" si="202"/>
        <v>7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3</v>
      </c>
      <c r="AI1839">
        <v>11</v>
      </c>
      <c r="AJ1839">
        <v>0</v>
      </c>
    </row>
    <row r="1840" spans="1:36" x14ac:dyDescent="0.25">
      <c r="A1840">
        <v>9029</v>
      </c>
      <c r="B1840">
        <v>1972</v>
      </c>
      <c r="C1840" s="2">
        <f t="shared" ca="1" si="196"/>
        <v>53</v>
      </c>
      <c r="D1840" t="s">
        <v>33</v>
      </c>
      <c r="E1840" t="s">
        <v>34</v>
      </c>
      <c r="F1840">
        <v>70116</v>
      </c>
      <c r="G1840">
        <v>0</v>
      </c>
      <c r="H1840">
        <v>0</v>
      </c>
      <c r="I1840" s="21">
        <f t="shared" si="197"/>
        <v>0</v>
      </c>
      <c r="J1840" t="s">
        <v>276</v>
      </c>
      <c r="K1840">
        <v>73</v>
      </c>
      <c r="L1840">
        <v>707</v>
      </c>
      <c r="M1840">
        <v>44</v>
      </c>
      <c r="N1840">
        <v>603</v>
      </c>
      <c r="O1840">
        <v>95</v>
      </c>
      <c r="P1840">
        <v>58</v>
      </c>
      <c r="Q1840">
        <v>29</v>
      </c>
      <c r="R1840" s="2">
        <f t="shared" si="198"/>
        <v>1536</v>
      </c>
      <c r="S1840">
        <v>1</v>
      </c>
      <c r="T1840" s="2" t="str">
        <f t="shared" si="199"/>
        <v>With Discount</v>
      </c>
      <c r="U1840">
        <v>2</v>
      </c>
      <c r="V1840" s="18">
        <f t="shared" si="200"/>
        <v>219.42857142857142</v>
      </c>
      <c r="W1840">
        <v>8</v>
      </c>
      <c r="X1840">
        <v>12</v>
      </c>
      <c r="Y1840" s="18">
        <f t="shared" si="201"/>
        <v>1316.5714285714284</v>
      </c>
      <c r="Z1840">
        <v>1</v>
      </c>
      <c r="AA1840" s="2">
        <f t="shared" si="202"/>
        <v>23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3</v>
      </c>
      <c r="AI1840">
        <v>11</v>
      </c>
      <c r="AJ1840">
        <v>0</v>
      </c>
    </row>
    <row r="1841" spans="1:36" x14ac:dyDescent="0.25">
      <c r="A1841">
        <v>521</v>
      </c>
      <c r="B1841">
        <v>1985</v>
      </c>
      <c r="C1841" s="2">
        <f t="shared" ca="1" si="196"/>
        <v>40</v>
      </c>
      <c r="D1841" t="s">
        <v>442</v>
      </c>
      <c r="E1841" t="s">
        <v>34</v>
      </c>
      <c r="F1841">
        <v>54006</v>
      </c>
      <c r="G1841">
        <v>1</v>
      </c>
      <c r="H1841">
        <v>0</v>
      </c>
      <c r="I1841" s="21">
        <f t="shared" si="197"/>
        <v>1</v>
      </c>
      <c r="J1841" t="s">
        <v>181</v>
      </c>
      <c r="K1841">
        <v>42</v>
      </c>
      <c r="L1841">
        <v>174</v>
      </c>
      <c r="M1841">
        <v>77</v>
      </c>
      <c r="N1841">
        <v>203</v>
      </c>
      <c r="O1841">
        <v>6</v>
      </c>
      <c r="P1841">
        <v>24</v>
      </c>
      <c r="Q1841">
        <v>97</v>
      </c>
      <c r="R1841" s="2">
        <f t="shared" si="198"/>
        <v>581</v>
      </c>
      <c r="S1841">
        <v>2</v>
      </c>
      <c r="T1841" s="2" t="str">
        <f t="shared" si="199"/>
        <v>With Discount</v>
      </c>
      <c r="U1841">
        <v>8</v>
      </c>
      <c r="V1841" s="18">
        <f t="shared" si="200"/>
        <v>309.86666666666667</v>
      </c>
      <c r="W1841">
        <v>1</v>
      </c>
      <c r="X1841">
        <v>7</v>
      </c>
      <c r="Y1841" s="18">
        <f t="shared" si="201"/>
        <v>271.13333333333333</v>
      </c>
      <c r="Z1841">
        <v>7</v>
      </c>
      <c r="AA1841" s="2">
        <f t="shared" si="202"/>
        <v>18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3</v>
      </c>
      <c r="AI1841">
        <v>11</v>
      </c>
      <c r="AJ1841">
        <v>0</v>
      </c>
    </row>
    <row r="1842" spans="1:36" x14ac:dyDescent="0.25">
      <c r="A1842">
        <v>1459</v>
      </c>
      <c r="B1842">
        <v>1966</v>
      </c>
      <c r="C1842" s="2">
        <f t="shared" ca="1" si="196"/>
        <v>59</v>
      </c>
      <c r="D1842" t="s">
        <v>33</v>
      </c>
      <c r="E1842" t="s">
        <v>34</v>
      </c>
      <c r="F1842">
        <v>69063</v>
      </c>
      <c r="G1842">
        <v>0</v>
      </c>
      <c r="H1842">
        <v>1</v>
      </c>
      <c r="I1842" s="21">
        <f t="shared" si="197"/>
        <v>1</v>
      </c>
      <c r="J1842" s="1">
        <v>41101</v>
      </c>
      <c r="K1842">
        <v>16</v>
      </c>
      <c r="L1842">
        <v>666</v>
      </c>
      <c r="M1842">
        <v>35</v>
      </c>
      <c r="N1842">
        <v>124</v>
      </c>
      <c r="O1842">
        <v>69</v>
      </c>
      <c r="P1842">
        <v>8</v>
      </c>
      <c r="Q1842">
        <v>26</v>
      </c>
      <c r="R1842" s="2">
        <f t="shared" si="198"/>
        <v>928</v>
      </c>
      <c r="S1842">
        <v>1</v>
      </c>
      <c r="T1842" s="2" t="str">
        <f t="shared" si="199"/>
        <v>With Discount</v>
      </c>
      <c r="U1842">
        <v>5</v>
      </c>
      <c r="V1842" s="18">
        <f t="shared" si="200"/>
        <v>464</v>
      </c>
      <c r="W1842">
        <v>3</v>
      </c>
      <c r="X1842">
        <v>5</v>
      </c>
      <c r="Y1842" s="18">
        <f t="shared" si="201"/>
        <v>464</v>
      </c>
      <c r="Z1842">
        <v>3</v>
      </c>
      <c r="AA1842" s="2">
        <f t="shared" si="202"/>
        <v>14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3</v>
      </c>
      <c r="AI1842">
        <v>11</v>
      </c>
      <c r="AJ1842">
        <v>0</v>
      </c>
    </row>
    <row r="1843" spans="1:36" x14ac:dyDescent="0.25">
      <c r="A1843">
        <v>10241</v>
      </c>
      <c r="B1843">
        <v>1975</v>
      </c>
      <c r="C1843" s="2">
        <f t="shared" ca="1" si="196"/>
        <v>50</v>
      </c>
      <c r="D1843" t="s">
        <v>443</v>
      </c>
      <c r="E1843" t="s">
        <v>37</v>
      </c>
      <c r="F1843">
        <v>11448</v>
      </c>
      <c r="G1843">
        <v>0</v>
      </c>
      <c r="H1843">
        <v>0</v>
      </c>
      <c r="I1843" s="21">
        <f t="shared" si="197"/>
        <v>0</v>
      </c>
      <c r="J1843" t="s">
        <v>426</v>
      </c>
      <c r="K1843">
        <v>16</v>
      </c>
      <c r="L1843">
        <v>0</v>
      </c>
      <c r="M1843">
        <v>0</v>
      </c>
      <c r="N1843">
        <v>0</v>
      </c>
      <c r="O1843">
        <v>6</v>
      </c>
      <c r="P1843">
        <v>2</v>
      </c>
      <c r="Q1843">
        <v>6</v>
      </c>
      <c r="R1843" s="2">
        <f t="shared" si="198"/>
        <v>14</v>
      </c>
      <c r="S1843">
        <v>1</v>
      </c>
      <c r="T1843" s="2" t="str">
        <f t="shared" si="199"/>
        <v>With Discount</v>
      </c>
      <c r="U1843">
        <v>1</v>
      </c>
      <c r="V1843" s="18">
        <f t="shared" si="200"/>
        <v>4.6666666666666661</v>
      </c>
      <c r="W1843">
        <v>0</v>
      </c>
      <c r="X1843">
        <v>2</v>
      </c>
      <c r="Y1843" s="18">
        <f t="shared" si="201"/>
        <v>9.3333333333333321</v>
      </c>
      <c r="Z1843">
        <v>6</v>
      </c>
      <c r="AA1843" s="2">
        <f t="shared" si="202"/>
        <v>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3</v>
      </c>
      <c r="AI1843">
        <v>11</v>
      </c>
      <c r="AJ1843">
        <v>0</v>
      </c>
    </row>
    <row r="1844" spans="1:36" x14ac:dyDescent="0.25">
      <c r="A1844">
        <v>1630</v>
      </c>
      <c r="B1844">
        <v>1979</v>
      </c>
      <c r="C1844" s="2">
        <f t="shared" ca="1" si="196"/>
        <v>46</v>
      </c>
      <c r="D1844" t="s">
        <v>442</v>
      </c>
      <c r="E1844" t="s">
        <v>30</v>
      </c>
      <c r="F1844">
        <v>61825</v>
      </c>
      <c r="G1844">
        <v>0</v>
      </c>
      <c r="H1844">
        <v>1</v>
      </c>
      <c r="I1844" s="21">
        <f t="shared" si="197"/>
        <v>1</v>
      </c>
      <c r="J1844" s="1">
        <v>41463</v>
      </c>
      <c r="K1844">
        <v>56</v>
      </c>
      <c r="L1844">
        <v>162</v>
      </c>
      <c r="M1844">
        <v>50</v>
      </c>
      <c r="N1844">
        <v>100</v>
      </c>
      <c r="O1844">
        <v>55</v>
      </c>
      <c r="P1844">
        <v>30</v>
      </c>
      <c r="Q1844">
        <v>27</v>
      </c>
      <c r="R1844" s="2">
        <f t="shared" si="198"/>
        <v>424</v>
      </c>
      <c r="S1844">
        <v>1</v>
      </c>
      <c r="T1844" s="2" t="str">
        <f t="shared" si="199"/>
        <v>With Discount</v>
      </c>
      <c r="U1844">
        <v>4</v>
      </c>
      <c r="V1844" s="18">
        <f t="shared" si="200"/>
        <v>141.33333333333331</v>
      </c>
      <c r="W1844">
        <v>2</v>
      </c>
      <c r="X1844">
        <v>8</v>
      </c>
      <c r="Y1844" s="18">
        <f t="shared" si="201"/>
        <v>282.66666666666663</v>
      </c>
      <c r="Z1844">
        <v>4</v>
      </c>
      <c r="AA1844" s="2">
        <f t="shared" si="202"/>
        <v>15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3</v>
      </c>
      <c r="AI1844">
        <v>11</v>
      </c>
      <c r="AJ1844">
        <v>0</v>
      </c>
    </row>
    <row r="1845" spans="1:36" x14ac:dyDescent="0.25">
      <c r="A1845">
        <v>3254</v>
      </c>
      <c r="B1845">
        <v>1971</v>
      </c>
      <c r="C1845" s="2">
        <f t="shared" ca="1" si="196"/>
        <v>54</v>
      </c>
      <c r="D1845" t="s">
        <v>442</v>
      </c>
      <c r="E1845" t="s">
        <v>34</v>
      </c>
      <c r="F1845">
        <v>70886</v>
      </c>
      <c r="G1845">
        <v>1</v>
      </c>
      <c r="H1845">
        <v>0</v>
      </c>
      <c r="I1845" s="21">
        <f t="shared" si="197"/>
        <v>1</v>
      </c>
      <c r="J1845" t="s">
        <v>134</v>
      </c>
      <c r="K1845">
        <v>65</v>
      </c>
      <c r="L1845">
        <v>407</v>
      </c>
      <c r="M1845">
        <v>70</v>
      </c>
      <c r="N1845">
        <v>239</v>
      </c>
      <c r="O1845">
        <v>103</v>
      </c>
      <c r="P1845">
        <v>88</v>
      </c>
      <c r="Q1845">
        <v>53</v>
      </c>
      <c r="R1845" s="2">
        <f t="shared" si="198"/>
        <v>960</v>
      </c>
      <c r="S1845">
        <v>1</v>
      </c>
      <c r="T1845" s="2" t="str">
        <f t="shared" si="199"/>
        <v>With Discount</v>
      </c>
      <c r="U1845">
        <v>5</v>
      </c>
      <c r="V1845" s="18">
        <f t="shared" si="200"/>
        <v>533.33333333333337</v>
      </c>
      <c r="W1845">
        <v>4</v>
      </c>
      <c r="X1845">
        <v>4</v>
      </c>
      <c r="Y1845" s="18">
        <f t="shared" si="201"/>
        <v>426.66666666666663</v>
      </c>
      <c r="Z1845">
        <v>2</v>
      </c>
      <c r="AA1845" s="2">
        <f t="shared" si="202"/>
        <v>14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3</v>
      </c>
      <c r="AI1845">
        <v>11</v>
      </c>
      <c r="AJ1845">
        <v>0</v>
      </c>
    </row>
    <row r="1846" spans="1:36" x14ac:dyDescent="0.25">
      <c r="A1846">
        <v>9064</v>
      </c>
      <c r="B1846">
        <v>1982</v>
      </c>
      <c r="C1846" s="2">
        <f t="shared" ca="1" si="196"/>
        <v>43</v>
      </c>
      <c r="D1846" t="s">
        <v>442</v>
      </c>
      <c r="E1846" t="s">
        <v>34</v>
      </c>
      <c r="F1846">
        <v>69109</v>
      </c>
      <c r="G1846">
        <v>0</v>
      </c>
      <c r="H1846">
        <v>0</v>
      </c>
      <c r="I1846" s="21">
        <f t="shared" si="197"/>
        <v>0</v>
      </c>
      <c r="J1846" s="1">
        <v>41163</v>
      </c>
      <c r="K1846">
        <v>10</v>
      </c>
      <c r="L1846">
        <v>823</v>
      </c>
      <c r="M1846">
        <v>25</v>
      </c>
      <c r="N1846">
        <v>459</v>
      </c>
      <c r="O1846">
        <v>124</v>
      </c>
      <c r="P1846">
        <v>29</v>
      </c>
      <c r="Q1846">
        <v>95</v>
      </c>
      <c r="R1846" s="2">
        <f t="shared" si="198"/>
        <v>1555</v>
      </c>
      <c r="S1846">
        <v>1</v>
      </c>
      <c r="T1846" s="2" t="str">
        <f t="shared" si="199"/>
        <v>With Discount</v>
      </c>
      <c r="U1846">
        <v>6</v>
      </c>
      <c r="V1846" s="18">
        <f t="shared" si="200"/>
        <v>717.69230769230774</v>
      </c>
      <c r="W1846">
        <v>6</v>
      </c>
      <c r="X1846">
        <v>7</v>
      </c>
      <c r="Y1846" s="18">
        <f t="shared" si="201"/>
        <v>837.30769230769226</v>
      </c>
      <c r="Z1846">
        <v>4</v>
      </c>
      <c r="AA1846" s="2">
        <f t="shared" si="202"/>
        <v>20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3</v>
      </c>
      <c r="AI1846">
        <v>11</v>
      </c>
      <c r="AJ1846">
        <v>1</v>
      </c>
    </row>
    <row r="1847" spans="1:36" x14ac:dyDescent="0.25">
      <c r="A1847">
        <v>3678</v>
      </c>
      <c r="B1847">
        <v>1973</v>
      </c>
      <c r="C1847" s="2">
        <f t="shared" ca="1" si="196"/>
        <v>52</v>
      </c>
      <c r="D1847" t="s">
        <v>442</v>
      </c>
      <c r="E1847" t="s">
        <v>57</v>
      </c>
      <c r="F1847">
        <v>60208</v>
      </c>
      <c r="G1847">
        <v>1</v>
      </c>
      <c r="H1847">
        <v>1</v>
      </c>
      <c r="I1847" s="21">
        <f t="shared" si="197"/>
        <v>2</v>
      </c>
      <c r="J1847" s="1">
        <v>41100</v>
      </c>
      <c r="K1847">
        <v>13</v>
      </c>
      <c r="L1847">
        <v>488</v>
      </c>
      <c r="M1847">
        <v>23</v>
      </c>
      <c r="N1847">
        <v>71</v>
      </c>
      <c r="O1847">
        <v>15</v>
      </c>
      <c r="P1847">
        <v>0</v>
      </c>
      <c r="Q1847">
        <v>59</v>
      </c>
      <c r="R1847" s="2">
        <f t="shared" si="198"/>
        <v>656</v>
      </c>
      <c r="S1847">
        <v>11</v>
      </c>
      <c r="T1847" s="2" t="str">
        <f t="shared" si="199"/>
        <v>With Discount</v>
      </c>
      <c r="U1847">
        <v>8</v>
      </c>
      <c r="V1847" s="18">
        <f t="shared" si="200"/>
        <v>349.86666666666667</v>
      </c>
      <c r="W1847">
        <v>3</v>
      </c>
      <c r="X1847">
        <v>7</v>
      </c>
      <c r="Y1847" s="18">
        <f t="shared" si="201"/>
        <v>306.13333333333333</v>
      </c>
      <c r="Z1847">
        <v>7</v>
      </c>
      <c r="AA1847" s="2">
        <f t="shared" si="202"/>
        <v>29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3</v>
      </c>
      <c r="AI1847">
        <v>11</v>
      </c>
      <c r="AJ1847">
        <v>1</v>
      </c>
    </row>
    <row r="1848" spans="1:36" x14ac:dyDescent="0.25">
      <c r="A1848">
        <v>4227</v>
      </c>
      <c r="B1848">
        <v>1968</v>
      </c>
      <c r="C1848" s="2">
        <f t="shared" ca="1" si="196"/>
        <v>57</v>
      </c>
      <c r="D1848" t="s">
        <v>443</v>
      </c>
      <c r="E1848" t="s">
        <v>34</v>
      </c>
      <c r="F1848">
        <v>32889</v>
      </c>
      <c r="G1848">
        <v>1</v>
      </c>
      <c r="H1848">
        <v>1</v>
      </c>
      <c r="I1848" s="21">
        <f t="shared" si="197"/>
        <v>2</v>
      </c>
      <c r="J1848" s="1">
        <v>41434</v>
      </c>
      <c r="K1848">
        <v>78</v>
      </c>
      <c r="L1848">
        <v>28</v>
      </c>
      <c r="M1848">
        <v>0</v>
      </c>
      <c r="N1848">
        <v>13</v>
      </c>
      <c r="O1848">
        <v>4</v>
      </c>
      <c r="P1848">
        <v>2</v>
      </c>
      <c r="Q1848">
        <v>8</v>
      </c>
      <c r="R1848" s="2">
        <f t="shared" si="198"/>
        <v>55</v>
      </c>
      <c r="S1848">
        <v>3</v>
      </c>
      <c r="T1848" s="2" t="str">
        <f t="shared" si="199"/>
        <v>With Discount</v>
      </c>
      <c r="U1848">
        <v>2</v>
      </c>
      <c r="V1848" s="18">
        <f t="shared" si="200"/>
        <v>22</v>
      </c>
      <c r="W1848">
        <v>1</v>
      </c>
      <c r="X1848">
        <v>3</v>
      </c>
      <c r="Y1848" s="18">
        <f t="shared" si="201"/>
        <v>33</v>
      </c>
      <c r="Z1848">
        <v>5</v>
      </c>
      <c r="AA1848" s="2">
        <f t="shared" si="202"/>
        <v>9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3</v>
      </c>
      <c r="AI1848">
        <v>11</v>
      </c>
      <c r="AJ1848">
        <v>0</v>
      </c>
    </row>
    <row r="1849" spans="1:36" x14ac:dyDescent="0.25">
      <c r="A1849">
        <v>9467</v>
      </c>
      <c r="B1849">
        <v>1984</v>
      </c>
      <c r="C1849" s="2">
        <f t="shared" ca="1" si="196"/>
        <v>41</v>
      </c>
      <c r="D1849" t="s">
        <v>442</v>
      </c>
      <c r="E1849" t="s">
        <v>30</v>
      </c>
      <c r="F1849">
        <v>34738</v>
      </c>
      <c r="G1849">
        <v>1</v>
      </c>
      <c r="H1849">
        <v>0</v>
      </c>
      <c r="I1849" s="21">
        <f t="shared" si="197"/>
        <v>1</v>
      </c>
      <c r="J1849" s="1">
        <v>41948</v>
      </c>
      <c r="K1849">
        <v>51</v>
      </c>
      <c r="L1849">
        <v>3</v>
      </c>
      <c r="M1849">
        <v>2</v>
      </c>
      <c r="N1849">
        <v>10</v>
      </c>
      <c r="O1849">
        <v>3</v>
      </c>
      <c r="P1849">
        <v>0</v>
      </c>
      <c r="Q1849">
        <v>2</v>
      </c>
      <c r="R1849" s="2">
        <f t="shared" si="198"/>
        <v>20</v>
      </c>
      <c r="S1849">
        <v>1</v>
      </c>
      <c r="T1849" s="2" t="str">
        <f t="shared" si="199"/>
        <v>With Discount</v>
      </c>
      <c r="U1849">
        <v>1</v>
      </c>
      <c r="V1849" s="18">
        <f t="shared" si="200"/>
        <v>5</v>
      </c>
      <c r="W1849">
        <v>0</v>
      </c>
      <c r="X1849">
        <v>3</v>
      </c>
      <c r="Y1849" s="18">
        <f t="shared" si="201"/>
        <v>15</v>
      </c>
      <c r="Z1849">
        <v>6</v>
      </c>
      <c r="AA1849" s="2">
        <f t="shared" si="202"/>
        <v>5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3</v>
      </c>
      <c r="AI1849">
        <v>11</v>
      </c>
      <c r="AJ1849">
        <v>0</v>
      </c>
    </row>
    <row r="1850" spans="1:36" x14ac:dyDescent="0.25">
      <c r="A1850">
        <v>8486</v>
      </c>
      <c r="B1850">
        <v>1971</v>
      </c>
      <c r="C1850" s="2">
        <f t="shared" ca="1" si="196"/>
        <v>54</v>
      </c>
      <c r="D1850" t="s">
        <v>443</v>
      </c>
      <c r="E1850" t="s">
        <v>34</v>
      </c>
      <c r="F1850">
        <v>30538</v>
      </c>
      <c r="G1850">
        <v>1</v>
      </c>
      <c r="H1850">
        <v>0</v>
      </c>
      <c r="I1850" s="21">
        <f t="shared" si="197"/>
        <v>1</v>
      </c>
      <c r="J1850" s="1">
        <v>40918</v>
      </c>
      <c r="K1850">
        <v>27</v>
      </c>
      <c r="L1850">
        <v>284</v>
      </c>
      <c r="M1850">
        <v>0</v>
      </c>
      <c r="N1850">
        <v>52</v>
      </c>
      <c r="O1850">
        <v>8</v>
      </c>
      <c r="P1850">
        <v>3</v>
      </c>
      <c r="Q1850">
        <v>20</v>
      </c>
      <c r="R1850" s="2">
        <f t="shared" si="198"/>
        <v>367</v>
      </c>
      <c r="S1850">
        <v>4</v>
      </c>
      <c r="T1850" s="2" t="str">
        <f t="shared" si="199"/>
        <v>With Discount</v>
      </c>
      <c r="U1850">
        <v>9</v>
      </c>
      <c r="V1850" s="18">
        <f t="shared" si="200"/>
        <v>254.07692307692307</v>
      </c>
      <c r="W1850">
        <v>0</v>
      </c>
      <c r="X1850">
        <v>4</v>
      </c>
      <c r="Y1850" s="18">
        <f t="shared" si="201"/>
        <v>112.92307692307693</v>
      </c>
      <c r="Z1850">
        <v>10</v>
      </c>
      <c r="AA1850" s="2">
        <f t="shared" si="202"/>
        <v>17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3</v>
      </c>
      <c r="AI1850">
        <v>11</v>
      </c>
      <c r="AJ1850">
        <v>0</v>
      </c>
    </row>
    <row r="1851" spans="1:36" x14ac:dyDescent="0.25">
      <c r="A1851">
        <v>2186</v>
      </c>
      <c r="B1851">
        <v>1977</v>
      </c>
      <c r="C1851" s="2">
        <f t="shared" ca="1" si="196"/>
        <v>48</v>
      </c>
      <c r="D1851" t="s">
        <v>443</v>
      </c>
      <c r="E1851" t="s">
        <v>34</v>
      </c>
      <c r="F1851">
        <v>82326</v>
      </c>
      <c r="G1851">
        <v>0</v>
      </c>
      <c r="H1851">
        <v>0</v>
      </c>
      <c r="I1851" s="21">
        <f t="shared" si="197"/>
        <v>0</v>
      </c>
      <c r="J1851" s="1">
        <v>41915</v>
      </c>
      <c r="K1851">
        <v>30</v>
      </c>
      <c r="L1851">
        <v>938</v>
      </c>
      <c r="M1851">
        <v>142</v>
      </c>
      <c r="N1851">
        <v>754</v>
      </c>
      <c r="O1851">
        <v>159</v>
      </c>
      <c r="P1851">
        <v>81</v>
      </c>
      <c r="Q1851">
        <v>183</v>
      </c>
      <c r="R1851" s="2">
        <f t="shared" si="198"/>
        <v>2257</v>
      </c>
      <c r="S1851">
        <v>1</v>
      </c>
      <c r="T1851" s="2" t="str">
        <f t="shared" si="199"/>
        <v>With Discount</v>
      </c>
      <c r="U1851">
        <v>5</v>
      </c>
      <c r="V1851" s="18">
        <f t="shared" si="200"/>
        <v>1025.9090909090908</v>
      </c>
      <c r="W1851">
        <v>10</v>
      </c>
      <c r="X1851">
        <v>6</v>
      </c>
      <c r="Y1851" s="18">
        <f t="shared" si="201"/>
        <v>1231.090909090909</v>
      </c>
      <c r="Z1851">
        <v>2</v>
      </c>
      <c r="AA1851" s="2">
        <f t="shared" si="202"/>
        <v>22</v>
      </c>
      <c r="AB1851">
        <v>0</v>
      </c>
      <c r="AC1851">
        <v>1</v>
      </c>
      <c r="AD1851">
        <v>1</v>
      </c>
      <c r="AE1851">
        <v>1</v>
      </c>
      <c r="AF1851">
        <v>0</v>
      </c>
      <c r="AG1851">
        <v>0</v>
      </c>
      <c r="AH1851">
        <v>3</v>
      </c>
      <c r="AI1851">
        <v>11</v>
      </c>
      <c r="AJ1851">
        <v>1</v>
      </c>
    </row>
    <row r="1852" spans="1:36" x14ac:dyDescent="0.25">
      <c r="A1852">
        <v>3286</v>
      </c>
      <c r="B1852">
        <v>1967</v>
      </c>
      <c r="C1852" s="2">
        <f t="shared" ca="1" si="196"/>
        <v>58</v>
      </c>
      <c r="D1852" t="s">
        <v>33</v>
      </c>
      <c r="E1852" t="s">
        <v>37</v>
      </c>
      <c r="F1852">
        <v>26642</v>
      </c>
      <c r="G1852">
        <v>1</v>
      </c>
      <c r="H1852">
        <v>0</v>
      </c>
      <c r="I1852" s="21">
        <f t="shared" si="197"/>
        <v>1</v>
      </c>
      <c r="J1852" s="1">
        <v>41642</v>
      </c>
      <c r="K1852">
        <v>71</v>
      </c>
      <c r="L1852">
        <v>13</v>
      </c>
      <c r="M1852">
        <v>2</v>
      </c>
      <c r="N1852">
        <v>15</v>
      </c>
      <c r="O1852">
        <v>2</v>
      </c>
      <c r="P1852">
        <v>2</v>
      </c>
      <c r="Q1852">
        <v>8</v>
      </c>
      <c r="R1852" s="2">
        <f t="shared" si="198"/>
        <v>42</v>
      </c>
      <c r="S1852">
        <v>2</v>
      </c>
      <c r="T1852" s="2" t="str">
        <f t="shared" si="199"/>
        <v>With Discount</v>
      </c>
      <c r="U1852">
        <v>2</v>
      </c>
      <c r="V1852" s="18">
        <f t="shared" si="200"/>
        <v>16.8</v>
      </c>
      <c r="W1852">
        <v>0</v>
      </c>
      <c r="X1852">
        <v>3</v>
      </c>
      <c r="Y1852" s="18">
        <f t="shared" si="201"/>
        <v>25.2</v>
      </c>
      <c r="Z1852">
        <v>6</v>
      </c>
      <c r="AA1852" s="2">
        <f t="shared" si="202"/>
        <v>7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3</v>
      </c>
      <c r="AI1852">
        <v>11</v>
      </c>
      <c r="AJ1852">
        <v>0</v>
      </c>
    </row>
    <row r="1853" spans="1:36" x14ac:dyDescent="0.25">
      <c r="A1853">
        <v>8602</v>
      </c>
      <c r="B1853">
        <v>1964</v>
      </c>
      <c r="C1853" s="2">
        <f t="shared" ca="1" si="196"/>
        <v>61</v>
      </c>
      <c r="D1853" t="s">
        <v>442</v>
      </c>
      <c r="E1853" t="s">
        <v>37</v>
      </c>
      <c r="F1853">
        <v>69932</v>
      </c>
      <c r="G1853">
        <v>0</v>
      </c>
      <c r="H1853">
        <v>1</v>
      </c>
      <c r="I1853" s="21">
        <f t="shared" si="197"/>
        <v>1</v>
      </c>
      <c r="J1853" s="1">
        <v>41614</v>
      </c>
      <c r="K1853">
        <v>97</v>
      </c>
      <c r="L1853">
        <v>412</v>
      </c>
      <c r="M1853">
        <v>172</v>
      </c>
      <c r="N1853">
        <v>153</v>
      </c>
      <c r="O1853">
        <v>150</v>
      </c>
      <c r="P1853">
        <v>105</v>
      </c>
      <c r="Q1853">
        <v>57</v>
      </c>
      <c r="R1853" s="2">
        <f t="shared" si="198"/>
        <v>1049</v>
      </c>
      <c r="S1853">
        <v>2</v>
      </c>
      <c r="T1853" s="2" t="str">
        <f t="shared" si="199"/>
        <v>With Discount</v>
      </c>
      <c r="U1853">
        <v>7</v>
      </c>
      <c r="V1853" s="18">
        <f t="shared" si="200"/>
        <v>407.94444444444446</v>
      </c>
      <c r="W1853">
        <v>6</v>
      </c>
      <c r="X1853">
        <v>11</v>
      </c>
      <c r="Y1853" s="18">
        <f t="shared" si="201"/>
        <v>641.05555555555566</v>
      </c>
      <c r="Z1853">
        <v>4</v>
      </c>
      <c r="AA1853" s="2">
        <f t="shared" si="202"/>
        <v>26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3</v>
      </c>
      <c r="AI1853">
        <v>11</v>
      </c>
      <c r="AJ1853">
        <v>0</v>
      </c>
    </row>
    <row r="1854" spans="1:36" x14ac:dyDescent="0.25">
      <c r="A1854">
        <v>3722</v>
      </c>
      <c r="B1854">
        <v>1972</v>
      </c>
      <c r="C1854" s="2">
        <f t="shared" ca="1" si="196"/>
        <v>53</v>
      </c>
      <c r="D1854" t="s">
        <v>442</v>
      </c>
      <c r="E1854" t="s">
        <v>30</v>
      </c>
      <c r="F1854">
        <v>44503</v>
      </c>
      <c r="G1854">
        <v>1</v>
      </c>
      <c r="H1854">
        <v>1</v>
      </c>
      <c r="I1854" s="21">
        <f t="shared" si="197"/>
        <v>2</v>
      </c>
      <c r="J1854" t="s">
        <v>148</v>
      </c>
      <c r="K1854">
        <v>83</v>
      </c>
      <c r="L1854">
        <v>31</v>
      </c>
      <c r="M1854">
        <v>1</v>
      </c>
      <c r="N1854">
        <v>8</v>
      </c>
      <c r="O1854">
        <v>0</v>
      </c>
      <c r="P1854">
        <v>0</v>
      </c>
      <c r="Q1854">
        <v>8</v>
      </c>
      <c r="R1854" s="2">
        <f t="shared" si="198"/>
        <v>48</v>
      </c>
      <c r="S1854">
        <v>2</v>
      </c>
      <c r="T1854" s="2" t="str">
        <f t="shared" si="199"/>
        <v>With Discount</v>
      </c>
      <c r="U1854">
        <v>2</v>
      </c>
      <c r="V1854" s="18">
        <f t="shared" si="200"/>
        <v>19.200000000000003</v>
      </c>
      <c r="W1854">
        <v>0</v>
      </c>
      <c r="X1854">
        <v>3</v>
      </c>
      <c r="Y1854" s="18">
        <f t="shared" si="201"/>
        <v>28.799999999999997</v>
      </c>
      <c r="Z1854">
        <v>6</v>
      </c>
      <c r="AA1854" s="2">
        <f t="shared" si="202"/>
        <v>7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3</v>
      </c>
      <c r="AI1854">
        <v>11</v>
      </c>
      <c r="AJ1854">
        <v>0</v>
      </c>
    </row>
    <row r="1855" spans="1:36" x14ac:dyDescent="0.25">
      <c r="A1855">
        <v>6715</v>
      </c>
      <c r="B1855">
        <v>1948</v>
      </c>
      <c r="C1855" s="2">
        <f t="shared" ca="1" si="196"/>
        <v>77</v>
      </c>
      <c r="D1855" t="s">
        <v>33</v>
      </c>
      <c r="E1855" t="s">
        <v>30</v>
      </c>
      <c r="F1855">
        <v>60200</v>
      </c>
      <c r="G1855">
        <v>0</v>
      </c>
      <c r="H1855">
        <v>1</v>
      </c>
      <c r="I1855" s="21">
        <f t="shared" si="197"/>
        <v>1</v>
      </c>
      <c r="J1855" s="1">
        <v>41306</v>
      </c>
      <c r="K1855">
        <v>3</v>
      </c>
      <c r="L1855">
        <v>502</v>
      </c>
      <c r="M1855">
        <v>19</v>
      </c>
      <c r="N1855">
        <v>132</v>
      </c>
      <c r="O1855">
        <v>0</v>
      </c>
      <c r="P1855">
        <v>6</v>
      </c>
      <c r="Q1855">
        <v>26</v>
      </c>
      <c r="R1855" s="2">
        <f t="shared" si="198"/>
        <v>685</v>
      </c>
      <c r="S1855">
        <v>6</v>
      </c>
      <c r="T1855" s="2" t="str">
        <f t="shared" si="199"/>
        <v>With Discount</v>
      </c>
      <c r="U1855">
        <v>6</v>
      </c>
      <c r="V1855" s="18">
        <f t="shared" si="200"/>
        <v>241.76470588235296</v>
      </c>
      <c r="W1855">
        <v>2</v>
      </c>
      <c r="X1855">
        <v>11</v>
      </c>
      <c r="Y1855" s="18">
        <f t="shared" si="201"/>
        <v>443.23529411764707</v>
      </c>
      <c r="Z1855">
        <v>6</v>
      </c>
      <c r="AA1855" s="2">
        <f t="shared" si="202"/>
        <v>25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3</v>
      </c>
      <c r="AI1855">
        <v>11</v>
      </c>
      <c r="AJ1855">
        <v>0</v>
      </c>
    </row>
    <row r="1856" spans="1:36" x14ac:dyDescent="0.25">
      <c r="A1856">
        <v>4796</v>
      </c>
      <c r="B1856">
        <v>1952</v>
      </c>
      <c r="C1856" s="2">
        <f t="shared" ca="1" si="196"/>
        <v>73</v>
      </c>
      <c r="D1856" t="s">
        <v>442</v>
      </c>
      <c r="E1856" t="s">
        <v>37</v>
      </c>
      <c r="F1856">
        <v>49638</v>
      </c>
      <c r="G1856">
        <v>0</v>
      </c>
      <c r="H1856">
        <v>1</v>
      </c>
      <c r="I1856" s="21">
        <f t="shared" si="197"/>
        <v>1</v>
      </c>
      <c r="J1856" t="s">
        <v>353</v>
      </c>
      <c r="K1856">
        <v>71</v>
      </c>
      <c r="L1856">
        <v>18</v>
      </c>
      <c r="M1856">
        <v>10</v>
      </c>
      <c r="N1856">
        <v>3</v>
      </c>
      <c r="O1856">
        <v>3</v>
      </c>
      <c r="P1856">
        <v>5</v>
      </c>
      <c r="Q1856">
        <v>0</v>
      </c>
      <c r="R1856" s="2">
        <f t="shared" si="198"/>
        <v>39</v>
      </c>
      <c r="S1856">
        <v>1</v>
      </c>
      <c r="T1856" s="2" t="str">
        <f t="shared" si="199"/>
        <v>With Discount</v>
      </c>
      <c r="U1856">
        <v>1</v>
      </c>
      <c r="V1856" s="18">
        <f t="shared" si="200"/>
        <v>9.75</v>
      </c>
      <c r="W1856">
        <v>0</v>
      </c>
      <c r="X1856">
        <v>3</v>
      </c>
      <c r="Y1856" s="18">
        <f t="shared" si="201"/>
        <v>29.25</v>
      </c>
      <c r="Z1856">
        <v>2</v>
      </c>
      <c r="AA1856" s="2">
        <f t="shared" si="202"/>
        <v>5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3</v>
      </c>
      <c r="AI1856">
        <v>11</v>
      </c>
      <c r="AJ1856">
        <v>0</v>
      </c>
    </row>
    <row r="1857" spans="1:36" x14ac:dyDescent="0.25">
      <c r="A1857">
        <v>9612</v>
      </c>
      <c r="B1857">
        <v>1987</v>
      </c>
      <c r="C1857" s="2">
        <f t="shared" ca="1" si="196"/>
        <v>38</v>
      </c>
      <c r="D1857" t="s">
        <v>443</v>
      </c>
      <c r="E1857" t="s">
        <v>30</v>
      </c>
      <c r="F1857">
        <v>23830</v>
      </c>
      <c r="G1857">
        <v>0</v>
      </c>
      <c r="H1857">
        <v>0</v>
      </c>
      <c r="I1857" s="21">
        <f t="shared" si="197"/>
        <v>0</v>
      </c>
      <c r="J1857" s="1">
        <v>41822</v>
      </c>
      <c r="K1857">
        <v>3</v>
      </c>
      <c r="L1857">
        <v>1</v>
      </c>
      <c r="M1857">
        <v>8</v>
      </c>
      <c r="N1857">
        <v>6</v>
      </c>
      <c r="O1857">
        <v>4</v>
      </c>
      <c r="P1857">
        <v>8</v>
      </c>
      <c r="Q1857">
        <v>16</v>
      </c>
      <c r="R1857" s="2">
        <f t="shared" si="198"/>
        <v>43</v>
      </c>
      <c r="S1857">
        <v>1</v>
      </c>
      <c r="T1857" s="2" t="str">
        <f t="shared" si="199"/>
        <v>With Discount</v>
      </c>
      <c r="U1857">
        <v>1</v>
      </c>
      <c r="V1857" s="18">
        <f t="shared" si="200"/>
        <v>10.75</v>
      </c>
      <c r="W1857">
        <v>0</v>
      </c>
      <c r="X1857">
        <v>3</v>
      </c>
      <c r="Y1857" s="18">
        <f t="shared" si="201"/>
        <v>32.25</v>
      </c>
      <c r="Z1857">
        <v>7</v>
      </c>
      <c r="AA1857" s="2">
        <f t="shared" si="202"/>
        <v>5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3</v>
      </c>
      <c r="AI1857">
        <v>11</v>
      </c>
      <c r="AJ1857">
        <v>0</v>
      </c>
    </row>
    <row r="1858" spans="1:36" x14ac:dyDescent="0.25">
      <c r="A1858">
        <v>3766</v>
      </c>
      <c r="B1858">
        <v>1959</v>
      </c>
      <c r="C1858" s="2">
        <f t="shared" ca="1" si="196"/>
        <v>66</v>
      </c>
      <c r="D1858" t="s">
        <v>443</v>
      </c>
      <c r="E1858" t="s">
        <v>57</v>
      </c>
      <c r="F1858">
        <v>33051</v>
      </c>
      <c r="G1858">
        <v>0</v>
      </c>
      <c r="H1858">
        <v>0</v>
      </c>
      <c r="I1858" s="21">
        <f t="shared" si="197"/>
        <v>0</v>
      </c>
      <c r="J1858" t="s">
        <v>403</v>
      </c>
      <c r="K1858">
        <v>15</v>
      </c>
      <c r="L1858">
        <v>100</v>
      </c>
      <c r="M1858">
        <v>71</v>
      </c>
      <c r="N1858">
        <v>243</v>
      </c>
      <c r="O1858">
        <v>108</v>
      </c>
      <c r="P1858">
        <v>94</v>
      </c>
      <c r="Q1858">
        <v>219</v>
      </c>
      <c r="R1858" s="2">
        <f t="shared" si="198"/>
        <v>835</v>
      </c>
      <c r="S1858">
        <v>3</v>
      </c>
      <c r="T1858" s="2" t="str">
        <f t="shared" si="199"/>
        <v>With Discount</v>
      </c>
      <c r="U1858">
        <v>9</v>
      </c>
      <c r="V1858" s="18">
        <f t="shared" si="200"/>
        <v>442.05882352941177</v>
      </c>
      <c r="W1858">
        <v>1</v>
      </c>
      <c r="X1858">
        <v>8</v>
      </c>
      <c r="Y1858" s="18">
        <f t="shared" si="201"/>
        <v>392.94117647058823</v>
      </c>
      <c r="Z1858">
        <v>9</v>
      </c>
      <c r="AA1858" s="2">
        <f t="shared" si="202"/>
        <v>21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11</v>
      </c>
      <c r="AJ1858">
        <v>1</v>
      </c>
    </row>
    <row r="1859" spans="1:36" x14ac:dyDescent="0.25">
      <c r="A1859">
        <v>1399</v>
      </c>
      <c r="B1859">
        <v>1958</v>
      </c>
      <c r="C1859" s="2">
        <f t="shared" ref="C1859:C1922" ca="1" si="203">YEAR(TODAY()) -B1859</f>
        <v>67</v>
      </c>
      <c r="D1859" t="s">
        <v>442</v>
      </c>
      <c r="E1859" t="s">
        <v>34</v>
      </c>
      <c r="F1859">
        <v>72905</v>
      </c>
      <c r="G1859">
        <v>0</v>
      </c>
      <c r="H1859">
        <v>0</v>
      </c>
      <c r="I1859" s="21">
        <f t="shared" ref="I1859:I1922" si="204">SUM(G1859,H1859)</f>
        <v>0</v>
      </c>
      <c r="J1859" t="s">
        <v>78</v>
      </c>
      <c r="K1859">
        <v>52</v>
      </c>
      <c r="L1859">
        <v>407</v>
      </c>
      <c r="M1859">
        <v>114</v>
      </c>
      <c r="N1859">
        <v>445</v>
      </c>
      <c r="O1859">
        <v>181</v>
      </c>
      <c r="P1859">
        <v>165</v>
      </c>
      <c r="Q1859">
        <v>203</v>
      </c>
      <c r="R1859" s="2">
        <f t="shared" ref="R1859:R1922" si="205">SUM(L1859,M1859,N1859,O1859,P1859,Q1859)</f>
        <v>1515</v>
      </c>
      <c r="S1859">
        <v>1</v>
      </c>
      <c r="T1859" s="2" t="str">
        <f t="shared" ref="T1859:T1922" si="206">IF(S1859&gt;0, "With Discount", "Without Discount")</f>
        <v>With Discount</v>
      </c>
      <c r="U1859">
        <v>3</v>
      </c>
      <c r="V1859" s="18">
        <f t="shared" ref="V1859:V1922" si="207">IF((U1859+X1859)=0,0, (U1859/(U1859+X1859))*R1859)</f>
        <v>378.75</v>
      </c>
      <c r="W1859">
        <v>7</v>
      </c>
      <c r="X1859">
        <v>9</v>
      </c>
      <c r="Y1859" s="18">
        <f t="shared" ref="Y1859:Y1922" si="208">IF((X1859+U1859)=0,0, (X1859/(X1859+U1859))*R1859)</f>
        <v>1136.25</v>
      </c>
      <c r="Z1859">
        <v>1</v>
      </c>
      <c r="AA1859" s="2">
        <f t="shared" ref="AA1859:AA1922" si="209">SUM(S1859,U1859,W1859,X1859)</f>
        <v>20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3</v>
      </c>
      <c r="AI1859">
        <v>11</v>
      </c>
      <c r="AJ1859">
        <v>0</v>
      </c>
    </row>
    <row r="1860" spans="1:36" x14ac:dyDescent="0.25">
      <c r="A1860">
        <v>1570</v>
      </c>
      <c r="B1860">
        <v>1951</v>
      </c>
      <c r="C1860" s="2">
        <f t="shared" ca="1" si="203"/>
        <v>74</v>
      </c>
      <c r="D1860" t="s">
        <v>33</v>
      </c>
      <c r="E1860" t="s">
        <v>34</v>
      </c>
      <c r="F1860">
        <v>69702</v>
      </c>
      <c r="G1860">
        <v>0</v>
      </c>
      <c r="H1860">
        <v>1</v>
      </c>
      <c r="I1860" s="21">
        <f t="shared" si="204"/>
        <v>1</v>
      </c>
      <c r="J1860" t="s">
        <v>92</v>
      </c>
      <c r="K1860">
        <v>8</v>
      </c>
      <c r="L1860">
        <v>664</v>
      </c>
      <c r="M1860">
        <v>9</v>
      </c>
      <c r="N1860">
        <v>240</v>
      </c>
      <c r="O1860">
        <v>50</v>
      </c>
      <c r="P1860">
        <v>19</v>
      </c>
      <c r="Q1860">
        <v>57</v>
      </c>
      <c r="R1860" s="2">
        <f t="shared" si="205"/>
        <v>1039</v>
      </c>
      <c r="S1860">
        <v>2</v>
      </c>
      <c r="T1860" s="2" t="str">
        <f t="shared" si="206"/>
        <v>With Discount</v>
      </c>
      <c r="U1860">
        <v>7</v>
      </c>
      <c r="V1860" s="18">
        <f t="shared" si="207"/>
        <v>427.8235294117647</v>
      </c>
      <c r="W1860">
        <v>7</v>
      </c>
      <c r="X1860">
        <v>10</v>
      </c>
      <c r="Y1860" s="18">
        <f t="shared" si="208"/>
        <v>611.17647058823536</v>
      </c>
      <c r="Z1860">
        <v>4</v>
      </c>
      <c r="AA1860" s="2">
        <f t="shared" si="209"/>
        <v>26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3</v>
      </c>
      <c r="AI1860">
        <v>11</v>
      </c>
      <c r="AJ1860">
        <v>0</v>
      </c>
    </row>
    <row r="1861" spans="1:36" x14ac:dyDescent="0.25">
      <c r="A1861">
        <v>3426</v>
      </c>
      <c r="B1861">
        <v>1975</v>
      </c>
      <c r="C1861" s="2">
        <f t="shared" ca="1" si="203"/>
        <v>50</v>
      </c>
      <c r="D1861" t="s">
        <v>442</v>
      </c>
      <c r="E1861" t="s">
        <v>37</v>
      </c>
      <c r="F1861">
        <v>70300</v>
      </c>
      <c r="G1861">
        <v>1</v>
      </c>
      <c r="H1861">
        <v>0</v>
      </c>
      <c r="I1861" s="21">
        <f t="shared" si="204"/>
        <v>1</v>
      </c>
      <c r="J1861" t="s">
        <v>427</v>
      </c>
      <c r="K1861">
        <v>89</v>
      </c>
      <c r="L1861">
        <v>1045</v>
      </c>
      <c r="M1861">
        <v>61</v>
      </c>
      <c r="N1861">
        <v>338</v>
      </c>
      <c r="O1861">
        <v>60</v>
      </c>
      <c r="P1861">
        <v>46</v>
      </c>
      <c r="Q1861">
        <v>46</v>
      </c>
      <c r="R1861" s="2">
        <f t="shared" si="205"/>
        <v>1596</v>
      </c>
      <c r="S1861">
        <v>3</v>
      </c>
      <c r="T1861" s="2" t="str">
        <f t="shared" si="206"/>
        <v>With Discount</v>
      </c>
      <c r="U1861">
        <v>5</v>
      </c>
      <c r="V1861" s="18">
        <f t="shared" si="207"/>
        <v>443.33333333333337</v>
      </c>
      <c r="W1861">
        <v>5</v>
      </c>
      <c r="X1861">
        <v>13</v>
      </c>
      <c r="Y1861" s="18">
        <f t="shared" si="208"/>
        <v>1152.6666666666667</v>
      </c>
      <c r="Z1861">
        <v>8</v>
      </c>
      <c r="AA1861" s="2">
        <f t="shared" si="209"/>
        <v>26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3</v>
      </c>
      <c r="AI1861">
        <v>11</v>
      </c>
      <c r="AJ1861">
        <v>0</v>
      </c>
    </row>
    <row r="1862" spans="1:36" x14ac:dyDescent="0.25">
      <c r="A1862">
        <v>3074</v>
      </c>
      <c r="B1862">
        <v>1984</v>
      </c>
      <c r="C1862" s="2">
        <f t="shared" ca="1" si="203"/>
        <v>41</v>
      </c>
      <c r="D1862" t="s">
        <v>33</v>
      </c>
      <c r="E1862" t="s">
        <v>34</v>
      </c>
      <c r="F1862">
        <v>70643</v>
      </c>
      <c r="G1862">
        <v>0</v>
      </c>
      <c r="H1862">
        <v>0</v>
      </c>
      <c r="I1862" s="21">
        <f t="shared" si="204"/>
        <v>0</v>
      </c>
      <c r="J1862" t="s">
        <v>168</v>
      </c>
      <c r="K1862">
        <v>66</v>
      </c>
      <c r="L1862">
        <v>1218</v>
      </c>
      <c r="M1862">
        <v>107</v>
      </c>
      <c r="N1862">
        <v>304</v>
      </c>
      <c r="O1862">
        <v>23</v>
      </c>
      <c r="P1862">
        <v>143</v>
      </c>
      <c r="Q1862">
        <v>33</v>
      </c>
      <c r="R1862" s="2">
        <f t="shared" si="205"/>
        <v>1828</v>
      </c>
      <c r="S1862">
        <v>1</v>
      </c>
      <c r="T1862" s="2" t="str">
        <f t="shared" si="206"/>
        <v>With Discount</v>
      </c>
      <c r="U1862">
        <v>5</v>
      </c>
      <c r="V1862" s="18">
        <f t="shared" si="207"/>
        <v>1015.5555555555557</v>
      </c>
      <c r="W1862">
        <v>8</v>
      </c>
      <c r="X1862">
        <v>4</v>
      </c>
      <c r="Y1862" s="18">
        <f t="shared" si="208"/>
        <v>812.44444444444434</v>
      </c>
      <c r="Z1862">
        <v>6</v>
      </c>
      <c r="AA1862" s="2">
        <f t="shared" si="209"/>
        <v>18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3</v>
      </c>
      <c r="AI1862">
        <v>11</v>
      </c>
      <c r="AJ1862">
        <v>1</v>
      </c>
    </row>
    <row r="1863" spans="1:36" x14ac:dyDescent="0.25">
      <c r="A1863">
        <v>8341</v>
      </c>
      <c r="B1863">
        <v>1969</v>
      </c>
      <c r="C1863" s="2">
        <f t="shared" ca="1" si="203"/>
        <v>56</v>
      </c>
      <c r="D1863" t="s">
        <v>33</v>
      </c>
      <c r="E1863" t="s">
        <v>34</v>
      </c>
      <c r="F1863">
        <v>30396</v>
      </c>
      <c r="G1863">
        <v>1</v>
      </c>
      <c r="H1863">
        <v>0</v>
      </c>
      <c r="I1863" s="21">
        <f t="shared" si="204"/>
        <v>1</v>
      </c>
      <c r="J1863" t="s">
        <v>70</v>
      </c>
      <c r="K1863">
        <v>22</v>
      </c>
      <c r="L1863">
        <v>15</v>
      </c>
      <c r="M1863">
        <v>0</v>
      </c>
      <c r="N1863">
        <v>6</v>
      </c>
      <c r="O1863">
        <v>0</v>
      </c>
      <c r="P1863">
        <v>1</v>
      </c>
      <c r="Q1863">
        <v>12</v>
      </c>
      <c r="R1863" s="2">
        <f t="shared" si="205"/>
        <v>34</v>
      </c>
      <c r="S1863">
        <v>2</v>
      </c>
      <c r="T1863" s="2" t="str">
        <f t="shared" si="206"/>
        <v>With Discount</v>
      </c>
      <c r="U1863">
        <v>1</v>
      </c>
      <c r="V1863" s="18">
        <f t="shared" si="207"/>
        <v>11.333333333333332</v>
      </c>
      <c r="W1863">
        <v>1</v>
      </c>
      <c r="X1863">
        <v>2</v>
      </c>
      <c r="Y1863" s="18">
        <f t="shared" si="208"/>
        <v>22.666666666666664</v>
      </c>
      <c r="Z1863">
        <v>7</v>
      </c>
      <c r="AA1863" s="2">
        <f t="shared" si="209"/>
        <v>6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3</v>
      </c>
      <c r="AI1863">
        <v>11</v>
      </c>
      <c r="AJ1863">
        <v>1</v>
      </c>
    </row>
    <row r="1864" spans="1:36" x14ac:dyDescent="0.25">
      <c r="A1864">
        <v>5180</v>
      </c>
      <c r="B1864">
        <v>1968</v>
      </c>
      <c r="C1864" s="2">
        <f t="shared" ca="1" si="203"/>
        <v>57</v>
      </c>
      <c r="D1864" t="s">
        <v>33</v>
      </c>
      <c r="E1864" t="s">
        <v>37</v>
      </c>
      <c r="F1864">
        <v>50616</v>
      </c>
      <c r="G1864">
        <v>0</v>
      </c>
      <c r="H1864">
        <v>1</v>
      </c>
      <c r="I1864" s="21">
        <f t="shared" si="204"/>
        <v>1</v>
      </c>
      <c r="J1864" t="s">
        <v>269</v>
      </c>
      <c r="K1864">
        <v>56</v>
      </c>
      <c r="L1864">
        <v>128</v>
      </c>
      <c r="M1864">
        <v>0</v>
      </c>
      <c r="N1864">
        <v>16</v>
      </c>
      <c r="O1864">
        <v>0</v>
      </c>
      <c r="P1864">
        <v>1</v>
      </c>
      <c r="Q1864">
        <v>4</v>
      </c>
      <c r="R1864" s="2">
        <f t="shared" si="205"/>
        <v>149</v>
      </c>
      <c r="S1864">
        <v>2</v>
      </c>
      <c r="T1864" s="2" t="str">
        <f t="shared" si="206"/>
        <v>With Discount</v>
      </c>
      <c r="U1864">
        <v>4</v>
      </c>
      <c r="V1864" s="18">
        <f t="shared" si="207"/>
        <v>74.5</v>
      </c>
      <c r="W1864">
        <v>0</v>
      </c>
      <c r="X1864">
        <v>4</v>
      </c>
      <c r="Y1864" s="18">
        <f t="shared" si="208"/>
        <v>74.5</v>
      </c>
      <c r="Z1864">
        <v>7</v>
      </c>
      <c r="AA1864" s="2">
        <f t="shared" si="209"/>
        <v>10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3</v>
      </c>
      <c r="AI1864">
        <v>11</v>
      </c>
      <c r="AJ1864">
        <v>0</v>
      </c>
    </row>
    <row r="1865" spans="1:36" x14ac:dyDescent="0.25">
      <c r="A1865">
        <v>6461</v>
      </c>
      <c r="B1865">
        <v>1969</v>
      </c>
      <c r="C1865" s="2">
        <f t="shared" ca="1" si="203"/>
        <v>56</v>
      </c>
      <c r="D1865" t="s">
        <v>443</v>
      </c>
      <c r="E1865" t="s">
        <v>30</v>
      </c>
      <c r="F1865">
        <v>62772</v>
      </c>
      <c r="G1865">
        <v>0</v>
      </c>
      <c r="H1865">
        <v>1</v>
      </c>
      <c r="I1865" s="21">
        <f t="shared" si="204"/>
        <v>1</v>
      </c>
      <c r="J1865" t="s">
        <v>425</v>
      </c>
      <c r="K1865">
        <v>74</v>
      </c>
      <c r="L1865">
        <v>581</v>
      </c>
      <c r="M1865">
        <v>49</v>
      </c>
      <c r="N1865">
        <v>157</v>
      </c>
      <c r="O1865">
        <v>43</v>
      </c>
      <c r="P1865">
        <v>8</v>
      </c>
      <c r="Q1865">
        <v>108</v>
      </c>
      <c r="R1865" s="2">
        <f t="shared" si="205"/>
        <v>946</v>
      </c>
      <c r="S1865">
        <v>1</v>
      </c>
      <c r="T1865" s="2" t="str">
        <f t="shared" si="206"/>
        <v>With Discount</v>
      </c>
      <c r="U1865">
        <v>5</v>
      </c>
      <c r="V1865" s="18">
        <f t="shared" si="207"/>
        <v>295.625</v>
      </c>
      <c r="W1865">
        <v>6</v>
      </c>
      <c r="X1865">
        <v>11</v>
      </c>
      <c r="Y1865" s="18">
        <f t="shared" si="208"/>
        <v>650.375</v>
      </c>
      <c r="Z1865">
        <v>2</v>
      </c>
      <c r="AA1865" s="2">
        <f t="shared" si="209"/>
        <v>23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3</v>
      </c>
      <c r="AI1865">
        <v>11</v>
      </c>
      <c r="AJ1865">
        <v>0</v>
      </c>
    </row>
    <row r="1866" spans="1:36" x14ac:dyDescent="0.25">
      <c r="A1866">
        <v>7679</v>
      </c>
      <c r="B1866">
        <v>1985</v>
      </c>
      <c r="C1866" s="2">
        <f t="shared" ca="1" si="203"/>
        <v>40</v>
      </c>
      <c r="D1866" t="s">
        <v>33</v>
      </c>
      <c r="E1866" t="s">
        <v>30</v>
      </c>
      <c r="F1866">
        <v>30298</v>
      </c>
      <c r="G1866">
        <v>0</v>
      </c>
      <c r="H1866">
        <v>0</v>
      </c>
      <c r="I1866" s="21">
        <f t="shared" si="204"/>
        <v>0</v>
      </c>
      <c r="J1866" t="s">
        <v>100</v>
      </c>
      <c r="K1866">
        <v>48</v>
      </c>
      <c r="L1866">
        <v>6</v>
      </c>
      <c r="M1866">
        <v>3</v>
      </c>
      <c r="N1866">
        <v>12</v>
      </c>
      <c r="O1866">
        <v>6</v>
      </c>
      <c r="P1866">
        <v>1</v>
      </c>
      <c r="Q1866">
        <v>0</v>
      </c>
      <c r="R1866" s="2">
        <f t="shared" si="205"/>
        <v>28</v>
      </c>
      <c r="S1866">
        <v>1</v>
      </c>
      <c r="T1866" s="2" t="str">
        <f t="shared" si="206"/>
        <v>With Discount</v>
      </c>
      <c r="U1866">
        <v>1</v>
      </c>
      <c r="V1866" s="18">
        <f t="shared" si="207"/>
        <v>7</v>
      </c>
      <c r="W1866">
        <v>1</v>
      </c>
      <c r="X1866">
        <v>3</v>
      </c>
      <c r="Y1866" s="18">
        <f t="shared" si="208"/>
        <v>21</v>
      </c>
      <c r="Z1866">
        <v>3</v>
      </c>
      <c r="AA1866" s="2">
        <f t="shared" si="209"/>
        <v>6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3</v>
      </c>
      <c r="AI1866">
        <v>11</v>
      </c>
      <c r="AJ1866">
        <v>0</v>
      </c>
    </row>
    <row r="1867" spans="1:36" x14ac:dyDescent="0.25">
      <c r="A1867">
        <v>10702</v>
      </c>
      <c r="B1867">
        <v>1984</v>
      </c>
      <c r="C1867" s="2">
        <f t="shared" ca="1" si="203"/>
        <v>41</v>
      </c>
      <c r="D1867" t="s">
        <v>442</v>
      </c>
      <c r="E1867" t="s">
        <v>30</v>
      </c>
      <c r="F1867">
        <v>52413</v>
      </c>
      <c r="G1867">
        <v>1</v>
      </c>
      <c r="H1867">
        <v>0</v>
      </c>
      <c r="I1867" s="21">
        <f t="shared" si="204"/>
        <v>1</v>
      </c>
      <c r="J1867" s="1">
        <v>40979</v>
      </c>
      <c r="K1867">
        <v>67</v>
      </c>
      <c r="L1867">
        <v>185</v>
      </c>
      <c r="M1867">
        <v>8</v>
      </c>
      <c r="N1867">
        <v>133</v>
      </c>
      <c r="O1867">
        <v>56</v>
      </c>
      <c r="P1867">
        <v>56</v>
      </c>
      <c r="Q1867">
        <v>12</v>
      </c>
      <c r="R1867" s="2">
        <f t="shared" si="205"/>
        <v>450</v>
      </c>
      <c r="S1867">
        <v>2</v>
      </c>
      <c r="T1867" s="2" t="str">
        <f t="shared" si="206"/>
        <v>With Discount</v>
      </c>
      <c r="U1867">
        <v>7</v>
      </c>
      <c r="V1867" s="18">
        <f t="shared" si="207"/>
        <v>225</v>
      </c>
      <c r="W1867">
        <v>1</v>
      </c>
      <c r="X1867">
        <v>7</v>
      </c>
      <c r="Y1867" s="18">
        <f t="shared" si="208"/>
        <v>225</v>
      </c>
      <c r="Z1867">
        <v>7</v>
      </c>
      <c r="AA1867" s="2">
        <f t="shared" si="209"/>
        <v>17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3</v>
      </c>
      <c r="AI1867">
        <v>11</v>
      </c>
      <c r="AJ1867">
        <v>0</v>
      </c>
    </row>
    <row r="1868" spans="1:36" x14ac:dyDescent="0.25">
      <c r="A1868">
        <v>7505</v>
      </c>
      <c r="B1868">
        <v>1957</v>
      </c>
      <c r="C1868" s="2">
        <f t="shared" ca="1" si="203"/>
        <v>68</v>
      </c>
      <c r="D1868" t="s">
        <v>33</v>
      </c>
      <c r="E1868" t="s">
        <v>34</v>
      </c>
      <c r="F1868">
        <v>44155</v>
      </c>
      <c r="G1868">
        <v>1</v>
      </c>
      <c r="H1868">
        <v>1</v>
      </c>
      <c r="I1868" s="21">
        <f t="shared" si="204"/>
        <v>2</v>
      </c>
      <c r="J1868" t="s">
        <v>35</v>
      </c>
      <c r="K1868">
        <v>24</v>
      </c>
      <c r="L1868">
        <v>22</v>
      </c>
      <c r="M1868">
        <v>1</v>
      </c>
      <c r="N1868">
        <v>9</v>
      </c>
      <c r="O1868">
        <v>0</v>
      </c>
      <c r="P1868">
        <v>0</v>
      </c>
      <c r="Q1868">
        <v>14</v>
      </c>
      <c r="R1868" s="2">
        <f t="shared" si="205"/>
        <v>46</v>
      </c>
      <c r="S1868">
        <v>1</v>
      </c>
      <c r="T1868" s="2" t="str">
        <f t="shared" si="206"/>
        <v>With Discount</v>
      </c>
      <c r="U1868">
        <v>1</v>
      </c>
      <c r="V1868" s="18">
        <f t="shared" si="207"/>
        <v>15.333333333333332</v>
      </c>
      <c r="W1868">
        <v>1</v>
      </c>
      <c r="X1868">
        <v>2</v>
      </c>
      <c r="Y1868" s="18">
        <f t="shared" si="208"/>
        <v>30.666666666666664</v>
      </c>
      <c r="Z1868">
        <v>4</v>
      </c>
      <c r="AA1868" s="2">
        <f t="shared" si="209"/>
        <v>5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3</v>
      </c>
      <c r="AI1868">
        <v>11</v>
      </c>
      <c r="AJ1868">
        <v>0</v>
      </c>
    </row>
    <row r="1869" spans="1:36" x14ac:dyDescent="0.25">
      <c r="A1869">
        <v>5113</v>
      </c>
      <c r="B1869">
        <v>1971</v>
      </c>
      <c r="C1869" s="2">
        <f t="shared" ca="1" si="203"/>
        <v>54</v>
      </c>
      <c r="D1869" t="s">
        <v>33</v>
      </c>
      <c r="E1869" t="s">
        <v>37</v>
      </c>
      <c r="F1869">
        <v>86979</v>
      </c>
      <c r="G1869">
        <v>0</v>
      </c>
      <c r="H1869">
        <v>0</v>
      </c>
      <c r="I1869" s="21">
        <f t="shared" si="204"/>
        <v>0</v>
      </c>
      <c r="J1869" s="1">
        <v>41466</v>
      </c>
      <c r="K1869">
        <v>67</v>
      </c>
      <c r="L1869">
        <v>584</v>
      </c>
      <c r="M1869">
        <v>100</v>
      </c>
      <c r="N1869">
        <v>835</v>
      </c>
      <c r="O1869">
        <v>65</v>
      </c>
      <c r="P1869">
        <v>83</v>
      </c>
      <c r="Q1869">
        <v>35</v>
      </c>
      <c r="R1869" s="2">
        <f t="shared" si="205"/>
        <v>1702</v>
      </c>
      <c r="S1869">
        <v>1</v>
      </c>
      <c r="T1869" s="2" t="str">
        <f t="shared" si="206"/>
        <v>With Discount</v>
      </c>
      <c r="U1869">
        <v>5</v>
      </c>
      <c r="V1869" s="18">
        <f t="shared" si="207"/>
        <v>851</v>
      </c>
      <c r="W1869">
        <v>5</v>
      </c>
      <c r="X1869">
        <v>5</v>
      </c>
      <c r="Y1869" s="18">
        <f t="shared" si="208"/>
        <v>851</v>
      </c>
      <c r="Z1869">
        <v>2</v>
      </c>
      <c r="AA1869" s="2">
        <f t="shared" si="209"/>
        <v>16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3</v>
      </c>
      <c r="AI1869">
        <v>11</v>
      </c>
      <c r="AJ1869">
        <v>1</v>
      </c>
    </row>
    <row r="1870" spans="1:36" x14ac:dyDescent="0.25">
      <c r="A1870">
        <v>10858</v>
      </c>
      <c r="B1870">
        <v>1975</v>
      </c>
      <c r="C1870" s="2">
        <f t="shared" ca="1" si="203"/>
        <v>50</v>
      </c>
      <c r="D1870" t="s">
        <v>442</v>
      </c>
      <c r="E1870" t="s">
        <v>34</v>
      </c>
      <c r="F1870">
        <v>76532</v>
      </c>
      <c r="G1870">
        <v>1</v>
      </c>
      <c r="H1870">
        <v>1</v>
      </c>
      <c r="I1870" s="21">
        <f t="shared" si="204"/>
        <v>2</v>
      </c>
      <c r="J1870" s="1">
        <v>41526</v>
      </c>
      <c r="K1870">
        <v>38</v>
      </c>
      <c r="L1870">
        <v>355</v>
      </c>
      <c r="M1870">
        <v>30</v>
      </c>
      <c r="N1870">
        <v>177</v>
      </c>
      <c r="O1870">
        <v>90</v>
      </c>
      <c r="P1870">
        <v>138</v>
      </c>
      <c r="Q1870">
        <v>30</v>
      </c>
      <c r="R1870" s="2">
        <f t="shared" si="205"/>
        <v>820</v>
      </c>
      <c r="S1870">
        <v>4</v>
      </c>
      <c r="T1870" s="2" t="str">
        <f t="shared" si="206"/>
        <v>With Discount</v>
      </c>
      <c r="U1870">
        <v>9</v>
      </c>
      <c r="V1870" s="18">
        <f t="shared" si="207"/>
        <v>461.25</v>
      </c>
      <c r="W1870">
        <v>5</v>
      </c>
      <c r="X1870">
        <v>7</v>
      </c>
      <c r="Y1870" s="18">
        <f t="shared" si="208"/>
        <v>358.75</v>
      </c>
      <c r="Z1870">
        <v>5</v>
      </c>
      <c r="AA1870" s="2">
        <f t="shared" si="209"/>
        <v>25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3</v>
      </c>
      <c r="AI1870">
        <v>11</v>
      </c>
      <c r="AJ1870">
        <v>0</v>
      </c>
    </row>
    <row r="1871" spans="1:36" x14ac:dyDescent="0.25">
      <c r="A1871">
        <v>2961</v>
      </c>
      <c r="B1871">
        <v>1982</v>
      </c>
      <c r="C1871" s="2">
        <f t="shared" ca="1" si="203"/>
        <v>43</v>
      </c>
      <c r="D1871" t="s">
        <v>442</v>
      </c>
      <c r="E1871" t="s">
        <v>34</v>
      </c>
      <c r="F1871">
        <v>42081</v>
      </c>
      <c r="G1871">
        <v>1</v>
      </c>
      <c r="H1871">
        <v>0</v>
      </c>
      <c r="I1871" s="21">
        <f t="shared" si="204"/>
        <v>1</v>
      </c>
      <c r="J1871" t="s">
        <v>383</v>
      </c>
      <c r="K1871">
        <v>86</v>
      </c>
      <c r="L1871">
        <v>175</v>
      </c>
      <c r="M1871">
        <v>10</v>
      </c>
      <c r="N1871">
        <v>110</v>
      </c>
      <c r="O1871">
        <v>54</v>
      </c>
      <c r="P1871">
        <v>6</v>
      </c>
      <c r="Q1871">
        <v>27</v>
      </c>
      <c r="R1871" s="2">
        <f t="shared" si="205"/>
        <v>382</v>
      </c>
      <c r="S1871">
        <v>2</v>
      </c>
      <c r="T1871" s="2" t="str">
        <f t="shared" si="206"/>
        <v>With Discount</v>
      </c>
      <c r="U1871">
        <v>6</v>
      </c>
      <c r="V1871" s="18">
        <f t="shared" si="207"/>
        <v>229.2</v>
      </c>
      <c r="W1871">
        <v>3</v>
      </c>
      <c r="X1871">
        <v>4</v>
      </c>
      <c r="Y1871" s="18">
        <f t="shared" si="208"/>
        <v>152.80000000000001</v>
      </c>
      <c r="Z1871">
        <v>6</v>
      </c>
      <c r="AA1871" s="2">
        <f t="shared" si="209"/>
        <v>15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3</v>
      </c>
      <c r="AI1871">
        <v>11</v>
      </c>
      <c r="AJ1871">
        <v>0</v>
      </c>
    </row>
    <row r="1872" spans="1:36" x14ac:dyDescent="0.25">
      <c r="A1872">
        <v>2747</v>
      </c>
      <c r="B1872">
        <v>1988</v>
      </c>
      <c r="C1872" s="2">
        <f t="shared" ca="1" si="203"/>
        <v>37</v>
      </c>
      <c r="D1872" t="s">
        <v>33</v>
      </c>
      <c r="E1872" t="s">
        <v>34</v>
      </c>
      <c r="F1872">
        <v>67546</v>
      </c>
      <c r="G1872">
        <v>0</v>
      </c>
      <c r="H1872">
        <v>0</v>
      </c>
      <c r="I1872" s="21">
        <f t="shared" si="204"/>
        <v>0</v>
      </c>
      <c r="J1872" t="s">
        <v>44</v>
      </c>
      <c r="K1872">
        <v>90</v>
      </c>
      <c r="L1872">
        <v>864</v>
      </c>
      <c r="M1872">
        <v>134</v>
      </c>
      <c r="N1872">
        <v>768</v>
      </c>
      <c r="O1872">
        <v>150</v>
      </c>
      <c r="P1872">
        <v>38</v>
      </c>
      <c r="Q1872">
        <v>172</v>
      </c>
      <c r="R1872" s="2">
        <f t="shared" si="205"/>
        <v>2126</v>
      </c>
      <c r="S1872">
        <v>1</v>
      </c>
      <c r="T1872" s="2" t="str">
        <f t="shared" si="206"/>
        <v>With Discount</v>
      </c>
      <c r="U1872">
        <v>4</v>
      </c>
      <c r="V1872" s="18">
        <f t="shared" si="207"/>
        <v>944.8888888888888</v>
      </c>
      <c r="W1872">
        <v>10</v>
      </c>
      <c r="X1872">
        <v>5</v>
      </c>
      <c r="Y1872" s="18">
        <f t="shared" si="208"/>
        <v>1181.1111111111111</v>
      </c>
      <c r="Z1872">
        <v>3</v>
      </c>
      <c r="AA1872" s="2">
        <f t="shared" si="209"/>
        <v>20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3</v>
      </c>
      <c r="AI1872">
        <v>11</v>
      </c>
      <c r="AJ1872">
        <v>0</v>
      </c>
    </row>
    <row r="1873" spans="1:36" x14ac:dyDescent="0.25">
      <c r="A1873">
        <v>3010</v>
      </c>
      <c r="B1873">
        <v>1989</v>
      </c>
      <c r="C1873" s="2">
        <f t="shared" ca="1" si="203"/>
        <v>36</v>
      </c>
      <c r="D1873" t="s">
        <v>443</v>
      </c>
      <c r="E1873" t="s">
        <v>34</v>
      </c>
      <c r="F1873">
        <v>88420</v>
      </c>
      <c r="G1873">
        <v>0</v>
      </c>
      <c r="H1873">
        <v>0</v>
      </c>
      <c r="I1873" s="21">
        <f t="shared" si="204"/>
        <v>0</v>
      </c>
      <c r="J1873" s="1">
        <v>41675</v>
      </c>
      <c r="K1873">
        <v>87</v>
      </c>
      <c r="L1873">
        <v>957</v>
      </c>
      <c r="M1873">
        <v>153</v>
      </c>
      <c r="N1873">
        <v>612</v>
      </c>
      <c r="O1873">
        <v>99</v>
      </c>
      <c r="P1873">
        <v>95</v>
      </c>
      <c r="Q1873">
        <v>153</v>
      </c>
      <c r="R1873" s="2">
        <f t="shared" si="205"/>
        <v>2069</v>
      </c>
      <c r="S1873">
        <v>1</v>
      </c>
      <c r="T1873" s="2" t="str">
        <f t="shared" si="206"/>
        <v>With Discount</v>
      </c>
      <c r="U1873">
        <v>4</v>
      </c>
      <c r="V1873" s="18">
        <f t="shared" si="207"/>
        <v>689.66666666666663</v>
      </c>
      <c r="W1873">
        <v>7</v>
      </c>
      <c r="X1873">
        <v>8</v>
      </c>
      <c r="Y1873" s="18">
        <f t="shared" si="208"/>
        <v>1379.3333333333333</v>
      </c>
      <c r="Z1873">
        <v>1</v>
      </c>
      <c r="AA1873" s="2">
        <f t="shared" si="209"/>
        <v>20</v>
      </c>
      <c r="AB1873">
        <v>1</v>
      </c>
      <c r="AC1873">
        <v>0</v>
      </c>
      <c r="AD1873">
        <v>1</v>
      </c>
      <c r="AE1873">
        <v>1</v>
      </c>
      <c r="AF1873">
        <v>0</v>
      </c>
      <c r="AG1873">
        <v>0</v>
      </c>
      <c r="AH1873">
        <v>3</v>
      </c>
      <c r="AI1873">
        <v>11</v>
      </c>
      <c r="AJ1873">
        <v>0</v>
      </c>
    </row>
    <row r="1874" spans="1:36" x14ac:dyDescent="0.25">
      <c r="A1874">
        <v>5790</v>
      </c>
      <c r="B1874">
        <v>1985</v>
      </c>
      <c r="C1874" s="2">
        <f t="shared" ca="1" si="203"/>
        <v>40</v>
      </c>
      <c r="D1874" t="s">
        <v>442</v>
      </c>
      <c r="E1874" t="s">
        <v>34</v>
      </c>
      <c r="F1874">
        <v>31158</v>
      </c>
      <c r="G1874">
        <v>1</v>
      </c>
      <c r="H1874">
        <v>0</v>
      </c>
      <c r="I1874" s="21">
        <f t="shared" si="204"/>
        <v>1</v>
      </c>
      <c r="J1874" t="s">
        <v>428</v>
      </c>
      <c r="K1874">
        <v>62</v>
      </c>
      <c r="L1874">
        <v>25</v>
      </c>
      <c r="M1874">
        <v>6</v>
      </c>
      <c r="N1874">
        <v>16</v>
      </c>
      <c r="O1874">
        <v>20</v>
      </c>
      <c r="P1874">
        <v>0</v>
      </c>
      <c r="Q1874">
        <v>5</v>
      </c>
      <c r="R1874" s="2">
        <f t="shared" si="205"/>
        <v>72</v>
      </c>
      <c r="S1874">
        <v>2</v>
      </c>
      <c r="T1874" s="2" t="str">
        <f t="shared" si="206"/>
        <v>With Discount</v>
      </c>
      <c r="U1874">
        <v>2</v>
      </c>
      <c r="V1874" s="18">
        <f t="shared" si="207"/>
        <v>28.8</v>
      </c>
      <c r="W1874">
        <v>0</v>
      </c>
      <c r="X1874">
        <v>3</v>
      </c>
      <c r="Y1874" s="18">
        <f t="shared" si="208"/>
        <v>43.199999999999996</v>
      </c>
      <c r="Z1874">
        <v>8</v>
      </c>
      <c r="AA1874" s="2">
        <f t="shared" si="209"/>
        <v>7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3</v>
      </c>
      <c r="AI1874">
        <v>11</v>
      </c>
      <c r="AJ1874">
        <v>0</v>
      </c>
    </row>
    <row r="1875" spans="1:36" x14ac:dyDescent="0.25">
      <c r="A1875">
        <v>6892</v>
      </c>
      <c r="B1875">
        <v>1968</v>
      </c>
      <c r="C1875" s="2">
        <f t="shared" ca="1" si="203"/>
        <v>57</v>
      </c>
      <c r="D1875" t="s">
        <v>442</v>
      </c>
      <c r="E1875" t="s">
        <v>37</v>
      </c>
      <c r="F1875">
        <v>61671</v>
      </c>
      <c r="G1875">
        <v>0</v>
      </c>
      <c r="H1875">
        <v>1</v>
      </c>
      <c r="I1875" s="21">
        <f t="shared" si="204"/>
        <v>1</v>
      </c>
      <c r="J1875" s="1">
        <v>41704</v>
      </c>
      <c r="K1875">
        <v>23</v>
      </c>
      <c r="L1875">
        <v>641</v>
      </c>
      <c r="M1875">
        <v>7</v>
      </c>
      <c r="N1875">
        <v>56</v>
      </c>
      <c r="O1875">
        <v>0</v>
      </c>
      <c r="P1875">
        <v>0</v>
      </c>
      <c r="Q1875">
        <v>28</v>
      </c>
      <c r="R1875" s="2">
        <f t="shared" si="205"/>
        <v>732</v>
      </c>
      <c r="S1875">
        <v>8</v>
      </c>
      <c r="T1875" s="2" t="str">
        <f t="shared" si="206"/>
        <v>With Discount</v>
      </c>
      <c r="U1875">
        <v>10</v>
      </c>
      <c r="V1875" s="18">
        <f t="shared" si="207"/>
        <v>457.5</v>
      </c>
      <c r="W1875">
        <v>4</v>
      </c>
      <c r="X1875">
        <v>6</v>
      </c>
      <c r="Y1875" s="18">
        <f t="shared" si="208"/>
        <v>274.5</v>
      </c>
      <c r="Z1875">
        <v>8</v>
      </c>
      <c r="AA1875" s="2">
        <f t="shared" si="209"/>
        <v>28</v>
      </c>
      <c r="AB1875">
        <v>0</v>
      </c>
      <c r="AC1875">
        <v>1</v>
      </c>
      <c r="AD1875">
        <v>0</v>
      </c>
      <c r="AE1875">
        <v>1</v>
      </c>
      <c r="AF1875">
        <v>0</v>
      </c>
      <c r="AG1875">
        <v>0</v>
      </c>
      <c r="AH1875">
        <v>3</v>
      </c>
      <c r="AI1875">
        <v>11</v>
      </c>
      <c r="AJ1875">
        <v>0</v>
      </c>
    </row>
    <row r="1876" spans="1:36" x14ac:dyDescent="0.25">
      <c r="A1876">
        <v>1743</v>
      </c>
      <c r="B1876">
        <v>1974</v>
      </c>
      <c r="C1876" s="2">
        <f t="shared" ca="1" si="203"/>
        <v>51</v>
      </c>
      <c r="D1876" t="s">
        <v>442</v>
      </c>
      <c r="E1876" t="s">
        <v>30</v>
      </c>
      <c r="F1876">
        <v>69719</v>
      </c>
      <c r="G1876">
        <v>0</v>
      </c>
      <c r="H1876">
        <v>0</v>
      </c>
      <c r="I1876" s="21">
        <f t="shared" si="204"/>
        <v>0</v>
      </c>
      <c r="J1876" t="s">
        <v>333</v>
      </c>
      <c r="K1876">
        <v>99</v>
      </c>
      <c r="L1876">
        <v>273</v>
      </c>
      <c r="M1876">
        <v>86</v>
      </c>
      <c r="N1876">
        <v>208</v>
      </c>
      <c r="O1876">
        <v>177</v>
      </c>
      <c r="P1876">
        <v>14</v>
      </c>
      <c r="Q1876">
        <v>43</v>
      </c>
      <c r="R1876" s="2">
        <f t="shared" si="205"/>
        <v>801</v>
      </c>
      <c r="S1876">
        <v>1</v>
      </c>
      <c r="T1876" s="2" t="str">
        <f t="shared" si="206"/>
        <v>With Discount</v>
      </c>
      <c r="U1876">
        <v>2</v>
      </c>
      <c r="V1876" s="18">
        <f t="shared" si="207"/>
        <v>228.85714285714283</v>
      </c>
      <c r="W1876">
        <v>3</v>
      </c>
      <c r="X1876">
        <v>5</v>
      </c>
      <c r="Y1876" s="18">
        <f t="shared" si="208"/>
        <v>572.14285714285711</v>
      </c>
      <c r="Z1876">
        <v>1</v>
      </c>
      <c r="AA1876" s="2">
        <f t="shared" si="209"/>
        <v>11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3</v>
      </c>
      <c r="AI1876">
        <v>11</v>
      </c>
      <c r="AJ1876">
        <v>0</v>
      </c>
    </row>
    <row r="1877" spans="1:36" x14ac:dyDescent="0.25">
      <c r="A1877">
        <v>3578</v>
      </c>
      <c r="B1877">
        <v>1949</v>
      </c>
      <c r="C1877" s="2">
        <f t="shared" ca="1" si="203"/>
        <v>76</v>
      </c>
      <c r="D1877" t="s">
        <v>442</v>
      </c>
      <c r="E1877" t="s">
        <v>37</v>
      </c>
      <c r="F1877">
        <v>49160</v>
      </c>
      <c r="G1877">
        <v>0</v>
      </c>
      <c r="H1877">
        <v>1</v>
      </c>
      <c r="I1877" s="21">
        <f t="shared" si="204"/>
        <v>1</v>
      </c>
      <c r="J1877" t="s">
        <v>251</v>
      </c>
      <c r="K1877">
        <v>29</v>
      </c>
      <c r="L1877">
        <v>122</v>
      </c>
      <c r="M1877">
        <v>21</v>
      </c>
      <c r="N1877">
        <v>43</v>
      </c>
      <c r="O1877">
        <v>25</v>
      </c>
      <c r="P1877">
        <v>10</v>
      </c>
      <c r="Q1877">
        <v>15</v>
      </c>
      <c r="R1877" s="2">
        <f t="shared" si="205"/>
        <v>236</v>
      </c>
      <c r="S1877">
        <v>2</v>
      </c>
      <c r="T1877" s="2" t="str">
        <f t="shared" si="206"/>
        <v>With Discount</v>
      </c>
      <c r="U1877">
        <v>3</v>
      </c>
      <c r="V1877" s="18">
        <f t="shared" si="207"/>
        <v>78.666666666666657</v>
      </c>
      <c r="W1877">
        <v>1</v>
      </c>
      <c r="X1877">
        <v>6</v>
      </c>
      <c r="Y1877" s="18">
        <f t="shared" si="208"/>
        <v>157.33333333333331</v>
      </c>
      <c r="Z1877">
        <v>6</v>
      </c>
      <c r="AA1877" s="2">
        <f t="shared" si="209"/>
        <v>12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3</v>
      </c>
      <c r="AI1877">
        <v>11</v>
      </c>
      <c r="AJ1877">
        <v>0</v>
      </c>
    </row>
    <row r="1878" spans="1:36" x14ac:dyDescent="0.25">
      <c r="A1878">
        <v>8462</v>
      </c>
      <c r="B1878">
        <v>1978</v>
      </c>
      <c r="C1878" s="2">
        <f t="shared" ca="1" si="203"/>
        <v>47</v>
      </c>
      <c r="D1878" t="s">
        <v>41</v>
      </c>
      <c r="E1878" t="s">
        <v>34</v>
      </c>
      <c r="F1878">
        <v>24882</v>
      </c>
      <c r="G1878">
        <v>1</v>
      </c>
      <c r="H1878">
        <v>0</v>
      </c>
      <c r="I1878" s="21">
        <f t="shared" si="204"/>
        <v>1</v>
      </c>
      <c r="J1878" s="1">
        <v>41161</v>
      </c>
      <c r="K1878">
        <v>52</v>
      </c>
      <c r="L1878">
        <v>1</v>
      </c>
      <c r="M1878">
        <v>4</v>
      </c>
      <c r="N1878">
        <v>10</v>
      </c>
      <c r="O1878">
        <v>29</v>
      </c>
      <c r="P1878">
        <v>0</v>
      </c>
      <c r="Q1878">
        <v>36</v>
      </c>
      <c r="R1878" s="2">
        <f t="shared" si="205"/>
        <v>80</v>
      </c>
      <c r="S1878">
        <v>1</v>
      </c>
      <c r="T1878" s="2" t="str">
        <f t="shared" si="206"/>
        <v>With Discount</v>
      </c>
      <c r="U1878">
        <v>1</v>
      </c>
      <c r="V1878" s="18">
        <f t="shared" si="207"/>
        <v>26.666666666666664</v>
      </c>
      <c r="W1878">
        <v>1</v>
      </c>
      <c r="X1878">
        <v>2</v>
      </c>
      <c r="Y1878" s="18">
        <f t="shared" si="208"/>
        <v>53.333333333333329</v>
      </c>
      <c r="Z1878">
        <v>6</v>
      </c>
      <c r="AA1878" s="2">
        <f t="shared" si="209"/>
        <v>5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3</v>
      </c>
      <c r="AI1878">
        <v>11</v>
      </c>
      <c r="AJ1878">
        <v>0</v>
      </c>
    </row>
    <row r="1879" spans="1:36" x14ac:dyDescent="0.25">
      <c r="A1879">
        <v>5558</v>
      </c>
      <c r="B1879">
        <v>1954</v>
      </c>
      <c r="C1879" s="2">
        <f t="shared" ca="1" si="203"/>
        <v>71</v>
      </c>
      <c r="D1879" t="s">
        <v>33</v>
      </c>
      <c r="E1879" t="s">
        <v>30</v>
      </c>
      <c r="F1879">
        <v>90933</v>
      </c>
      <c r="G1879">
        <v>0</v>
      </c>
      <c r="H1879">
        <v>0</v>
      </c>
      <c r="I1879" s="21">
        <f t="shared" si="204"/>
        <v>0</v>
      </c>
      <c r="J1879" t="s">
        <v>132</v>
      </c>
      <c r="K1879">
        <v>90</v>
      </c>
      <c r="L1879">
        <v>1020</v>
      </c>
      <c r="M1879">
        <v>31</v>
      </c>
      <c r="N1879">
        <v>430</v>
      </c>
      <c r="O1879">
        <v>62</v>
      </c>
      <c r="P1879">
        <v>63</v>
      </c>
      <c r="Q1879">
        <v>79</v>
      </c>
      <c r="R1879" s="2">
        <f t="shared" si="205"/>
        <v>1685</v>
      </c>
      <c r="S1879">
        <v>1</v>
      </c>
      <c r="T1879" s="2" t="str">
        <f t="shared" si="206"/>
        <v>With Discount</v>
      </c>
      <c r="U1879">
        <v>4</v>
      </c>
      <c r="V1879" s="18">
        <f t="shared" si="207"/>
        <v>842.5</v>
      </c>
      <c r="W1879">
        <v>6</v>
      </c>
      <c r="X1879">
        <v>4</v>
      </c>
      <c r="Y1879" s="18">
        <f t="shared" si="208"/>
        <v>842.5</v>
      </c>
      <c r="Z1879">
        <v>1</v>
      </c>
      <c r="AA1879" s="2">
        <f t="shared" si="209"/>
        <v>15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3</v>
      </c>
      <c r="AI1879">
        <v>11</v>
      </c>
      <c r="AJ1879">
        <v>0</v>
      </c>
    </row>
    <row r="1880" spans="1:36" x14ac:dyDescent="0.25">
      <c r="A1880">
        <v>4619</v>
      </c>
      <c r="B1880">
        <v>1945</v>
      </c>
      <c r="C1880" s="2">
        <f t="shared" ca="1" si="203"/>
        <v>80</v>
      </c>
      <c r="D1880" t="s">
        <v>33</v>
      </c>
      <c r="E1880" t="s">
        <v>30</v>
      </c>
      <c r="F1880">
        <v>113734</v>
      </c>
      <c r="G1880">
        <v>0</v>
      </c>
      <c r="H1880">
        <v>0</v>
      </c>
      <c r="I1880" s="21">
        <f t="shared" si="204"/>
        <v>0</v>
      </c>
      <c r="J1880" t="s">
        <v>77</v>
      </c>
      <c r="K1880">
        <v>9</v>
      </c>
      <c r="L1880">
        <v>6</v>
      </c>
      <c r="M1880">
        <v>2</v>
      </c>
      <c r="N1880">
        <v>3</v>
      </c>
      <c r="O1880">
        <v>1</v>
      </c>
      <c r="P1880">
        <v>262</v>
      </c>
      <c r="Q1880">
        <v>3</v>
      </c>
      <c r="R1880" s="2">
        <f t="shared" si="205"/>
        <v>277</v>
      </c>
      <c r="S1880">
        <v>0</v>
      </c>
      <c r="T1880" s="2" t="str">
        <f t="shared" si="206"/>
        <v>Without Discount</v>
      </c>
      <c r="U1880">
        <v>27</v>
      </c>
      <c r="V1880" s="18">
        <f t="shared" si="207"/>
        <v>277</v>
      </c>
      <c r="W1880">
        <v>0</v>
      </c>
      <c r="X1880">
        <v>0</v>
      </c>
      <c r="Y1880" s="18">
        <f t="shared" si="208"/>
        <v>0</v>
      </c>
      <c r="Z1880">
        <v>1</v>
      </c>
      <c r="AA1880" s="2">
        <f t="shared" si="209"/>
        <v>27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3</v>
      </c>
      <c r="AI1880">
        <v>11</v>
      </c>
      <c r="AJ1880">
        <v>0</v>
      </c>
    </row>
    <row r="1881" spans="1:36" x14ac:dyDescent="0.25">
      <c r="A1881">
        <v>8780</v>
      </c>
      <c r="B1881">
        <v>1950</v>
      </c>
      <c r="C1881" s="2">
        <f t="shared" ca="1" si="203"/>
        <v>75</v>
      </c>
      <c r="D1881" t="s">
        <v>33</v>
      </c>
      <c r="E1881" t="s">
        <v>34</v>
      </c>
      <c r="F1881">
        <v>59292</v>
      </c>
      <c r="G1881">
        <v>0</v>
      </c>
      <c r="H1881">
        <v>1</v>
      </c>
      <c r="I1881" s="21">
        <f t="shared" si="204"/>
        <v>1</v>
      </c>
      <c r="J1881" t="s">
        <v>173</v>
      </c>
      <c r="K1881">
        <v>71</v>
      </c>
      <c r="L1881">
        <v>378</v>
      </c>
      <c r="M1881">
        <v>14</v>
      </c>
      <c r="N1881">
        <v>68</v>
      </c>
      <c r="O1881">
        <v>19</v>
      </c>
      <c r="P1881">
        <v>14</v>
      </c>
      <c r="Q1881">
        <v>14</v>
      </c>
      <c r="R1881" s="2">
        <f t="shared" si="205"/>
        <v>507</v>
      </c>
      <c r="S1881">
        <v>2</v>
      </c>
      <c r="T1881" s="2" t="str">
        <f t="shared" si="206"/>
        <v>With Discount</v>
      </c>
      <c r="U1881">
        <v>3</v>
      </c>
      <c r="V1881" s="18">
        <f t="shared" si="207"/>
        <v>138.27272727272725</v>
      </c>
      <c r="W1881">
        <v>5</v>
      </c>
      <c r="X1881">
        <v>8</v>
      </c>
      <c r="Y1881" s="18">
        <f t="shared" si="208"/>
        <v>368.72727272727275</v>
      </c>
      <c r="Z1881">
        <v>3</v>
      </c>
      <c r="AA1881" s="2">
        <f t="shared" si="209"/>
        <v>18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3</v>
      </c>
      <c r="AI1881">
        <v>11</v>
      </c>
      <c r="AJ1881">
        <v>0</v>
      </c>
    </row>
    <row r="1882" spans="1:36" x14ac:dyDescent="0.25">
      <c r="A1882">
        <v>10789</v>
      </c>
      <c r="B1882">
        <v>1964</v>
      </c>
      <c r="C1882" s="2">
        <f t="shared" ca="1" si="203"/>
        <v>61</v>
      </c>
      <c r="D1882" t="s">
        <v>33</v>
      </c>
      <c r="E1882" t="s">
        <v>34</v>
      </c>
      <c r="F1882">
        <v>45759</v>
      </c>
      <c r="G1882">
        <v>1</v>
      </c>
      <c r="H1882">
        <v>1</v>
      </c>
      <c r="I1882" s="21">
        <f t="shared" si="204"/>
        <v>2</v>
      </c>
      <c r="J1882" t="s">
        <v>125</v>
      </c>
      <c r="K1882">
        <v>13</v>
      </c>
      <c r="L1882">
        <v>42</v>
      </c>
      <c r="M1882">
        <v>1</v>
      </c>
      <c r="N1882">
        <v>18</v>
      </c>
      <c r="O1882">
        <v>3</v>
      </c>
      <c r="P1882">
        <v>0</v>
      </c>
      <c r="Q1882">
        <v>4</v>
      </c>
      <c r="R1882" s="2">
        <f t="shared" si="205"/>
        <v>68</v>
      </c>
      <c r="S1882">
        <v>2</v>
      </c>
      <c r="T1882" s="2" t="str">
        <f t="shared" si="206"/>
        <v>With Discount</v>
      </c>
      <c r="U1882">
        <v>2</v>
      </c>
      <c r="V1882" s="18">
        <f t="shared" si="207"/>
        <v>27.200000000000003</v>
      </c>
      <c r="W1882">
        <v>0</v>
      </c>
      <c r="X1882">
        <v>3</v>
      </c>
      <c r="Y1882" s="18">
        <f t="shared" si="208"/>
        <v>40.799999999999997</v>
      </c>
      <c r="Z1882">
        <v>7</v>
      </c>
      <c r="AA1882" s="2">
        <f t="shared" si="209"/>
        <v>7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3</v>
      </c>
      <c r="AI1882">
        <v>11</v>
      </c>
      <c r="AJ1882">
        <v>0</v>
      </c>
    </row>
    <row r="1883" spans="1:36" x14ac:dyDescent="0.25">
      <c r="A1883">
        <v>10779</v>
      </c>
      <c r="B1883">
        <v>1983</v>
      </c>
      <c r="C1883" s="2">
        <f t="shared" ca="1" si="203"/>
        <v>42</v>
      </c>
      <c r="D1883" t="s">
        <v>442</v>
      </c>
      <c r="E1883" t="s">
        <v>30</v>
      </c>
      <c r="F1883">
        <v>22148</v>
      </c>
      <c r="G1883">
        <v>0</v>
      </c>
      <c r="H1883">
        <v>0</v>
      </c>
      <c r="I1883" s="21">
        <f t="shared" si="204"/>
        <v>0</v>
      </c>
      <c r="J1883" t="s">
        <v>180</v>
      </c>
      <c r="K1883">
        <v>16</v>
      </c>
      <c r="L1883">
        <v>15</v>
      </c>
      <c r="M1883">
        <v>5</v>
      </c>
      <c r="N1883">
        <v>14</v>
      </c>
      <c r="O1883">
        <v>0</v>
      </c>
      <c r="P1883">
        <v>4</v>
      </c>
      <c r="Q1883">
        <v>11</v>
      </c>
      <c r="R1883" s="2">
        <f t="shared" si="205"/>
        <v>49</v>
      </c>
      <c r="S1883">
        <v>1</v>
      </c>
      <c r="T1883" s="2" t="str">
        <f t="shared" si="206"/>
        <v>With Discount</v>
      </c>
      <c r="U1883">
        <v>1</v>
      </c>
      <c r="V1883" s="18">
        <f t="shared" si="207"/>
        <v>12.25</v>
      </c>
      <c r="W1883">
        <v>0</v>
      </c>
      <c r="X1883">
        <v>3</v>
      </c>
      <c r="Y1883" s="18">
        <f t="shared" si="208"/>
        <v>36.75</v>
      </c>
      <c r="Z1883">
        <v>7</v>
      </c>
      <c r="AA1883" s="2">
        <f t="shared" si="209"/>
        <v>5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3</v>
      </c>
      <c r="AI1883">
        <v>11</v>
      </c>
      <c r="AJ1883">
        <v>0</v>
      </c>
    </row>
    <row r="1884" spans="1:36" x14ac:dyDescent="0.25">
      <c r="A1884">
        <v>5896</v>
      </c>
      <c r="B1884">
        <v>1987</v>
      </c>
      <c r="C1884" s="2">
        <f t="shared" ca="1" si="203"/>
        <v>38</v>
      </c>
      <c r="D1884" t="s">
        <v>443</v>
      </c>
      <c r="E1884" t="s">
        <v>34</v>
      </c>
      <c r="F1884">
        <v>73395</v>
      </c>
      <c r="G1884">
        <v>0</v>
      </c>
      <c r="H1884">
        <v>0</v>
      </c>
      <c r="I1884" s="21">
        <f t="shared" si="204"/>
        <v>0</v>
      </c>
      <c r="J1884" t="s">
        <v>138</v>
      </c>
      <c r="K1884">
        <v>94</v>
      </c>
      <c r="L1884">
        <v>272</v>
      </c>
      <c r="M1884">
        <v>7</v>
      </c>
      <c r="N1884">
        <v>80</v>
      </c>
      <c r="O1884">
        <v>20</v>
      </c>
      <c r="P1884">
        <v>7</v>
      </c>
      <c r="Q1884">
        <v>11</v>
      </c>
      <c r="R1884" s="2">
        <f t="shared" si="205"/>
        <v>397</v>
      </c>
      <c r="S1884">
        <v>1</v>
      </c>
      <c r="T1884" s="2" t="str">
        <f t="shared" si="206"/>
        <v>With Discount</v>
      </c>
      <c r="U1884">
        <v>4</v>
      </c>
      <c r="V1884" s="18">
        <f t="shared" si="207"/>
        <v>158.80000000000001</v>
      </c>
      <c r="W1884">
        <v>4</v>
      </c>
      <c r="X1884">
        <v>6</v>
      </c>
      <c r="Y1884" s="18">
        <f t="shared" si="208"/>
        <v>238.2</v>
      </c>
      <c r="Z1884">
        <v>2</v>
      </c>
      <c r="AA1884" s="2">
        <f t="shared" si="209"/>
        <v>15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3</v>
      </c>
      <c r="AI1884">
        <v>11</v>
      </c>
      <c r="AJ1884">
        <v>0</v>
      </c>
    </row>
    <row r="1885" spans="1:36" x14ac:dyDescent="0.25">
      <c r="A1885">
        <v>2337</v>
      </c>
      <c r="B1885">
        <v>1971</v>
      </c>
      <c r="C1885" s="2">
        <f t="shared" ca="1" si="203"/>
        <v>54</v>
      </c>
      <c r="D1885" t="s">
        <v>442</v>
      </c>
      <c r="E1885" t="s">
        <v>37</v>
      </c>
      <c r="F1885">
        <v>29819</v>
      </c>
      <c r="G1885">
        <v>1</v>
      </c>
      <c r="H1885">
        <v>0</v>
      </c>
      <c r="I1885" s="21">
        <f t="shared" si="204"/>
        <v>1</v>
      </c>
      <c r="J1885" t="s">
        <v>298</v>
      </c>
      <c r="K1885">
        <v>77</v>
      </c>
      <c r="L1885">
        <v>9</v>
      </c>
      <c r="M1885">
        <v>1</v>
      </c>
      <c r="N1885">
        <v>24</v>
      </c>
      <c r="O1885">
        <v>2</v>
      </c>
      <c r="P1885">
        <v>1</v>
      </c>
      <c r="Q1885">
        <v>2</v>
      </c>
      <c r="R1885" s="2">
        <f t="shared" si="205"/>
        <v>39</v>
      </c>
      <c r="S1885">
        <v>3</v>
      </c>
      <c r="T1885" s="2" t="str">
        <f t="shared" si="206"/>
        <v>With Discount</v>
      </c>
      <c r="U1885">
        <v>3</v>
      </c>
      <c r="V1885" s="18">
        <f t="shared" si="207"/>
        <v>19.5</v>
      </c>
      <c r="W1885">
        <v>0</v>
      </c>
      <c r="X1885">
        <v>3</v>
      </c>
      <c r="Y1885" s="18">
        <f t="shared" si="208"/>
        <v>19.5</v>
      </c>
      <c r="Z1885">
        <v>6</v>
      </c>
      <c r="AA1885" s="2">
        <f t="shared" si="209"/>
        <v>9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3</v>
      </c>
      <c r="AI1885">
        <v>11</v>
      </c>
      <c r="AJ1885">
        <v>0</v>
      </c>
    </row>
    <row r="1886" spans="1:36" x14ac:dyDescent="0.25">
      <c r="A1886">
        <v>10951</v>
      </c>
      <c r="B1886">
        <v>1968</v>
      </c>
      <c r="C1886" s="2">
        <f t="shared" ca="1" si="203"/>
        <v>57</v>
      </c>
      <c r="D1886" t="s">
        <v>442</v>
      </c>
      <c r="E1886" t="s">
        <v>34</v>
      </c>
      <c r="F1886">
        <v>45688</v>
      </c>
      <c r="G1886">
        <v>0</v>
      </c>
      <c r="H1886">
        <v>1</v>
      </c>
      <c r="I1886" s="21">
        <f t="shared" si="204"/>
        <v>1</v>
      </c>
      <c r="J1886" t="s">
        <v>309</v>
      </c>
      <c r="K1886">
        <v>20</v>
      </c>
      <c r="L1886">
        <v>279</v>
      </c>
      <c r="M1886">
        <v>0</v>
      </c>
      <c r="N1886">
        <v>18</v>
      </c>
      <c r="O1886">
        <v>0</v>
      </c>
      <c r="P1886">
        <v>0</v>
      </c>
      <c r="Q1886">
        <v>9</v>
      </c>
      <c r="R1886" s="2">
        <f t="shared" si="205"/>
        <v>306</v>
      </c>
      <c r="S1886">
        <v>2</v>
      </c>
      <c r="T1886" s="2" t="str">
        <f t="shared" si="206"/>
        <v>With Discount</v>
      </c>
      <c r="U1886">
        <v>3</v>
      </c>
      <c r="V1886" s="18">
        <f t="shared" si="207"/>
        <v>83.454545454545453</v>
      </c>
      <c r="W1886">
        <v>1</v>
      </c>
      <c r="X1886">
        <v>8</v>
      </c>
      <c r="Y1886" s="18">
        <f t="shared" si="208"/>
        <v>222.54545454545456</v>
      </c>
      <c r="Z1886">
        <v>4</v>
      </c>
      <c r="AA1886" s="2">
        <f t="shared" si="209"/>
        <v>14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3</v>
      </c>
      <c r="AI1886">
        <v>11</v>
      </c>
      <c r="AJ1886">
        <v>0</v>
      </c>
    </row>
    <row r="1887" spans="1:36" x14ac:dyDescent="0.25">
      <c r="A1887">
        <v>544</v>
      </c>
      <c r="B1887">
        <v>1954</v>
      </c>
      <c r="C1887" s="2">
        <f t="shared" ca="1" si="203"/>
        <v>71</v>
      </c>
      <c r="D1887" t="s">
        <v>442</v>
      </c>
      <c r="E1887" t="s">
        <v>34</v>
      </c>
      <c r="F1887">
        <v>62820</v>
      </c>
      <c r="G1887">
        <v>0</v>
      </c>
      <c r="H1887">
        <v>0</v>
      </c>
      <c r="I1887" s="21">
        <f t="shared" si="204"/>
        <v>0</v>
      </c>
      <c r="J1887" s="1">
        <v>41583</v>
      </c>
      <c r="K1887">
        <v>51</v>
      </c>
      <c r="L1887">
        <v>398</v>
      </c>
      <c r="M1887">
        <v>61</v>
      </c>
      <c r="N1887">
        <v>265</v>
      </c>
      <c r="O1887">
        <v>138</v>
      </c>
      <c r="P1887">
        <v>61</v>
      </c>
      <c r="Q1887">
        <v>53</v>
      </c>
      <c r="R1887" s="2">
        <f t="shared" si="205"/>
        <v>976</v>
      </c>
      <c r="S1887">
        <v>1</v>
      </c>
      <c r="T1887" s="2" t="str">
        <f t="shared" si="206"/>
        <v>With Discount</v>
      </c>
      <c r="U1887">
        <v>3</v>
      </c>
      <c r="V1887" s="18">
        <f t="shared" si="207"/>
        <v>325.33333333333331</v>
      </c>
      <c r="W1887">
        <v>4</v>
      </c>
      <c r="X1887">
        <v>6</v>
      </c>
      <c r="Y1887" s="18">
        <f t="shared" si="208"/>
        <v>650.66666666666663</v>
      </c>
      <c r="Z1887">
        <v>1</v>
      </c>
      <c r="AA1887" s="2">
        <f t="shared" si="209"/>
        <v>14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3</v>
      </c>
      <c r="AI1887">
        <v>11</v>
      </c>
      <c r="AJ1887">
        <v>0</v>
      </c>
    </row>
    <row r="1888" spans="1:36" x14ac:dyDescent="0.25">
      <c r="A1888">
        <v>17</v>
      </c>
      <c r="B1888">
        <v>1971</v>
      </c>
      <c r="C1888" s="2">
        <f t="shared" ca="1" si="203"/>
        <v>54</v>
      </c>
      <c r="D1888" t="s">
        <v>33</v>
      </c>
      <c r="E1888" t="s">
        <v>34</v>
      </c>
      <c r="F1888">
        <v>60491</v>
      </c>
      <c r="G1888">
        <v>0</v>
      </c>
      <c r="H1888">
        <v>1</v>
      </c>
      <c r="I1888" s="21">
        <f t="shared" si="204"/>
        <v>1</v>
      </c>
      <c r="J1888" s="1">
        <v>41434</v>
      </c>
      <c r="K1888">
        <v>81</v>
      </c>
      <c r="L1888">
        <v>637</v>
      </c>
      <c r="M1888">
        <v>47</v>
      </c>
      <c r="N1888">
        <v>237</v>
      </c>
      <c r="O1888">
        <v>12</v>
      </c>
      <c r="P1888">
        <v>19</v>
      </c>
      <c r="Q1888">
        <v>76</v>
      </c>
      <c r="R1888" s="2">
        <f t="shared" si="205"/>
        <v>1028</v>
      </c>
      <c r="S1888">
        <v>4</v>
      </c>
      <c r="T1888" s="2" t="str">
        <f t="shared" si="206"/>
        <v>With Discount</v>
      </c>
      <c r="U1888">
        <v>6</v>
      </c>
      <c r="V1888" s="18">
        <f t="shared" si="207"/>
        <v>474.46153846153851</v>
      </c>
      <c r="W1888">
        <v>11</v>
      </c>
      <c r="X1888">
        <v>7</v>
      </c>
      <c r="Y1888" s="18">
        <f t="shared" si="208"/>
        <v>553.53846153846155</v>
      </c>
      <c r="Z1888">
        <v>5</v>
      </c>
      <c r="AA1888" s="2">
        <f t="shared" si="209"/>
        <v>28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3</v>
      </c>
      <c r="AI1888">
        <v>11</v>
      </c>
      <c r="AJ1888">
        <v>0</v>
      </c>
    </row>
    <row r="1889" spans="1:36" x14ac:dyDescent="0.25">
      <c r="A1889">
        <v>10680</v>
      </c>
      <c r="B1889">
        <v>1986</v>
      </c>
      <c r="C1889" s="2">
        <f t="shared" ca="1" si="203"/>
        <v>39</v>
      </c>
      <c r="D1889" t="s">
        <v>442</v>
      </c>
      <c r="E1889" t="s">
        <v>34</v>
      </c>
      <c r="F1889">
        <v>33235</v>
      </c>
      <c r="G1889">
        <v>1</v>
      </c>
      <c r="H1889">
        <v>0</v>
      </c>
      <c r="I1889" s="21">
        <f t="shared" si="204"/>
        <v>1</v>
      </c>
      <c r="J1889" s="1">
        <v>41761</v>
      </c>
      <c r="K1889">
        <v>71</v>
      </c>
      <c r="L1889">
        <v>45</v>
      </c>
      <c r="M1889">
        <v>0</v>
      </c>
      <c r="N1889">
        <v>16</v>
      </c>
      <c r="O1889">
        <v>2</v>
      </c>
      <c r="P1889">
        <v>1</v>
      </c>
      <c r="Q1889">
        <v>6</v>
      </c>
      <c r="R1889" s="2">
        <f t="shared" si="205"/>
        <v>70</v>
      </c>
      <c r="S1889">
        <v>1</v>
      </c>
      <c r="T1889" s="2" t="str">
        <f t="shared" si="206"/>
        <v>With Discount</v>
      </c>
      <c r="U1889">
        <v>3</v>
      </c>
      <c r="V1889" s="18">
        <f t="shared" si="207"/>
        <v>35</v>
      </c>
      <c r="W1889">
        <v>0</v>
      </c>
      <c r="X1889">
        <v>3</v>
      </c>
      <c r="Y1889" s="18">
        <f t="shared" si="208"/>
        <v>35</v>
      </c>
      <c r="Z1889">
        <v>7</v>
      </c>
      <c r="AA1889" s="2">
        <f t="shared" si="209"/>
        <v>7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3</v>
      </c>
      <c r="AI1889">
        <v>11</v>
      </c>
      <c r="AJ1889">
        <v>0</v>
      </c>
    </row>
    <row r="1890" spans="1:36" x14ac:dyDescent="0.25">
      <c r="A1890">
        <v>3265</v>
      </c>
      <c r="B1890">
        <v>1959</v>
      </c>
      <c r="C1890" s="2">
        <f t="shared" ca="1" si="203"/>
        <v>66</v>
      </c>
      <c r="D1890" t="s">
        <v>442</v>
      </c>
      <c r="E1890" t="s">
        <v>34</v>
      </c>
      <c r="F1890">
        <v>35701</v>
      </c>
      <c r="G1890">
        <v>0</v>
      </c>
      <c r="H1890">
        <v>0</v>
      </c>
      <c r="I1890" s="21">
        <f t="shared" si="204"/>
        <v>0</v>
      </c>
      <c r="J1890" t="s">
        <v>105</v>
      </c>
      <c r="K1890">
        <v>36</v>
      </c>
      <c r="L1890">
        <v>21</v>
      </c>
      <c r="M1890">
        <v>1</v>
      </c>
      <c r="N1890">
        <v>9</v>
      </c>
      <c r="O1890">
        <v>7</v>
      </c>
      <c r="P1890">
        <v>3</v>
      </c>
      <c r="Q1890">
        <v>5</v>
      </c>
      <c r="R1890" s="2">
        <f t="shared" si="205"/>
        <v>46</v>
      </c>
      <c r="S1890">
        <v>1</v>
      </c>
      <c r="T1890" s="2" t="str">
        <f t="shared" si="206"/>
        <v>With Discount</v>
      </c>
      <c r="U1890">
        <v>1</v>
      </c>
      <c r="V1890" s="18">
        <f t="shared" si="207"/>
        <v>11.5</v>
      </c>
      <c r="W1890">
        <v>0</v>
      </c>
      <c r="X1890">
        <v>3</v>
      </c>
      <c r="Y1890" s="18">
        <f t="shared" si="208"/>
        <v>34.5</v>
      </c>
      <c r="Z1890">
        <v>6</v>
      </c>
      <c r="AA1890" s="2">
        <f t="shared" si="209"/>
        <v>5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</v>
      </c>
      <c r="AI1890">
        <v>11</v>
      </c>
      <c r="AJ1890">
        <v>0</v>
      </c>
    </row>
    <row r="1891" spans="1:36" x14ac:dyDescent="0.25">
      <c r="A1891">
        <v>5623</v>
      </c>
      <c r="B1891">
        <v>1980</v>
      </c>
      <c r="C1891" s="2">
        <f t="shared" ca="1" si="203"/>
        <v>45</v>
      </c>
      <c r="D1891" t="s">
        <v>443</v>
      </c>
      <c r="E1891" t="s">
        <v>34</v>
      </c>
      <c r="F1891">
        <v>31535</v>
      </c>
      <c r="G1891">
        <v>1</v>
      </c>
      <c r="H1891">
        <v>0</v>
      </c>
      <c r="I1891" s="21">
        <f t="shared" si="204"/>
        <v>1</v>
      </c>
      <c r="J1891" t="s">
        <v>126</v>
      </c>
      <c r="K1891">
        <v>95</v>
      </c>
      <c r="L1891">
        <v>15</v>
      </c>
      <c r="M1891">
        <v>4</v>
      </c>
      <c r="N1891">
        <v>13</v>
      </c>
      <c r="O1891">
        <v>0</v>
      </c>
      <c r="P1891">
        <v>0</v>
      </c>
      <c r="Q1891">
        <v>19</v>
      </c>
      <c r="R1891" s="2">
        <f t="shared" si="205"/>
        <v>51</v>
      </c>
      <c r="S1891">
        <v>1</v>
      </c>
      <c r="T1891" s="2" t="str">
        <f t="shared" si="206"/>
        <v>With Discount</v>
      </c>
      <c r="U1891">
        <v>1</v>
      </c>
      <c r="V1891" s="18">
        <f t="shared" si="207"/>
        <v>17</v>
      </c>
      <c r="W1891">
        <v>1</v>
      </c>
      <c r="X1891">
        <v>2</v>
      </c>
      <c r="Y1891" s="18">
        <f t="shared" si="208"/>
        <v>34</v>
      </c>
      <c r="Z1891">
        <v>7</v>
      </c>
      <c r="AA1891" s="2">
        <f t="shared" si="209"/>
        <v>5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3</v>
      </c>
      <c r="AI1891">
        <v>11</v>
      </c>
      <c r="AJ1891">
        <v>0</v>
      </c>
    </row>
    <row r="1892" spans="1:36" x14ac:dyDescent="0.25">
      <c r="A1892">
        <v>5832</v>
      </c>
      <c r="B1892">
        <v>1960</v>
      </c>
      <c r="C1892" s="2">
        <f t="shared" ca="1" si="203"/>
        <v>65</v>
      </c>
      <c r="D1892" t="s">
        <v>443</v>
      </c>
      <c r="E1892" t="s">
        <v>34</v>
      </c>
      <c r="F1892">
        <v>92556</v>
      </c>
      <c r="G1892">
        <v>0</v>
      </c>
      <c r="H1892">
        <v>0</v>
      </c>
      <c r="I1892" s="21">
        <f t="shared" si="204"/>
        <v>0</v>
      </c>
      <c r="J1892" t="s">
        <v>376</v>
      </c>
      <c r="K1892">
        <v>32</v>
      </c>
      <c r="L1892">
        <v>493</v>
      </c>
      <c r="M1892">
        <v>183</v>
      </c>
      <c r="N1892">
        <v>352</v>
      </c>
      <c r="O1892">
        <v>184</v>
      </c>
      <c r="P1892">
        <v>23</v>
      </c>
      <c r="Q1892">
        <v>28</v>
      </c>
      <c r="R1892" s="2">
        <f t="shared" si="205"/>
        <v>1263</v>
      </c>
      <c r="S1892">
        <v>0</v>
      </c>
      <c r="T1892" s="2" t="str">
        <f t="shared" si="206"/>
        <v>Without Discount</v>
      </c>
      <c r="U1892">
        <v>3</v>
      </c>
      <c r="V1892" s="18">
        <f t="shared" si="207"/>
        <v>236.8125</v>
      </c>
      <c r="W1892">
        <v>5</v>
      </c>
      <c r="X1892">
        <v>13</v>
      </c>
      <c r="Y1892" s="18">
        <f t="shared" si="208"/>
        <v>1026.1875</v>
      </c>
      <c r="Z1892">
        <v>0</v>
      </c>
      <c r="AA1892" s="2">
        <f t="shared" si="209"/>
        <v>21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3</v>
      </c>
      <c r="AI1892">
        <v>11</v>
      </c>
      <c r="AJ1892">
        <v>0</v>
      </c>
    </row>
    <row r="1893" spans="1:36" x14ac:dyDescent="0.25">
      <c r="A1893">
        <v>5544</v>
      </c>
      <c r="B1893">
        <v>1970</v>
      </c>
      <c r="C1893" s="2">
        <f t="shared" ca="1" si="203"/>
        <v>55</v>
      </c>
      <c r="D1893" t="s">
        <v>442</v>
      </c>
      <c r="E1893" t="s">
        <v>30</v>
      </c>
      <c r="F1893">
        <v>67384</v>
      </c>
      <c r="G1893">
        <v>0</v>
      </c>
      <c r="H1893">
        <v>1</v>
      </c>
      <c r="I1893" s="21">
        <f t="shared" si="204"/>
        <v>1</v>
      </c>
      <c r="J1893" s="1">
        <v>41193</v>
      </c>
      <c r="K1893">
        <v>32</v>
      </c>
      <c r="L1893">
        <v>957</v>
      </c>
      <c r="M1893">
        <v>40</v>
      </c>
      <c r="N1893">
        <v>175</v>
      </c>
      <c r="O1893">
        <v>158</v>
      </c>
      <c r="P1893">
        <v>53</v>
      </c>
      <c r="Q1893">
        <v>107</v>
      </c>
      <c r="R1893" s="2">
        <f t="shared" si="205"/>
        <v>1490</v>
      </c>
      <c r="S1893">
        <v>2</v>
      </c>
      <c r="T1893" s="2" t="str">
        <f t="shared" si="206"/>
        <v>With Discount</v>
      </c>
      <c r="U1893">
        <v>7</v>
      </c>
      <c r="V1893" s="18">
        <f t="shared" si="207"/>
        <v>869.16666666666674</v>
      </c>
      <c r="W1893">
        <v>8</v>
      </c>
      <c r="X1893">
        <v>5</v>
      </c>
      <c r="Y1893" s="18">
        <f t="shared" si="208"/>
        <v>620.83333333333337</v>
      </c>
      <c r="Z1893">
        <v>5</v>
      </c>
      <c r="AA1893" s="2">
        <f t="shared" si="209"/>
        <v>22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3</v>
      </c>
      <c r="AI1893">
        <v>11</v>
      </c>
      <c r="AJ1893">
        <v>0</v>
      </c>
    </row>
    <row r="1894" spans="1:36" x14ac:dyDescent="0.25">
      <c r="A1894">
        <v>6417</v>
      </c>
      <c r="B1894">
        <v>1971</v>
      </c>
      <c r="C1894" s="2">
        <f t="shared" ca="1" si="203"/>
        <v>54</v>
      </c>
      <c r="D1894" t="s">
        <v>443</v>
      </c>
      <c r="E1894" t="s">
        <v>34</v>
      </c>
      <c r="F1894">
        <v>80573</v>
      </c>
      <c r="G1894">
        <v>0</v>
      </c>
      <c r="H1894">
        <v>0</v>
      </c>
      <c r="I1894" s="21">
        <f t="shared" si="204"/>
        <v>0</v>
      </c>
      <c r="J1894" t="s">
        <v>347</v>
      </c>
      <c r="K1894">
        <v>85</v>
      </c>
      <c r="L1894">
        <v>829</v>
      </c>
      <c r="M1894">
        <v>138</v>
      </c>
      <c r="N1894">
        <v>430</v>
      </c>
      <c r="O1894">
        <v>60</v>
      </c>
      <c r="P1894">
        <v>92</v>
      </c>
      <c r="Q1894">
        <v>15</v>
      </c>
      <c r="R1894" s="2">
        <f t="shared" si="205"/>
        <v>1564</v>
      </c>
      <c r="S1894">
        <v>1</v>
      </c>
      <c r="T1894" s="2" t="str">
        <f t="shared" si="206"/>
        <v>With Discount</v>
      </c>
      <c r="U1894">
        <v>4</v>
      </c>
      <c r="V1894" s="18">
        <f t="shared" si="207"/>
        <v>368</v>
      </c>
      <c r="W1894">
        <v>6</v>
      </c>
      <c r="X1894">
        <v>13</v>
      </c>
      <c r="Y1894" s="18">
        <f t="shared" si="208"/>
        <v>1196</v>
      </c>
      <c r="Z1894">
        <v>2</v>
      </c>
      <c r="AA1894" s="2">
        <f t="shared" si="209"/>
        <v>24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3</v>
      </c>
      <c r="AI1894">
        <v>11</v>
      </c>
      <c r="AJ1894">
        <v>0</v>
      </c>
    </row>
    <row r="1895" spans="1:36" x14ac:dyDescent="0.25">
      <c r="A1895">
        <v>5831</v>
      </c>
      <c r="B1895">
        <v>1967</v>
      </c>
      <c r="C1895" s="2">
        <f t="shared" ca="1" si="203"/>
        <v>58</v>
      </c>
      <c r="D1895" t="s">
        <v>442</v>
      </c>
      <c r="E1895" t="s">
        <v>34</v>
      </c>
      <c r="F1895">
        <v>77870</v>
      </c>
      <c r="G1895">
        <v>0</v>
      </c>
      <c r="H1895">
        <v>1</v>
      </c>
      <c r="I1895" s="21">
        <f t="shared" si="204"/>
        <v>1</v>
      </c>
      <c r="J1895" t="s">
        <v>108</v>
      </c>
      <c r="K1895">
        <v>93</v>
      </c>
      <c r="L1895">
        <v>1017</v>
      </c>
      <c r="M1895">
        <v>50</v>
      </c>
      <c r="N1895">
        <v>500</v>
      </c>
      <c r="O1895">
        <v>65</v>
      </c>
      <c r="P1895">
        <v>50</v>
      </c>
      <c r="Q1895">
        <v>133</v>
      </c>
      <c r="R1895" s="2">
        <f t="shared" si="205"/>
        <v>1815</v>
      </c>
      <c r="S1895">
        <v>3</v>
      </c>
      <c r="T1895" s="2" t="str">
        <f t="shared" si="206"/>
        <v>With Discount</v>
      </c>
      <c r="U1895">
        <v>5</v>
      </c>
      <c r="V1895" s="18">
        <f t="shared" si="207"/>
        <v>907.5</v>
      </c>
      <c r="W1895">
        <v>5</v>
      </c>
      <c r="X1895">
        <v>5</v>
      </c>
      <c r="Y1895" s="18">
        <f t="shared" si="208"/>
        <v>907.5</v>
      </c>
      <c r="Z1895">
        <v>8</v>
      </c>
      <c r="AA1895" s="2">
        <f t="shared" si="209"/>
        <v>18</v>
      </c>
      <c r="AB1895">
        <v>0</v>
      </c>
      <c r="AC1895">
        <v>1</v>
      </c>
      <c r="AD1895">
        <v>0</v>
      </c>
      <c r="AE1895">
        <v>1</v>
      </c>
      <c r="AF1895">
        <v>0</v>
      </c>
      <c r="AG1895">
        <v>0</v>
      </c>
      <c r="AH1895">
        <v>3</v>
      </c>
      <c r="AI1895">
        <v>11</v>
      </c>
      <c r="AJ1895">
        <v>1</v>
      </c>
    </row>
    <row r="1896" spans="1:36" x14ac:dyDescent="0.25">
      <c r="A1896">
        <v>7101</v>
      </c>
      <c r="B1896">
        <v>1963</v>
      </c>
      <c r="C1896" s="2">
        <f t="shared" ca="1" si="203"/>
        <v>62</v>
      </c>
      <c r="D1896" t="s">
        <v>33</v>
      </c>
      <c r="E1896" t="s">
        <v>57</v>
      </c>
      <c r="F1896">
        <v>52278</v>
      </c>
      <c r="G1896">
        <v>0</v>
      </c>
      <c r="H1896">
        <v>1</v>
      </c>
      <c r="I1896" s="21">
        <f t="shared" si="204"/>
        <v>1</v>
      </c>
      <c r="J1896" t="s">
        <v>340</v>
      </c>
      <c r="K1896">
        <v>24</v>
      </c>
      <c r="L1896">
        <v>953</v>
      </c>
      <c r="M1896">
        <v>0</v>
      </c>
      <c r="N1896">
        <v>71</v>
      </c>
      <c r="O1896">
        <v>0</v>
      </c>
      <c r="P1896">
        <v>0</v>
      </c>
      <c r="Q1896">
        <v>174</v>
      </c>
      <c r="R1896" s="2">
        <f t="shared" si="205"/>
        <v>1198</v>
      </c>
      <c r="S1896">
        <v>6</v>
      </c>
      <c r="T1896" s="2" t="str">
        <f t="shared" si="206"/>
        <v>With Discount</v>
      </c>
      <c r="U1896">
        <v>10</v>
      </c>
      <c r="V1896" s="18">
        <f t="shared" si="207"/>
        <v>599</v>
      </c>
      <c r="W1896">
        <v>5</v>
      </c>
      <c r="X1896">
        <v>10</v>
      </c>
      <c r="Y1896" s="18">
        <f t="shared" si="208"/>
        <v>599</v>
      </c>
      <c r="Z1896">
        <v>8</v>
      </c>
      <c r="AA1896" s="2">
        <f t="shared" si="209"/>
        <v>31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3</v>
      </c>
      <c r="AI1896">
        <v>11</v>
      </c>
      <c r="AJ1896">
        <v>0</v>
      </c>
    </row>
    <row r="1897" spans="1:36" x14ac:dyDescent="0.25">
      <c r="A1897">
        <v>10176</v>
      </c>
      <c r="B1897">
        <v>1968</v>
      </c>
      <c r="C1897" s="2">
        <f t="shared" ca="1" si="203"/>
        <v>57</v>
      </c>
      <c r="D1897" t="s">
        <v>442</v>
      </c>
      <c r="E1897" t="s">
        <v>30</v>
      </c>
      <c r="F1897">
        <v>57107</v>
      </c>
      <c r="G1897">
        <v>0</v>
      </c>
      <c r="H1897">
        <v>1</v>
      </c>
      <c r="I1897" s="21">
        <f t="shared" si="204"/>
        <v>1</v>
      </c>
      <c r="J1897" t="s">
        <v>248</v>
      </c>
      <c r="K1897">
        <v>44</v>
      </c>
      <c r="L1897">
        <v>159</v>
      </c>
      <c r="M1897">
        <v>0</v>
      </c>
      <c r="N1897">
        <v>120</v>
      </c>
      <c r="O1897">
        <v>0</v>
      </c>
      <c r="P1897">
        <v>0</v>
      </c>
      <c r="Q1897">
        <v>137</v>
      </c>
      <c r="R1897" s="2">
        <f t="shared" si="205"/>
        <v>416</v>
      </c>
      <c r="S1897">
        <v>7</v>
      </c>
      <c r="T1897" s="2" t="str">
        <f t="shared" si="206"/>
        <v>With Discount</v>
      </c>
      <c r="U1897">
        <v>4</v>
      </c>
      <c r="V1897" s="18">
        <f t="shared" si="207"/>
        <v>138.66666666666666</v>
      </c>
      <c r="W1897">
        <v>4</v>
      </c>
      <c r="X1897">
        <v>8</v>
      </c>
      <c r="Y1897" s="18">
        <f t="shared" si="208"/>
        <v>277.33333333333331</v>
      </c>
      <c r="Z1897">
        <v>8</v>
      </c>
      <c r="AA1897" s="2">
        <f t="shared" si="209"/>
        <v>23</v>
      </c>
      <c r="AB1897">
        <v>0</v>
      </c>
      <c r="AC1897">
        <v>1</v>
      </c>
      <c r="AD1897">
        <v>0</v>
      </c>
      <c r="AE1897">
        <v>0</v>
      </c>
      <c r="AF1897">
        <v>1</v>
      </c>
      <c r="AG1897">
        <v>0</v>
      </c>
      <c r="AH1897">
        <v>3</v>
      </c>
      <c r="AI1897">
        <v>11</v>
      </c>
      <c r="AJ1897">
        <v>1</v>
      </c>
    </row>
    <row r="1898" spans="1:36" x14ac:dyDescent="0.25">
      <c r="A1898">
        <v>2326</v>
      </c>
      <c r="B1898">
        <v>1990</v>
      </c>
      <c r="C1898" s="2">
        <f t="shared" ca="1" si="203"/>
        <v>35</v>
      </c>
      <c r="D1898" t="s">
        <v>442</v>
      </c>
      <c r="E1898" t="s">
        <v>34</v>
      </c>
      <c r="F1898">
        <v>18929</v>
      </c>
      <c r="G1898">
        <v>0</v>
      </c>
      <c r="H1898">
        <v>0</v>
      </c>
      <c r="I1898" s="21">
        <f t="shared" si="204"/>
        <v>0</v>
      </c>
      <c r="J1898" t="s">
        <v>229</v>
      </c>
      <c r="K1898">
        <v>15</v>
      </c>
      <c r="L1898">
        <v>32</v>
      </c>
      <c r="M1898">
        <v>0</v>
      </c>
      <c r="N1898">
        <v>8</v>
      </c>
      <c r="O1898">
        <v>23</v>
      </c>
      <c r="P1898">
        <v>4</v>
      </c>
      <c r="Q1898">
        <v>18</v>
      </c>
      <c r="R1898" s="2">
        <f t="shared" si="205"/>
        <v>85</v>
      </c>
      <c r="S1898">
        <v>1</v>
      </c>
      <c r="T1898" s="2" t="str">
        <f t="shared" si="206"/>
        <v>With Discount</v>
      </c>
      <c r="U1898">
        <v>1</v>
      </c>
      <c r="V1898" s="18">
        <f t="shared" si="207"/>
        <v>17</v>
      </c>
      <c r="W1898">
        <v>0</v>
      </c>
      <c r="X1898">
        <v>4</v>
      </c>
      <c r="Y1898" s="18">
        <f t="shared" si="208"/>
        <v>68</v>
      </c>
      <c r="Z1898">
        <v>6</v>
      </c>
      <c r="AA1898" s="2">
        <f t="shared" si="209"/>
        <v>6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3</v>
      </c>
      <c r="AI1898">
        <v>11</v>
      </c>
      <c r="AJ1898">
        <v>0</v>
      </c>
    </row>
    <row r="1899" spans="1:36" x14ac:dyDescent="0.25">
      <c r="A1899">
        <v>4385</v>
      </c>
      <c r="B1899">
        <v>1981</v>
      </c>
      <c r="C1899" s="2">
        <f t="shared" ca="1" si="203"/>
        <v>44</v>
      </c>
      <c r="D1899" t="s">
        <v>33</v>
      </c>
      <c r="E1899" t="s">
        <v>30</v>
      </c>
      <c r="F1899">
        <v>36038</v>
      </c>
      <c r="G1899">
        <v>1</v>
      </c>
      <c r="H1899">
        <v>0</v>
      </c>
      <c r="I1899" s="21">
        <f t="shared" si="204"/>
        <v>1</v>
      </c>
      <c r="J1899" t="s">
        <v>51</v>
      </c>
      <c r="K1899">
        <v>82</v>
      </c>
      <c r="L1899">
        <v>23</v>
      </c>
      <c r="M1899">
        <v>0</v>
      </c>
      <c r="N1899">
        <v>15</v>
      </c>
      <c r="O1899">
        <v>0</v>
      </c>
      <c r="P1899">
        <v>2</v>
      </c>
      <c r="Q1899">
        <v>7</v>
      </c>
      <c r="R1899" s="2">
        <f t="shared" si="205"/>
        <v>47</v>
      </c>
      <c r="S1899">
        <v>2</v>
      </c>
      <c r="T1899" s="2" t="str">
        <f t="shared" si="206"/>
        <v>With Discount</v>
      </c>
      <c r="U1899">
        <v>3</v>
      </c>
      <c r="V1899" s="18">
        <f t="shared" si="207"/>
        <v>23.5</v>
      </c>
      <c r="W1899">
        <v>0</v>
      </c>
      <c r="X1899">
        <v>3</v>
      </c>
      <c r="Y1899" s="18">
        <f t="shared" si="208"/>
        <v>23.5</v>
      </c>
      <c r="Z1899">
        <v>6</v>
      </c>
      <c r="AA1899" s="2">
        <f t="shared" si="209"/>
        <v>8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3</v>
      </c>
      <c r="AI1899">
        <v>11</v>
      </c>
      <c r="AJ1899">
        <v>0</v>
      </c>
    </row>
    <row r="1900" spans="1:36" x14ac:dyDescent="0.25">
      <c r="A1900">
        <v>2929</v>
      </c>
      <c r="B1900">
        <v>1976</v>
      </c>
      <c r="C1900" s="2">
        <f t="shared" ca="1" si="203"/>
        <v>49</v>
      </c>
      <c r="D1900" t="s">
        <v>442</v>
      </c>
      <c r="E1900" t="s">
        <v>30</v>
      </c>
      <c r="F1900">
        <v>20180</v>
      </c>
      <c r="G1900">
        <v>0</v>
      </c>
      <c r="H1900">
        <v>0</v>
      </c>
      <c r="I1900" s="21">
        <f t="shared" si="204"/>
        <v>0</v>
      </c>
      <c r="J1900" t="s">
        <v>50</v>
      </c>
      <c r="K1900">
        <v>27</v>
      </c>
      <c r="L1900">
        <v>18</v>
      </c>
      <c r="M1900">
        <v>42</v>
      </c>
      <c r="N1900">
        <v>24</v>
      </c>
      <c r="O1900">
        <v>15</v>
      </c>
      <c r="P1900">
        <v>20</v>
      </c>
      <c r="Q1900">
        <v>18</v>
      </c>
      <c r="R1900" s="2">
        <f t="shared" si="205"/>
        <v>137</v>
      </c>
      <c r="S1900">
        <v>1</v>
      </c>
      <c r="T1900" s="2" t="str">
        <f t="shared" si="206"/>
        <v>With Discount</v>
      </c>
      <c r="U1900">
        <v>2</v>
      </c>
      <c r="V1900" s="18">
        <f t="shared" si="207"/>
        <v>45.666666666666664</v>
      </c>
      <c r="W1900">
        <v>1</v>
      </c>
      <c r="X1900">
        <v>4</v>
      </c>
      <c r="Y1900" s="18">
        <f t="shared" si="208"/>
        <v>91.333333333333329</v>
      </c>
      <c r="Z1900">
        <v>7</v>
      </c>
      <c r="AA1900" s="2">
        <f t="shared" si="209"/>
        <v>8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3</v>
      </c>
      <c r="AI1900">
        <v>11</v>
      </c>
      <c r="AJ1900">
        <v>0</v>
      </c>
    </row>
    <row r="1901" spans="1:36" x14ac:dyDescent="0.25">
      <c r="A1901">
        <v>10686</v>
      </c>
      <c r="B1901">
        <v>1965</v>
      </c>
      <c r="C1901" s="2">
        <f t="shared" ca="1" si="203"/>
        <v>60</v>
      </c>
      <c r="D1901" t="s">
        <v>33</v>
      </c>
      <c r="E1901" t="s">
        <v>34</v>
      </c>
      <c r="F1901">
        <v>34230</v>
      </c>
      <c r="G1901">
        <v>1</v>
      </c>
      <c r="H1901">
        <v>1</v>
      </c>
      <c r="I1901" s="21">
        <f t="shared" si="204"/>
        <v>2</v>
      </c>
      <c r="J1901" t="s">
        <v>429</v>
      </c>
      <c r="K1901">
        <v>72</v>
      </c>
      <c r="L1901">
        <v>15</v>
      </c>
      <c r="M1901">
        <v>0</v>
      </c>
      <c r="N1901">
        <v>4</v>
      </c>
      <c r="O1901">
        <v>0</v>
      </c>
      <c r="P1901">
        <v>0</v>
      </c>
      <c r="Q1901">
        <v>2</v>
      </c>
      <c r="R1901" s="2">
        <f t="shared" si="205"/>
        <v>21</v>
      </c>
      <c r="S1901">
        <v>1</v>
      </c>
      <c r="T1901" s="2" t="str">
        <f t="shared" si="206"/>
        <v>With Discount</v>
      </c>
      <c r="U1901">
        <v>1</v>
      </c>
      <c r="V1901" s="18">
        <f t="shared" si="207"/>
        <v>7</v>
      </c>
      <c r="W1901">
        <v>0</v>
      </c>
      <c r="X1901">
        <v>2</v>
      </c>
      <c r="Y1901" s="18">
        <f t="shared" si="208"/>
        <v>14</v>
      </c>
      <c r="Z1901">
        <v>7</v>
      </c>
      <c r="AA1901" s="2">
        <f t="shared" si="209"/>
        <v>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3</v>
      </c>
      <c r="AI1901">
        <v>11</v>
      </c>
      <c r="AJ1901">
        <v>0</v>
      </c>
    </row>
    <row r="1902" spans="1:36" x14ac:dyDescent="0.25">
      <c r="A1902">
        <v>2546</v>
      </c>
      <c r="B1902">
        <v>1977</v>
      </c>
      <c r="C1902" s="2">
        <f t="shared" ca="1" si="203"/>
        <v>48</v>
      </c>
      <c r="D1902" t="s">
        <v>443</v>
      </c>
      <c r="E1902" t="s">
        <v>30</v>
      </c>
      <c r="F1902">
        <v>31878</v>
      </c>
      <c r="G1902">
        <v>0</v>
      </c>
      <c r="H1902">
        <v>1</v>
      </c>
      <c r="I1902" s="21">
        <f t="shared" si="204"/>
        <v>1</v>
      </c>
      <c r="J1902" t="s">
        <v>348</v>
      </c>
      <c r="K1902">
        <v>7</v>
      </c>
      <c r="L1902">
        <v>23</v>
      </c>
      <c r="M1902">
        <v>4</v>
      </c>
      <c r="N1902">
        <v>5</v>
      </c>
      <c r="O1902">
        <v>10</v>
      </c>
      <c r="P1902">
        <v>5</v>
      </c>
      <c r="Q1902">
        <v>23</v>
      </c>
      <c r="R1902" s="2">
        <f t="shared" si="205"/>
        <v>70</v>
      </c>
      <c r="S1902">
        <v>1</v>
      </c>
      <c r="T1902" s="2" t="str">
        <f t="shared" si="206"/>
        <v>With Discount</v>
      </c>
      <c r="U1902">
        <v>1</v>
      </c>
      <c r="V1902" s="18">
        <f t="shared" si="207"/>
        <v>14</v>
      </c>
      <c r="W1902">
        <v>0</v>
      </c>
      <c r="X1902">
        <v>4</v>
      </c>
      <c r="Y1902" s="18">
        <f t="shared" si="208"/>
        <v>56</v>
      </c>
      <c r="Z1902">
        <v>3</v>
      </c>
      <c r="AA1902" s="2">
        <f t="shared" si="209"/>
        <v>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3</v>
      </c>
      <c r="AI1902">
        <v>11</v>
      </c>
      <c r="AJ1902">
        <v>0</v>
      </c>
    </row>
    <row r="1903" spans="1:36" x14ac:dyDescent="0.25">
      <c r="A1903">
        <v>3283</v>
      </c>
      <c r="B1903">
        <v>1972</v>
      </c>
      <c r="C1903" s="2">
        <f t="shared" ca="1" si="203"/>
        <v>53</v>
      </c>
      <c r="D1903" t="s">
        <v>443</v>
      </c>
      <c r="E1903" t="s">
        <v>34</v>
      </c>
      <c r="F1903">
        <v>70932</v>
      </c>
      <c r="G1903">
        <v>0</v>
      </c>
      <c r="H1903">
        <v>1</v>
      </c>
      <c r="I1903" s="21">
        <f t="shared" si="204"/>
        <v>1</v>
      </c>
      <c r="J1903" t="s">
        <v>35</v>
      </c>
      <c r="K1903">
        <v>57</v>
      </c>
      <c r="L1903">
        <v>200</v>
      </c>
      <c r="M1903">
        <v>193</v>
      </c>
      <c r="N1903">
        <v>100</v>
      </c>
      <c r="O1903">
        <v>46</v>
      </c>
      <c r="P1903">
        <v>185</v>
      </c>
      <c r="Q1903">
        <v>185</v>
      </c>
      <c r="R1903" s="2">
        <f t="shared" si="205"/>
        <v>909</v>
      </c>
      <c r="S1903">
        <v>2</v>
      </c>
      <c r="T1903" s="2" t="str">
        <f t="shared" si="206"/>
        <v>With Discount</v>
      </c>
      <c r="U1903">
        <v>6</v>
      </c>
      <c r="V1903" s="18">
        <f t="shared" si="207"/>
        <v>303</v>
      </c>
      <c r="W1903">
        <v>2</v>
      </c>
      <c r="X1903">
        <v>12</v>
      </c>
      <c r="Y1903" s="18">
        <f t="shared" si="208"/>
        <v>606</v>
      </c>
      <c r="Z1903">
        <v>3</v>
      </c>
      <c r="AA1903" s="2">
        <f t="shared" si="209"/>
        <v>22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3</v>
      </c>
      <c r="AI1903">
        <v>11</v>
      </c>
      <c r="AJ1903">
        <v>0</v>
      </c>
    </row>
    <row r="1904" spans="1:36" x14ac:dyDescent="0.25">
      <c r="A1904">
        <v>3138</v>
      </c>
      <c r="B1904">
        <v>1956</v>
      </c>
      <c r="C1904" s="2">
        <f t="shared" ca="1" si="203"/>
        <v>69</v>
      </c>
      <c r="D1904" t="s">
        <v>442</v>
      </c>
      <c r="E1904" t="s">
        <v>30</v>
      </c>
      <c r="F1904">
        <v>91249</v>
      </c>
      <c r="G1904">
        <v>0</v>
      </c>
      <c r="H1904">
        <v>0</v>
      </c>
      <c r="I1904" s="21">
        <f t="shared" si="204"/>
        <v>0</v>
      </c>
      <c r="J1904" t="s">
        <v>371</v>
      </c>
      <c r="K1904">
        <v>84</v>
      </c>
      <c r="L1904">
        <v>1324</v>
      </c>
      <c r="M1904">
        <v>27</v>
      </c>
      <c r="N1904">
        <v>119</v>
      </c>
      <c r="O1904">
        <v>71</v>
      </c>
      <c r="P1904">
        <v>108</v>
      </c>
      <c r="Q1904">
        <v>27</v>
      </c>
      <c r="R1904" s="2">
        <f t="shared" si="205"/>
        <v>1676</v>
      </c>
      <c r="S1904">
        <v>0</v>
      </c>
      <c r="T1904" s="2" t="str">
        <f t="shared" si="206"/>
        <v>Without Discount</v>
      </c>
      <c r="U1904">
        <v>7</v>
      </c>
      <c r="V1904" s="18">
        <f t="shared" si="207"/>
        <v>902.46153846153845</v>
      </c>
      <c r="W1904">
        <v>9</v>
      </c>
      <c r="X1904">
        <v>6</v>
      </c>
      <c r="Y1904" s="18">
        <f t="shared" si="208"/>
        <v>773.53846153846155</v>
      </c>
      <c r="Z1904">
        <v>4</v>
      </c>
      <c r="AA1904" s="2">
        <f t="shared" si="209"/>
        <v>22</v>
      </c>
      <c r="AB1904">
        <v>0</v>
      </c>
      <c r="AC1904">
        <v>1</v>
      </c>
      <c r="AD1904">
        <v>1</v>
      </c>
      <c r="AE1904">
        <v>1</v>
      </c>
      <c r="AF1904">
        <v>1</v>
      </c>
      <c r="AG1904">
        <v>0</v>
      </c>
      <c r="AH1904">
        <v>3</v>
      </c>
      <c r="AI1904">
        <v>11</v>
      </c>
      <c r="AJ1904">
        <v>1</v>
      </c>
    </row>
    <row r="1905" spans="1:36" x14ac:dyDescent="0.25">
      <c r="A1905">
        <v>4994</v>
      </c>
      <c r="B1905">
        <v>1943</v>
      </c>
      <c r="C1905" s="2">
        <f t="shared" ca="1" si="203"/>
        <v>82</v>
      </c>
      <c r="D1905" t="s">
        <v>443</v>
      </c>
      <c r="E1905" t="s">
        <v>30</v>
      </c>
      <c r="F1905">
        <v>77598</v>
      </c>
      <c r="G1905">
        <v>0</v>
      </c>
      <c r="H1905">
        <v>0</v>
      </c>
      <c r="I1905" s="21">
        <f t="shared" si="204"/>
        <v>0</v>
      </c>
      <c r="J1905" s="1">
        <v>41284</v>
      </c>
      <c r="K1905">
        <v>53</v>
      </c>
      <c r="L1905">
        <v>1193</v>
      </c>
      <c r="M1905">
        <v>33</v>
      </c>
      <c r="N1905">
        <v>281</v>
      </c>
      <c r="O1905">
        <v>129</v>
      </c>
      <c r="P1905">
        <v>66</v>
      </c>
      <c r="Q1905">
        <v>33</v>
      </c>
      <c r="R1905" s="2">
        <f t="shared" si="205"/>
        <v>1735</v>
      </c>
      <c r="S1905">
        <v>1</v>
      </c>
      <c r="T1905" s="2" t="str">
        <f t="shared" si="206"/>
        <v>With Discount</v>
      </c>
      <c r="U1905">
        <v>7</v>
      </c>
      <c r="V1905" s="18">
        <f t="shared" si="207"/>
        <v>607.25</v>
      </c>
      <c r="W1905">
        <v>5</v>
      </c>
      <c r="X1905">
        <v>13</v>
      </c>
      <c r="Y1905" s="18">
        <f t="shared" si="208"/>
        <v>1127.75</v>
      </c>
      <c r="Z1905">
        <v>3</v>
      </c>
      <c r="AA1905" s="2">
        <f t="shared" si="209"/>
        <v>26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3</v>
      </c>
      <c r="AI1905">
        <v>11</v>
      </c>
      <c r="AJ1905">
        <v>0</v>
      </c>
    </row>
    <row r="1906" spans="1:36" x14ac:dyDescent="0.25">
      <c r="A1906">
        <v>7966</v>
      </c>
      <c r="B1906">
        <v>1959</v>
      </c>
      <c r="C1906" s="2">
        <f t="shared" ca="1" si="203"/>
        <v>66</v>
      </c>
      <c r="D1906" t="s">
        <v>442</v>
      </c>
      <c r="E1906" t="s">
        <v>30</v>
      </c>
      <c r="F1906">
        <v>80982</v>
      </c>
      <c r="G1906">
        <v>1</v>
      </c>
      <c r="H1906">
        <v>1</v>
      </c>
      <c r="I1906" s="21">
        <f t="shared" si="204"/>
        <v>2</v>
      </c>
      <c r="J1906" s="1">
        <v>41487</v>
      </c>
      <c r="K1906">
        <v>48</v>
      </c>
      <c r="L1906">
        <v>505</v>
      </c>
      <c r="M1906">
        <v>137</v>
      </c>
      <c r="N1906">
        <v>401</v>
      </c>
      <c r="O1906">
        <v>104</v>
      </c>
      <c r="P1906">
        <v>22</v>
      </c>
      <c r="Q1906">
        <v>22</v>
      </c>
      <c r="R1906" s="2">
        <f t="shared" si="205"/>
        <v>1191</v>
      </c>
      <c r="S1906">
        <v>3</v>
      </c>
      <c r="T1906" s="2" t="str">
        <f t="shared" si="206"/>
        <v>With Discount</v>
      </c>
      <c r="U1906">
        <v>11</v>
      </c>
      <c r="V1906" s="18">
        <f t="shared" si="207"/>
        <v>595.5</v>
      </c>
      <c r="W1906">
        <v>5</v>
      </c>
      <c r="X1906">
        <v>11</v>
      </c>
      <c r="Y1906" s="18">
        <f t="shared" si="208"/>
        <v>595.5</v>
      </c>
      <c r="Z1906">
        <v>5</v>
      </c>
      <c r="AA1906" s="2">
        <f t="shared" si="209"/>
        <v>30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3</v>
      </c>
      <c r="AI1906">
        <v>11</v>
      </c>
      <c r="AJ1906">
        <v>0</v>
      </c>
    </row>
    <row r="1907" spans="1:36" x14ac:dyDescent="0.25">
      <c r="A1907">
        <v>3112</v>
      </c>
      <c r="B1907">
        <v>1977</v>
      </c>
      <c r="C1907" s="2">
        <f t="shared" ca="1" si="203"/>
        <v>48</v>
      </c>
      <c r="D1907" t="s">
        <v>443</v>
      </c>
      <c r="E1907" t="s">
        <v>34</v>
      </c>
      <c r="F1907">
        <v>22701</v>
      </c>
      <c r="G1907">
        <v>1</v>
      </c>
      <c r="H1907">
        <v>0</v>
      </c>
      <c r="I1907" s="21">
        <f t="shared" si="204"/>
        <v>1</v>
      </c>
      <c r="J1907" s="1">
        <v>41403</v>
      </c>
      <c r="K1907">
        <v>2</v>
      </c>
      <c r="L1907">
        <v>2</v>
      </c>
      <c r="M1907">
        <v>4</v>
      </c>
      <c r="N1907">
        <v>9</v>
      </c>
      <c r="O1907">
        <v>0</v>
      </c>
      <c r="P1907">
        <v>4</v>
      </c>
      <c r="Q1907">
        <v>5</v>
      </c>
      <c r="R1907" s="2">
        <f t="shared" si="205"/>
        <v>24</v>
      </c>
      <c r="S1907">
        <v>1</v>
      </c>
      <c r="T1907" s="2" t="str">
        <f t="shared" si="206"/>
        <v>With Discount</v>
      </c>
      <c r="U1907">
        <v>1</v>
      </c>
      <c r="V1907" s="18">
        <f t="shared" si="207"/>
        <v>6</v>
      </c>
      <c r="W1907">
        <v>0</v>
      </c>
      <c r="X1907">
        <v>3</v>
      </c>
      <c r="Y1907" s="18">
        <f t="shared" si="208"/>
        <v>18</v>
      </c>
      <c r="Z1907">
        <v>5</v>
      </c>
      <c r="AA1907" s="2">
        <f t="shared" si="209"/>
        <v>5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3</v>
      </c>
      <c r="AI1907">
        <v>11</v>
      </c>
      <c r="AJ1907">
        <v>0</v>
      </c>
    </row>
    <row r="1908" spans="1:36" x14ac:dyDescent="0.25">
      <c r="A1908">
        <v>10872</v>
      </c>
      <c r="B1908">
        <v>1969</v>
      </c>
      <c r="C1908" s="2">
        <f t="shared" ca="1" si="203"/>
        <v>56</v>
      </c>
      <c r="D1908" t="s">
        <v>33</v>
      </c>
      <c r="E1908" t="s">
        <v>34</v>
      </c>
      <c r="F1908">
        <v>55212</v>
      </c>
      <c r="G1908">
        <v>0</v>
      </c>
      <c r="H1908">
        <v>1</v>
      </c>
      <c r="I1908" s="21">
        <f t="shared" si="204"/>
        <v>1</v>
      </c>
      <c r="J1908" t="s">
        <v>165</v>
      </c>
      <c r="K1908">
        <v>65</v>
      </c>
      <c r="L1908">
        <v>1103</v>
      </c>
      <c r="M1908">
        <v>0</v>
      </c>
      <c r="N1908">
        <v>45</v>
      </c>
      <c r="O1908">
        <v>0</v>
      </c>
      <c r="P1908">
        <v>0</v>
      </c>
      <c r="Q1908">
        <v>34</v>
      </c>
      <c r="R1908" s="2">
        <f t="shared" si="205"/>
        <v>1182</v>
      </c>
      <c r="S1908">
        <v>3</v>
      </c>
      <c r="T1908" s="2" t="str">
        <f t="shared" si="206"/>
        <v>With Discount</v>
      </c>
      <c r="U1908">
        <v>4</v>
      </c>
      <c r="V1908" s="18">
        <f t="shared" si="207"/>
        <v>315.2</v>
      </c>
      <c r="W1908">
        <v>2</v>
      </c>
      <c r="X1908">
        <v>11</v>
      </c>
      <c r="Y1908" s="18">
        <f t="shared" si="208"/>
        <v>866.8</v>
      </c>
      <c r="Z1908">
        <v>8</v>
      </c>
      <c r="AA1908" s="2">
        <f t="shared" si="209"/>
        <v>20</v>
      </c>
      <c r="AB1908">
        <v>0</v>
      </c>
      <c r="AC1908">
        <v>1</v>
      </c>
      <c r="AD1908">
        <v>0</v>
      </c>
      <c r="AE1908">
        <v>0</v>
      </c>
      <c r="AF1908">
        <v>1</v>
      </c>
      <c r="AG1908">
        <v>0</v>
      </c>
      <c r="AH1908">
        <v>3</v>
      </c>
      <c r="AI1908">
        <v>11</v>
      </c>
      <c r="AJ1908">
        <v>0</v>
      </c>
    </row>
    <row r="1909" spans="1:36" x14ac:dyDescent="0.25">
      <c r="A1909">
        <v>2181</v>
      </c>
      <c r="B1909">
        <v>1970</v>
      </c>
      <c r="C1909" s="2">
        <f t="shared" ca="1" si="203"/>
        <v>55</v>
      </c>
      <c r="D1909" t="s">
        <v>442</v>
      </c>
      <c r="E1909" t="s">
        <v>34</v>
      </c>
      <c r="F1909">
        <v>70617</v>
      </c>
      <c r="G1909">
        <v>0</v>
      </c>
      <c r="H1909">
        <v>0</v>
      </c>
      <c r="I1909" s="21">
        <f t="shared" si="204"/>
        <v>0</v>
      </c>
      <c r="J1909" t="s">
        <v>74</v>
      </c>
      <c r="K1909">
        <v>45</v>
      </c>
      <c r="L1909">
        <v>353</v>
      </c>
      <c r="M1909">
        <v>61</v>
      </c>
      <c r="N1909">
        <v>753</v>
      </c>
      <c r="O1909">
        <v>40</v>
      </c>
      <c r="P1909">
        <v>46</v>
      </c>
      <c r="Q1909">
        <v>27</v>
      </c>
      <c r="R1909" s="2">
        <f t="shared" si="205"/>
        <v>1280</v>
      </c>
      <c r="S1909">
        <v>1</v>
      </c>
      <c r="T1909" s="2" t="str">
        <f t="shared" si="206"/>
        <v>With Discount</v>
      </c>
      <c r="U1909">
        <v>3</v>
      </c>
      <c r="V1909" s="18">
        <f t="shared" si="207"/>
        <v>384</v>
      </c>
      <c r="W1909">
        <v>3</v>
      </c>
      <c r="X1909">
        <v>7</v>
      </c>
      <c r="Y1909" s="18">
        <f t="shared" si="208"/>
        <v>896</v>
      </c>
      <c r="Z1909">
        <v>2</v>
      </c>
      <c r="AA1909" s="2">
        <f t="shared" si="209"/>
        <v>14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3</v>
      </c>
      <c r="AI1909">
        <v>11</v>
      </c>
      <c r="AJ1909">
        <v>0</v>
      </c>
    </row>
    <row r="1910" spans="1:36" x14ac:dyDescent="0.25">
      <c r="A1910">
        <v>1867</v>
      </c>
      <c r="B1910">
        <v>1957</v>
      </c>
      <c r="C1910" s="2">
        <f t="shared" ca="1" si="203"/>
        <v>68</v>
      </c>
      <c r="D1910" t="s">
        <v>442</v>
      </c>
      <c r="E1910" t="s">
        <v>30</v>
      </c>
      <c r="F1910">
        <v>64849</v>
      </c>
      <c r="G1910">
        <v>0</v>
      </c>
      <c r="H1910">
        <v>0</v>
      </c>
      <c r="I1910" s="21">
        <f t="shared" si="204"/>
        <v>0</v>
      </c>
      <c r="J1910" t="s">
        <v>38</v>
      </c>
      <c r="K1910">
        <v>42</v>
      </c>
      <c r="L1910">
        <v>652</v>
      </c>
      <c r="M1910">
        <v>48</v>
      </c>
      <c r="N1910">
        <v>350</v>
      </c>
      <c r="O1910">
        <v>94</v>
      </c>
      <c r="P1910">
        <v>84</v>
      </c>
      <c r="Q1910">
        <v>108</v>
      </c>
      <c r="R1910" s="2">
        <f t="shared" si="205"/>
        <v>1336</v>
      </c>
      <c r="S1910">
        <v>1</v>
      </c>
      <c r="T1910" s="2" t="str">
        <f t="shared" si="206"/>
        <v>With Discount</v>
      </c>
      <c r="U1910">
        <v>9</v>
      </c>
      <c r="V1910" s="18">
        <f t="shared" si="207"/>
        <v>801.6</v>
      </c>
      <c r="W1910">
        <v>3</v>
      </c>
      <c r="X1910">
        <v>6</v>
      </c>
      <c r="Y1910" s="18">
        <f t="shared" si="208"/>
        <v>534.4</v>
      </c>
      <c r="Z1910">
        <v>5</v>
      </c>
      <c r="AA1910" s="2">
        <f t="shared" si="209"/>
        <v>19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3</v>
      </c>
      <c r="AI1910">
        <v>11</v>
      </c>
      <c r="AJ1910">
        <v>1</v>
      </c>
    </row>
    <row r="1911" spans="1:36" x14ac:dyDescent="0.25">
      <c r="A1911">
        <v>1518</v>
      </c>
      <c r="B1911">
        <v>1965</v>
      </c>
      <c r="C1911" s="2">
        <f t="shared" ca="1" si="203"/>
        <v>60</v>
      </c>
      <c r="D1911" t="s">
        <v>443</v>
      </c>
      <c r="E1911" t="s">
        <v>34</v>
      </c>
      <c r="F1911">
        <v>62694</v>
      </c>
      <c r="G1911">
        <v>1</v>
      </c>
      <c r="H1911">
        <v>1</v>
      </c>
      <c r="I1911" s="21">
        <f t="shared" si="204"/>
        <v>2</v>
      </c>
      <c r="J1911" t="s">
        <v>63</v>
      </c>
      <c r="K1911">
        <v>29</v>
      </c>
      <c r="L1911">
        <v>379</v>
      </c>
      <c r="M1911">
        <v>6</v>
      </c>
      <c r="N1911">
        <v>157</v>
      </c>
      <c r="O1911">
        <v>25</v>
      </c>
      <c r="P1911">
        <v>91</v>
      </c>
      <c r="Q1911">
        <v>91</v>
      </c>
      <c r="R1911" s="2">
        <f t="shared" si="205"/>
        <v>749</v>
      </c>
      <c r="S1911">
        <v>5</v>
      </c>
      <c r="T1911" s="2" t="str">
        <f t="shared" si="206"/>
        <v>With Discount</v>
      </c>
      <c r="U1911">
        <v>9</v>
      </c>
      <c r="V1911" s="18">
        <f t="shared" si="207"/>
        <v>421.3125</v>
      </c>
      <c r="W1911">
        <v>3</v>
      </c>
      <c r="X1911">
        <v>7</v>
      </c>
      <c r="Y1911" s="18">
        <f t="shared" si="208"/>
        <v>327.6875</v>
      </c>
      <c r="Z1911">
        <v>7</v>
      </c>
      <c r="AA1911" s="2">
        <f t="shared" si="209"/>
        <v>24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3</v>
      </c>
      <c r="AI1911">
        <v>11</v>
      </c>
      <c r="AJ1911">
        <v>0</v>
      </c>
    </row>
    <row r="1912" spans="1:36" x14ac:dyDescent="0.25">
      <c r="A1912">
        <v>5734</v>
      </c>
      <c r="B1912">
        <v>1974</v>
      </c>
      <c r="C1912" s="2">
        <f t="shared" ca="1" si="203"/>
        <v>51</v>
      </c>
      <c r="D1912" t="s">
        <v>33</v>
      </c>
      <c r="E1912" t="s">
        <v>34</v>
      </c>
      <c r="F1912">
        <v>61917</v>
      </c>
      <c r="G1912">
        <v>1</v>
      </c>
      <c r="H1912">
        <v>1</v>
      </c>
      <c r="I1912" s="21">
        <f t="shared" si="204"/>
        <v>2</v>
      </c>
      <c r="J1912" t="s">
        <v>218</v>
      </c>
      <c r="K1912">
        <v>83</v>
      </c>
      <c r="L1912">
        <v>46</v>
      </c>
      <c r="M1912">
        <v>4</v>
      </c>
      <c r="N1912">
        <v>36</v>
      </c>
      <c r="O1912">
        <v>2</v>
      </c>
      <c r="P1912">
        <v>2</v>
      </c>
      <c r="Q1912">
        <v>1</v>
      </c>
      <c r="R1912" s="2">
        <f t="shared" si="205"/>
        <v>91</v>
      </c>
      <c r="S1912">
        <v>1</v>
      </c>
      <c r="T1912" s="2" t="str">
        <f t="shared" si="206"/>
        <v>With Discount</v>
      </c>
      <c r="U1912">
        <v>2</v>
      </c>
      <c r="V1912" s="18">
        <f t="shared" si="207"/>
        <v>30.333333333333332</v>
      </c>
      <c r="W1912">
        <v>0</v>
      </c>
      <c r="X1912">
        <v>4</v>
      </c>
      <c r="Y1912" s="18">
        <f t="shared" si="208"/>
        <v>60.666666666666664</v>
      </c>
      <c r="Z1912">
        <v>5</v>
      </c>
      <c r="AA1912" s="2">
        <f t="shared" si="209"/>
        <v>7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3</v>
      </c>
      <c r="AI1912">
        <v>11</v>
      </c>
      <c r="AJ1912">
        <v>0</v>
      </c>
    </row>
    <row r="1913" spans="1:36" x14ac:dyDescent="0.25">
      <c r="A1913">
        <v>2878</v>
      </c>
      <c r="B1913">
        <v>1947</v>
      </c>
      <c r="C1913" s="2">
        <f t="shared" ca="1" si="203"/>
        <v>78</v>
      </c>
      <c r="D1913" t="s">
        <v>33</v>
      </c>
      <c r="E1913" t="s">
        <v>34</v>
      </c>
      <c r="F1913">
        <v>67472</v>
      </c>
      <c r="G1913">
        <v>0</v>
      </c>
      <c r="H1913">
        <v>1</v>
      </c>
      <c r="I1913" s="21">
        <f t="shared" si="204"/>
        <v>1</v>
      </c>
      <c r="J1913" t="s">
        <v>122</v>
      </c>
      <c r="K1913">
        <v>93</v>
      </c>
      <c r="L1913">
        <v>162</v>
      </c>
      <c r="M1913">
        <v>31</v>
      </c>
      <c r="N1913">
        <v>127</v>
      </c>
      <c r="O1913">
        <v>8</v>
      </c>
      <c r="P1913">
        <v>17</v>
      </c>
      <c r="Q1913">
        <v>69</v>
      </c>
      <c r="R1913" s="2">
        <f t="shared" si="205"/>
        <v>414</v>
      </c>
      <c r="S1913">
        <v>2</v>
      </c>
      <c r="T1913" s="2" t="str">
        <f t="shared" si="206"/>
        <v>With Discount</v>
      </c>
      <c r="U1913">
        <v>4</v>
      </c>
      <c r="V1913" s="18">
        <f t="shared" si="207"/>
        <v>150.54545454545456</v>
      </c>
      <c r="W1913">
        <v>2</v>
      </c>
      <c r="X1913">
        <v>7</v>
      </c>
      <c r="Y1913" s="18">
        <f t="shared" si="208"/>
        <v>263.45454545454544</v>
      </c>
      <c r="Z1913">
        <v>3</v>
      </c>
      <c r="AA1913" s="2">
        <f t="shared" si="209"/>
        <v>15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3</v>
      </c>
      <c r="AI1913">
        <v>11</v>
      </c>
      <c r="AJ1913">
        <v>0</v>
      </c>
    </row>
    <row r="1914" spans="1:36" x14ac:dyDescent="0.25">
      <c r="A1914">
        <v>1458</v>
      </c>
      <c r="B1914">
        <v>1982</v>
      </c>
      <c r="C1914" s="2">
        <f t="shared" ca="1" si="203"/>
        <v>43</v>
      </c>
      <c r="D1914" t="s">
        <v>443</v>
      </c>
      <c r="E1914" t="s">
        <v>34</v>
      </c>
      <c r="F1914">
        <v>21059</v>
      </c>
      <c r="G1914">
        <v>1</v>
      </c>
      <c r="H1914">
        <v>0</v>
      </c>
      <c r="I1914" s="21">
        <f t="shared" si="204"/>
        <v>1</v>
      </c>
      <c r="J1914" s="1">
        <v>41821</v>
      </c>
      <c r="K1914">
        <v>40</v>
      </c>
      <c r="L1914">
        <v>8</v>
      </c>
      <c r="M1914">
        <v>3</v>
      </c>
      <c r="N1914">
        <v>19</v>
      </c>
      <c r="O1914">
        <v>3</v>
      </c>
      <c r="P1914">
        <v>3</v>
      </c>
      <c r="Q1914">
        <v>8</v>
      </c>
      <c r="R1914" s="2">
        <f t="shared" si="205"/>
        <v>44</v>
      </c>
      <c r="S1914">
        <v>3</v>
      </c>
      <c r="T1914" s="2" t="str">
        <f t="shared" si="206"/>
        <v>With Discount</v>
      </c>
      <c r="U1914">
        <v>3</v>
      </c>
      <c r="V1914" s="18">
        <f t="shared" si="207"/>
        <v>22</v>
      </c>
      <c r="W1914">
        <v>0</v>
      </c>
      <c r="X1914">
        <v>3</v>
      </c>
      <c r="Y1914" s="18">
        <f t="shared" si="208"/>
        <v>22</v>
      </c>
      <c r="Z1914">
        <v>6</v>
      </c>
      <c r="AA1914" s="2">
        <f t="shared" si="209"/>
        <v>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3</v>
      </c>
      <c r="AI1914">
        <v>11</v>
      </c>
      <c r="AJ1914">
        <v>0</v>
      </c>
    </row>
    <row r="1915" spans="1:36" x14ac:dyDescent="0.25">
      <c r="A1915">
        <v>7007</v>
      </c>
      <c r="B1915">
        <v>1968</v>
      </c>
      <c r="C1915" s="2">
        <f t="shared" ca="1" si="203"/>
        <v>57</v>
      </c>
      <c r="D1915" t="s">
        <v>443</v>
      </c>
      <c r="E1915" t="s">
        <v>34</v>
      </c>
      <c r="F1915">
        <v>29543</v>
      </c>
      <c r="G1915">
        <v>2</v>
      </c>
      <c r="H1915">
        <v>0</v>
      </c>
      <c r="I1915" s="21">
        <f t="shared" si="204"/>
        <v>2</v>
      </c>
      <c r="J1915" s="1">
        <v>41643</v>
      </c>
      <c r="K1915">
        <v>47</v>
      </c>
      <c r="L1915">
        <v>17</v>
      </c>
      <c r="M1915">
        <v>3</v>
      </c>
      <c r="N1915">
        <v>18</v>
      </c>
      <c r="O1915">
        <v>3</v>
      </c>
      <c r="P1915">
        <v>4</v>
      </c>
      <c r="Q1915">
        <v>18</v>
      </c>
      <c r="R1915" s="2">
        <f t="shared" si="205"/>
        <v>63</v>
      </c>
      <c r="S1915">
        <v>2</v>
      </c>
      <c r="T1915" s="2" t="str">
        <f t="shared" si="206"/>
        <v>With Discount</v>
      </c>
      <c r="U1915">
        <v>3</v>
      </c>
      <c r="V1915" s="18">
        <f t="shared" si="207"/>
        <v>37.799999999999997</v>
      </c>
      <c r="W1915">
        <v>1</v>
      </c>
      <c r="X1915">
        <v>2</v>
      </c>
      <c r="Y1915" s="18">
        <f t="shared" si="208"/>
        <v>25.200000000000003</v>
      </c>
      <c r="Z1915">
        <v>7</v>
      </c>
      <c r="AA1915" s="2">
        <f t="shared" si="209"/>
        <v>8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3</v>
      </c>
      <c r="AI1915">
        <v>11</v>
      </c>
      <c r="AJ1915">
        <v>0</v>
      </c>
    </row>
    <row r="1916" spans="1:36" x14ac:dyDescent="0.25">
      <c r="A1916">
        <v>6200</v>
      </c>
      <c r="B1916">
        <v>1951</v>
      </c>
      <c r="C1916" s="2">
        <f t="shared" ca="1" si="203"/>
        <v>74</v>
      </c>
      <c r="D1916" t="s">
        <v>442</v>
      </c>
      <c r="E1916" t="s">
        <v>34</v>
      </c>
      <c r="F1916">
        <v>75903</v>
      </c>
      <c r="G1916">
        <v>0</v>
      </c>
      <c r="H1916">
        <v>1</v>
      </c>
      <c r="I1916" s="21">
        <f t="shared" si="204"/>
        <v>1</v>
      </c>
      <c r="J1916" s="1">
        <v>41490</v>
      </c>
      <c r="K1916">
        <v>50</v>
      </c>
      <c r="L1916">
        <v>340</v>
      </c>
      <c r="M1916">
        <v>108</v>
      </c>
      <c r="N1916">
        <v>185</v>
      </c>
      <c r="O1916">
        <v>130</v>
      </c>
      <c r="P1916">
        <v>38</v>
      </c>
      <c r="Q1916">
        <v>100</v>
      </c>
      <c r="R1916" s="2">
        <f t="shared" si="205"/>
        <v>901</v>
      </c>
      <c r="S1916">
        <v>2</v>
      </c>
      <c r="T1916" s="2" t="str">
        <f t="shared" si="206"/>
        <v>With Discount</v>
      </c>
      <c r="U1916">
        <v>6</v>
      </c>
      <c r="V1916" s="18">
        <f t="shared" si="207"/>
        <v>360.40000000000003</v>
      </c>
      <c r="W1916">
        <v>6</v>
      </c>
      <c r="X1916">
        <v>9</v>
      </c>
      <c r="Y1916" s="18">
        <f t="shared" si="208"/>
        <v>540.6</v>
      </c>
      <c r="Z1916">
        <v>3</v>
      </c>
      <c r="AA1916" s="2">
        <f t="shared" si="209"/>
        <v>23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3</v>
      </c>
      <c r="AI1916">
        <v>11</v>
      </c>
      <c r="AJ1916">
        <v>0</v>
      </c>
    </row>
    <row r="1917" spans="1:36" x14ac:dyDescent="0.25">
      <c r="A1917">
        <v>1403</v>
      </c>
      <c r="B1917">
        <v>1975</v>
      </c>
      <c r="C1917" s="2">
        <f t="shared" ca="1" si="203"/>
        <v>50</v>
      </c>
      <c r="D1917" t="s">
        <v>443</v>
      </c>
      <c r="E1917" t="s">
        <v>34</v>
      </c>
      <c r="F1917">
        <v>34984</v>
      </c>
      <c r="G1917">
        <v>1</v>
      </c>
      <c r="H1917">
        <v>1</v>
      </c>
      <c r="I1917" s="21">
        <f t="shared" si="204"/>
        <v>2</v>
      </c>
      <c r="J1917" s="1">
        <v>41069</v>
      </c>
      <c r="K1917">
        <v>40</v>
      </c>
      <c r="L1917">
        <v>8</v>
      </c>
      <c r="M1917">
        <v>4</v>
      </c>
      <c r="N1917">
        <v>15</v>
      </c>
      <c r="O1917">
        <v>3</v>
      </c>
      <c r="P1917">
        <v>5</v>
      </c>
      <c r="Q1917">
        <v>3</v>
      </c>
      <c r="R1917" s="2">
        <f t="shared" si="205"/>
        <v>38</v>
      </c>
      <c r="S1917">
        <v>2</v>
      </c>
      <c r="T1917" s="2" t="str">
        <f t="shared" si="206"/>
        <v>With Discount</v>
      </c>
      <c r="U1917">
        <v>1</v>
      </c>
      <c r="V1917" s="18">
        <f t="shared" si="207"/>
        <v>9.5</v>
      </c>
      <c r="W1917">
        <v>0</v>
      </c>
      <c r="X1917">
        <v>3</v>
      </c>
      <c r="Y1917" s="18">
        <f t="shared" si="208"/>
        <v>28.5</v>
      </c>
      <c r="Z1917">
        <v>7</v>
      </c>
      <c r="AA1917" s="2">
        <f t="shared" si="209"/>
        <v>6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3</v>
      </c>
      <c r="AI1917">
        <v>11</v>
      </c>
      <c r="AJ1917">
        <v>0</v>
      </c>
    </row>
    <row r="1918" spans="1:36" x14ac:dyDescent="0.25">
      <c r="A1918">
        <v>4827</v>
      </c>
      <c r="B1918">
        <v>1956</v>
      </c>
      <c r="C1918" s="2">
        <f t="shared" ca="1" si="203"/>
        <v>69</v>
      </c>
      <c r="D1918" t="s">
        <v>33</v>
      </c>
      <c r="E1918" t="s">
        <v>30</v>
      </c>
      <c r="F1918">
        <v>54998</v>
      </c>
      <c r="G1918">
        <v>0</v>
      </c>
      <c r="H1918">
        <v>1</v>
      </c>
      <c r="I1918" s="21">
        <f t="shared" si="204"/>
        <v>1</v>
      </c>
      <c r="J1918" s="1">
        <v>41550</v>
      </c>
      <c r="K1918">
        <v>3</v>
      </c>
      <c r="L1918">
        <v>154</v>
      </c>
      <c r="M1918">
        <v>22</v>
      </c>
      <c r="N1918">
        <v>202</v>
      </c>
      <c r="O1918">
        <v>39</v>
      </c>
      <c r="P1918">
        <v>30</v>
      </c>
      <c r="Q1918">
        <v>8</v>
      </c>
      <c r="R1918" s="2">
        <f t="shared" si="205"/>
        <v>455</v>
      </c>
      <c r="S1918">
        <v>5</v>
      </c>
      <c r="T1918" s="2" t="str">
        <f t="shared" si="206"/>
        <v>With Discount</v>
      </c>
      <c r="U1918">
        <v>4</v>
      </c>
      <c r="V1918" s="18">
        <f t="shared" si="207"/>
        <v>140</v>
      </c>
      <c r="W1918">
        <v>2</v>
      </c>
      <c r="X1918">
        <v>9</v>
      </c>
      <c r="Y1918" s="18">
        <f t="shared" si="208"/>
        <v>315</v>
      </c>
      <c r="Z1918">
        <v>4</v>
      </c>
      <c r="AA1918" s="2">
        <f t="shared" si="209"/>
        <v>20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3</v>
      </c>
      <c r="AI1918">
        <v>11</v>
      </c>
      <c r="AJ1918">
        <v>1</v>
      </c>
    </row>
    <row r="1919" spans="1:36" x14ac:dyDescent="0.25">
      <c r="A1919">
        <v>6250</v>
      </c>
      <c r="B1919">
        <v>1949</v>
      </c>
      <c r="C1919" s="2">
        <f t="shared" ca="1" si="203"/>
        <v>76</v>
      </c>
      <c r="D1919" t="s">
        <v>33</v>
      </c>
      <c r="E1919" t="s">
        <v>57</v>
      </c>
      <c r="F1919">
        <v>54356</v>
      </c>
      <c r="G1919">
        <v>0</v>
      </c>
      <c r="H1919">
        <v>1</v>
      </c>
      <c r="I1919" s="21">
        <f t="shared" si="204"/>
        <v>1</v>
      </c>
      <c r="J1919" t="s">
        <v>61</v>
      </c>
      <c r="K1919">
        <v>62</v>
      </c>
      <c r="L1919">
        <v>710</v>
      </c>
      <c r="M1919">
        <v>15</v>
      </c>
      <c r="N1919">
        <v>30</v>
      </c>
      <c r="O1919">
        <v>20</v>
      </c>
      <c r="P1919">
        <v>0</v>
      </c>
      <c r="Q1919">
        <v>0</v>
      </c>
      <c r="R1919" s="2">
        <f t="shared" si="205"/>
        <v>775</v>
      </c>
      <c r="S1919">
        <v>3</v>
      </c>
      <c r="T1919" s="2" t="str">
        <f t="shared" si="206"/>
        <v>With Discount</v>
      </c>
      <c r="U1919">
        <v>11</v>
      </c>
      <c r="V1919" s="18">
        <f t="shared" si="207"/>
        <v>448.68421052631578</v>
      </c>
      <c r="W1919">
        <v>2</v>
      </c>
      <c r="X1919">
        <v>8</v>
      </c>
      <c r="Y1919" s="18">
        <f t="shared" si="208"/>
        <v>326.31578947368422</v>
      </c>
      <c r="Z1919">
        <v>8</v>
      </c>
      <c r="AA1919" s="2">
        <f t="shared" si="209"/>
        <v>24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3</v>
      </c>
      <c r="AI1919">
        <v>11</v>
      </c>
      <c r="AJ1919">
        <v>1</v>
      </c>
    </row>
    <row r="1920" spans="1:36" x14ac:dyDescent="0.25">
      <c r="A1920">
        <v>9291</v>
      </c>
      <c r="B1920">
        <v>1959</v>
      </c>
      <c r="C1920" s="2">
        <f t="shared" ca="1" si="203"/>
        <v>66</v>
      </c>
      <c r="D1920" t="s">
        <v>443</v>
      </c>
      <c r="E1920" t="s">
        <v>34</v>
      </c>
      <c r="F1920">
        <v>34242</v>
      </c>
      <c r="G1920">
        <v>0</v>
      </c>
      <c r="H1920">
        <v>1</v>
      </c>
      <c r="I1920" s="21">
        <f t="shared" si="204"/>
        <v>1</v>
      </c>
      <c r="J1920" t="s">
        <v>81</v>
      </c>
      <c r="K1920">
        <v>25</v>
      </c>
      <c r="L1920">
        <v>8</v>
      </c>
      <c r="M1920">
        <v>2</v>
      </c>
      <c r="N1920">
        <v>4</v>
      </c>
      <c r="O1920">
        <v>0</v>
      </c>
      <c r="P1920">
        <v>0</v>
      </c>
      <c r="Q1920">
        <v>1</v>
      </c>
      <c r="R1920" s="2">
        <f t="shared" si="205"/>
        <v>15</v>
      </c>
      <c r="S1920">
        <v>1</v>
      </c>
      <c r="T1920" s="2" t="str">
        <f t="shared" si="206"/>
        <v>With Discount</v>
      </c>
      <c r="U1920">
        <v>0</v>
      </c>
      <c r="V1920" s="18">
        <f t="shared" si="207"/>
        <v>0</v>
      </c>
      <c r="W1920">
        <v>0</v>
      </c>
      <c r="X1920">
        <v>3</v>
      </c>
      <c r="Y1920" s="18">
        <f t="shared" si="208"/>
        <v>15</v>
      </c>
      <c r="Z1920">
        <v>5</v>
      </c>
      <c r="AA1920" s="2">
        <f t="shared" si="209"/>
        <v>4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3</v>
      </c>
      <c r="AI1920">
        <v>11</v>
      </c>
      <c r="AJ1920">
        <v>0</v>
      </c>
    </row>
    <row r="1921" spans="1:36" x14ac:dyDescent="0.25">
      <c r="A1921">
        <v>2478</v>
      </c>
      <c r="B1921">
        <v>1973</v>
      </c>
      <c r="C1921" s="2">
        <f t="shared" ca="1" si="203"/>
        <v>52</v>
      </c>
      <c r="D1921" t="s">
        <v>442</v>
      </c>
      <c r="E1921" t="s">
        <v>34</v>
      </c>
      <c r="F1921">
        <v>25410</v>
      </c>
      <c r="G1921">
        <v>1</v>
      </c>
      <c r="H1921">
        <v>0</v>
      </c>
      <c r="I1921" s="21">
        <f t="shared" si="204"/>
        <v>1</v>
      </c>
      <c r="J1921" t="s">
        <v>140</v>
      </c>
      <c r="K1921">
        <v>48</v>
      </c>
      <c r="L1921">
        <v>2</v>
      </c>
      <c r="M1921">
        <v>2</v>
      </c>
      <c r="N1921">
        <v>4</v>
      </c>
      <c r="O1921">
        <v>13</v>
      </c>
      <c r="P1921">
        <v>13</v>
      </c>
      <c r="Q1921">
        <v>4</v>
      </c>
      <c r="R1921" s="2">
        <f t="shared" si="205"/>
        <v>38</v>
      </c>
      <c r="S1921">
        <v>1</v>
      </c>
      <c r="T1921" s="2" t="str">
        <f t="shared" si="206"/>
        <v>With Discount</v>
      </c>
      <c r="U1921">
        <v>1</v>
      </c>
      <c r="V1921" s="18">
        <f t="shared" si="207"/>
        <v>7.6000000000000005</v>
      </c>
      <c r="W1921">
        <v>0</v>
      </c>
      <c r="X1921">
        <v>4</v>
      </c>
      <c r="Y1921" s="18">
        <f t="shared" si="208"/>
        <v>30.400000000000002</v>
      </c>
      <c r="Z1921">
        <v>4</v>
      </c>
      <c r="AA1921" s="2">
        <f t="shared" si="209"/>
        <v>6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3</v>
      </c>
      <c r="AI1921">
        <v>11</v>
      </c>
      <c r="AJ1921">
        <v>0</v>
      </c>
    </row>
    <row r="1922" spans="1:36" x14ac:dyDescent="0.25">
      <c r="A1922">
        <v>1139</v>
      </c>
      <c r="B1922">
        <v>1984</v>
      </c>
      <c r="C1922" s="2">
        <f t="shared" ca="1" si="203"/>
        <v>41</v>
      </c>
      <c r="D1922" t="s">
        <v>33</v>
      </c>
      <c r="E1922" t="s">
        <v>34</v>
      </c>
      <c r="F1922">
        <v>73356</v>
      </c>
      <c r="G1922">
        <v>0</v>
      </c>
      <c r="H1922">
        <v>0</v>
      </c>
      <c r="I1922" s="21">
        <f t="shared" si="204"/>
        <v>0</v>
      </c>
      <c r="J1922" s="1">
        <v>41792</v>
      </c>
      <c r="K1922">
        <v>56</v>
      </c>
      <c r="L1922">
        <v>1050</v>
      </c>
      <c r="M1922">
        <v>14</v>
      </c>
      <c r="N1922">
        <v>322</v>
      </c>
      <c r="O1922">
        <v>0</v>
      </c>
      <c r="P1922">
        <v>14</v>
      </c>
      <c r="Q1922">
        <v>112</v>
      </c>
      <c r="R1922" s="2">
        <f t="shared" si="205"/>
        <v>1512</v>
      </c>
      <c r="S1922">
        <v>1</v>
      </c>
      <c r="T1922" s="2" t="str">
        <f t="shared" si="206"/>
        <v>With Discount</v>
      </c>
      <c r="U1922">
        <v>5</v>
      </c>
      <c r="V1922" s="18">
        <f t="shared" si="207"/>
        <v>756</v>
      </c>
      <c r="W1922">
        <v>11</v>
      </c>
      <c r="X1922">
        <v>5</v>
      </c>
      <c r="Y1922" s="18">
        <f t="shared" si="208"/>
        <v>756</v>
      </c>
      <c r="Z1922">
        <v>2</v>
      </c>
      <c r="AA1922" s="2">
        <f t="shared" si="209"/>
        <v>22</v>
      </c>
      <c r="AB1922">
        <v>1</v>
      </c>
      <c r="AC1922">
        <v>0</v>
      </c>
      <c r="AD1922">
        <v>1</v>
      </c>
      <c r="AE1922">
        <v>1</v>
      </c>
      <c r="AF1922">
        <v>0</v>
      </c>
      <c r="AG1922">
        <v>0</v>
      </c>
      <c r="AH1922">
        <v>3</v>
      </c>
      <c r="AI1922">
        <v>11</v>
      </c>
      <c r="AJ1922">
        <v>1</v>
      </c>
    </row>
    <row r="1923" spans="1:36" x14ac:dyDescent="0.25">
      <c r="A1923">
        <v>5138</v>
      </c>
      <c r="B1923">
        <v>1950</v>
      </c>
      <c r="C1923" s="2">
        <f t="shared" ref="C1923:C1986" ca="1" si="210">YEAR(TODAY()) -B1923</f>
        <v>75</v>
      </c>
      <c r="D1923" t="s">
        <v>442</v>
      </c>
      <c r="E1923" t="s">
        <v>34</v>
      </c>
      <c r="F1923">
        <v>28320</v>
      </c>
      <c r="G1923">
        <v>0</v>
      </c>
      <c r="H1923">
        <v>1</v>
      </c>
      <c r="I1923" s="21">
        <f t="shared" ref="I1923:I1986" si="211">SUM(G1923,H1923)</f>
        <v>1</v>
      </c>
      <c r="J1923" t="s">
        <v>430</v>
      </c>
      <c r="K1923">
        <v>68</v>
      </c>
      <c r="L1923">
        <v>19</v>
      </c>
      <c r="M1923">
        <v>1</v>
      </c>
      <c r="N1923">
        <v>14</v>
      </c>
      <c r="O1923">
        <v>3</v>
      </c>
      <c r="P1923">
        <v>2</v>
      </c>
      <c r="Q1923">
        <v>4</v>
      </c>
      <c r="R1923" s="2">
        <f t="shared" ref="R1923:R1986" si="212">SUM(L1923,M1923,N1923,O1923,P1923,Q1923)</f>
        <v>43</v>
      </c>
      <c r="S1923">
        <v>1</v>
      </c>
      <c r="T1923" s="2" t="str">
        <f t="shared" ref="T1923:T1986" si="213">IF(S1923&gt;0, "With Discount", "Without Discount")</f>
        <v>With Discount</v>
      </c>
      <c r="U1923">
        <v>1</v>
      </c>
      <c r="V1923" s="18">
        <f t="shared" ref="V1923:V1986" si="214">IF((U1923+X1923)=0,0, (U1923/(U1923+X1923))*R1923)</f>
        <v>10.75</v>
      </c>
      <c r="W1923">
        <v>0</v>
      </c>
      <c r="X1923">
        <v>3</v>
      </c>
      <c r="Y1923" s="18">
        <f t="shared" ref="Y1923:Y1986" si="215">IF((X1923+U1923)=0,0, (X1923/(X1923+U1923))*R1923)</f>
        <v>32.25</v>
      </c>
      <c r="Z1923">
        <v>8</v>
      </c>
      <c r="AA1923" s="2">
        <f t="shared" ref="AA1923:AA1986" si="216">SUM(S1923,U1923,W1923,X1923)</f>
        <v>5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3</v>
      </c>
      <c r="AI1923">
        <v>11</v>
      </c>
      <c r="AJ1923">
        <v>0</v>
      </c>
    </row>
    <row r="1924" spans="1:36" x14ac:dyDescent="0.25">
      <c r="A1924">
        <v>5393</v>
      </c>
      <c r="B1924">
        <v>1977</v>
      </c>
      <c r="C1924" s="2">
        <f t="shared" ca="1" si="210"/>
        <v>48</v>
      </c>
      <c r="D1924" t="s">
        <v>442</v>
      </c>
      <c r="E1924" t="s">
        <v>30</v>
      </c>
      <c r="F1924">
        <v>23763</v>
      </c>
      <c r="G1924">
        <v>1</v>
      </c>
      <c r="H1924">
        <v>0</v>
      </c>
      <c r="I1924" s="21">
        <f t="shared" si="211"/>
        <v>1</v>
      </c>
      <c r="J1924" s="1">
        <v>41098</v>
      </c>
      <c r="K1924">
        <v>64</v>
      </c>
      <c r="L1924">
        <v>22</v>
      </c>
      <c r="M1924">
        <v>0</v>
      </c>
      <c r="N1924">
        <v>6</v>
      </c>
      <c r="O1924">
        <v>6</v>
      </c>
      <c r="P1924">
        <v>2</v>
      </c>
      <c r="Q1924">
        <v>6</v>
      </c>
      <c r="R1924" s="2">
        <f t="shared" si="212"/>
        <v>42</v>
      </c>
      <c r="S1924">
        <v>1</v>
      </c>
      <c r="T1924" s="2" t="str">
        <f t="shared" si="213"/>
        <v>With Discount</v>
      </c>
      <c r="U1924">
        <v>1</v>
      </c>
      <c r="V1924" s="18">
        <f t="shared" si="214"/>
        <v>10.5</v>
      </c>
      <c r="W1924">
        <v>0</v>
      </c>
      <c r="X1924">
        <v>3</v>
      </c>
      <c r="Y1924" s="18">
        <f t="shared" si="215"/>
        <v>31.5</v>
      </c>
      <c r="Z1924">
        <v>7</v>
      </c>
      <c r="AA1924" s="2">
        <f t="shared" si="216"/>
        <v>5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3</v>
      </c>
      <c r="AI1924">
        <v>11</v>
      </c>
      <c r="AJ1924">
        <v>0</v>
      </c>
    </row>
    <row r="1925" spans="1:36" x14ac:dyDescent="0.25">
      <c r="A1925">
        <v>10413</v>
      </c>
      <c r="B1925">
        <v>1984</v>
      </c>
      <c r="C1925" s="2">
        <f t="shared" ca="1" si="210"/>
        <v>41</v>
      </c>
      <c r="D1925" t="s">
        <v>442</v>
      </c>
      <c r="E1925" t="s">
        <v>34</v>
      </c>
      <c r="F1925">
        <v>72570</v>
      </c>
      <c r="G1925">
        <v>0</v>
      </c>
      <c r="H1925">
        <v>0</v>
      </c>
      <c r="I1925" s="21">
        <f t="shared" si="211"/>
        <v>0</v>
      </c>
      <c r="J1925" t="s">
        <v>411</v>
      </c>
      <c r="K1925">
        <v>67</v>
      </c>
      <c r="L1925">
        <v>274</v>
      </c>
      <c r="M1925">
        <v>83</v>
      </c>
      <c r="N1925">
        <v>216</v>
      </c>
      <c r="O1925">
        <v>151</v>
      </c>
      <c r="P1925">
        <v>141</v>
      </c>
      <c r="Q1925">
        <v>224</v>
      </c>
      <c r="R1925" s="2">
        <f t="shared" si="212"/>
        <v>1089</v>
      </c>
      <c r="S1925">
        <v>1</v>
      </c>
      <c r="T1925" s="2" t="str">
        <f t="shared" si="213"/>
        <v>With Discount</v>
      </c>
      <c r="U1925">
        <v>4</v>
      </c>
      <c r="V1925" s="18">
        <f t="shared" si="214"/>
        <v>272.25</v>
      </c>
      <c r="W1925">
        <v>6</v>
      </c>
      <c r="X1925">
        <v>12</v>
      </c>
      <c r="Y1925" s="18">
        <f t="shared" si="215"/>
        <v>816.75</v>
      </c>
      <c r="Z1925">
        <v>1</v>
      </c>
      <c r="AA1925" s="2">
        <f t="shared" si="216"/>
        <v>23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3</v>
      </c>
      <c r="AI1925">
        <v>11</v>
      </c>
      <c r="AJ1925">
        <v>0</v>
      </c>
    </row>
    <row r="1926" spans="1:36" x14ac:dyDescent="0.25">
      <c r="A1926">
        <v>5015</v>
      </c>
      <c r="B1926">
        <v>1976</v>
      </c>
      <c r="C1926" s="2">
        <f t="shared" ca="1" si="210"/>
        <v>49</v>
      </c>
      <c r="D1926" t="s">
        <v>443</v>
      </c>
      <c r="E1926" t="s">
        <v>34</v>
      </c>
      <c r="F1926">
        <v>34529</v>
      </c>
      <c r="G1926">
        <v>1</v>
      </c>
      <c r="H1926">
        <v>0</v>
      </c>
      <c r="I1926" s="21">
        <f t="shared" si="211"/>
        <v>1</v>
      </c>
      <c r="J1926" t="s">
        <v>68</v>
      </c>
      <c r="K1926">
        <v>94</v>
      </c>
      <c r="L1926">
        <v>68</v>
      </c>
      <c r="M1926">
        <v>6</v>
      </c>
      <c r="N1926">
        <v>38</v>
      </c>
      <c r="O1926">
        <v>3</v>
      </c>
      <c r="P1926">
        <v>6</v>
      </c>
      <c r="Q1926">
        <v>41</v>
      </c>
      <c r="R1926" s="2">
        <f t="shared" si="212"/>
        <v>162</v>
      </c>
      <c r="S1926">
        <v>2</v>
      </c>
      <c r="T1926" s="2" t="str">
        <f t="shared" si="213"/>
        <v>With Discount</v>
      </c>
      <c r="U1926">
        <v>2</v>
      </c>
      <c r="V1926" s="18">
        <f t="shared" si="214"/>
        <v>64.8</v>
      </c>
      <c r="W1926">
        <v>2</v>
      </c>
      <c r="X1926">
        <v>3</v>
      </c>
      <c r="Y1926" s="18">
        <f t="shared" si="215"/>
        <v>97.2</v>
      </c>
      <c r="Z1926">
        <v>7</v>
      </c>
      <c r="AA1926" s="2">
        <f t="shared" si="216"/>
        <v>9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3</v>
      </c>
      <c r="AI1926">
        <v>11</v>
      </c>
      <c r="AJ1926">
        <v>0</v>
      </c>
    </row>
    <row r="1927" spans="1:36" x14ac:dyDescent="0.25">
      <c r="A1927">
        <v>10868</v>
      </c>
      <c r="B1927">
        <v>1951</v>
      </c>
      <c r="C1927" s="2">
        <f t="shared" ca="1" si="210"/>
        <v>74</v>
      </c>
      <c r="D1927" t="s">
        <v>442</v>
      </c>
      <c r="E1927" t="s">
        <v>57</v>
      </c>
      <c r="F1927">
        <v>70792</v>
      </c>
      <c r="G1927">
        <v>0</v>
      </c>
      <c r="H1927">
        <v>0</v>
      </c>
      <c r="I1927" s="21">
        <f t="shared" si="211"/>
        <v>0</v>
      </c>
      <c r="J1927" s="1">
        <v>41427</v>
      </c>
      <c r="K1927">
        <v>82</v>
      </c>
      <c r="L1927">
        <v>344</v>
      </c>
      <c r="M1927">
        <v>45</v>
      </c>
      <c r="N1927">
        <v>654</v>
      </c>
      <c r="O1927">
        <v>104</v>
      </c>
      <c r="P1927">
        <v>11</v>
      </c>
      <c r="Q1927">
        <v>114</v>
      </c>
      <c r="R1927" s="2">
        <f t="shared" si="212"/>
        <v>1272</v>
      </c>
      <c r="S1927">
        <v>2</v>
      </c>
      <c r="T1927" s="2" t="str">
        <f t="shared" si="213"/>
        <v>With Discount</v>
      </c>
      <c r="U1927">
        <v>3</v>
      </c>
      <c r="V1927" s="18">
        <f t="shared" si="214"/>
        <v>293.53846153846155</v>
      </c>
      <c r="W1927">
        <v>4</v>
      </c>
      <c r="X1927">
        <v>10</v>
      </c>
      <c r="Y1927" s="18">
        <f t="shared" si="215"/>
        <v>978.46153846153857</v>
      </c>
      <c r="Z1927">
        <v>3</v>
      </c>
      <c r="AA1927" s="2">
        <f t="shared" si="216"/>
        <v>19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3</v>
      </c>
      <c r="AI1927">
        <v>11</v>
      </c>
      <c r="AJ1927">
        <v>0</v>
      </c>
    </row>
    <row r="1928" spans="1:36" x14ac:dyDescent="0.25">
      <c r="A1928">
        <v>10676</v>
      </c>
      <c r="B1928">
        <v>1982</v>
      </c>
      <c r="C1928" s="2">
        <f t="shared" ca="1" si="210"/>
        <v>43</v>
      </c>
      <c r="D1928" t="s">
        <v>442</v>
      </c>
      <c r="E1928" t="s">
        <v>34</v>
      </c>
      <c r="F1928">
        <v>63211</v>
      </c>
      <c r="G1928">
        <v>0</v>
      </c>
      <c r="H1928">
        <v>0</v>
      </c>
      <c r="I1928" s="21">
        <f t="shared" si="211"/>
        <v>0</v>
      </c>
      <c r="J1928" s="1">
        <v>40950</v>
      </c>
      <c r="K1928">
        <v>3</v>
      </c>
      <c r="L1928">
        <v>145</v>
      </c>
      <c r="M1928">
        <v>193</v>
      </c>
      <c r="N1928">
        <v>459</v>
      </c>
      <c r="O1928">
        <v>205</v>
      </c>
      <c r="P1928">
        <v>26</v>
      </c>
      <c r="Q1928">
        <v>145</v>
      </c>
      <c r="R1928" s="2">
        <f t="shared" si="212"/>
        <v>1173</v>
      </c>
      <c r="S1928">
        <v>2</v>
      </c>
      <c r="T1928" s="2" t="str">
        <f t="shared" si="213"/>
        <v>With Discount</v>
      </c>
      <c r="U1928">
        <v>3</v>
      </c>
      <c r="V1928" s="18">
        <f t="shared" si="214"/>
        <v>351.9</v>
      </c>
      <c r="W1928">
        <v>8</v>
      </c>
      <c r="X1928">
        <v>7</v>
      </c>
      <c r="Y1928" s="18">
        <f t="shared" si="215"/>
        <v>821.09999999999991</v>
      </c>
      <c r="Z1928">
        <v>2</v>
      </c>
      <c r="AA1928" s="2">
        <f t="shared" si="216"/>
        <v>20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3</v>
      </c>
      <c r="AI1928">
        <v>11</v>
      </c>
      <c r="AJ1928">
        <v>1</v>
      </c>
    </row>
    <row r="1929" spans="1:36" x14ac:dyDescent="0.25">
      <c r="A1929">
        <v>2495</v>
      </c>
      <c r="B1929">
        <v>1974</v>
      </c>
      <c r="C1929" s="2">
        <f t="shared" ca="1" si="210"/>
        <v>51</v>
      </c>
      <c r="D1929" t="s">
        <v>443</v>
      </c>
      <c r="E1929" t="s">
        <v>34</v>
      </c>
      <c r="F1929">
        <v>83891</v>
      </c>
      <c r="G1929">
        <v>0</v>
      </c>
      <c r="H1929">
        <v>1</v>
      </c>
      <c r="I1929" s="21">
        <f t="shared" si="211"/>
        <v>1</v>
      </c>
      <c r="J1929" t="s">
        <v>431</v>
      </c>
      <c r="K1929">
        <v>24</v>
      </c>
      <c r="L1929">
        <v>217</v>
      </c>
      <c r="M1929">
        <v>38</v>
      </c>
      <c r="N1929">
        <v>350</v>
      </c>
      <c r="O1929">
        <v>111</v>
      </c>
      <c r="P1929">
        <v>85</v>
      </c>
      <c r="Q1929">
        <v>15</v>
      </c>
      <c r="R1929" s="2">
        <f t="shared" si="212"/>
        <v>816</v>
      </c>
      <c r="S1929">
        <v>1</v>
      </c>
      <c r="T1929" s="2" t="str">
        <f t="shared" si="213"/>
        <v>With Discount</v>
      </c>
      <c r="U1929">
        <v>4</v>
      </c>
      <c r="V1929" s="18">
        <f t="shared" si="214"/>
        <v>233.14285714285714</v>
      </c>
      <c r="W1929">
        <v>7</v>
      </c>
      <c r="X1929">
        <v>10</v>
      </c>
      <c r="Y1929" s="18">
        <f t="shared" si="215"/>
        <v>582.85714285714289</v>
      </c>
      <c r="Z1929">
        <v>1</v>
      </c>
      <c r="AA1929" s="2">
        <f t="shared" si="216"/>
        <v>22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3</v>
      </c>
      <c r="AI1929">
        <v>11</v>
      </c>
      <c r="AJ1929">
        <v>0</v>
      </c>
    </row>
    <row r="1930" spans="1:36" x14ac:dyDescent="0.25">
      <c r="A1930">
        <v>7842</v>
      </c>
      <c r="B1930">
        <v>1968</v>
      </c>
      <c r="C1930" s="2">
        <f t="shared" ca="1" si="210"/>
        <v>57</v>
      </c>
      <c r="D1930" t="s">
        <v>442</v>
      </c>
      <c r="E1930" t="s">
        <v>30</v>
      </c>
      <c r="F1930">
        <v>36065</v>
      </c>
      <c r="G1930">
        <v>1</v>
      </c>
      <c r="H1930">
        <v>1</v>
      </c>
      <c r="I1930" s="21">
        <f t="shared" si="211"/>
        <v>2</v>
      </c>
      <c r="J1930" t="s">
        <v>137</v>
      </c>
      <c r="K1930">
        <v>54</v>
      </c>
      <c r="L1930">
        <v>18</v>
      </c>
      <c r="M1930">
        <v>7</v>
      </c>
      <c r="N1930">
        <v>34</v>
      </c>
      <c r="O1930">
        <v>10</v>
      </c>
      <c r="P1930">
        <v>2</v>
      </c>
      <c r="Q1930">
        <v>3</v>
      </c>
      <c r="R1930" s="2">
        <f t="shared" si="212"/>
        <v>74</v>
      </c>
      <c r="S1930">
        <v>3</v>
      </c>
      <c r="T1930" s="2" t="str">
        <f t="shared" si="213"/>
        <v>With Discount</v>
      </c>
      <c r="U1930">
        <v>3</v>
      </c>
      <c r="V1930" s="18">
        <f t="shared" si="214"/>
        <v>37</v>
      </c>
      <c r="W1930">
        <v>0</v>
      </c>
      <c r="X1930">
        <v>3</v>
      </c>
      <c r="Y1930" s="18">
        <f t="shared" si="215"/>
        <v>37</v>
      </c>
      <c r="Z1930">
        <v>8</v>
      </c>
      <c r="AA1930" s="2">
        <f t="shared" si="216"/>
        <v>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3</v>
      </c>
      <c r="AI1930">
        <v>11</v>
      </c>
      <c r="AJ1930">
        <v>0</v>
      </c>
    </row>
    <row r="1931" spans="1:36" x14ac:dyDescent="0.25">
      <c r="A1931">
        <v>9955</v>
      </c>
      <c r="B1931">
        <v>1954</v>
      </c>
      <c r="C1931" s="2">
        <f t="shared" ca="1" si="210"/>
        <v>71</v>
      </c>
      <c r="D1931" t="s">
        <v>442</v>
      </c>
      <c r="E1931" t="s">
        <v>34</v>
      </c>
      <c r="F1931">
        <v>39898</v>
      </c>
      <c r="G1931">
        <v>0</v>
      </c>
      <c r="H1931">
        <v>1</v>
      </c>
      <c r="I1931" s="21">
        <f t="shared" si="211"/>
        <v>1</v>
      </c>
      <c r="J1931" s="1">
        <v>41610</v>
      </c>
      <c r="K1931">
        <v>20</v>
      </c>
      <c r="L1931">
        <v>69</v>
      </c>
      <c r="M1931">
        <v>8</v>
      </c>
      <c r="N1931">
        <v>26</v>
      </c>
      <c r="O1931">
        <v>12</v>
      </c>
      <c r="P1931">
        <v>7</v>
      </c>
      <c r="Q1931">
        <v>12</v>
      </c>
      <c r="R1931" s="2">
        <f t="shared" si="212"/>
        <v>134</v>
      </c>
      <c r="S1931">
        <v>2</v>
      </c>
      <c r="T1931" s="2" t="str">
        <f t="shared" si="213"/>
        <v>With Discount</v>
      </c>
      <c r="U1931">
        <v>3</v>
      </c>
      <c r="V1931" s="18">
        <f t="shared" si="214"/>
        <v>57.428571428571423</v>
      </c>
      <c r="W1931">
        <v>0</v>
      </c>
      <c r="X1931">
        <v>4</v>
      </c>
      <c r="Y1931" s="18">
        <f t="shared" si="215"/>
        <v>76.571428571428569</v>
      </c>
      <c r="Z1931">
        <v>7</v>
      </c>
      <c r="AA1931" s="2">
        <f t="shared" si="216"/>
        <v>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3</v>
      </c>
      <c r="AI1931">
        <v>11</v>
      </c>
      <c r="AJ1931">
        <v>0</v>
      </c>
    </row>
    <row r="1932" spans="1:36" x14ac:dyDescent="0.25">
      <c r="A1932">
        <v>6663</v>
      </c>
      <c r="B1932">
        <v>1940</v>
      </c>
      <c r="C1932" s="2">
        <f t="shared" ca="1" si="210"/>
        <v>85</v>
      </c>
      <c r="D1932" t="s">
        <v>33</v>
      </c>
      <c r="E1932" t="s">
        <v>30</v>
      </c>
      <c r="F1932">
        <v>51141</v>
      </c>
      <c r="G1932">
        <v>0</v>
      </c>
      <c r="H1932">
        <v>0</v>
      </c>
      <c r="I1932" s="21">
        <f t="shared" si="211"/>
        <v>0</v>
      </c>
      <c r="J1932" s="1">
        <v>41493</v>
      </c>
      <c r="K1932">
        <v>96</v>
      </c>
      <c r="L1932">
        <v>144</v>
      </c>
      <c r="M1932">
        <v>0</v>
      </c>
      <c r="N1932">
        <v>7</v>
      </c>
      <c r="O1932">
        <v>0</v>
      </c>
      <c r="P1932">
        <v>0</v>
      </c>
      <c r="Q1932">
        <v>6</v>
      </c>
      <c r="R1932" s="2">
        <f t="shared" si="212"/>
        <v>157</v>
      </c>
      <c r="S1932">
        <v>1</v>
      </c>
      <c r="T1932" s="2" t="str">
        <f t="shared" si="213"/>
        <v>With Discount</v>
      </c>
      <c r="U1932">
        <v>3</v>
      </c>
      <c r="V1932" s="18">
        <f t="shared" si="214"/>
        <v>67.285714285714278</v>
      </c>
      <c r="W1932">
        <v>1</v>
      </c>
      <c r="X1932">
        <v>4</v>
      </c>
      <c r="Y1932" s="18">
        <f t="shared" si="215"/>
        <v>89.714285714285708</v>
      </c>
      <c r="Z1932">
        <v>5</v>
      </c>
      <c r="AA1932" s="2">
        <f t="shared" si="216"/>
        <v>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3</v>
      </c>
      <c r="AI1932">
        <v>11</v>
      </c>
      <c r="AJ1932">
        <v>0</v>
      </c>
    </row>
    <row r="1933" spans="1:36" x14ac:dyDescent="0.25">
      <c r="A1933">
        <v>2162</v>
      </c>
      <c r="B1933">
        <v>1976</v>
      </c>
      <c r="C1933" s="2">
        <f t="shared" ca="1" si="210"/>
        <v>49</v>
      </c>
      <c r="D1933" t="s">
        <v>442</v>
      </c>
      <c r="E1933" t="s">
        <v>34</v>
      </c>
      <c r="F1933">
        <v>56939</v>
      </c>
      <c r="G1933">
        <v>0</v>
      </c>
      <c r="H1933">
        <v>1</v>
      </c>
      <c r="I1933" s="21">
        <f t="shared" si="211"/>
        <v>1</v>
      </c>
      <c r="J1933" t="s">
        <v>257</v>
      </c>
      <c r="K1933">
        <v>19</v>
      </c>
      <c r="L1933">
        <v>256</v>
      </c>
      <c r="M1933">
        <v>34</v>
      </c>
      <c r="N1933">
        <v>103</v>
      </c>
      <c r="O1933">
        <v>90</v>
      </c>
      <c r="P1933">
        <v>29</v>
      </c>
      <c r="Q1933">
        <v>49</v>
      </c>
      <c r="R1933" s="2">
        <f t="shared" si="212"/>
        <v>561</v>
      </c>
      <c r="S1933">
        <v>2</v>
      </c>
      <c r="T1933" s="2" t="str">
        <f t="shared" si="213"/>
        <v>With Discount</v>
      </c>
      <c r="U1933">
        <v>3</v>
      </c>
      <c r="V1933" s="18">
        <f t="shared" si="214"/>
        <v>129.46153846153848</v>
      </c>
      <c r="W1933">
        <v>3</v>
      </c>
      <c r="X1933">
        <v>10</v>
      </c>
      <c r="Y1933" s="18">
        <f t="shared" si="215"/>
        <v>431.53846153846155</v>
      </c>
      <c r="Z1933">
        <v>3</v>
      </c>
      <c r="AA1933" s="2">
        <f t="shared" si="216"/>
        <v>18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3</v>
      </c>
      <c r="AI1933">
        <v>11</v>
      </c>
      <c r="AJ1933">
        <v>0</v>
      </c>
    </row>
    <row r="1934" spans="1:36" x14ac:dyDescent="0.25">
      <c r="A1934">
        <v>3434</v>
      </c>
      <c r="B1934">
        <v>1951</v>
      </c>
      <c r="C1934" s="2">
        <f t="shared" ca="1" si="210"/>
        <v>74</v>
      </c>
      <c r="D1934" t="s">
        <v>442</v>
      </c>
      <c r="E1934" t="s">
        <v>30</v>
      </c>
      <c r="F1934">
        <v>80872</v>
      </c>
      <c r="G1934">
        <v>0</v>
      </c>
      <c r="H1934">
        <v>0</v>
      </c>
      <c r="I1934" s="21">
        <f t="shared" si="211"/>
        <v>0</v>
      </c>
      <c r="J1934" s="1">
        <v>41978</v>
      </c>
      <c r="K1934">
        <v>60</v>
      </c>
      <c r="L1934">
        <v>483</v>
      </c>
      <c r="M1934">
        <v>72</v>
      </c>
      <c r="N1934">
        <v>567</v>
      </c>
      <c r="O1934">
        <v>94</v>
      </c>
      <c r="P1934">
        <v>12</v>
      </c>
      <c r="Q1934">
        <v>108</v>
      </c>
      <c r="R1934" s="2">
        <f t="shared" si="212"/>
        <v>1336</v>
      </c>
      <c r="S1934">
        <v>1</v>
      </c>
      <c r="T1934" s="2" t="str">
        <f t="shared" si="213"/>
        <v>With Discount</v>
      </c>
      <c r="U1934">
        <v>4</v>
      </c>
      <c r="V1934" s="18">
        <f t="shared" si="214"/>
        <v>381.71428571428567</v>
      </c>
      <c r="W1934">
        <v>4</v>
      </c>
      <c r="X1934">
        <v>10</v>
      </c>
      <c r="Y1934" s="18">
        <f t="shared" si="215"/>
        <v>954.28571428571433</v>
      </c>
      <c r="Z1934">
        <v>1</v>
      </c>
      <c r="AA1934" s="2">
        <f t="shared" si="216"/>
        <v>19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3</v>
      </c>
      <c r="AI1934">
        <v>11</v>
      </c>
      <c r="AJ1934">
        <v>0</v>
      </c>
    </row>
    <row r="1935" spans="1:36" x14ac:dyDescent="0.25">
      <c r="A1935">
        <v>7919</v>
      </c>
      <c r="B1935">
        <v>1976</v>
      </c>
      <c r="C1935" s="2">
        <f t="shared" ca="1" si="210"/>
        <v>49</v>
      </c>
      <c r="D1935" t="s">
        <v>33</v>
      </c>
      <c r="E1935" t="s">
        <v>34</v>
      </c>
      <c r="F1935">
        <v>72335</v>
      </c>
      <c r="G1935">
        <v>0</v>
      </c>
      <c r="H1935">
        <v>0</v>
      </c>
      <c r="I1935" s="21">
        <f t="shared" si="211"/>
        <v>0</v>
      </c>
      <c r="J1935" t="s">
        <v>394</v>
      </c>
      <c r="K1935">
        <v>2</v>
      </c>
      <c r="L1935">
        <v>1285</v>
      </c>
      <c r="M1935">
        <v>105</v>
      </c>
      <c r="N1935">
        <v>653</v>
      </c>
      <c r="O1935">
        <v>28</v>
      </c>
      <c r="P1935">
        <v>21</v>
      </c>
      <c r="Q1935">
        <v>0</v>
      </c>
      <c r="R1935" s="2">
        <f t="shared" si="212"/>
        <v>2092</v>
      </c>
      <c r="S1935">
        <v>1</v>
      </c>
      <c r="T1935" s="2" t="str">
        <f t="shared" si="213"/>
        <v>With Discount</v>
      </c>
      <c r="U1935">
        <v>10</v>
      </c>
      <c r="V1935" s="18">
        <f t="shared" si="214"/>
        <v>1162.2222222222222</v>
      </c>
      <c r="W1935">
        <v>4</v>
      </c>
      <c r="X1935">
        <v>8</v>
      </c>
      <c r="Y1935" s="18">
        <f t="shared" si="215"/>
        <v>929.77777777777771</v>
      </c>
      <c r="Z1935">
        <v>8</v>
      </c>
      <c r="AA1935" s="2">
        <f t="shared" si="216"/>
        <v>23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3</v>
      </c>
      <c r="AI1935">
        <v>11</v>
      </c>
      <c r="AJ1935">
        <v>1</v>
      </c>
    </row>
    <row r="1936" spans="1:36" x14ac:dyDescent="0.25">
      <c r="A1936">
        <v>5626</v>
      </c>
      <c r="B1936">
        <v>1964</v>
      </c>
      <c r="C1936" s="2">
        <f t="shared" ca="1" si="210"/>
        <v>61</v>
      </c>
      <c r="D1936" t="s">
        <v>33</v>
      </c>
      <c r="E1936" t="s">
        <v>30</v>
      </c>
      <c r="F1936">
        <v>61798</v>
      </c>
      <c r="G1936">
        <v>0</v>
      </c>
      <c r="H1936">
        <v>0</v>
      </c>
      <c r="I1936" s="21">
        <f t="shared" si="211"/>
        <v>0</v>
      </c>
      <c r="J1936" t="s">
        <v>80</v>
      </c>
      <c r="K1936">
        <v>13</v>
      </c>
      <c r="L1936">
        <v>338</v>
      </c>
      <c r="M1936">
        <v>4</v>
      </c>
      <c r="N1936">
        <v>89</v>
      </c>
      <c r="O1936">
        <v>11</v>
      </c>
      <c r="P1936">
        <v>8</v>
      </c>
      <c r="Q1936">
        <v>13</v>
      </c>
      <c r="R1936" s="2">
        <f t="shared" si="212"/>
        <v>463</v>
      </c>
      <c r="S1936">
        <v>1</v>
      </c>
      <c r="T1936" s="2" t="str">
        <f t="shared" si="213"/>
        <v>With Discount</v>
      </c>
      <c r="U1936">
        <v>4</v>
      </c>
      <c r="V1936" s="18">
        <f t="shared" si="214"/>
        <v>142.46153846153848</v>
      </c>
      <c r="W1936">
        <v>2</v>
      </c>
      <c r="X1936">
        <v>9</v>
      </c>
      <c r="Y1936" s="18">
        <f t="shared" si="215"/>
        <v>320.53846153846155</v>
      </c>
      <c r="Z1936">
        <v>4</v>
      </c>
      <c r="AA1936" s="2">
        <f t="shared" si="216"/>
        <v>16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3</v>
      </c>
      <c r="AI1936">
        <v>11</v>
      </c>
      <c r="AJ1936">
        <v>0</v>
      </c>
    </row>
    <row r="1937" spans="1:36" x14ac:dyDescent="0.25">
      <c r="A1937">
        <v>6428</v>
      </c>
      <c r="B1937">
        <v>1950</v>
      </c>
      <c r="C1937" s="2">
        <f t="shared" ca="1" si="210"/>
        <v>75</v>
      </c>
      <c r="D1937" t="s">
        <v>33</v>
      </c>
      <c r="E1937" t="s">
        <v>57</v>
      </c>
      <c r="F1937">
        <v>76842</v>
      </c>
      <c r="G1937">
        <v>0</v>
      </c>
      <c r="H1937">
        <v>0</v>
      </c>
      <c r="I1937" s="21">
        <f t="shared" si="211"/>
        <v>0</v>
      </c>
      <c r="J1937" s="1">
        <v>41703</v>
      </c>
      <c r="K1937">
        <v>37</v>
      </c>
      <c r="L1937">
        <v>605</v>
      </c>
      <c r="M1937">
        <v>10</v>
      </c>
      <c r="N1937">
        <v>345</v>
      </c>
      <c r="O1937">
        <v>84</v>
      </c>
      <c r="P1937">
        <v>54</v>
      </c>
      <c r="Q1937">
        <v>32</v>
      </c>
      <c r="R1937" s="2">
        <f t="shared" si="212"/>
        <v>1130</v>
      </c>
      <c r="S1937">
        <v>1</v>
      </c>
      <c r="T1937" s="2" t="str">
        <f t="shared" si="213"/>
        <v>With Discount</v>
      </c>
      <c r="U1937">
        <v>1</v>
      </c>
      <c r="V1937" s="18">
        <f t="shared" si="214"/>
        <v>141.25</v>
      </c>
      <c r="W1937">
        <v>8</v>
      </c>
      <c r="X1937">
        <v>7</v>
      </c>
      <c r="Y1937" s="18">
        <f t="shared" si="215"/>
        <v>988.75</v>
      </c>
      <c r="Z1937">
        <v>0</v>
      </c>
      <c r="AA1937" s="2">
        <f t="shared" si="216"/>
        <v>17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3</v>
      </c>
      <c r="AI1937">
        <v>11</v>
      </c>
      <c r="AJ1937">
        <v>0</v>
      </c>
    </row>
    <row r="1938" spans="1:36" x14ac:dyDescent="0.25">
      <c r="A1938">
        <v>8514</v>
      </c>
      <c r="B1938">
        <v>1976</v>
      </c>
      <c r="C1938" s="2">
        <f t="shared" ca="1" si="210"/>
        <v>49</v>
      </c>
      <c r="D1938" t="s">
        <v>442</v>
      </c>
      <c r="E1938" t="s">
        <v>34</v>
      </c>
      <c r="F1938">
        <v>29478</v>
      </c>
      <c r="G1938">
        <v>1</v>
      </c>
      <c r="H1938">
        <v>0</v>
      </c>
      <c r="I1938" s="21">
        <f t="shared" si="211"/>
        <v>1</v>
      </c>
      <c r="J1938" t="s">
        <v>418</v>
      </c>
      <c r="K1938">
        <v>59</v>
      </c>
      <c r="L1938">
        <v>8</v>
      </c>
      <c r="M1938">
        <v>0</v>
      </c>
      <c r="N1938">
        <v>7</v>
      </c>
      <c r="O1938">
        <v>3</v>
      </c>
      <c r="P1938">
        <v>1</v>
      </c>
      <c r="Q1938">
        <v>1</v>
      </c>
      <c r="R1938" s="2">
        <f t="shared" si="212"/>
        <v>20</v>
      </c>
      <c r="S1938">
        <v>1</v>
      </c>
      <c r="T1938" s="2" t="str">
        <f t="shared" si="213"/>
        <v>With Discount</v>
      </c>
      <c r="U1938">
        <v>1</v>
      </c>
      <c r="V1938" s="18">
        <f t="shared" si="214"/>
        <v>5</v>
      </c>
      <c r="W1938">
        <v>0</v>
      </c>
      <c r="X1938">
        <v>3</v>
      </c>
      <c r="Y1938" s="18">
        <f t="shared" si="215"/>
        <v>15</v>
      </c>
      <c r="Z1938">
        <v>6</v>
      </c>
      <c r="AA1938" s="2">
        <f t="shared" si="216"/>
        <v>5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3</v>
      </c>
      <c r="AI1938">
        <v>11</v>
      </c>
      <c r="AJ1938">
        <v>0</v>
      </c>
    </row>
    <row r="1939" spans="1:36" x14ac:dyDescent="0.25">
      <c r="A1939">
        <v>10448</v>
      </c>
      <c r="B1939">
        <v>1956</v>
      </c>
      <c r="C1939" s="2">
        <f t="shared" ca="1" si="210"/>
        <v>69</v>
      </c>
      <c r="D1939" t="s">
        <v>442</v>
      </c>
      <c r="E1939" t="s">
        <v>30</v>
      </c>
      <c r="F1939">
        <v>46998</v>
      </c>
      <c r="G1939">
        <v>0</v>
      </c>
      <c r="H1939">
        <v>1</v>
      </c>
      <c r="I1939" s="21">
        <f t="shared" si="211"/>
        <v>1</v>
      </c>
      <c r="J1939" t="s">
        <v>162</v>
      </c>
      <c r="K1939">
        <v>55</v>
      </c>
      <c r="L1939">
        <v>172</v>
      </c>
      <c r="M1939">
        <v>41</v>
      </c>
      <c r="N1939">
        <v>86</v>
      </c>
      <c r="O1939">
        <v>45</v>
      </c>
      <c r="P1939">
        <v>6</v>
      </c>
      <c r="Q1939">
        <v>27</v>
      </c>
      <c r="R1939" s="2">
        <f t="shared" si="212"/>
        <v>377</v>
      </c>
      <c r="S1939">
        <v>5</v>
      </c>
      <c r="T1939" s="2" t="str">
        <f t="shared" si="213"/>
        <v>With Discount</v>
      </c>
      <c r="U1939">
        <v>5</v>
      </c>
      <c r="V1939" s="18">
        <f t="shared" si="214"/>
        <v>188.5</v>
      </c>
      <c r="W1939">
        <v>3</v>
      </c>
      <c r="X1939">
        <v>5</v>
      </c>
      <c r="Y1939" s="18">
        <f t="shared" si="215"/>
        <v>188.5</v>
      </c>
      <c r="Z1939">
        <v>7</v>
      </c>
      <c r="AA1939" s="2">
        <f t="shared" si="216"/>
        <v>18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3</v>
      </c>
      <c r="AI1939">
        <v>11</v>
      </c>
      <c r="AJ1939">
        <v>0</v>
      </c>
    </row>
    <row r="1940" spans="1:36" x14ac:dyDescent="0.25">
      <c r="A1940">
        <v>2109</v>
      </c>
      <c r="B1940">
        <v>1990</v>
      </c>
      <c r="C1940" s="2">
        <f t="shared" ca="1" si="210"/>
        <v>35</v>
      </c>
      <c r="D1940" t="s">
        <v>442</v>
      </c>
      <c r="E1940" t="s">
        <v>30</v>
      </c>
      <c r="F1940">
        <v>96843</v>
      </c>
      <c r="G1940">
        <v>0</v>
      </c>
      <c r="H1940">
        <v>0</v>
      </c>
      <c r="I1940" s="21">
        <f t="shared" si="211"/>
        <v>0</v>
      </c>
      <c r="J1940" t="s">
        <v>235</v>
      </c>
      <c r="K1940">
        <v>60</v>
      </c>
      <c r="L1940">
        <v>448</v>
      </c>
      <c r="M1940">
        <v>71</v>
      </c>
      <c r="N1940">
        <v>951</v>
      </c>
      <c r="O1940">
        <v>40</v>
      </c>
      <c r="P1940">
        <v>17</v>
      </c>
      <c r="Q1940">
        <v>17</v>
      </c>
      <c r="R1940" s="2">
        <f t="shared" si="212"/>
        <v>1544</v>
      </c>
      <c r="S1940">
        <v>1</v>
      </c>
      <c r="T1940" s="2" t="str">
        <f t="shared" si="213"/>
        <v>With Discount</v>
      </c>
      <c r="U1940">
        <v>6</v>
      </c>
      <c r="V1940" s="18">
        <f t="shared" si="214"/>
        <v>579</v>
      </c>
      <c r="W1940">
        <v>11</v>
      </c>
      <c r="X1940">
        <v>10</v>
      </c>
      <c r="Y1940" s="18">
        <f t="shared" si="215"/>
        <v>965</v>
      </c>
      <c r="Z1940">
        <v>2</v>
      </c>
      <c r="AA1940" s="2">
        <f t="shared" si="216"/>
        <v>28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3</v>
      </c>
      <c r="AI1940">
        <v>11</v>
      </c>
      <c r="AJ1940">
        <v>1</v>
      </c>
    </row>
    <row r="1941" spans="1:36" x14ac:dyDescent="0.25">
      <c r="A1941">
        <v>7530</v>
      </c>
      <c r="B1941">
        <v>1950</v>
      </c>
      <c r="C1941" s="2">
        <f t="shared" ca="1" si="210"/>
        <v>75</v>
      </c>
      <c r="D1941" t="s">
        <v>33</v>
      </c>
      <c r="E1941" t="s">
        <v>57</v>
      </c>
      <c r="F1941">
        <v>56551</v>
      </c>
      <c r="G1941">
        <v>1</v>
      </c>
      <c r="H1941">
        <v>1</v>
      </c>
      <c r="I1941" s="21">
        <f t="shared" si="211"/>
        <v>2</v>
      </c>
      <c r="J1941" s="1">
        <v>41825</v>
      </c>
      <c r="K1941">
        <v>48</v>
      </c>
      <c r="L1941">
        <v>67</v>
      </c>
      <c r="M1941">
        <v>4</v>
      </c>
      <c r="N1941">
        <v>32</v>
      </c>
      <c r="O1941">
        <v>17</v>
      </c>
      <c r="P1941">
        <v>2</v>
      </c>
      <c r="Q1941">
        <v>16</v>
      </c>
      <c r="R1941" s="2">
        <f t="shared" si="212"/>
        <v>138</v>
      </c>
      <c r="S1941">
        <v>3</v>
      </c>
      <c r="T1941" s="2" t="str">
        <f t="shared" si="213"/>
        <v>With Discount</v>
      </c>
      <c r="U1941">
        <v>2</v>
      </c>
      <c r="V1941" s="18">
        <f t="shared" si="214"/>
        <v>46</v>
      </c>
      <c r="W1941">
        <v>1</v>
      </c>
      <c r="X1941">
        <v>4</v>
      </c>
      <c r="Y1941" s="18">
        <f t="shared" si="215"/>
        <v>92</v>
      </c>
      <c r="Z1941">
        <v>4</v>
      </c>
      <c r="AA1941" s="2">
        <f t="shared" si="216"/>
        <v>10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3</v>
      </c>
      <c r="AI1941">
        <v>11</v>
      </c>
      <c r="AJ1941">
        <v>0</v>
      </c>
    </row>
    <row r="1942" spans="1:36" x14ac:dyDescent="0.25">
      <c r="A1942">
        <v>8925</v>
      </c>
      <c r="B1942">
        <v>1965</v>
      </c>
      <c r="C1942" s="2">
        <f t="shared" ca="1" si="210"/>
        <v>60</v>
      </c>
      <c r="D1942" t="s">
        <v>443</v>
      </c>
      <c r="E1942" t="s">
        <v>34</v>
      </c>
      <c r="F1942">
        <v>70053</v>
      </c>
      <c r="G1942">
        <v>0</v>
      </c>
      <c r="H1942">
        <v>1</v>
      </c>
      <c r="I1942" s="21">
        <f t="shared" si="211"/>
        <v>1</v>
      </c>
      <c r="J1942" s="1">
        <v>41340</v>
      </c>
      <c r="K1942">
        <v>38</v>
      </c>
      <c r="L1942">
        <v>512</v>
      </c>
      <c r="M1942">
        <v>53</v>
      </c>
      <c r="N1942">
        <v>98</v>
      </c>
      <c r="O1942">
        <v>81</v>
      </c>
      <c r="P1942">
        <v>179</v>
      </c>
      <c r="Q1942">
        <v>89</v>
      </c>
      <c r="R1942" s="2">
        <f t="shared" si="212"/>
        <v>1012</v>
      </c>
      <c r="S1942">
        <v>3</v>
      </c>
      <c r="T1942" s="2" t="str">
        <f t="shared" si="213"/>
        <v>With Discount</v>
      </c>
      <c r="U1942">
        <v>8</v>
      </c>
      <c r="V1942" s="18">
        <f t="shared" si="214"/>
        <v>449.77777777777777</v>
      </c>
      <c r="W1942">
        <v>5</v>
      </c>
      <c r="X1942">
        <v>10</v>
      </c>
      <c r="Y1942" s="18">
        <f t="shared" si="215"/>
        <v>562.22222222222229</v>
      </c>
      <c r="Z1942">
        <v>5</v>
      </c>
      <c r="AA1942" s="2">
        <f t="shared" si="216"/>
        <v>26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3</v>
      </c>
      <c r="AI1942">
        <v>11</v>
      </c>
      <c r="AJ1942">
        <v>0</v>
      </c>
    </row>
    <row r="1943" spans="1:36" x14ac:dyDescent="0.25">
      <c r="A1943">
        <v>3009</v>
      </c>
      <c r="B1943">
        <v>1962</v>
      </c>
      <c r="C1943" s="2">
        <f t="shared" ca="1" si="210"/>
        <v>63</v>
      </c>
      <c r="D1943" t="s">
        <v>33</v>
      </c>
      <c r="E1943" t="s">
        <v>57</v>
      </c>
      <c r="F1943">
        <v>71670</v>
      </c>
      <c r="G1943">
        <v>0</v>
      </c>
      <c r="H1943">
        <v>0</v>
      </c>
      <c r="I1943" s="21">
        <f t="shared" si="211"/>
        <v>0</v>
      </c>
      <c r="J1943" s="1">
        <v>41524</v>
      </c>
      <c r="K1943">
        <v>8</v>
      </c>
      <c r="L1943">
        <v>1462</v>
      </c>
      <c r="M1943">
        <v>16</v>
      </c>
      <c r="N1943">
        <v>128</v>
      </c>
      <c r="O1943">
        <v>0</v>
      </c>
      <c r="P1943">
        <v>0</v>
      </c>
      <c r="Q1943">
        <v>160</v>
      </c>
      <c r="R1943" s="2">
        <f t="shared" si="212"/>
        <v>1766</v>
      </c>
      <c r="S1943">
        <v>1</v>
      </c>
      <c r="T1943" s="2" t="str">
        <f t="shared" si="213"/>
        <v>With Discount</v>
      </c>
      <c r="U1943">
        <v>5</v>
      </c>
      <c r="V1943" s="18">
        <f t="shared" si="214"/>
        <v>802.72727272727275</v>
      </c>
      <c r="W1943">
        <v>3</v>
      </c>
      <c r="X1943">
        <v>6</v>
      </c>
      <c r="Y1943" s="18">
        <f t="shared" si="215"/>
        <v>963.27272727272725</v>
      </c>
      <c r="Z1943">
        <v>6</v>
      </c>
      <c r="AA1943" s="2">
        <f t="shared" si="216"/>
        <v>15</v>
      </c>
      <c r="AB1943">
        <v>0</v>
      </c>
      <c r="AC1943">
        <v>1</v>
      </c>
      <c r="AD1943">
        <v>1</v>
      </c>
      <c r="AE1943">
        <v>0</v>
      </c>
      <c r="AF1943">
        <v>1</v>
      </c>
      <c r="AG1943">
        <v>0</v>
      </c>
      <c r="AH1943">
        <v>3</v>
      </c>
      <c r="AI1943">
        <v>11</v>
      </c>
      <c r="AJ1943">
        <v>1</v>
      </c>
    </row>
    <row r="1944" spans="1:36" x14ac:dyDescent="0.25">
      <c r="A1944">
        <v>6355</v>
      </c>
      <c r="B1944">
        <v>1978</v>
      </c>
      <c r="C1944" s="2">
        <f t="shared" ca="1" si="210"/>
        <v>47</v>
      </c>
      <c r="D1944" t="s">
        <v>442</v>
      </c>
      <c r="E1944" t="s">
        <v>34</v>
      </c>
      <c r="F1944">
        <v>44359</v>
      </c>
      <c r="G1944">
        <v>1</v>
      </c>
      <c r="H1944">
        <v>1</v>
      </c>
      <c r="I1944" s="21">
        <f t="shared" si="211"/>
        <v>2</v>
      </c>
      <c r="J1944" t="s">
        <v>164</v>
      </c>
      <c r="K1944">
        <v>19</v>
      </c>
      <c r="L1944">
        <v>20</v>
      </c>
      <c r="M1944">
        <v>0</v>
      </c>
      <c r="N1944">
        <v>14</v>
      </c>
      <c r="O1944">
        <v>7</v>
      </c>
      <c r="P1944">
        <v>3</v>
      </c>
      <c r="Q1944">
        <v>1</v>
      </c>
      <c r="R1944" s="2">
        <f t="shared" si="212"/>
        <v>45</v>
      </c>
      <c r="S1944">
        <v>3</v>
      </c>
      <c r="T1944" s="2" t="str">
        <f t="shared" si="213"/>
        <v>With Discount</v>
      </c>
      <c r="U1944">
        <v>2</v>
      </c>
      <c r="V1944" s="18">
        <f t="shared" si="214"/>
        <v>15</v>
      </c>
      <c r="W1944">
        <v>0</v>
      </c>
      <c r="X1944">
        <v>4</v>
      </c>
      <c r="Y1944" s="18">
        <f t="shared" si="215"/>
        <v>30</v>
      </c>
      <c r="Z1944">
        <v>3</v>
      </c>
      <c r="AA1944" s="2">
        <f t="shared" si="216"/>
        <v>9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3</v>
      </c>
      <c r="AI1944">
        <v>11</v>
      </c>
      <c r="AJ1944">
        <v>0</v>
      </c>
    </row>
    <row r="1945" spans="1:36" x14ac:dyDescent="0.25">
      <c r="A1945">
        <v>3517</v>
      </c>
      <c r="B1945">
        <v>1952</v>
      </c>
      <c r="C1945" s="2">
        <f t="shared" ca="1" si="210"/>
        <v>73</v>
      </c>
      <c r="D1945" t="s">
        <v>442</v>
      </c>
      <c r="E1945" t="s">
        <v>30</v>
      </c>
      <c r="F1945">
        <v>40887</v>
      </c>
      <c r="G1945">
        <v>1</v>
      </c>
      <c r="H1945">
        <v>1</v>
      </c>
      <c r="I1945" s="21">
        <f t="shared" si="211"/>
        <v>2</v>
      </c>
      <c r="J1945" s="1">
        <v>41430</v>
      </c>
      <c r="K1945">
        <v>32</v>
      </c>
      <c r="L1945">
        <v>50</v>
      </c>
      <c r="M1945">
        <v>4</v>
      </c>
      <c r="N1945">
        <v>44</v>
      </c>
      <c r="O1945">
        <v>10</v>
      </c>
      <c r="P1945">
        <v>10</v>
      </c>
      <c r="Q1945">
        <v>43</v>
      </c>
      <c r="R1945" s="2">
        <f t="shared" si="212"/>
        <v>161</v>
      </c>
      <c r="S1945">
        <v>3</v>
      </c>
      <c r="T1945" s="2" t="str">
        <f t="shared" si="213"/>
        <v>With Discount</v>
      </c>
      <c r="U1945">
        <v>3</v>
      </c>
      <c r="V1945" s="18">
        <f t="shared" si="214"/>
        <v>80.5</v>
      </c>
      <c r="W1945">
        <v>1</v>
      </c>
      <c r="X1945">
        <v>3</v>
      </c>
      <c r="Y1945" s="18">
        <f t="shared" si="215"/>
        <v>80.5</v>
      </c>
      <c r="Z1945">
        <v>9</v>
      </c>
      <c r="AA1945" s="2">
        <f t="shared" si="216"/>
        <v>10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3</v>
      </c>
      <c r="AI1945">
        <v>11</v>
      </c>
      <c r="AJ1945">
        <v>1</v>
      </c>
    </row>
    <row r="1946" spans="1:36" x14ac:dyDescent="0.25">
      <c r="A1946">
        <v>1158</v>
      </c>
      <c r="B1946">
        <v>1966</v>
      </c>
      <c r="C1946" s="2">
        <f t="shared" ca="1" si="210"/>
        <v>59</v>
      </c>
      <c r="D1946" t="s">
        <v>442</v>
      </c>
      <c r="E1946" t="s">
        <v>37</v>
      </c>
      <c r="F1946">
        <v>48877</v>
      </c>
      <c r="G1946">
        <v>0</v>
      </c>
      <c r="H1946">
        <v>1</v>
      </c>
      <c r="I1946" s="21">
        <f t="shared" si="211"/>
        <v>1</v>
      </c>
      <c r="J1946" s="1">
        <v>41760</v>
      </c>
      <c r="K1946">
        <v>27</v>
      </c>
      <c r="L1946">
        <v>102</v>
      </c>
      <c r="M1946">
        <v>1</v>
      </c>
      <c r="N1946">
        <v>15</v>
      </c>
      <c r="O1946">
        <v>2</v>
      </c>
      <c r="P1946">
        <v>0</v>
      </c>
      <c r="Q1946">
        <v>24</v>
      </c>
      <c r="R1946" s="2">
        <f t="shared" si="212"/>
        <v>144</v>
      </c>
      <c r="S1946">
        <v>1</v>
      </c>
      <c r="T1946" s="2" t="str">
        <f t="shared" si="213"/>
        <v>With Discount</v>
      </c>
      <c r="U1946">
        <v>3</v>
      </c>
      <c r="V1946" s="18">
        <f t="shared" si="214"/>
        <v>61.714285714285708</v>
      </c>
      <c r="W1946">
        <v>0</v>
      </c>
      <c r="X1946">
        <v>4</v>
      </c>
      <c r="Y1946" s="18">
        <f t="shared" si="215"/>
        <v>82.285714285714278</v>
      </c>
      <c r="Z1946">
        <v>7</v>
      </c>
      <c r="AA1946" s="2">
        <f t="shared" si="216"/>
        <v>8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3</v>
      </c>
      <c r="AI1946">
        <v>11</v>
      </c>
      <c r="AJ1946">
        <v>0</v>
      </c>
    </row>
    <row r="1947" spans="1:36" x14ac:dyDescent="0.25">
      <c r="A1947">
        <v>6203</v>
      </c>
      <c r="B1947">
        <v>1947</v>
      </c>
      <c r="C1947" s="2">
        <f t="shared" ca="1" si="210"/>
        <v>78</v>
      </c>
      <c r="D1947" t="s">
        <v>442</v>
      </c>
      <c r="E1947" t="s">
        <v>34</v>
      </c>
      <c r="F1947">
        <v>74485</v>
      </c>
      <c r="G1947">
        <v>0</v>
      </c>
      <c r="H1947">
        <v>0</v>
      </c>
      <c r="I1947" s="21">
        <f t="shared" si="211"/>
        <v>0</v>
      </c>
      <c r="J1947" t="s">
        <v>432</v>
      </c>
      <c r="K1947">
        <v>58</v>
      </c>
      <c r="L1947">
        <v>499</v>
      </c>
      <c r="M1947">
        <v>149</v>
      </c>
      <c r="N1947">
        <v>815</v>
      </c>
      <c r="O1947">
        <v>173</v>
      </c>
      <c r="P1947">
        <v>49</v>
      </c>
      <c r="Q1947">
        <v>49</v>
      </c>
      <c r="R1947" s="2">
        <f t="shared" si="212"/>
        <v>1734</v>
      </c>
      <c r="S1947">
        <v>1</v>
      </c>
      <c r="T1947" s="2" t="str">
        <f t="shared" si="213"/>
        <v>With Discount</v>
      </c>
      <c r="U1947">
        <v>6</v>
      </c>
      <c r="V1947" s="18">
        <f t="shared" si="214"/>
        <v>578</v>
      </c>
      <c r="W1947">
        <v>7</v>
      </c>
      <c r="X1947">
        <v>12</v>
      </c>
      <c r="Y1947" s="18">
        <f t="shared" si="215"/>
        <v>1156</v>
      </c>
      <c r="Z1947">
        <v>3</v>
      </c>
      <c r="AA1947" s="2">
        <f t="shared" si="216"/>
        <v>26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3</v>
      </c>
      <c r="AI1947">
        <v>11</v>
      </c>
      <c r="AJ1947">
        <v>0</v>
      </c>
    </row>
    <row r="1948" spans="1:36" x14ac:dyDescent="0.25">
      <c r="A1948">
        <v>7165</v>
      </c>
      <c r="B1948">
        <v>1972</v>
      </c>
      <c r="C1948" s="2">
        <f t="shared" ca="1" si="210"/>
        <v>53</v>
      </c>
      <c r="D1948" t="s">
        <v>442</v>
      </c>
      <c r="E1948" t="s">
        <v>34</v>
      </c>
      <c r="F1948">
        <v>64474</v>
      </c>
      <c r="G1948">
        <v>0</v>
      </c>
      <c r="H1948">
        <v>1</v>
      </c>
      <c r="I1948" s="21">
        <f t="shared" si="211"/>
        <v>1</v>
      </c>
      <c r="J1948" t="s">
        <v>213</v>
      </c>
      <c r="K1948">
        <v>59</v>
      </c>
      <c r="L1948">
        <v>381</v>
      </c>
      <c r="M1948">
        <v>35</v>
      </c>
      <c r="N1948">
        <v>172</v>
      </c>
      <c r="O1948">
        <v>56</v>
      </c>
      <c r="P1948">
        <v>86</v>
      </c>
      <c r="Q1948">
        <v>93</v>
      </c>
      <c r="R1948" s="2">
        <f t="shared" si="212"/>
        <v>823</v>
      </c>
      <c r="S1948">
        <v>2</v>
      </c>
      <c r="T1948" s="2" t="str">
        <f t="shared" si="213"/>
        <v>With Discount</v>
      </c>
      <c r="U1948">
        <v>8</v>
      </c>
      <c r="V1948" s="18">
        <f t="shared" si="214"/>
        <v>365.77777777777777</v>
      </c>
      <c r="W1948">
        <v>2</v>
      </c>
      <c r="X1948">
        <v>10</v>
      </c>
      <c r="Y1948" s="18">
        <f t="shared" si="215"/>
        <v>457.22222222222223</v>
      </c>
      <c r="Z1948">
        <v>5</v>
      </c>
      <c r="AA1948" s="2">
        <f t="shared" si="216"/>
        <v>22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3</v>
      </c>
      <c r="AI1948">
        <v>11</v>
      </c>
      <c r="AJ1948">
        <v>0</v>
      </c>
    </row>
    <row r="1949" spans="1:36" x14ac:dyDescent="0.25">
      <c r="A1949">
        <v>3595</v>
      </c>
      <c r="B1949">
        <v>1963</v>
      </c>
      <c r="C1949" s="2">
        <f t="shared" ca="1" si="210"/>
        <v>62</v>
      </c>
      <c r="D1949" t="s">
        <v>442</v>
      </c>
      <c r="E1949" t="s">
        <v>34</v>
      </c>
      <c r="F1949">
        <v>77226</v>
      </c>
      <c r="G1949">
        <v>0</v>
      </c>
      <c r="H1949">
        <v>1</v>
      </c>
      <c r="I1949" s="21">
        <f t="shared" si="211"/>
        <v>1</v>
      </c>
      <c r="J1949" t="s">
        <v>433</v>
      </c>
      <c r="K1949">
        <v>29</v>
      </c>
      <c r="L1949">
        <v>631</v>
      </c>
      <c r="M1949">
        <v>43</v>
      </c>
      <c r="N1949">
        <v>239</v>
      </c>
      <c r="O1949">
        <v>128</v>
      </c>
      <c r="P1949">
        <v>76</v>
      </c>
      <c r="Q1949">
        <v>21</v>
      </c>
      <c r="R1949" s="2">
        <f t="shared" si="212"/>
        <v>1138</v>
      </c>
      <c r="S1949">
        <v>2</v>
      </c>
      <c r="T1949" s="2" t="str">
        <f t="shared" si="213"/>
        <v>With Discount</v>
      </c>
      <c r="U1949">
        <v>6</v>
      </c>
      <c r="V1949" s="18">
        <f t="shared" si="214"/>
        <v>379.33333333333331</v>
      </c>
      <c r="W1949">
        <v>8</v>
      </c>
      <c r="X1949">
        <v>12</v>
      </c>
      <c r="Y1949" s="18">
        <f t="shared" si="215"/>
        <v>758.66666666666663</v>
      </c>
      <c r="Z1949">
        <v>3</v>
      </c>
      <c r="AA1949" s="2">
        <f t="shared" si="216"/>
        <v>28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3</v>
      </c>
      <c r="AI1949">
        <v>11</v>
      </c>
      <c r="AJ1949">
        <v>0</v>
      </c>
    </row>
    <row r="1950" spans="1:36" x14ac:dyDescent="0.25">
      <c r="A1950">
        <v>8537</v>
      </c>
      <c r="B1950">
        <v>1949</v>
      </c>
      <c r="C1950" s="2">
        <f t="shared" ca="1" si="210"/>
        <v>76</v>
      </c>
      <c r="D1950" t="s">
        <v>442</v>
      </c>
      <c r="E1950" t="s">
        <v>57</v>
      </c>
      <c r="F1950">
        <v>72643</v>
      </c>
      <c r="G1950">
        <v>0</v>
      </c>
      <c r="H1950">
        <v>0</v>
      </c>
      <c r="I1950" s="21">
        <f t="shared" si="211"/>
        <v>0</v>
      </c>
      <c r="J1950" t="s">
        <v>422</v>
      </c>
      <c r="K1950">
        <v>60</v>
      </c>
      <c r="L1950">
        <v>526</v>
      </c>
      <c r="M1950">
        <v>80</v>
      </c>
      <c r="N1950">
        <v>553</v>
      </c>
      <c r="O1950">
        <v>123</v>
      </c>
      <c r="P1950">
        <v>94</v>
      </c>
      <c r="Q1950">
        <v>53</v>
      </c>
      <c r="R1950" s="2">
        <f t="shared" si="212"/>
        <v>1429</v>
      </c>
      <c r="S1950">
        <v>1</v>
      </c>
      <c r="T1950" s="2" t="str">
        <f t="shared" si="213"/>
        <v>With Discount</v>
      </c>
      <c r="U1950">
        <v>3</v>
      </c>
      <c r="V1950" s="18">
        <f t="shared" si="214"/>
        <v>428.7</v>
      </c>
      <c r="W1950">
        <v>10</v>
      </c>
      <c r="X1950">
        <v>7</v>
      </c>
      <c r="Y1950" s="18">
        <f t="shared" si="215"/>
        <v>1000.3</v>
      </c>
      <c r="Z1950">
        <v>2</v>
      </c>
      <c r="AA1950" s="2">
        <f t="shared" si="216"/>
        <v>21</v>
      </c>
      <c r="AB1950">
        <v>0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3</v>
      </c>
      <c r="AI1950">
        <v>11</v>
      </c>
      <c r="AJ1950">
        <v>1</v>
      </c>
    </row>
    <row r="1951" spans="1:36" x14ac:dyDescent="0.25">
      <c r="A1951">
        <v>4331</v>
      </c>
      <c r="B1951">
        <v>1978</v>
      </c>
      <c r="C1951" s="2">
        <f t="shared" ca="1" si="210"/>
        <v>47</v>
      </c>
      <c r="D1951" t="s">
        <v>443</v>
      </c>
      <c r="E1951" t="s">
        <v>34</v>
      </c>
      <c r="F1951">
        <v>85738</v>
      </c>
      <c r="G1951">
        <v>0</v>
      </c>
      <c r="H1951">
        <v>0</v>
      </c>
      <c r="I1951" s="21">
        <f t="shared" si="211"/>
        <v>0</v>
      </c>
      <c r="J1951" t="s">
        <v>337</v>
      </c>
      <c r="K1951">
        <v>41</v>
      </c>
      <c r="L1951">
        <v>913</v>
      </c>
      <c r="M1951">
        <v>26</v>
      </c>
      <c r="N1951">
        <v>376</v>
      </c>
      <c r="O1951">
        <v>17</v>
      </c>
      <c r="P1951">
        <v>26</v>
      </c>
      <c r="Q1951">
        <v>13</v>
      </c>
      <c r="R1951" s="2">
        <f t="shared" si="212"/>
        <v>1371</v>
      </c>
      <c r="S1951">
        <v>1</v>
      </c>
      <c r="T1951" s="2" t="str">
        <f t="shared" si="213"/>
        <v>With Discount</v>
      </c>
      <c r="U1951">
        <v>3</v>
      </c>
      <c r="V1951" s="18">
        <f t="shared" si="214"/>
        <v>293.78571428571428</v>
      </c>
      <c r="W1951">
        <v>6</v>
      </c>
      <c r="X1951">
        <v>11</v>
      </c>
      <c r="Y1951" s="18">
        <f t="shared" si="215"/>
        <v>1077.2142857142858</v>
      </c>
      <c r="Z1951">
        <v>1</v>
      </c>
      <c r="AA1951" s="2">
        <f t="shared" si="216"/>
        <v>21</v>
      </c>
      <c r="AB1951">
        <v>0</v>
      </c>
      <c r="AC1951">
        <v>1</v>
      </c>
      <c r="AD1951">
        <v>1</v>
      </c>
      <c r="AE1951">
        <v>0</v>
      </c>
      <c r="AF1951">
        <v>0</v>
      </c>
      <c r="AG1951">
        <v>0</v>
      </c>
      <c r="AH1951">
        <v>3</v>
      </c>
      <c r="AI1951">
        <v>11</v>
      </c>
      <c r="AJ1951">
        <v>0</v>
      </c>
    </row>
    <row r="1952" spans="1:36" x14ac:dyDescent="0.25">
      <c r="A1952">
        <v>6281</v>
      </c>
      <c r="B1952">
        <v>1966</v>
      </c>
      <c r="C1952" s="2">
        <f t="shared" ca="1" si="210"/>
        <v>59</v>
      </c>
      <c r="D1952" t="s">
        <v>442</v>
      </c>
      <c r="E1952" t="s">
        <v>37</v>
      </c>
      <c r="F1952">
        <v>55686</v>
      </c>
      <c r="G1952">
        <v>0</v>
      </c>
      <c r="H1952">
        <v>1</v>
      </c>
      <c r="I1952" s="21">
        <f t="shared" si="211"/>
        <v>1</v>
      </c>
      <c r="J1952" t="s">
        <v>326</v>
      </c>
      <c r="K1952">
        <v>27</v>
      </c>
      <c r="L1952">
        <v>673</v>
      </c>
      <c r="M1952">
        <v>0</v>
      </c>
      <c r="N1952">
        <v>199</v>
      </c>
      <c r="O1952">
        <v>37</v>
      </c>
      <c r="P1952">
        <v>47</v>
      </c>
      <c r="Q1952">
        <v>26</v>
      </c>
      <c r="R1952" s="2">
        <f t="shared" si="212"/>
        <v>982</v>
      </c>
      <c r="S1952">
        <v>2</v>
      </c>
      <c r="T1952" s="2" t="str">
        <f t="shared" si="213"/>
        <v>With Discount</v>
      </c>
      <c r="U1952">
        <v>6</v>
      </c>
      <c r="V1952" s="18">
        <f t="shared" si="214"/>
        <v>535.63636363636363</v>
      </c>
      <c r="W1952">
        <v>3</v>
      </c>
      <c r="X1952">
        <v>5</v>
      </c>
      <c r="Y1952" s="18">
        <f t="shared" si="215"/>
        <v>446.36363636363637</v>
      </c>
      <c r="Z1952">
        <v>4</v>
      </c>
      <c r="AA1952" s="2">
        <f t="shared" si="216"/>
        <v>16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3</v>
      </c>
      <c r="AI1952">
        <v>11</v>
      </c>
      <c r="AJ1952">
        <v>0</v>
      </c>
    </row>
    <row r="1953" spans="1:36" x14ac:dyDescent="0.25">
      <c r="A1953">
        <v>4338</v>
      </c>
      <c r="B1953">
        <v>1983</v>
      </c>
      <c r="C1953" s="2">
        <f t="shared" ca="1" si="210"/>
        <v>42</v>
      </c>
      <c r="D1953" t="s">
        <v>442</v>
      </c>
      <c r="E1953" t="s">
        <v>30</v>
      </c>
      <c r="F1953">
        <v>39062</v>
      </c>
      <c r="G1953">
        <v>1</v>
      </c>
      <c r="H1953">
        <v>0</v>
      </c>
      <c r="I1953" s="21">
        <f t="shared" si="211"/>
        <v>1</v>
      </c>
      <c r="J1953" t="s">
        <v>419</v>
      </c>
      <c r="K1953">
        <v>28</v>
      </c>
      <c r="L1953">
        <v>23</v>
      </c>
      <c r="M1953">
        <v>0</v>
      </c>
      <c r="N1953">
        <v>9</v>
      </c>
      <c r="O1953">
        <v>0</v>
      </c>
      <c r="P1953">
        <v>0</v>
      </c>
      <c r="Q1953">
        <v>12</v>
      </c>
      <c r="R1953" s="2">
        <f t="shared" si="212"/>
        <v>44</v>
      </c>
      <c r="S1953">
        <v>1</v>
      </c>
      <c r="T1953" s="2" t="str">
        <f t="shared" si="213"/>
        <v>With Discount</v>
      </c>
      <c r="U1953">
        <v>1</v>
      </c>
      <c r="V1953" s="18">
        <f t="shared" si="214"/>
        <v>11</v>
      </c>
      <c r="W1953">
        <v>0</v>
      </c>
      <c r="X1953">
        <v>3</v>
      </c>
      <c r="Y1953" s="18">
        <f t="shared" si="215"/>
        <v>33</v>
      </c>
      <c r="Z1953">
        <v>4</v>
      </c>
      <c r="AA1953" s="2">
        <f t="shared" si="216"/>
        <v>5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3</v>
      </c>
      <c r="AI1953">
        <v>11</v>
      </c>
      <c r="AJ1953">
        <v>0</v>
      </c>
    </row>
    <row r="1954" spans="1:36" x14ac:dyDescent="0.25">
      <c r="A1954">
        <v>2452</v>
      </c>
      <c r="B1954">
        <v>1971</v>
      </c>
      <c r="C1954" s="2">
        <f t="shared" ca="1" si="210"/>
        <v>54</v>
      </c>
      <c r="D1954" t="s">
        <v>442</v>
      </c>
      <c r="E1954" t="s">
        <v>34</v>
      </c>
      <c r="F1954">
        <v>34600</v>
      </c>
      <c r="G1954">
        <v>1</v>
      </c>
      <c r="H1954">
        <v>1</v>
      </c>
      <c r="I1954" s="21">
        <f t="shared" si="211"/>
        <v>2</v>
      </c>
      <c r="J1954" s="1">
        <v>41275</v>
      </c>
      <c r="K1954">
        <v>8</v>
      </c>
      <c r="L1954">
        <v>199</v>
      </c>
      <c r="M1954">
        <v>33</v>
      </c>
      <c r="N1954">
        <v>60</v>
      </c>
      <c r="O1954">
        <v>8</v>
      </c>
      <c r="P1954">
        <v>3</v>
      </c>
      <c r="Q1954">
        <v>15</v>
      </c>
      <c r="R1954" s="2">
        <f t="shared" si="212"/>
        <v>318</v>
      </c>
      <c r="S1954">
        <v>5</v>
      </c>
      <c r="T1954" s="2" t="str">
        <f t="shared" si="213"/>
        <v>With Discount</v>
      </c>
      <c r="U1954">
        <v>5</v>
      </c>
      <c r="V1954" s="18">
        <f t="shared" si="214"/>
        <v>159</v>
      </c>
      <c r="W1954">
        <v>2</v>
      </c>
      <c r="X1954">
        <v>5</v>
      </c>
      <c r="Y1954" s="18">
        <f t="shared" si="215"/>
        <v>159</v>
      </c>
      <c r="Z1954">
        <v>8</v>
      </c>
      <c r="AA1954" s="2">
        <f t="shared" si="216"/>
        <v>17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3</v>
      </c>
      <c r="AI1954">
        <v>11</v>
      </c>
      <c r="AJ1954">
        <v>1</v>
      </c>
    </row>
    <row r="1955" spans="1:36" x14ac:dyDescent="0.25">
      <c r="A1955">
        <v>9507</v>
      </c>
      <c r="B1955">
        <v>1975</v>
      </c>
      <c r="C1955" s="2">
        <f t="shared" ca="1" si="210"/>
        <v>50</v>
      </c>
      <c r="D1955" t="s">
        <v>442</v>
      </c>
      <c r="E1955" t="s">
        <v>34</v>
      </c>
      <c r="F1955">
        <v>40794</v>
      </c>
      <c r="G1955">
        <v>0</v>
      </c>
      <c r="H1955">
        <v>1</v>
      </c>
      <c r="I1955" s="21">
        <f t="shared" si="211"/>
        <v>1</v>
      </c>
      <c r="J1955" s="1">
        <v>41459</v>
      </c>
      <c r="K1955">
        <v>18</v>
      </c>
      <c r="L1955">
        <v>261</v>
      </c>
      <c r="M1955">
        <v>23</v>
      </c>
      <c r="N1955">
        <v>73</v>
      </c>
      <c r="O1955">
        <v>4</v>
      </c>
      <c r="P1955">
        <v>23</v>
      </c>
      <c r="Q1955">
        <v>50</v>
      </c>
      <c r="R1955" s="2">
        <f t="shared" si="212"/>
        <v>434</v>
      </c>
      <c r="S1955">
        <v>2</v>
      </c>
      <c r="T1955" s="2" t="str">
        <f t="shared" si="213"/>
        <v>With Discount</v>
      </c>
      <c r="U1955">
        <v>6</v>
      </c>
      <c r="V1955" s="18">
        <f t="shared" si="214"/>
        <v>236.72727272727272</v>
      </c>
      <c r="W1955">
        <v>3</v>
      </c>
      <c r="X1955">
        <v>5</v>
      </c>
      <c r="Y1955" s="18">
        <f t="shared" si="215"/>
        <v>197.27272727272725</v>
      </c>
      <c r="Z1955">
        <v>7</v>
      </c>
      <c r="AA1955" s="2">
        <f t="shared" si="216"/>
        <v>16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3</v>
      </c>
      <c r="AI1955">
        <v>11</v>
      </c>
      <c r="AJ1955">
        <v>0</v>
      </c>
    </row>
    <row r="1956" spans="1:36" x14ac:dyDescent="0.25">
      <c r="A1956">
        <v>8360</v>
      </c>
      <c r="B1956">
        <v>1971</v>
      </c>
      <c r="C1956" s="2">
        <f t="shared" ca="1" si="210"/>
        <v>54</v>
      </c>
      <c r="D1956" t="s">
        <v>443</v>
      </c>
      <c r="E1956" t="s">
        <v>34</v>
      </c>
      <c r="F1956">
        <v>54690</v>
      </c>
      <c r="G1956">
        <v>1</v>
      </c>
      <c r="H1956">
        <v>1</v>
      </c>
      <c r="I1956" s="21">
        <f t="shared" si="211"/>
        <v>2</v>
      </c>
      <c r="J1956" s="1">
        <v>41466</v>
      </c>
      <c r="K1956">
        <v>76</v>
      </c>
      <c r="L1956">
        <v>111</v>
      </c>
      <c r="M1956">
        <v>16</v>
      </c>
      <c r="N1956">
        <v>37</v>
      </c>
      <c r="O1956">
        <v>7</v>
      </c>
      <c r="P1956">
        <v>9</v>
      </c>
      <c r="Q1956">
        <v>18</v>
      </c>
      <c r="R1956" s="2">
        <f t="shared" si="212"/>
        <v>198</v>
      </c>
      <c r="S1956">
        <v>3</v>
      </c>
      <c r="T1956" s="2" t="str">
        <f t="shared" si="213"/>
        <v>With Discount</v>
      </c>
      <c r="U1956">
        <v>3</v>
      </c>
      <c r="V1956" s="18">
        <f t="shared" si="214"/>
        <v>74.25</v>
      </c>
      <c r="W1956">
        <v>1</v>
      </c>
      <c r="X1956">
        <v>5</v>
      </c>
      <c r="Y1956" s="18">
        <f t="shared" si="215"/>
        <v>123.75</v>
      </c>
      <c r="Z1956">
        <v>3</v>
      </c>
      <c r="AA1956" s="2">
        <f t="shared" si="216"/>
        <v>12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3</v>
      </c>
      <c r="AI1956">
        <v>11</v>
      </c>
      <c r="AJ1956">
        <v>0</v>
      </c>
    </row>
    <row r="1957" spans="1:36" x14ac:dyDescent="0.25">
      <c r="A1957">
        <v>10311</v>
      </c>
      <c r="B1957">
        <v>1969</v>
      </c>
      <c r="C1957" s="2">
        <f t="shared" ca="1" si="210"/>
        <v>56</v>
      </c>
      <c r="D1957" t="s">
        <v>442</v>
      </c>
      <c r="E1957" t="s">
        <v>34</v>
      </c>
      <c r="F1957">
        <v>4428</v>
      </c>
      <c r="G1957">
        <v>0</v>
      </c>
      <c r="H1957">
        <v>1</v>
      </c>
      <c r="I1957" s="21">
        <f t="shared" si="211"/>
        <v>1</v>
      </c>
      <c r="J1957" s="1">
        <v>41404</v>
      </c>
      <c r="K1957">
        <v>0</v>
      </c>
      <c r="L1957">
        <v>16</v>
      </c>
      <c r="M1957">
        <v>4</v>
      </c>
      <c r="N1957">
        <v>12</v>
      </c>
      <c r="O1957">
        <v>2</v>
      </c>
      <c r="P1957">
        <v>4</v>
      </c>
      <c r="Q1957">
        <v>321</v>
      </c>
      <c r="R1957" s="2">
        <f t="shared" si="212"/>
        <v>359</v>
      </c>
      <c r="S1957">
        <v>0</v>
      </c>
      <c r="T1957" s="2" t="str">
        <f t="shared" si="213"/>
        <v>Without Discount</v>
      </c>
      <c r="U1957">
        <v>25</v>
      </c>
      <c r="V1957" s="18">
        <f t="shared" si="214"/>
        <v>359</v>
      </c>
      <c r="W1957">
        <v>0</v>
      </c>
      <c r="X1957">
        <v>0</v>
      </c>
      <c r="Y1957" s="18">
        <f t="shared" si="215"/>
        <v>0</v>
      </c>
      <c r="Z1957">
        <v>1</v>
      </c>
      <c r="AA1957" s="2">
        <f t="shared" si="216"/>
        <v>25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3</v>
      </c>
      <c r="AI1957">
        <v>11</v>
      </c>
      <c r="AJ1957">
        <v>0</v>
      </c>
    </row>
    <row r="1958" spans="1:36" x14ac:dyDescent="0.25">
      <c r="A1958">
        <v>5117</v>
      </c>
      <c r="B1958">
        <v>1963</v>
      </c>
      <c r="C1958" s="2">
        <f t="shared" ca="1" si="210"/>
        <v>62</v>
      </c>
      <c r="D1958" t="s">
        <v>443</v>
      </c>
      <c r="E1958" t="s">
        <v>34</v>
      </c>
      <c r="F1958">
        <v>32632</v>
      </c>
      <c r="G1958">
        <v>0</v>
      </c>
      <c r="H1958">
        <v>0</v>
      </c>
      <c r="I1958" s="21">
        <f t="shared" si="211"/>
        <v>0</v>
      </c>
      <c r="J1958" s="1">
        <v>40947</v>
      </c>
      <c r="K1958">
        <v>32</v>
      </c>
      <c r="L1958">
        <v>63</v>
      </c>
      <c r="M1958">
        <v>151</v>
      </c>
      <c r="N1958">
        <v>137</v>
      </c>
      <c r="O1958">
        <v>153</v>
      </c>
      <c r="P1958">
        <v>19</v>
      </c>
      <c r="Q1958">
        <v>53</v>
      </c>
      <c r="R1958" s="2">
        <f t="shared" si="212"/>
        <v>576</v>
      </c>
      <c r="S1958">
        <v>2</v>
      </c>
      <c r="T1958" s="2" t="str">
        <f t="shared" si="213"/>
        <v>With Discount</v>
      </c>
      <c r="U1958">
        <v>4</v>
      </c>
      <c r="V1958" s="18">
        <f t="shared" si="214"/>
        <v>192</v>
      </c>
      <c r="W1958">
        <v>4</v>
      </c>
      <c r="X1958">
        <v>8</v>
      </c>
      <c r="Y1958" s="18">
        <f t="shared" si="215"/>
        <v>384</v>
      </c>
      <c r="Z1958">
        <v>5</v>
      </c>
      <c r="AA1958" s="2">
        <f t="shared" si="216"/>
        <v>18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3</v>
      </c>
      <c r="AI1958">
        <v>11</v>
      </c>
      <c r="AJ1958">
        <v>0</v>
      </c>
    </row>
    <row r="1959" spans="1:36" x14ac:dyDescent="0.25">
      <c r="A1959">
        <v>4867</v>
      </c>
      <c r="B1959">
        <v>1968</v>
      </c>
      <c r="C1959" s="2">
        <f t="shared" ca="1" si="210"/>
        <v>57</v>
      </c>
      <c r="D1959" t="s">
        <v>33</v>
      </c>
      <c r="E1959" t="s">
        <v>30</v>
      </c>
      <c r="F1959">
        <v>38236</v>
      </c>
      <c r="G1959">
        <v>1</v>
      </c>
      <c r="H1959">
        <v>1</v>
      </c>
      <c r="I1959" s="21">
        <f t="shared" si="211"/>
        <v>2</v>
      </c>
      <c r="J1959" t="s">
        <v>366</v>
      </c>
      <c r="K1959">
        <v>2</v>
      </c>
      <c r="L1959">
        <v>58</v>
      </c>
      <c r="M1959">
        <v>0</v>
      </c>
      <c r="N1959">
        <v>18</v>
      </c>
      <c r="O1959">
        <v>2</v>
      </c>
      <c r="P1959">
        <v>0</v>
      </c>
      <c r="Q1959">
        <v>10</v>
      </c>
      <c r="R1959" s="2">
        <f t="shared" si="212"/>
        <v>88</v>
      </c>
      <c r="S1959">
        <v>4</v>
      </c>
      <c r="T1959" s="2" t="str">
        <f t="shared" si="213"/>
        <v>With Discount</v>
      </c>
      <c r="U1959">
        <v>3</v>
      </c>
      <c r="V1959" s="18">
        <f t="shared" si="214"/>
        <v>37.714285714285715</v>
      </c>
      <c r="W1959">
        <v>0</v>
      </c>
      <c r="X1959">
        <v>4</v>
      </c>
      <c r="Y1959" s="18">
        <f t="shared" si="215"/>
        <v>50.285714285714285</v>
      </c>
      <c r="Z1959">
        <v>7</v>
      </c>
      <c r="AA1959" s="2">
        <f t="shared" si="216"/>
        <v>11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3</v>
      </c>
      <c r="AI1959">
        <v>11</v>
      </c>
      <c r="AJ1959">
        <v>0</v>
      </c>
    </row>
    <row r="1960" spans="1:36" x14ac:dyDescent="0.25">
      <c r="A1960">
        <v>9289</v>
      </c>
      <c r="B1960">
        <v>1979</v>
      </c>
      <c r="C1960" s="2">
        <f t="shared" ca="1" si="210"/>
        <v>46</v>
      </c>
      <c r="D1960" t="s">
        <v>442</v>
      </c>
      <c r="E1960" t="s">
        <v>34</v>
      </c>
      <c r="F1960">
        <v>36781</v>
      </c>
      <c r="G1960">
        <v>1</v>
      </c>
      <c r="H1960">
        <v>0</v>
      </c>
      <c r="I1960" s="21">
        <f t="shared" si="211"/>
        <v>1</v>
      </c>
      <c r="J1960" s="1">
        <v>41916</v>
      </c>
      <c r="K1960">
        <v>16</v>
      </c>
      <c r="L1960">
        <v>29</v>
      </c>
      <c r="M1960">
        <v>1</v>
      </c>
      <c r="N1960">
        <v>17</v>
      </c>
      <c r="O1960">
        <v>0</v>
      </c>
      <c r="P1960">
        <v>3</v>
      </c>
      <c r="Q1960">
        <v>13</v>
      </c>
      <c r="R1960" s="2">
        <f t="shared" si="212"/>
        <v>63</v>
      </c>
      <c r="S1960">
        <v>1</v>
      </c>
      <c r="T1960" s="2" t="str">
        <f t="shared" si="213"/>
        <v>With Discount</v>
      </c>
      <c r="U1960">
        <v>2</v>
      </c>
      <c r="V1960" s="18">
        <f t="shared" si="214"/>
        <v>31.5</v>
      </c>
      <c r="W1960">
        <v>1</v>
      </c>
      <c r="X1960">
        <v>2</v>
      </c>
      <c r="Y1960" s="18">
        <f t="shared" si="215"/>
        <v>31.5</v>
      </c>
      <c r="Z1960">
        <v>8</v>
      </c>
      <c r="AA1960" s="2">
        <f t="shared" si="216"/>
        <v>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3</v>
      </c>
      <c r="AI1960">
        <v>11</v>
      </c>
      <c r="AJ1960">
        <v>1</v>
      </c>
    </row>
    <row r="1961" spans="1:36" x14ac:dyDescent="0.25">
      <c r="A1961">
        <v>10913</v>
      </c>
      <c r="B1961">
        <v>1984</v>
      </c>
      <c r="C1961" s="2">
        <f t="shared" ca="1" si="210"/>
        <v>41</v>
      </c>
      <c r="D1961" t="s">
        <v>443</v>
      </c>
      <c r="E1961" t="s">
        <v>30</v>
      </c>
      <c r="F1961">
        <v>31385</v>
      </c>
      <c r="G1961">
        <v>1</v>
      </c>
      <c r="H1961">
        <v>0</v>
      </c>
      <c r="I1961" s="21">
        <f t="shared" si="211"/>
        <v>1</v>
      </c>
      <c r="J1961" s="1">
        <v>41041</v>
      </c>
      <c r="K1961">
        <v>56</v>
      </c>
      <c r="L1961">
        <v>3</v>
      </c>
      <c r="M1961">
        <v>2</v>
      </c>
      <c r="N1961">
        <v>12</v>
      </c>
      <c r="O1961">
        <v>0</v>
      </c>
      <c r="P1961">
        <v>1</v>
      </c>
      <c r="Q1961">
        <v>9</v>
      </c>
      <c r="R1961" s="2">
        <f t="shared" si="212"/>
        <v>27</v>
      </c>
      <c r="S1961">
        <v>1</v>
      </c>
      <c r="T1961" s="2" t="str">
        <f t="shared" si="213"/>
        <v>With Discount</v>
      </c>
      <c r="U1961">
        <v>1</v>
      </c>
      <c r="V1961" s="18">
        <f t="shared" si="214"/>
        <v>9</v>
      </c>
      <c r="W1961">
        <v>0</v>
      </c>
      <c r="X1961">
        <v>2</v>
      </c>
      <c r="Y1961" s="18">
        <f t="shared" si="215"/>
        <v>18</v>
      </c>
      <c r="Z1961">
        <v>8</v>
      </c>
      <c r="AA1961" s="2">
        <f t="shared" si="216"/>
        <v>4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3</v>
      </c>
      <c r="AI1961">
        <v>11</v>
      </c>
      <c r="AJ1961">
        <v>1</v>
      </c>
    </row>
    <row r="1962" spans="1:36" x14ac:dyDescent="0.25">
      <c r="A1962">
        <v>3032</v>
      </c>
      <c r="B1962">
        <v>1984</v>
      </c>
      <c r="C1962" s="2">
        <f t="shared" ca="1" si="210"/>
        <v>41</v>
      </c>
      <c r="D1962" t="s">
        <v>442</v>
      </c>
      <c r="E1962" t="s">
        <v>34</v>
      </c>
      <c r="F1962">
        <v>24570</v>
      </c>
      <c r="G1962">
        <v>1</v>
      </c>
      <c r="H1962">
        <v>0</v>
      </c>
      <c r="I1962" s="21">
        <f t="shared" si="211"/>
        <v>1</v>
      </c>
      <c r="J1962" t="s">
        <v>422</v>
      </c>
      <c r="K1962">
        <v>97</v>
      </c>
      <c r="L1962">
        <v>28</v>
      </c>
      <c r="M1962">
        <v>34</v>
      </c>
      <c r="N1962">
        <v>62</v>
      </c>
      <c r="O1962">
        <v>11</v>
      </c>
      <c r="P1962">
        <v>14</v>
      </c>
      <c r="Q1962">
        <v>44</v>
      </c>
      <c r="R1962" s="2">
        <f t="shared" si="212"/>
        <v>193</v>
      </c>
      <c r="S1962">
        <v>3</v>
      </c>
      <c r="T1962" s="2" t="str">
        <f t="shared" si="213"/>
        <v>With Discount</v>
      </c>
      <c r="U1962">
        <v>4</v>
      </c>
      <c r="V1962" s="18">
        <f t="shared" si="214"/>
        <v>96.5</v>
      </c>
      <c r="W1962">
        <v>0</v>
      </c>
      <c r="X1962">
        <v>4</v>
      </c>
      <c r="Y1962" s="18">
        <f t="shared" si="215"/>
        <v>96.5</v>
      </c>
      <c r="Z1962">
        <v>9</v>
      </c>
      <c r="AA1962" s="2">
        <f t="shared" si="216"/>
        <v>11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3</v>
      </c>
      <c r="AI1962">
        <v>11</v>
      </c>
      <c r="AJ1962">
        <v>0</v>
      </c>
    </row>
    <row r="1963" spans="1:36" x14ac:dyDescent="0.25">
      <c r="A1963">
        <v>8524</v>
      </c>
      <c r="B1963">
        <v>1974</v>
      </c>
      <c r="C1963" s="2">
        <f t="shared" ca="1" si="210"/>
        <v>51</v>
      </c>
      <c r="D1963" t="s">
        <v>33</v>
      </c>
      <c r="E1963" t="s">
        <v>37</v>
      </c>
      <c r="F1963">
        <v>25509</v>
      </c>
      <c r="G1963">
        <v>1</v>
      </c>
      <c r="H1963">
        <v>0</v>
      </c>
      <c r="I1963" s="21">
        <f t="shared" si="211"/>
        <v>1</v>
      </c>
      <c r="J1963" t="s">
        <v>181</v>
      </c>
      <c r="K1963">
        <v>15</v>
      </c>
      <c r="L1963">
        <v>40</v>
      </c>
      <c r="M1963">
        <v>3</v>
      </c>
      <c r="N1963">
        <v>30</v>
      </c>
      <c r="O1963">
        <v>10</v>
      </c>
      <c r="P1963">
        <v>7</v>
      </c>
      <c r="Q1963">
        <v>11</v>
      </c>
      <c r="R1963" s="2">
        <f t="shared" si="212"/>
        <v>101</v>
      </c>
      <c r="S1963">
        <v>3</v>
      </c>
      <c r="T1963" s="2" t="str">
        <f t="shared" si="213"/>
        <v>With Discount</v>
      </c>
      <c r="U1963">
        <v>3</v>
      </c>
      <c r="V1963" s="18">
        <f t="shared" si="214"/>
        <v>50.5</v>
      </c>
      <c r="W1963">
        <v>0</v>
      </c>
      <c r="X1963">
        <v>3</v>
      </c>
      <c r="Y1963" s="18">
        <f t="shared" si="215"/>
        <v>50.5</v>
      </c>
      <c r="Z1963">
        <v>9</v>
      </c>
      <c r="AA1963" s="2">
        <f t="shared" si="216"/>
        <v>9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3</v>
      </c>
      <c r="AI1963">
        <v>11</v>
      </c>
      <c r="AJ1963">
        <v>1</v>
      </c>
    </row>
    <row r="1964" spans="1:36" x14ac:dyDescent="0.25">
      <c r="A1964">
        <v>3334</v>
      </c>
      <c r="B1964">
        <v>1951</v>
      </c>
      <c r="C1964" s="2">
        <f t="shared" ca="1" si="210"/>
        <v>74</v>
      </c>
      <c r="D1964" t="s">
        <v>442</v>
      </c>
      <c r="E1964" t="s">
        <v>34</v>
      </c>
      <c r="F1964">
        <v>94642</v>
      </c>
      <c r="G1964">
        <v>0</v>
      </c>
      <c r="H1964">
        <v>0</v>
      </c>
      <c r="I1964" s="21">
        <f t="shared" si="211"/>
        <v>0</v>
      </c>
      <c r="J1964" s="1">
        <v>41975</v>
      </c>
      <c r="K1964">
        <v>35</v>
      </c>
      <c r="L1964">
        <v>879</v>
      </c>
      <c r="M1964">
        <v>143</v>
      </c>
      <c r="N1964">
        <v>797</v>
      </c>
      <c r="O1964">
        <v>106</v>
      </c>
      <c r="P1964">
        <v>143</v>
      </c>
      <c r="Q1964">
        <v>143</v>
      </c>
      <c r="R1964" s="2">
        <f t="shared" si="212"/>
        <v>2211</v>
      </c>
      <c r="S1964">
        <v>0</v>
      </c>
      <c r="T1964" s="2" t="str">
        <f t="shared" si="213"/>
        <v>Without Discount</v>
      </c>
      <c r="U1964">
        <v>5</v>
      </c>
      <c r="V1964" s="18">
        <f t="shared" si="214"/>
        <v>789.64285714285711</v>
      </c>
      <c r="W1964">
        <v>7</v>
      </c>
      <c r="X1964">
        <v>9</v>
      </c>
      <c r="Y1964" s="18">
        <f t="shared" si="215"/>
        <v>1421.3571428571429</v>
      </c>
      <c r="Z1964">
        <v>1</v>
      </c>
      <c r="AA1964" s="2">
        <f t="shared" si="216"/>
        <v>21</v>
      </c>
      <c r="AB1964">
        <v>0</v>
      </c>
      <c r="AC1964">
        <v>0</v>
      </c>
      <c r="AD1964">
        <v>1</v>
      </c>
      <c r="AE1964">
        <v>1</v>
      </c>
      <c r="AF1964">
        <v>0</v>
      </c>
      <c r="AG1964">
        <v>0</v>
      </c>
      <c r="AH1964">
        <v>3</v>
      </c>
      <c r="AI1964">
        <v>11</v>
      </c>
      <c r="AJ1964">
        <v>0</v>
      </c>
    </row>
    <row r="1965" spans="1:36" x14ac:dyDescent="0.25">
      <c r="A1965">
        <v>4470</v>
      </c>
      <c r="B1965">
        <v>1962</v>
      </c>
      <c r="C1965" s="2">
        <f t="shared" ca="1" si="210"/>
        <v>63</v>
      </c>
      <c r="D1965" t="s">
        <v>443</v>
      </c>
      <c r="E1965" t="s">
        <v>34</v>
      </c>
      <c r="F1965">
        <v>58646</v>
      </c>
      <c r="G1965">
        <v>0</v>
      </c>
      <c r="H1965">
        <v>1</v>
      </c>
      <c r="I1965" s="21">
        <f t="shared" si="211"/>
        <v>1</v>
      </c>
      <c r="J1965" s="1">
        <v>41553</v>
      </c>
      <c r="K1965">
        <v>3</v>
      </c>
      <c r="L1965">
        <v>62</v>
      </c>
      <c r="M1965">
        <v>1</v>
      </c>
      <c r="N1965">
        <v>44</v>
      </c>
      <c r="O1965">
        <v>6</v>
      </c>
      <c r="P1965">
        <v>5</v>
      </c>
      <c r="Q1965">
        <v>22</v>
      </c>
      <c r="R1965" s="2">
        <f t="shared" si="212"/>
        <v>140</v>
      </c>
      <c r="S1965">
        <v>1</v>
      </c>
      <c r="T1965" s="2" t="str">
        <f t="shared" si="213"/>
        <v>With Discount</v>
      </c>
      <c r="U1965">
        <v>2</v>
      </c>
      <c r="V1965" s="18">
        <f t="shared" si="214"/>
        <v>46.666666666666664</v>
      </c>
      <c r="W1965">
        <v>1</v>
      </c>
      <c r="X1965">
        <v>4</v>
      </c>
      <c r="Y1965" s="18">
        <f t="shared" si="215"/>
        <v>93.333333333333329</v>
      </c>
      <c r="Z1965">
        <v>4</v>
      </c>
      <c r="AA1965" s="2">
        <f t="shared" si="216"/>
        <v>8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3</v>
      </c>
      <c r="AI1965">
        <v>11</v>
      </c>
      <c r="AJ1965">
        <v>0</v>
      </c>
    </row>
    <row r="1966" spans="1:36" x14ac:dyDescent="0.25">
      <c r="A1966">
        <v>1406</v>
      </c>
      <c r="B1966">
        <v>1975</v>
      </c>
      <c r="C1966" s="2">
        <f t="shared" ca="1" si="210"/>
        <v>50</v>
      </c>
      <c r="D1966" t="s">
        <v>442</v>
      </c>
      <c r="E1966" t="s">
        <v>30</v>
      </c>
      <c r="F1966">
        <v>53201</v>
      </c>
      <c r="G1966">
        <v>1</v>
      </c>
      <c r="H1966">
        <v>1</v>
      </c>
      <c r="I1966" s="21">
        <f t="shared" si="211"/>
        <v>2</v>
      </c>
      <c r="J1966" s="1">
        <v>41610</v>
      </c>
      <c r="K1966">
        <v>49</v>
      </c>
      <c r="L1966">
        <v>280</v>
      </c>
      <c r="M1966">
        <v>7</v>
      </c>
      <c r="N1966">
        <v>81</v>
      </c>
      <c r="O1966">
        <v>20</v>
      </c>
      <c r="P1966">
        <v>0</v>
      </c>
      <c r="Q1966">
        <v>27</v>
      </c>
      <c r="R1966" s="2">
        <f t="shared" si="212"/>
        <v>415</v>
      </c>
      <c r="S1966">
        <v>8</v>
      </c>
      <c r="T1966" s="2" t="str">
        <f t="shared" si="213"/>
        <v>With Discount</v>
      </c>
      <c r="U1966">
        <v>6</v>
      </c>
      <c r="V1966" s="18">
        <f t="shared" si="214"/>
        <v>226.36363636363635</v>
      </c>
      <c r="W1966">
        <v>3</v>
      </c>
      <c r="X1966">
        <v>5</v>
      </c>
      <c r="Y1966" s="18">
        <f t="shared" si="215"/>
        <v>188.63636363636363</v>
      </c>
      <c r="Z1966">
        <v>7</v>
      </c>
      <c r="AA1966" s="2">
        <f t="shared" si="216"/>
        <v>22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3</v>
      </c>
      <c r="AI1966">
        <v>11</v>
      </c>
      <c r="AJ1966">
        <v>0</v>
      </c>
    </row>
    <row r="1967" spans="1:36" x14ac:dyDescent="0.25">
      <c r="A1967">
        <v>8619</v>
      </c>
      <c r="B1967">
        <v>1957</v>
      </c>
      <c r="C1967" s="2">
        <f t="shared" ca="1" si="210"/>
        <v>68</v>
      </c>
      <c r="D1967" t="s">
        <v>442</v>
      </c>
      <c r="E1967" t="s">
        <v>34</v>
      </c>
      <c r="F1967">
        <v>21994</v>
      </c>
      <c r="G1967">
        <v>0</v>
      </c>
      <c r="H1967">
        <v>1</v>
      </c>
      <c r="I1967" s="21">
        <f t="shared" si="211"/>
        <v>1</v>
      </c>
      <c r="J1967" t="s">
        <v>43</v>
      </c>
      <c r="K1967">
        <v>4</v>
      </c>
      <c r="L1967">
        <v>9</v>
      </c>
      <c r="M1967">
        <v>0</v>
      </c>
      <c r="N1967">
        <v>6</v>
      </c>
      <c r="O1967">
        <v>3</v>
      </c>
      <c r="P1967">
        <v>1</v>
      </c>
      <c r="Q1967">
        <v>3</v>
      </c>
      <c r="R1967" s="2">
        <f t="shared" si="212"/>
        <v>22</v>
      </c>
      <c r="S1967">
        <v>1</v>
      </c>
      <c r="T1967" s="2" t="str">
        <f t="shared" si="213"/>
        <v>With Discount</v>
      </c>
      <c r="U1967">
        <v>0</v>
      </c>
      <c r="V1967" s="18">
        <f t="shared" si="214"/>
        <v>0</v>
      </c>
      <c r="W1967">
        <v>0</v>
      </c>
      <c r="X1967">
        <v>3</v>
      </c>
      <c r="Y1967" s="18">
        <f t="shared" si="215"/>
        <v>22</v>
      </c>
      <c r="Z1967">
        <v>5</v>
      </c>
      <c r="AA1967" s="2">
        <f t="shared" si="216"/>
        <v>4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3</v>
      </c>
      <c r="AI1967">
        <v>11</v>
      </c>
      <c r="AJ1967">
        <v>0</v>
      </c>
    </row>
    <row r="1968" spans="1:36" x14ac:dyDescent="0.25">
      <c r="A1968">
        <v>10821</v>
      </c>
      <c r="B1968">
        <v>1978</v>
      </c>
      <c r="C1968" s="2">
        <f t="shared" ca="1" si="210"/>
        <v>47</v>
      </c>
      <c r="D1968" t="s">
        <v>442</v>
      </c>
      <c r="E1968" t="s">
        <v>34</v>
      </c>
      <c r="F1968">
        <v>57113</v>
      </c>
      <c r="G1968">
        <v>1</v>
      </c>
      <c r="H1968">
        <v>1</v>
      </c>
      <c r="I1968" s="21">
        <f t="shared" si="211"/>
        <v>2</v>
      </c>
      <c r="J1968" s="1">
        <v>41427</v>
      </c>
      <c r="K1968">
        <v>45</v>
      </c>
      <c r="L1968">
        <v>182</v>
      </c>
      <c r="M1968">
        <v>4</v>
      </c>
      <c r="N1968">
        <v>33</v>
      </c>
      <c r="O1968">
        <v>0</v>
      </c>
      <c r="P1968">
        <v>2</v>
      </c>
      <c r="Q1968">
        <v>42</v>
      </c>
      <c r="R1968" s="2">
        <f t="shared" si="212"/>
        <v>263</v>
      </c>
      <c r="S1968">
        <v>6</v>
      </c>
      <c r="T1968" s="2" t="str">
        <f t="shared" si="213"/>
        <v>With Discount</v>
      </c>
      <c r="U1968">
        <v>4</v>
      </c>
      <c r="V1968" s="18">
        <f t="shared" si="214"/>
        <v>116.88888888888889</v>
      </c>
      <c r="W1968">
        <v>1</v>
      </c>
      <c r="X1968">
        <v>5</v>
      </c>
      <c r="Y1968" s="18">
        <f t="shared" si="215"/>
        <v>146.11111111111111</v>
      </c>
      <c r="Z1968">
        <v>7</v>
      </c>
      <c r="AA1968" s="2">
        <f t="shared" si="216"/>
        <v>16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3</v>
      </c>
      <c r="AI1968">
        <v>11</v>
      </c>
      <c r="AJ1968">
        <v>0</v>
      </c>
    </row>
    <row r="1969" spans="1:36" x14ac:dyDescent="0.25">
      <c r="A1969">
        <v>4552</v>
      </c>
      <c r="B1969">
        <v>1991</v>
      </c>
      <c r="C1969" s="2">
        <f t="shared" ca="1" si="210"/>
        <v>34</v>
      </c>
      <c r="D1969" t="s">
        <v>442</v>
      </c>
      <c r="E1969" t="s">
        <v>34</v>
      </c>
      <c r="F1969">
        <v>51373</v>
      </c>
      <c r="G1969">
        <v>0</v>
      </c>
      <c r="H1969">
        <v>0</v>
      </c>
      <c r="I1969" s="21">
        <f t="shared" si="211"/>
        <v>0</v>
      </c>
      <c r="J1969" t="s">
        <v>204</v>
      </c>
      <c r="K1969">
        <v>37</v>
      </c>
      <c r="L1969">
        <v>83</v>
      </c>
      <c r="M1969">
        <v>2</v>
      </c>
      <c r="N1969">
        <v>101</v>
      </c>
      <c r="O1969">
        <v>64</v>
      </c>
      <c r="P1969">
        <v>26</v>
      </c>
      <c r="Q1969">
        <v>117</v>
      </c>
      <c r="R1969" s="2">
        <f t="shared" si="212"/>
        <v>393</v>
      </c>
      <c r="S1969">
        <v>1</v>
      </c>
      <c r="T1969" s="2" t="str">
        <f t="shared" si="213"/>
        <v>With Discount</v>
      </c>
      <c r="U1969">
        <v>3</v>
      </c>
      <c r="V1969" s="18">
        <f t="shared" si="214"/>
        <v>196.5</v>
      </c>
      <c r="W1969">
        <v>5</v>
      </c>
      <c r="X1969">
        <v>3</v>
      </c>
      <c r="Y1969" s="18">
        <f t="shared" si="215"/>
        <v>196.5</v>
      </c>
      <c r="Z1969">
        <v>4</v>
      </c>
      <c r="AA1969" s="2">
        <f t="shared" si="216"/>
        <v>12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3</v>
      </c>
      <c r="AI1969">
        <v>11</v>
      </c>
      <c r="AJ1969">
        <v>0</v>
      </c>
    </row>
    <row r="1970" spans="1:36" x14ac:dyDescent="0.25">
      <c r="A1970">
        <v>898</v>
      </c>
      <c r="B1970">
        <v>1986</v>
      </c>
      <c r="C1970" s="2">
        <f t="shared" ca="1" si="210"/>
        <v>39</v>
      </c>
      <c r="D1970" t="s">
        <v>442</v>
      </c>
      <c r="E1970" t="s">
        <v>34</v>
      </c>
      <c r="F1970">
        <v>23477</v>
      </c>
      <c r="G1970">
        <v>1</v>
      </c>
      <c r="H1970">
        <v>0</v>
      </c>
      <c r="I1970" s="21">
        <f t="shared" si="211"/>
        <v>1</v>
      </c>
      <c r="J1970" t="s">
        <v>290</v>
      </c>
      <c r="K1970">
        <v>39</v>
      </c>
      <c r="L1970">
        <v>38</v>
      </c>
      <c r="M1970">
        <v>15</v>
      </c>
      <c r="N1970">
        <v>54</v>
      </c>
      <c r="O1970">
        <v>3</v>
      </c>
      <c r="P1970">
        <v>8</v>
      </c>
      <c r="Q1970">
        <v>29</v>
      </c>
      <c r="R1970" s="2">
        <f t="shared" si="212"/>
        <v>147</v>
      </c>
      <c r="S1970">
        <v>3</v>
      </c>
      <c r="T1970" s="2" t="str">
        <f t="shared" si="213"/>
        <v>With Discount</v>
      </c>
      <c r="U1970">
        <v>3</v>
      </c>
      <c r="V1970" s="18">
        <f t="shared" si="214"/>
        <v>63</v>
      </c>
      <c r="W1970">
        <v>0</v>
      </c>
      <c r="X1970">
        <v>4</v>
      </c>
      <c r="Y1970" s="18">
        <f t="shared" si="215"/>
        <v>84</v>
      </c>
      <c r="Z1970">
        <v>8</v>
      </c>
      <c r="AA1970" s="2">
        <f t="shared" si="216"/>
        <v>10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3</v>
      </c>
      <c r="AI1970">
        <v>11</v>
      </c>
      <c r="AJ1970">
        <v>0</v>
      </c>
    </row>
    <row r="1971" spans="1:36" x14ac:dyDescent="0.25">
      <c r="A1971">
        <v>9797</v>
      </c>
      <c r="B1971">
        <v>1956</v>
      </c>
      <c r="C1971" s="2">
        <f t="shared" ca="1" si="210"/>
        <v>69</v>
      </c>
      <c r="D1971" t="s">
        <v>442</v>
      </c>
      <c r="E1971" t="s">
        <v>34</v>
      </c>
      <c r="F1971">
        <v>58116</v>
      </c>
      <c r="G1971">
        <v>0</v>
      </c>
      <c r="H1971">
        <v>1</v>
      </c>
      <c r="I1971" s="21">
        <f t="shared" si="211"/>
        <v>1</v>
      </c>
      <c r="J1971" t="s">
        <v>180</v>
      </c>
      <c r="K1971">
        <v>38</v>
      </c>
      <c r="L1971">
        <v>228</v>
      </c>
      <c r="M1971">
        <v>19</v>
      </c>
      <c r="N1971">
        <v>130</v>
      </c>
      <c r="O1971">
        <v>4</v>
      </c>
      <c r="P1971">
        <v>11</v>
      </c>
      <c r="Q1971">
        <v>51</v>
      </c>
      <c r="R1971" s="2">
        <f t="shared" si="212"/>
        <v>443</v>
      </c>
      <c r="S1971">
        <v>2</v>
      </c>
      <c r="T1971" s="2" t="str">
        <f t="shared" si="213"/>
        <v>With Discount</v>
      </c>
      <c r="U1971">
        <v>3</v>
      </c>
      <c r="V1971" s="18">
        <f t="shared" si="214"/>
        <v>120.81818181818181</v>
      </c>
      <c r="W1971">
        <v>3</v>
      </c>
      <c r="X1971">
        <v>8</v>
      </c>
      <c r="Y1971" s="18">
        <f t="shared" si="215"/>
        <v>322.18181818181819</v>
      </c>
      <c r="Z1971">
        <v>2</v>
      </c>
      <c r="AA1971" s="2">
        <f t="shared" si="216"/>
        <v>16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3</v>
      </c>
      <c r="AI1971">
        <v>11</v>
      </c>
      <c r="AJ1971">
        <v>0</v>
      </c>
    </row>
    <row r="1972" spans="1:36" x14ac:dyDescent="0.25">
      <c r="A1972">
        <v>10949</v>
      </c>
      <c r="B1972">
        <v>1963</v>
      </c>
      <c r="C1972" s="2">
        <f t="shared" ca="1" si="210"/>
        <v>62</v>
      </c>
      <c r="D1972" t="s">
        <v>33</v>
      </c>
      <c r="E1972" t="s">
        <v>37</v>
      </c>
      <c r="F1972">
        <v>72968</v>
      </c>
      <c r="G1972">
        <v>0</v>
      </c>
      <c r="H1972">
        <v>0</v>
      </c>
      <c r="I1972" s="21">
        <f t="shared" si="211"/>
        <v>0</v>
      </c>
      <c r="J1972" t="s">
        <v>294</v>
      </c>
      <c r="K1972">
        <v>8</v>
      </c>
      <c r="L1972">
        <v>1092</v>
      </c>
      <c r="M1972">
        <v>37</v>
      </c>
      <c r="N1972">
        <v>592</v>
      </c>
      <c r="O1972">
        <v>145</v>
      </c>
      <c r="P1972">
        <v>37</v>
      </c>
      <c r="Q1972">
        <v>55</v>
      </c>
      <c r="R1972" s="2">
        <f t="shared" si="212"/>
        <v>1958</v>
      </c>
      <c r="S1972">
        <v>1</v>
      </c>
      <c r="T1972" s="2" t="str">
        <f t="shared" si="213"/>
        <v>With Discount</v>
      </c>
      <c r="U1972">
        <v>5</v>
      </c>
      <c r="V1972" s="18">
        <f t="shared" si="214"/>
        <v>753.07692307692309</v>
      </c>
      <c r="W1972">
        <v>5</v>
      </c>
      <c r="X1972">
        <v>8</v>
      </c>
      <c r="Y1972" s="18">
        <f t="shared" si="215"/>
        <v>1204.9230769230769</v>
      </c>
      <c r="Z1972">
        <v>3</v>
      </c>
      <c r="AA1972" s="2">
        <f t="shared" si="216"/>
        <v>19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3</v>
      </c>
      <c r="AI1972">
        <v>11</v>
      </c>
      <c r="AJ1972">
        <v>1</v>
      </c>
    </row>
    <row r="1973" spans="1:36" x14ac:dyDescent="0.25">
      <c r="A1973">
        <v>8212</v>
      </c>
      <c r="B1973">
        <v>1971</v>
      </c>
      <c r="C1973" s="2">
        <f t="shared" ca="1" si="210"/>
        <v>54</v>
      </c>
      <c r="D1973" t="s">
        <v>443</v>
      </c>
      <c r="E1973" t="s">
        <v>34</v>
      </c>
      <c r="F1973">
        <v>39791</v>
      </c>
      <c r="G1973">
        <v>0</v>
      </c>
      <c r="H1973">
        <v>1</v>
      </c>
      <c r="I1973" s="21">
        <f t="shared" si="211"/>
        <v>1</v>
      </c>
      <c r="J1973" t="s">
        <v>45</v>
      </c>
      <c r="K1973">
        <v>89</v>
      </c>
      <c r="L1973">
        <v>85</v>
      </c>
      <c r="M1973">
        <v>15</v>
      </c>
      <c r="N1973">
        <v>27</v>
      </c>
      <c r="O1973">
        <v>13</v>
      </c>
      <c r="P1973">
        <v>13</v>
      </c>
      <c r="Q1973">
        <v>21</v>
      </c>
      <c r="R1973" s="2">
        <f t="shared" si="212"/>
        <v>174</v>
      </c>
      <c r="S1973">
        <v>2</v>
      </c>
      <c r="T1973" s="2" t="str">
        <f t="shared" si="213"/>
        <v>With Discount</v>
      </c>
      <c r="U1973">
        <v>3</v>
      </c>
      <c r="V1973" s="18">
        <f t="shared" si="214"/>
        <v>74.571428571428569</v>
      </c>
      <c r="W1973">
        <v>1</v>
      </c>
      <c r="X1973">
        <v>4</v>
      </c>
      <c r="Y1973" s="18">
        <f t="shared" si="215"/>
        <v>99.428571428571416</v>
      </c>
      <c r="Z1973">
        <v>7</v>
      </c>
      <c r="AA1973" s="2">
        <f t="shared" si="216"/>
        <v>10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3</v>
      </c>
      <c r="AI1973">
        <v>11</v>
      </c>
      <c r="AJ1973">
        <v>0</v>
      </c>
    </row>
    <row r="1974" spans="1:36" x14ac:dyDescent="0.25">
      <c r="A1974">
        <v>6248</v>
      </c>
      <c r="B1974">
        <v>1947</v>
      </c>
      <c r="C1974" s="2">
        <f t="shared" ca="1" si="210"/>
        <v>78</v>
      </c>
      <c r="D1974" t="s">
        <v>443</v>
      </c>
      <c r="E1974" t="s">
        <v>30</v>
      </c>
      <c r="F1974">
        <v>91712</v>
      </c>
      <c r="G1974">
        <v>0</v>
      </c>
      <c r="H1974">
        <v>0</v>
      </c>
      <c r="I1974" s="21">
        <f t="shared" si="211"/>
        <v>0</v>
      </c>
      <c r="J1974" t="s">
        <v>112</v>
      </c>
      <c r="K1974">
        <v>47</v>
      </c>
      <c r="L1974">
        <v>1276</v>
      </c>
      <c r="M1974">
        <v>24</v>
      </c>
      <c r="N1974">
        <v>746</v>
      </c>
      <c r="O1974">
        <v>94</v>
      </c>
      <c r="P1974">
        <v>29</v>
      </c>
      <c r="Q1974">
        <v>48</v>
      </c>
      <c r="R1974" s="2">
        <f t="shared" si="212"/>
        <v>2217</v>
      </c>
      <c r="S1974">
        <v>0</v>
      </c>
      <c r="T1974" s="2" t="str">
        <f t="shared" si="213"/>
        <v>Without Discount</v>
      </c>
      <c r="U1974">
        <v>9</v>
      </c>
      <c r="V1974" s="18">
        <f t="shared" si="214"/>
        <v>997.65</v>
      </c>
      <c r="W1974">
        <v>7</v>
      </c>
      <c r="X1974">
        <v>11</v>
      </c>
      <c r="Y1974" s="18">
        <f t="shared" si="215"/>
        <v>1219.3500000000001</v>
      </c>
      <c r="Z1974">
        <v>3</v>
      </c>
      <c r="AA1974" s="2">
        <f t="shared" si="216"/>
        <v>27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3</v>
      </c>
      <c r="AI1974">
        <v>11</v>
      </c>
      <c r="AJ1974">
        <v>1</v>
      </c>
    </row>
    <row r="1975" spans="1:36" x14ac:dyDescent="0.25">
      <c r="A1975">
        <v>10164</v>
      </c>
      <c r="B1975">
        <v>1958</v>
      </c>
      <c r="C1975" s="2">
        <f t="shared" ca="1" si="210"/>
        <v>67</v>
      </c>
      <c r="D1975" t="s">
        <v>442</v>
      </c>
      <c r="E1975" t="s">
        <v>30</v>
      </c>
      <c r="F1975">
        <v>94472</v>
      </c>
      <c r="G1975">
        <v>0</v>
      </c>
      <c r="H1975">
        <v>1</v>
      </c>
      <c r="I1975" s="21">
        <f t="shared" si="211"/>
        <v>1</v>
      </c>
      <c r="J1975" s="1">
        <v>41702</v>
      </c>
      <c r="K1975">
        <v>75</v>
      </c>
      <c r="L1975">
        <v>1017</v>
      </c>
      <c r="M1975">
        <v>33</v>
      </c>
      <c r="N1975">
        <v>417</v>
      </c>
      <c r="O1975">
        <v>108</v>
      </c>
      <c r="P1975">
        <v>100</v>
      </c>
      <c r="Q1975">
        <v>16</v>
      </c>
      <c r="R1975" s="2">
        <f t="shared" si="212"/>
        <v>1691</v>
      </c>
      <c r="S1975">
        <v>1</v>
      </c>
      <c r="T1975" s="2" t="str">
        <f t="shared" si="213"/>
        <v>With Discount</v>
      </c>
      <c r="U1975">
        <v>5</v>
      </c>
      <c r="V1975" s="18">
        <f t="shared" si="214"/>
        <v>845.5</v>
      </c>
      <c r="W1975">
        <v>5</v>
      </c>
      <c r="X1975">
        <v>5</v>
      </c>
      <c r="Y1975" s="18">
        <f t="shared" si="215"/>
        <v>845.5</v>
      </c>
      <c r="Z1975">
        <v>5</v>
      </c>
      <c r="AA1975" s="2">
        <f t="shared" si="216"/>
        <v>16</v>
      </c>
      <c r="AB1975">
        <v>0</v>
      </c>
      <c r="AC1975">
        <v>1</v>
      </c>
      <c r="AD1975">
        <v>1</v>
      </c>
      <c r="AE1975">
        <v>0</v>
      </c>
      <c r="AF1975">
        <v>0</v>
      </c>
      <c r="AG1975">
        <v>0</v>
      </c>
      <c r="AH1975">
        <v>3</v>
      </c>
      <c r="AI1975">
        <v>11</v>
      </c>
      <c r="AJ1975">
        <v>0</v>
      </c>
    </row>
    <row r="1976" spans="1:36" x14ac:dyDescent="0.25">
      <c r="A1976">
        <v>4547</v>
      </c>
      <c r="B1976">
        <v>1960</v>
      </c>
      <c r="C1976" s="2">
        <f t="shared" ca="1" si="210"/>
        <v>65</v>
      </c>
      <c r="D1976" t="s">
        <v>442</v>
      </c>
      <c r="E1976" t="s">
        <v>34</v>
      </c>
      <c r="F1976">
        <v>13672</v>
      </c>
      <c r="G1976">
        <v>1</v>
      </c>
      <c r="H1976">
        <v>1</v>
      </c>
      <c r="I1976" s="21">
        <f t="shared" si="211"/>
        <v>2</v>
      </c>
      <c r="J1976" t="s">
        <v>343</v>
      </c>
      <c r="K1976">
        <v>86</v>
      </c>
      <c r="L1976">
        <v>6</v>
      </c>
      <c r="M1976">
        <v>2</v>
      </c>
      <c r="N1976">
        <v>9</v>
      </c>
      <c r="O1976">
        <v>2</v>
      </c>
      <c r="P1976">
        <v>1</v>
      </c>
      <c r="Q1976">
        <v>5</v>
      </c>
      <c r="R1976" s="2">
        <f t="shared" si="212"/>
        <v>25</v>
      </c>
      <c r="S1976">
        <v>2</v>
      </c>
      <c r="T1976" s="2" t="str">
        <f t="shared" si="213"/>
        <v>With Discount</v>
      </c>
      <c r="U1976">
        <v>1</v>
      </c>
      <c r="V1976" s="18">
        <f t="shared" si="214"/>
        <v>6.25</v>
      </c>
      <c r="W1976">
        <v>0</v>
      </c>
      <c r="X1976">
        <v>3</v>
      </c>
      <c r="Y1976" s="18">
        <f t="shared" si="215"/>
        <v>18.75</v>
      </c>
      <c r="Z1976">
        <v>8</v>
      </c>
      <c r="AA1976" s="2">
        <f t="shared" si="216"/>
        <v>6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3</v>
      </c>
      <c r="AI1976">
        <v>11</v>
      </c>
      <c r="AJ1976">
        <v>0</v>
      </c>
    </row>
    <row r="1977" spans="1:36" x14ac:dyDescent="0.25">
      <c r="A1977">
        <v>6815</v>
      </c>
      <c r="B1977">
        <v>1980</v>
      </c>
      <c r="C1977" s="2">
        <f t="shared" ca="1" si="210"/>
        <v>45</v>
      </c>
      <c r="D1977" t="s">
        <v>443</v>
      </c>
      <c r="E1977" t="s">
        <v>34</v>
      </c>
      <c r="F1977">
        <v>96547</v>
      </c>
      <c r="G1977">
        <v>0</v>
      </c>
      <c r="H1977">
        <v>0</v>
      </c>
      <c r="I1977" s="21">
        <f t="shared" si="211"/>
        <v>0</v>
      </c>
      <c r="J1977" t="s">
        <v>120</v>
      </c>
      <c r="K1977">
        <v>4</v>
      </c>
      <c r="L1977">
        <v>448</v>
      </c>
      <c r="M1977">
        <v>21</v>
      </c>
      <c r="N1977">
        <v>125</v>
      </c>
      <c r="O1977">
        <v>52</v>
      </c>
      <c r="P1977">
        <v>101</v>
      </c>
      <c r="Q1977">
        <v>62</v>
      </c>
      <c r="R1977" s="2">
        <f t="shared" si="212"/>
        <v>809</v>
      </c>
      <c r="S1977">
        <v>0</v>
      </c>
      <c r="T1977" s="2" t="str">
        <f t="shared" si="213"/>
        <v>Without Discount</v>
      </c>
      <c r="U1977">
        <v>7</v>
      </c>
      <c r="V1977" s="18">
        <f t="shared" si="214"/>
        <v>377.53333333333336</v>
      </c>
      <c r="W1977">
        <v>6</v>
      </c>
      <c r="X1977">
        <v>8</v>
      </c>
      <c r="Y1977" s="18">
        <f t="shared" si="215"/>
        <v>431.46666666666664</v>
      </c>
      <c r="Z1977">
        <v>2</v>
      </c>
      <c r="AA1977" s="2">
        <f t="shared" si="216"/>
        <v>21</v>
      </c>
      <c r="AB1977">
        <v>1</v>
      </c>
      <c r="AC1977">
        <v>0</v>
      </c>
      <c r="AD1977">
        <v>1</v>
      </c>
      <c r="AE1977">
        <v>1</v>
      </c>
      <c r="AF1977">
        <v>0</v>
      </c>
      <c r="AG1977">
        <v>0</v>
      </c>
      <c r="AH1977">
        <v>3</v>
      </c>
      <c r="AI1977">
        <v>11</v>
      </c>
      <c r="AJ1977">
        <v>1</v>
      </c>
    </row>
    <row r="1978" spans="1:36" x14ac:dyDescent="0.25">
      <c r="A1978">
        <v>4122</v>
      </c>
      <c r="B1978">
        <v>1975</v>
      </c>
      <c r="C1978" s="2">
        <f t="shared" ca="1" si="210"/>
        <v>50</v>
      </c>
      <c r="D1978" t="s">
        <v>442</v>
      </c>
      <c r="E1978" t="s">
        <v>34</v>
      </c>
      <c r="F1978">
        <v>79205</v>
      </c>
      <c r="G1978">
        <v>0</v>
      </c>
      <c r="H1978">
        <v>0</v>
      </c>
      <c r="I1978" s="21">
        <f t="shared" si="211"/>
        <v>0</v>
      </c>
      <c r="J1978" t="s">
        <v>73</v>
      </c>
      <c r="K1978">
        <v>73</v>
      </c>
      <c r="L1978">
        <v>504</v>
      </c>
      <c r="M1978">
        <v>23</v>
      </c>
      <c r="N1978">
        <v>117</v>
      </c>
      <c r="O1978">
        <v>179</v>
      </c>
      <c r="P1978">
        <v>28</v>
      </c>
      <c r="Q1978">
        <v>44</v>
      </c>
      <c r="R1978" s="2">
        <f t="shared" si="212"/>
        <v>895</v>
      </c>
      <c r="S1978">
        <v>1</v>
      </c>
      <c r="T1978" s="2" t="str">
        <f t="shared" si="213"/>
        <v>With Discount</v>
      </c>
      <c r="U1978">
        <v>6</v>
      </c>
      <c r="V1978" s="18">
        <f t="shared" si="214"/>
        <v>537</v>
      </c>
      <c r="W1978">
        <v>5</v>
      </c>
      <c r="X1978">
        <v>4</v>
      </c>
      <c r="Y1978" s="18">
        <f t="shared" si="215"/>
        <v>358</v>
      </c>
      <c r="Z1978">
        <v>4</v>
      </c>
      <c r="AA1978" s="2">
        <f t="shared" si="216"/>
        <v>16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3</v>
      </c>
      <c r="AI1978">
        <v>11</v>
      </c>
      <c r="AJ1978">
        <v>1</v>
      </c>
    </row>
    <row r="1979" spans="1:36" x14ac:dyDescent="0.25">
      <c r="A1979">
        <v>10841</v>
      </c>
      <c r="B1979">
        <v>1975</v>
      </c>
      <c r="C1979" s="2">
        <f t="shared" ca="1" si="210"/>
        <v>50</v>
      </c>
      <c r="D1979" t="s">
        <v>33</v>
      </c>
      <c r="E1979" t="s">
        <v>34</v>
      </c>
      <c r="F1979">
        <v>56559</v>
      </c>
      <c r="G1979">
        <v>0</v>
      </c>
      <c r="H1979">
        <v>1</v>
      </c>
      <c r="I1979" s="21">
        <f t="shared" si="211"/>
        <v>1</v>
      </c>
      <c r="J1979" t="s">
        <v>193</v>
      </c>
      <c r="K1979">
        <v>46</v>
      </c>
      <c r="L1979">
        <v>226</v>
      </c>
      <c r="M1979">
        <v>22</v>
      </c>
      <c r="N1979">
        <v>133</v>
      </c>
      <c r="O1979">
        <v>41</v>
      </c>
      <c r="P1979">
        <v>31</v>
      </c>
      <c r="Q1979">
        <v>31</v>
      </c>
      <c r="R1979" s="2">
        <f t="shared" si="212"/>
        <v>484</v>
      </c>
      <c r="S1979">
        <v>3</v>
      </c>
      <c r="T1979" s="2" t="str">
        <f t="shared" si="213"/>
        <v>With Discount</v>
      </c>
      <c r="U1979">
        <v>4</v>
      </c>
      <c r="V1979" s="18">
        <f t="shared" si="214"/>
        <v>161.33333333333331</v>
      </c>
      <c r="W1979">
        <v>3</v>
      </c>
      <c r="X1979">
        <v>8</v>
      </c>
      <c r="Y1979" s="18">
        <f t="shared" si="215"/>
        <v>322.66666666666663</v>
      </c>
      <c r="Z1979">
        <v>4</v>
      </c>
      <c r="AA1979" s="2">
        <f t="shared" si="216"/>
        <v>18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3</v>
      </c>
      <c r="AI1979">
        <v>11</v>
      </c>
      <c r="AJ1979">
        <v>0</v>
      </c>
    </row>
    <row r="1980" spans="1:36" x14ac:dyDescent="0.25">
      <c r="A1980">
        <v>5370</v>
      </c>
      <c r="B1980">
        <v>1973</v>
      </c>
      <c r="C1980" s="2">
        <f t="shared" ca="1" si="210"/>
        <v>52</v>
      </c>
      <c r="D1980" t="s">
        <v>33</v>
      </c>
      <c r="E1980" t="s">
        <v>34</v>
      </c>
      <c r="F1980">
        <v>32644</v>
      </c>
      <c r="G1980">
        <v>1</v>
      </c>
      <c r="H1980">
        <v>0</v>
      </c>
      <c r="I1980" s="21">
        <f t="shared" si="211"/>
        <v>1</v>
      </c>
      <c r="J1980" t="s">
        <v>367</v>
      </c>
      <c r="K1980">
        <v>38</v>
      </c>
      <c r="L1980">
        <v>239</v>
      </c>
      <c r="M1980">
        <v>3</v>
      </c>
      <c r="N1980">
        <v>141</v>
      </c>
      <c r="O1980">
        <v>0</v>
      </c>
      <c r="P1980">
        <v>7</v>
      </c>
      <c r="Q1980">
        <v>23</v>
      </c>
      <c r="R1980" s="2">
        <f t="shared" si="212"/>
        <v>413</v>
      </c>
      <c r="S1980">
        <v>4</v>
      </c>
      <c r="T1980" s="2" t="str">
        <f t="shared" si="213"/>
        <v>With Discount</v>
      </c>
      <c r="U1980">
        <v>7</v>
      </c>
      <c r="V1980" s="18">
        <f t="shared" si="214"/>
        <v>222.38461538461539</v>
      </c>
      <c r="W1980">
        <v>1</v>
      </c>
      <c r="X1980">
        <v>6</v>
      </c>
      <c r="Y1980" s="18">
        <f t="shared" si="215"/>
        <v>190.61538461538461</v>
      </c>
      <c r="Z1980">
        <v>8</v>
      </c>
      <c r="AA1980" s="2">
        <f t="shared" si="216"/>
        <v>18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3</v>
      </c>
      <c r="AI1980">
        <v>11</v>
      </c>
      <c r="AJ1980">
        <v>0</v>
      </c>
    </row>
    <row r="1981" spans="1:36" x14ac:dyDescent="0.25">
      <c r="A1981">
        <v>176</v>
      </c>
      <c r="B1981">
        <v>1980</v>
      </c>
      <c r="C1981" s="2">
        <f t="shared" ca="1" si="210"/>
        <v>45</v>
      </c>
      <c r="D1981" t="s">
        <v>443</v>
      </c>
      <c r="E1981" t="s">
        <v>30</v>
      </c>
      <c r="F1981">
        <v>67506</v>
      </c>
      <c r="G1981">
        <v>0</v>
      </c>
      <c r="H1981">
        <v>1</v>
      </c>
      <c r="I1981" s="21">
        <f t="shared" si="211"/>
        <v>1</v>
      </c>
      <c r="J1981" s="1">
        <v>41671</v>
      </c>
      <c r="K1981">
        <v>73</v>
      </c>
      <c r="L1981">
        <v>90</v>
      </c>
      <c r="M1981">
        <v>38</v>
      </c>
      <c r="N1981">
        <v>67</v>
      </c>
      <c r="O1981">
        <v>33</v>
      </c>
      <c r="P1981">
        <v>36</v>
      </c>
      <c r="Q1981">
        <v>67</v>
      </c>
      <c r="R1981" s="2">
        <f t="shared" si="212"/>
        <v>331</v>
      </c>
      <c r="S1981">
        <v>1</v>
      </c>
      <c r="T1981" s="2" t="str">
        <f t="shared" si="213"/>
        <v>With Discount</v>
      </c>
      <c r="U1981">
        <v>4</v>
      </c>
      <c r="V1981" s="18">
        <f t="shared" si="214"/>
        <v>132.4</v>
      </c>
      <c r="W1981">
        <v>1</v>
      </c>
      <c r="X1981">
        <v>6</v>
      </c>
      <c r="Y1981" s="18">
        <f t="shared" si="215"/>
        <v>198.6</v>
      </c>
      <c r="Z1981">
        <v>3</v>
      </c>
      <c r="AA1981" s="2">
        <f t="shared" si="216"/>
        <v>12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3</v>
      </c>
      <c r="AI1981">
        <v>11</v>
      </c>
      <c r="AJ1981">
        <v>0</v>
      </c>
    </row>
    <row r="1982" spans="1:36" x14ac:dyDescent="0.25">
      <c r="A1982">
        <v>4860</v>
      </c>
      <c r="B1982">
        <v>1970</v>
      </c>
      <c r="C1982" s="2">
        <f t="shared" ca="1" si="210"/>
        <v>55</v>
      </c>
      <c r="D1982" t="s">
        <v>442</v>
      </c>
      <c r="E1982" t="s">
        <v>30</v>
      </c>
      <c r="F1982">
        <v>24206</v>
      </c>
      <c r="G1982">
        <v>1</v>
      </c>
      <c r="H1982">
        <v>0</v>
      </c>
      <c r="I1982" s="21">
        <f t="shared" si="211"/>
        <v>1</v>
      </c>
      <c r="J1982" s="1">
        <v>41489</v>
      </c>
      <c r="K1982">
        <v>66</v>
      </c>
      <c r="L1982">
        <v>7</v>
      </c>
      <c r="M1982">
        <v>2</v>
      </c>
      <c r="N1982">
        <v>8</v>
      </c>
      <c r="O1982">
        <v>3</v>
      </c>
      <c r="P1982">
        <v>2</v>
      </c>
      <c r="Q1982">
        <v>3</v>
      </c>
      <c r="R1982" s="2">
        <f t="shared" si="212"/>
        <v>25</v>
      </c>
      <c r="S1982">
        <v>1</v>
      </c>
      <c r="T1982" s="2" t="str">
        <f t="shared" si="213"/>
        <v>With Discount</v>
      </c>
      <c r="U1982">
        <v>1</v>
      </c>
      <c r="V1982" s="18">
        <f t="shared" si="214"/>
        <v>6.25</v>
      </c>
      <c r="W1982">
        <v>0</v>
      </c>
      <c r="X1982">
        <v>3</v>
      </c>
      <c r="Y1982" s="18">
        <f t="shared" si="215"/>
        <v>18.75</v>
      </c>
      <c r="Z1982">
        <v>6</v>
      </c>
      <c r="AA1982" s="2">
        <f t="shared" si="216"/>
        <v>5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3</v>
      </c>
      <c r="AI1982">
        <v>11</v>
      </c>
      <c r="AJ1982">
        <v>0</v>
      </c>
    </row>
    <row r="1983" spans="1:36" x14ac:dyDescent="0.25">
      <c r="A1983">
        <v>10757</v>
      </c>
      <c r="B1983">
        <v>1967</v>
      </c>
      <c r="C1983" s="2">
        <f t="shared" ca="1" si="210"/>
        <v>58</v>
      </c>
      <c r="D1983" t="s">
        <v>33</v>
      </c>
      <c r="E1983" t="s">
        <v>37</v>
      </c>
      <c r="F1983">
        <v>28420</v>
      </c>
      <c r="G1983">
        <v>1</v>
      </c>
      <c r="H1983">
        <v>0</v>
      </c>
      <c r="I1983" s="21">
        <f t="shared" si="211"/>
        <v>1</v>
      </c>
      <c r="J1983" t="s">
        <v>368</v>
      </c>
      <c r="K1983">
        <v>36</v>
      </c>
      <c r="L1983">
        <v>4</v>
      </c>
      <c r="M1983">
        <v>2</v>
      </c>
      <c r="N1983">
        <v>5</v>
      </c>
      <c r="O1983">
        <v>2</v>
      </c>
      <c r="P1983">
        <v>0</v>
      </c>
      <c r="Q1983">
        <v>0</v>
      </c>
      <c r="R1983" s="2">
        <f t="shared" si="212"/>
        <v>13</v>
      </c>
      <c r="S1983">
        <v>1</v>
      </c>
      <c r="T1983" s="2" t="str">
        <f t="shared" si="213"/>
        <v>With Discount</v>
      </c>
      <c r="U1983">
        <v>1</v>
      </c>
      <c r="V1983" s="18">
        <f t="shared" si="214"/>
        <v>4.333333333333333</v>
      </c>
      <c r="W1983">
        <v>0</v>
      </c>
      <c r="X1983">
        <v>2</v>
      </c>
      <c r="Y1983" s="18">
        <f t="shared" si="215"/>
        <v>8.6666666666666661</v>
      </c>
      <c r="Z1983">
        <v>6</v>
      </c>
      <c r="AA1983" s="2">
        <f t="shared" si="216"/>
        <v>4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3</v>
      </c>
      <c r="AI1983">
        <v>11</v>
      </c>
      <c r="AJ1983">
        <v>0</v>
      </c>
    </row>
    <row r="1984" spans="1:36" x14ac:dyDescent="0.25">
      <c r="A1984">
        <v>4023</v>
      </c>
      <c r="B1984">
        <v>1970</v>
      </c>
      <c r="C1984" s="2">
        <f t="shared" ca="1" si="210"/>
        <v>55</v>
      </c>
      <c r="D1984" t="s">
        <v>442</v>
      </c>
      <c r="E1984" t="s">
        <v>34</v>
      </c>
      <c r="F1984">
        <v>22979</v>
      </c>
      <c r="G1984">
        <v>1</v>
      </c>
      <c r="H1984">
        <v>0</v>
      </c>
      <c r="I1984" s="21">
        <f t="shared" si="211"/>
        <v>1</v>
      </c>
      <c r="J1984" s="1">
        <v>41069</v>
      </c>
      <c r="K1984">
        <v>29</v>
      </c>
      <c r="L1984">
        <v>16</v>
      </c>
      <c r="M1984">
        <v>17</v>
      </c>
      <c r="N1984">
        <v>19</v>
      </c>
      <c r="O1984">
        <v>20</v>
      </c>
      <c r="P1984">
        <v>21</v>
      </c>
      <c r="Q1984">
        <v>22</v>
      </c>
      <c r="R1984" s="2">
        <f t="shared" si="212"/>
        <v>115</v>
      </c>
      <c r="S1984">
        <v>3</v>
      </c>
      <c r="T1984" s="2" t="str">
        <f t="shared" si="213"/>
        <v>With Discount</v>
      </c>
      <c r="U1984">
        <v>3</v>
      </c>
      <c r="V1984" s="18">
        <f t="shared" si="214"/>
        <v>69</v>
      </c>
      <c r="W1984">
        <v>2</v>
      </c>
      <c r="X1984">
        <v>2</v>
      </c>
      <c r="Y1984" s="18">
        <f t="shared" si="215"/>
        <v>46</v>
      </c>
      <c r="Z1984">
        <v>8</v>
      </c>
      <c r="AA1984" s="2">
        <f t="shared" si="216"/>
        <v>10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3</v>
      </c>
      <c r="AI1984">
        <v>11</v>
      </c>
      <c r="AJ1984">
        <v>1</v>
      </c>
    </row>
    <row r="1985" spans="1:36" x14ac:dyDescent="0.25">
      <c r="A1985">
        <v>6679</v>
      </c>
      <c r="B1985">
        <v>1966</v>
      </c>
      <c r="C1985" s="2">
        <f t="shared" ca="1" si="210"/>
        <v>59</v>
      </c>
      <c r="D1985" t="s">
        <v>442</v>
      </c>
      <c r="E1985" t="s">
        <v>30</v>
      </c>
      <c r="F1985">
        <v>33279</v>
      </c>
      <c r="G1985">
        <v>0</v>
      </c>
      <c r="H1985">
        <v>0</v>
      </c>
      <c r="I1985" s="21">
        <f t="shared" si="211"/>
        <v>0</v>
      </c>
      <c r="J1985" s="1">
        <v>41979</v>
      </c>
      <c r="K1985">
        <v>29</v>
      </c>
      <c r="L1985">
        <v>10</v>
      </c>
      <c r="M1985">
        <v>3</v>
      </c>
      <c r="N1985">
        <v>3</v>
      </c>
      <c r="O1985">
        <v>0</v>
      </c>
      <c r="P1985">
        <v>0</v>
      </c>
      <c r="Q1985">
        <v>0</v>
      </c>
      <c r="R1985" s="2">
        <f t="shared" si="212"/>
        <v>16</v>
      </c>
      <c r="S1985">
        <v>1</v>
      </c>
      <c r="T1985" s="2" t="str">
        <f t="shared" si="213"/>
        <v>With Discount</v>
      </c>
      <c r="U1985">
        <v>0</v>
      </c>
      <c r="V1985" s="18">
        <f t="shared" si="214"/>
        <v>0</v>
      </c>
      <c r="W1985">
        <v>0</v>
      </c>
      <c r="X1985">
        <v>3</v>
      </c>
      <c r="Y1985" s="18">
        <f t="shared" si="215"/>
        <v>16</v>
      </c>
      <c r="Z1985">
        <v>3</v>
      </c>
      <c r="AA1985" s="2">
        <f t="shared" si="216"/>
        <v>4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3</v>
      </c>
      <c r="AI1985">
        <v>11</v>
      </c>
      <c r="AJ1985">
        <v>0</v>
      </c>
    </row>
    <row r="1986" spans="1:36" x14ac:dyDescent="0.25">
      <c r="A1986">
        <v>9923</v>
      </c>
      <c r="B1986">
        <v>1972</v>
      </c>
      <c r="C1986" s="2">
        <f t="shared" ca="1" si="210"/>
        <v>53</v>
      </c>
      <c r="D1986" t="s">
        <v>443</v>
      </c>
      <c r="E1986" t="s">
        <v>30</v>
      </c>
      <c r="F1986">
        <v>46423</v>
      </c>
      <c r="G1986">
        <v>1</v>
      </c>
      <c r="H1986">
        <v>1</v>
      </c>
      <c r="I1986" s="21">
        <f t="shared" si="211"/>
        <v>2</v>
      </c>
      <c r="J1986" t="s">
        <v>257</v>
      </c>
      <c r="K1986">
        <v>6</v>
      </c>
      <c r="L1986">
        <v>68</v>
      </c>
      <c r="M1986">
        <v>0</v>
      </c>
      <c r="N1986">
        <v>16</v>
      </c>
      <c r="O1986">
        <v>0</v>
      </c>
      <c r="P1986">
        <v>0</v>
      </c>
      <c r="Q1986">
        <v>8</v>
      </c>
      <c r="R1986" s="2">
        <f t="shared" si="212"/>
        <v>92</v>
      </c>
      <c r="S1986">
        <v>3</v>
      </c>
      <c r="T1986" s="2" t="str">
        <f t="shared" si="213"/>
        <v>With Discount</v>
      </c>
      <c r="U1986">
        <v>2</v>
      </c>
      <c r="V1986" s="18">
        <f t="shared" si="214"/>
        <v>30.666666666666664</v>
      </c>
      <c r="W1986">
        <v>0</v>
      </c>
      <c r="X1986">
        <v>4</v>
      </c>
      <c r="Y1986" s="18">
        <f t="shared" si="215"/>
        <v>61.333333333333329</v>
      </c>
      <c r="Z1986">
        <v>7</v>
      </c>
      <c r="AA1986" s="2">
        <f t="shared" si="216"/>
        <v>9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3</v>
      </c>
      <c r="AI1986">
        <v>11</v>
      </c>
      <c r="AJ1986">
        <v>0</v>
      </c>
    </row>
    <row r="1987" spans="1:36" x14ac:dyDescent="0.25">
      <c r="A1987">
        <v>7181</v>
      </c>
      <c r="B1987">
        <v>1977</v>
      </c>
      <c r="C1987" s="2">
        <f t="shared" ref="C1987:C2050" ca="1" si="217">YEAR(TODAY()) -B1987</f>
        <v>48</v>
      </c>
      <c r="D1987" t="s">
        <v>442</v>
      </c>
      <c r="E1987" t="s">
        <v>34</v>
      </c>
      <c r="F1987">
        <v>30368</v>
      </c>
      <c r="G1987">
        <v>0</v>
      </c>
      <c r="H1987">
        <v>1</v>
      </c>
      <c r="I1987" s="21">
        <f t="shared" ref="I1987:I2050" si="218">SUM(G1987,H1987)</f>
        <v>1</v>
      </c>
      <c r="J1987" s="1">
        <v>41466</v>
      </c>
      <c r="K1987">
        <v>97</v>
      </c>
      <c r="L1987">
        <v>35</v>
      </c>
      <c r="M1987">
        <v>0</v>
      </c>
      <c r="N1987">
        <v>13</v>
      </c>
      <c r="O1987">
        <v>2</v>
      </c>
      <c r="P1987">
        <v>0</v>
      </c>
      <c r="Q1987">
        <v>2</v>
      </c>
      <c r="R1987" s="2">
        <f t="shared" ref="R1987:R2050" si="219">SUM(L1987,M1987,N1987,O1987,P1987,Q1987)</f>
        <v>52</v>
      </c>
      <c r="S1987">
        <v>2</v>
      </c>
      <c r="T1987" s="2" t="str">
        <f t="shared" ref="T1987:T2050" si="220">IF(S1987&gt;0, "With Discount", "Without Discount")</f>
        <v>With Discount</v>
      </c>
      <c r="U1987">
        <v>2</v>
      </c>
      <c r="V1987" s="18">
        <f t="shared" ref="V1987:V2050" si="221">IF((U1987+X1987)=0,0, (U1987/(U1987+X1987))*R1987)</f>
        <v>20.8</v>
      </c>
      <c r="W1987">
        <v>0</v>
      </c>
      <c r="X1987">
        <v>3</v>
      </c>
      <c r="Y1987" s="18">
        <f t="shared" ref="Y1987:Y2050" si="222">IF((X1987+U1987)=0,0, (X1987/(X1987+U1987))*R1987)</f>
        <v>31.2</v>
      </c>
      <c r="Z1987">
        <v>8</v>
      </c>
      <c r="AA1987" s="2">
        <f t="shared" ref="AA1987:AA2050" si="223">SUM(S1987,U1987,W1987,X1987)</f>
        <v>7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3</v>
      </c>
      <c r="AI1987">
        <v>11</v>
      </c>
      <c r="AJ1987">
        <v>0</v>
      </c>
    </row>
    <row r="1988" spans="1:36" x14ac:dyDescent="0.25">
      <c r="A1988">
        <v>3599</v>
      </c>
      <c r="B1988">
        <v>1970</v>
      </c>
      <c r="C1988" s="2">
        <f t="shared" ca="1" si="217"/>
        <v>55</v>
      </c>
      <c r="D1988" t="s">
        <v>442</v>
      </c>
      <c r="E1988" t="s">
        <v>34</v>
      </c>
      <c r="F1988">
        <v>63684</v>
      </c>
      <c r="G1988">
        <v>0</v>
      </c>
      <c r="H1988">
        <v>1</v>
      </c>
      <c r="I1988" s="21">
        <f t="shared" si="218"/>
        <v>1</v>
      </c>
      <c r="J1988" t="s">
        <v>335</v>
      </c>
      <c r="K1988">
        <v>61</v>
      </c>
      <c r="L1988">
        <v>575</v>
      </c>
      <c r="M1988">
        <v>80</v>
      </c>
      <c r="N1988">
        <v>428</v>
      </c>
      <c r="O1988">
        <v>208</v>
      </c>
      <c r="P1988">
        <v>93</v>
      </c>
      <c r="Q1988">
        <v>80</v>
      </c>
      <c r="R1988" s="2">
        <f t="shared" si="219"/>
        <v>1464</v>
      </c>
      <c r="S1988">
        <v>3</v>
      </c>
      <c r="T1988" s="2" t="str">
        <f t="shared" si="220"/>
        <v>With Discount</v>
      </c>
      <c r="U1988">
        <v>8</v>
      </c>
      <c r="V1988" s="18">
        <f t="shared" si="221"/>
        <v>732</v>
      </c>
      <c r="W1988">
        <v>4</v>
      </c>
      <c r="X1988">
        <v>8</v>
      </c>
      <c r="Y1988" s="18">
        <f t="shared" si="222"/>
        <v>732</v>
      </c>
      <c r="Z1988">
        <v>5</v>
      </c>
      <c r="AA1988" s="2">
        <f t="shared" si="223"/>
        <v>23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3</v>
      </c>
      <c r="AI1988">
        <v>11</v>
      </c>
      <c r="AJ1988">
        <v>0</v>
      </c>
    </row>
    <row r="1989" spans="1:36" x14ac:dyDescent="0.25">
      <c r="A1989">
        <v>405</v>
      </c>
      <c r="B1989">
        <v>1964</v>
      </c>
      <c r="C1989" s="2">
        <f t="shared" ca="1" si="217"/>
        <v>61</v>
      </c>
      <c r="D1989" t="s">
        <v>442</v>
      </c>
      <c r="E1989" t="s">
        <v>37</v>
      </c>
      <c r="F1989">
        <v>41638</v>
      </c>
      <c r="G1989">
        <v>0</v>
      </c>
      <c r="H1989">
        <v>1</v>
      </c>
      <c r="I1989" s="21">
        <f t="shared" si="218"/>
        <v>1</v>
      </c>
      <c r="J1989" t="s">
        <v>188</v>
      </c>
      <c r="K1989">
        <v>68</v>
      </c>
      <c r="L1989">
        <v>315</v>
      </c>
      <c r="M1989">
        <v>0</v>
      </c>
      <c r="N1989">
        <v>31</v>
      </c>
      <c r="O1989">
        <v>4</v>
      </c>
      <c r="P1989">
        <v>0</v>
      </c>
      <c r="Q1989">
        <v>91</v>
      </c>
      <c r="R1989" s="2">
        <f t="shared" si="219"/>
        <v>441</v>
      </c>
      <c r="S1989">
        <v>4</v>
      </c>
      <c r="T1989" s="2" t="str">
        <f t="shared" si="220"/>
        <v>With Discount</v>
      </c>
      <c r="U1989">
        <v>5</v>
      </c>
      <c r="V1989" s="18">
        <f t="shared" si="221"/>
        <v>275.625</v>
      </c>
      <c r="W1989">
        <v>5</v>
      </c>
      <c r="X1989">
        <v>3</v>
      </c>
      <c r="Y1989" s="18">
        <f t="shared" si="222"/>
        <v>165.375</v>
      </c>
      <c r="Z1989">
        <v>8</v>
      </c>
      <c r="AA1989" s="2">
        <f t="shared" si="223"/>
        <v>17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3</v>
      </c>
      <c r="AI1989">
        <v>11</v>
      </c>
      <c r="AJ1989">
        <v>0</v>
      </c>
    </row>
    <row r="1990" spans="1:36" x14ac:dyDescent="0.25">
      <c r="A1990">
        <v>6870</v>
      </c>
      <c r="B1990">
        <v>1959</v>
      </c>
      <c r="C1990" s="2">
        <f t="shared" ca="1" si="217"/>
        <v>66</v>
      </c>
      <c r="D1990" t="s">
        <v>33</v>
      </c>
      <c r="E1990" t="s">
        <v>37</v>
      </c>
      <c r="F1990">
        <v>68805</v>
      </c>
      <c r="G1990">
        <v>0</v>
      </c>
      <c r="H1990">
        <v>1</v>
      </c>
      <c r="I1990" s="21">
        <f t="shared" si="218"/>
        <v>1</v>
      </c>
      <c r="J1990" t="s">
        <v>275</v>
      </c>
      <c r="K1990">
        <v>73</v>
      </c>
      <c r="L1990">
        <v>182</v>
      </c>
      <c r="M1990">
        <v>2</v>
      </c>
      <c r="N1990">
        <v>49</v>
      </c>
      <c r="O1990">
        <v>17</v>
      </c>
      <c r="P1990">
        <v>13</v>
      </c>
      <c r="Q1990">
        <v>20</v>
      </c>
      <c r="R1990" s="2">
        <f t="shared" si="219"/>
        <v>283</v>
      </c>
      <c r="S1990">
        <v>1</v>
      </c>
      <c r="T1990" s="2" t="str">
        <f t="shared" si="220"/>
        <v>With Discount</v>
      </c>
      <c r="U1990">
        <v>3</v>
      </c>
      <c r="V1990" s="18">
        <f t="shared" si="221"/>
        <v>84.899999999999991</v>
      </c>
      <c r="W1990">
        <v>1</v>
      </c>
      <c r="X1990">
        <v>7</v>
      </c>
      <c r="Y1990" s="18">
        <f t="shared" si="222"/>
        <v>198.1</v>
      </c>
      <c r="Z1990">
        <v>2</v>
      </c>
      <c r="AA1990" s="2">
        <f t="shared" si="223"/>
        <v>12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3</v>
      </c>
      <c r="AI1990">
        <v>11</v>
      </c>
      <c r="AJ1990">
        <v>0</v>
      </c>
    </row>
    <row r="1991" spans="1:36" x14ac:dyDescent="0.25">
      <c r="A1991">
        <v>832</v>
      </c>
      <c r="B1991">
        <v>1966</v>
      </c>
      <c r="C1991" s="2">
        <f t="shared" ca="1" si="217"/>
        <v>59</v>
      </c>
      <c r="D1991" t="s">
        <v>33</v>
      </c>
      <c r="E1991" t="s">
        <v>34</v>
      </c>
      <c r="F1991">
        <v>65814</v>
      </c>
      <c r="G1991">
        <v>0</v>
      </c>
      <c r="H1991">
        <v>1</v>
      </c>
      <c r="I1991" s="21">
        <f t="shared" si="218"/>
        <v>1</v>
      </c>
      <c r="J1991" s="1">
        <v>41673</v>
      </c>
      <c r="K1991">
        <v>90</v>
      </c>
      <c r="L1991">
        <v>561</v>
      </c>
      <c r="M1991">
        <v>14</v>
      </c>
      <c r="N1991">
        <v>113</v>
      </c>
      <c r="O1991">
        <v>10</v>
      </c>
      <c r="P1991">
        <v>14</v>
      </c>
      <c r="Q1991">
        <v>35</v>
      </c>
      <c r="R1991" s="2">
        <f t="shared" si="219"/>
        <v>747</v>
      </c>
      <c r="S1991">
        <v>3</v>
      </c>
      <c r="T1991" s="2" t="str">
        <f t="shared" si="220"/>
        <v>With Discount</v>
      </c>
      <c r="U1991">
        <v>8</v>
      </c>
      <c r="V1991" s="18">
        <f t="shared" si="221"/>
        <v>332</v>
      </c>
      <c r="W1991">
        <v>2</v>
      </c>
      <c r="X1991">
        <v>10</v>
      </c>
      <c r="Y1991" s="18">
        <f t="shared" si="222"/>
        <v>415</v>
      </c>
      <c r="Z1991">
        <v>5</v>
      </c>
      <c r="AA1991" s="2">
        <f t="shared" si="223"/>
        <v>23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3</v>
      </c>
      <c r="AI1991">
        <v>11</v>
      </c>
      <c r="AJ1991">
        <v>0</v>
      </c>
    </row>
    <row r="1992" spans="1:36" x14ac:dyDescent="0.25">
      <c r="A1992">
        <v>2002</v>
      </c>
      <c r="B1992">
        <v>1958</v>
      </c>
      <c r="C1992" s="2">
        <f t="shared" ca="1" si="217"/>
        <v>67</v>
      </c>
      <c r="D1992" t="s">
        <v>442</v>
      </c>
      <c r="E1992" t="s">
        <v>37</v>
      </c>
      <c r="F1992">
        <v>71964</v>
      </c>
      <c r="G1992">
        <v>0</v>
      </c>
      <c r="H1992">
        <v>0</v>
      </c>
      <c r="I1992" s="21">
        <f t="shared" si="218"/>
        <v>0</v>
      </c>
      <c r="J1992" t="s">
        <v>156</v>
      </c>
      <c r="K1992">
        <v>81</v>
      </c>
      <c r="L1992">
        <v>587</v>
      </c>
      <c r="M1992">
        <v>51</v>
      </c>
      <c r="N1992">
        <v>932</v>
      </c>
      <c r="O1992">
        <v>180</v>
      </c>
      <c r="P1992">
        <v>34</v>
      </c>
      <c r="Q1992">
        <v>86</v>
      </c>
      <c r="R1992" s="2">
        <f t="shared" si="219"/>
        <v>1870</v>
      </c>
      <c r="S1992">
        <v>1</v>
      </c>
      <c r="T1992" s="2" t="str">
        <f t="shared" si="220"/>
        <v>With Discount</v>
      </c>
      <c r="U1992">
        <v>5</v>
      </c>
      <c r="V1992" s="18">
        <f t="shared" si="221"/>
        <v>935</v>
      </c>
      <c r="W1992">
        <v>6</v>
      </c>
      <c r="X1992">
        <v>5</v>
      </c>
      <c r="Y1992" s="18">
        <f t="shared" si="222"/>
        <v>935</v>
      </c>
      <c r="Z1992">
        <v>3</v>
      </c>
      <c r="AA1992" s="2">
        <f t="shared" si="223"/>
        <v>17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3</v>
      </c>
      <c r="AI1992">
        <v>11</v>
      </c>
      <c r="AJ1992">
        <v>0</v>
      </c>
    </row>
    <row r="1993" spans="1:36" x14ac:dyDescent="0.25">
      <c r="A1993">
        <v>3657</v>
      </c>
      <c r="B1993">
        <v>1986</v>
      </c>
      <c r="C1993" s="2">
        <f t="shared" ca="1" si="217"/>
        <v>39</v>
      </c>
      <c r="D1993" t="s">
        <v>442</v>
      </c>
      <c r="E1993" t="s">
        <v>30</v>
      </c>
      <c r="F1993">
        <v>39146</v>
      </c>
      <c r="G1993">
        <v>1</v>
      </c>
      <c r="H1993">
        <v>0</v>
      </c>
      <c r="I1993" s="21">
        <f t="shared" si="218"/>
        <v>1</v>
      </c>
      <c r="J1993" t="s">
        <v>326</v>
      </c>
      <c r="K1993">
        <v>1</v>
      </c>
      <c r="L1993">
        <v>94</v>
      </c>
      <c r="M1993">
        <v>1</v>
      </c>
      <c r="N1993">
        <v>33</v>
      </c>
      <c r="O1993">
        <v>13</v>
      </c>
      <c r="P1993">
        <v>12</v>
      </c>
      <c r="Q1993">
        <v>12</v>
      </c>
      <c r="R1993" s="2">
        <f t="shared" si="219"/>
        <v>165</v>
      </c>
      <c r="S1993">
        <v>3</v>
      </c>
      <c r="T1993" s="2" t="str">
        <f t="shared" si="220"/>
        <v>With Discount</v>
      </c>
      <c r="U1993">
        <v>4</v>
      </c>
      <c r="V1993" s="18">
        <f t="shared" si="221"/>
        <v>82.5</v>
      </c>
      <c r="W1993">
        <v>0</v>
      </c>
      <c r="X1993">
        <v>4</v>
      </c>
      <c r="Y1993" s="18">
        <f t="shared" si="222"/>
        <v>82.5</v>
      </c>
      <c r="Z1993">
        <v>8</v>
      </c>
      <c r="AA1993" s="2">
        <f t="shared" si="223"/>
        <v>11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3</v>
      </c>
      <c r="AI1993">
        <v>11</v>
      </c>
      <c r="AJ1993">
        <v>0</v>
      </c>
    </row>
    <row r="1994" spans="1:36" x14ac:dyDescent="0.25">
      <c r="A1994">
        <v>500</v>
      </c>
      <c r="B1994">
        <v>1977</v>
      </c>
      <c r="C1994" s="2">
        <f t="shared" ca="1" si="217"/>
        <v>48</v>
      </c>
      <c r="D1994" t="s">
        <v>442</v>
      </c>
      <c r="E1994" t="s">
        <v>34</v>
      </c>
      <c r="F1994">
        <v>96876</v>
      </c>
      <c r="G1994">
        <v>0</v>
      </c>
      <c r="H1994">
        <v>0</v>
      </c>
      <c r="I1994" s="21">
        <f t="shared" si="218"/>
        <v>0</v>
      </c>
      <c r="J1994" s="1">
        <v>41433</v>
      </c>
      <c r="K1994">
        <v>79</v>
      </c>
      <c r="L1994">
        <v>908</v>
      </c>
      <c r="M1994">
        <v>43</v>
      </c>
      <c r="N1994">
        <v>735</v>
      </c>
      <c r="O1994">
        <v>40</v>
      </c>
      <c r="P1994">
        <v>194</v>
      </c>
      <c r="Q1994">
        <v>21</v>
      </c>
      <c r="R1994" s="2">
        <f t="shared" si="219"/>
        <v>1941</v>
      </c>
      <c r="S1994">
        <v>1</v>
      </c>
      <c r="T1994" s="2" t="str">
        <f t="shared" si="220"/>
        <v>With Discount</v>
      </c>
      <c r="U1994">
        <v>7</v>
      </c>
      <c r="V1994" s="18">
        <f t="shared" si="221"/>
        <v>849.1875</v>
      </c>
      <c r="W1994">
        <v>7</v>
      </c>
      <c r="X1994">
        <v>9</v>
      </c>
      <c r="Y1994" s="18">
        <f t="shared" si="222"/>
        <v>1091.8125</v>
      </c>
      <c r="Z1994">
        <v>2</v>
      </c>
      <c r="AA1994" s="2">
        <f t="shared" si="223"/>
        <v>24</v>
      </c>
      <c r="AB1994">
        <v>0</v>
      </c>
      <c r="AC1994">
        <v>1</v>
      </c>
      <c r="AD1994">
        <v>1</v>
      </c>
      <c r="AE1994">
        <v>1</v>
      </c>
      <c r="AF1994">
        <v>0</v>
      </c>
      <c r="AG1994">
        <v>0</v>
      </c>
      <c r="AH1994">
        <v>3</v>
      </c>
      <c r="AI1994">
        <v>11</v>
      </c>
      <c r="AJ1994">
        <v>1</v>
      </c>
    </row>
    <row r="1995" spans="1:36" x14ac:dyDescent="0.25">
      <c r="A1995">
        <v>1951</v>
      </c>
      <c r="B1995">
        <v>1981</v>
      </c>
      <c r="C1995" s="2">
        <f t="shared" ca="1" si="217"/>
        <v>44</v>
      </c>
      <c r="D1995" t="s">
        <v>41</v>
      </c>
      <c r="E1995" t="s">
        <v>34</v>
      </c>
      <c r="F1995">
        <v>34445</v>
      </c>
      <c r="G1995">
        <v>0</v>
      </c>
      <c r="H1995">
        <v>0</v>
      </c>
      <c r="I1995" s="21">
        <f t="shared" si="218"/>
        <v>0</v>
      </c>
      <c r="J1995" t="s">
        <v>428</v>
      </c>
      <c r="K1995">
        <v>92</v>
      </c>
      <c r="L1995">
        <v>228</v>
      </c>
      <c r="M1995">
        <v>122</v>
      </c>
      <c r="N1995">
        <v>122</v>
      </c>
      <c r="O1995">
        <v>208</v>
      </c>
      <c r="P1995">
        <v>129</v>
      </c>
      <c r="Q1995">
        <v>30</v>
      </c>
      <c r="R1995" s="2">
        <f t="shared" si="219"/>
        <v>839</v>
      </c>
      <c r="S1995">
        <v>6</v>
      </c>
      <c r="T1995" s="2" t="str">
        <f t="shared" si="220"/>
        <v>With Discount</v>
      </c>
      <c r="U1995">
        <v>11</v>
      </c>
      <c r="V1995" s="18">
        <f t="shared" si="221"/>
        <v>485.73684210526318</v>
      </c>
      <c r="W1995">
        <v>2</v>
      </c>
      <c r="X1995">
        <v>8</v>
      </c>
      <c r="Y1995" s="18">
        <f t="shared" si="222"/>
        <v>353.26315789473682</v>
      </c>
      <c r="Z1995">
        <v>9</v>
      </c>
      <c r="AA1995" s="2">
        <f t="shared" si="223"/>
        <v>27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3</v>
      </c>
      <c r="AI1995">
        <v>11</v>
      </c>
      <c r="AJ1995">
        <v>0</v>
      </c>
    </row>
    <row r="1996" spans="1:36" x14ac:dyDescent="0.25">
      <c r="A1996">
        <v>3262</v>
      </c>
      <c r="B1996">
        <v>1958</v>
      </c>
      <c r="C1996" s="2">
        <f t="shared" ca="1" si="217"/>
        <v>67</v>
      </c>
      <c r="D1996" t="s">
        <v>442</v>
      </c>
      <c r="E1996" t="s">
        <v>30</v>
      </c>
      <c r="F1996">
        <v>68281</v>
      </c>
      <c r="G1996">
        <v>0</v>
      </c>
      <c r="H1996">
        <v>0</v>
      </c>
      <c r="I1996" s="21">
        <f t="shared" si="218"/>
        <v>0</v>
      </c>
      <c r="J1996" s="1">
        <v>41098</v>
      </c>
      <c r="K1996">
        <v>31</v>
      </c>
      <c r="L1996">
        <v>995</v>
      </c>
      <c r="M1996">
        <v>112</v>
      </c>
      <c r="N1996">
        <v>417</v>
      </c>
      <c r="O1996">
        <v>42</v>
      </c>
      <c r="P1996">
        <v>48</v>
      </c>
      <c r="Q1996">
        <v>41</v>
      </c>
      <c r="R1996" s="2">
        <f t="shared" si="219"/>
        <v>1655</v>
      </c>
      <c r="S1996">
        <v>1</v>
      </c>
      <c r="T1996" s="2" t="str">
        <f t="shared" si="220"/>
        <v>With Discount</v>
      </c>
      <c r="U1996">
        <v>2</v>
      </c>
      <c r="V1996" s="18">
        <f t="shared" si="221"/>
        <v>220.66666666666666</v>
      </c>
      <c r="W1996">
        <v>9</v>
      </c>
      <c r="X1996">
        <v>13</v>
      </c>
      <c r="Y1996" s="18">
        <f t="shared" si="222"/>
        <v>1434.3333333333335</v>
      </c>
      <c r="Z1996">
        <v>5</v>
      </c>
      <c r="AA1996" s="2">
        <f t="shared" si="223"/>
        <v>25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3</v>
      </c>
      <c r="AI1996">
        <v>11</v>
      </c>
      <c r="AJ1996">
        <v>1</v>
      </c>
    </row>
    <row r="1997" spans="1:36" x14ac:dyDescent="0.25">
      <c r="A1997">
        <v>4102</v>
      </c>
      <c r="B1997">
        <v>1975</v>
      </c>
      <c r="C1997" s="2">
        <f t="shared" ca="1" si="217"/>
        <v>50</v>
      </c>
      <c r="D1997" t="s">
        <v>443</v>
      </c>
      <c r="E1997" t="s">
        <v>34</v>
      </c>
      <c r="F1997">
        <v>37284</v>
      </c>
      <c r="G1997">
        <v>1</v>
      </c>
      <c r="H1997">
        <v>1</v>
      </c>
      <c r="I1997" s="21">
        <f t="shared" si="218"/>
        <v>2</v>
      </c>
      <c r="J1997" t="s">
        <v>310</v>
      </c>
      <c r="K1997">
        <v>46</v>
      </c>
      <c r="L1997">
        <v>11</v>
      </c>
      <c r="M1997">
        <v>1</v>
      </c>
      <c r="N1997">
        <v>2</v>
      </c>
      <c r="O1997">
        <v>2</v>
      </c>
      <c r="P1997">
        <v>1</v>
      </c>
      <c r="Q1997">
        <v>6</v>
      </c>
      <c r="R1997" s="2">
        <f t="shared" si="219"/>
        <v>23</v>
      </c>
      <c r="S1997">
        <v>1</v>
      </c>
      <c r="T1997" s="2" t="str">
        <f t="shared" si="220"/>
        <v>With Discount</v>
      </c>
      <c r="U1997">
        <v>0</v>
      </c>
      <c r="V1997" s="18">
        <f t="shared" si="221"/>
        <v>0</v>
      </c>
      <c r="W1997">
        <v>0</v>
      </c>
      <c r="X1997">
        <v>3</v>
      </c>
      <c r="Y1997" s="18">
        <f t="shared" si="222"/>
        <v>23</v>
      </c>
      <c r="Z1997">
        <v>6</v>
      </c>
      <c r="AA1997" s="2">
        <f t="shared" si="223"/>
        <v>4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3</v>
      </c>
      <c r="AI1997">
        <v>11</v>
      </c>
      <c r="AJ1997">
        <v>0</v>
      </c>
    </row>
    <row r="1998" spans="1:36" x14ac:dyDescent="0.25">
      <c r="A1998">
        <v>7042</v>
      </c>
      <c r="B1998">
        <v>1983</v>
      </c>
      <c r="C1998" s="2">
        <f t="shared" ca="1" si="217"/>
        <v>42</v>
      </c>
      <c r="D1998" t="s">
        <v>442</v>
      </c>
      <c r="E1998" t="s">
        <v>34</v>
      </c>
      <c r="F1998">
        <v>36790</v>
      </c>
      <c r="G1998">
        <v>0</v>
      </c>
      <c r="H1998">
        <v>0</v>
      </c>
      <c r="I1998" s="21">
        <f t="shared" si="218"/>
        <v>0</v>
      </c>
      <c r="J1998" s="1">
        <v>41277</v>
      </c>
      <c r="K1998">
        <v>14</v>
      </c>
      <c r="L1998">
        <v>3</v>
      </c>
      <c r="M1998">
        <v>3</v>
      </c>
      <c r="N1998">
        <v>14</v>
      </c>
      <c r="O1998">
        <v>15</v>
      </c>
      <c r="P1998">
        <v>21</v>
      </c>
      <c r="Q1998">
        <v>10</v>
      </c>
      <c r="R1998" s="2">
        <f t="shared" si="219"/>
        <v>66</v>
      </c>
      <c r="S1998">
        <v>1</v>
      </c>
      <c r="T1998" s="2" t="str">
        <f t="shared" si="220"/>
        <v>With Discount</v>
      </c>
      <c r="U1998">
        <v>2</v>
      </c>
      <c r="V1998" s="18">
        <f t="shared" si="221"/>
        <v>33</v>
      </c>
      <c r="W1998">
        <v>1</v>
      </c>
      <c r="X1998">
        <v>2</v>
      </c>
      <c r="Y1998" s="18">
        <f t="shared" si="222"/>
        <v>33</v>
      </c>
      <c r="Z1998">
        <v>9</v>
      </c>
      <c r="AA1998" s="2">
        <f t="shared" si="223"/>
        <v>6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3</v>
      </c>
      <c r="AI1998">
        <v>11</v>
      </c>
      <c r="AJ1998">
        <v>1</v>
      </c>
    </row>
    <row r="1999" spans="1:36" x14ac:dyDescent="0.25">
      <c r="A1999">
        <v>10598</v>
      </c>
      <c r="B1999">
        <v>1967</v>
      </c>
      <c r="C1999" s="2">
        <f t="shared" ca="1" si="217"/>
        <v>58</v>
      </c>
      <c r="D1999" t="s">
        <v>442</v>
      </c>
      <c r="E1999" t="s">
        <v>34</v>
      </c>
      <c r="F1999">
        <v>27943</v>
      </c>
      <c r="G1999">
        <v>1</v>
      </c>
      <c r="H1999">
        <v>1</v>
      </c>
      <c r="I1999" s="21">
        <f t="shared" si="218"/>
        <v>2</v>
      </c>
      <c r="J1999" t="s">
        <v>268</v>
      </c>
      <c r="K1999">
        <v>89</v>
      </c>
      <c r="L1999">
        <v>12</v>
      </c>
      <c r="M1999">
        <v>1</v>
      </c>
      <c r="N1999">
        <v>16</v>
      </c>
      <c r="O1999">
        <v>4</v>
      </c>
      <c r="P1999">
        <v>1</v>
      </c>
      <c r="Q1999">
        <v>3</v>
      </c>
      <c r="R1999" s="2">
        <f t="shared" si="219"/>
        <v>37</v>
      </c>
      <c r="S1999">
        <v>3</v>
      </c>
      <c r="T1999" s="2" t="str">
        <f t="shared" si="220"/>
        <v>With Discount</v>
      </c>
      <c r="U1999">
        <v>2</v>
      </c>
      <c r="V1999" s="18">
        <f t="shared" si="221"/>
        <v>14.8</v>
      </c>
      <c r="W1999">
        <v>0</v>
      </c>
      <c r="X1999">
        <v>3</v>
      </c>
      <c r="Y1999" s="18">
        <f t="shared" si="222"/>
        <v>22.2</v>
      </c>
      <c r="Z1999">
        <v>8</v>
      </c>
      <c r="AA1999" s="2">
        <f t="shared" si="223"/>
        <v>8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3</v>
      </c>
      <c r="AI1999">
        <v>11</v>
      </c>
      <c r="AJ1999">
        <v>0</v>
      </c>
    </row>
    <row r="2000" spans="1:36" x14ac:dyDescent="0.25">
      <c r="A2000">
        <v>255</v>
      </c>
      <c r="B2000">
        <v>1951</v>
      </c>
      <c r="C2000" s="2">
        <f t="shared" ca="1" si="217"/>
        <v>74</v>
      </c>
      <c r="D2000" t="s">
        <v>442</v>
      </c>
      <c r="E2000" t="s">
        <v>37</v>
      </c>
      <c r="F2000">
        <v>22263</v>
      </c>
      <c r="G2000">
        <v>1</v>
      </c>
      <c r="H2000">
        <v>1</v>
      </c>
      <c r="I2000" s="21">
        <f t="shared" si="218"/>
        <v>2</v>
      </c>
      <c r="J2000" t="s">
        <v>86</v>
      </c>
      <c r="K2000">
        <v>31</v>
      </c>
      <c r="L2000">
        <v>17</v>
      </c>
      <c r="M2000">
        <v>0</v>
      </c>
      <c r="N2000">
        <v>2</v>
      </c>
      <c r="O2000">
        <v>0</v>
      </c>
      <c r="P2000">
        <v>0</v>
      </c>
      <c r="Q2000">
        <v>2</v>
      </c>
      <c r="R2000" s="2">
        <f t="shared" si="219"/>
        <v>21</v>
      </c>
      <c r="S2000">
        <v>2</v>
      </c>
      <c r="T2000" s="2" t="str">
        <f t="shared" si="220"/>
        <v>With Discount</v>
      </c>
      <c r="U2000">
        <v>1</v>
      </c>
      <c r="V2000" s="18">
        <f t="shared" si="221"/>
        <v>5.25</v>
      </c>
      <c r="W2000">
        <v>0</v>
      </c>
      <c r="X2000">
        <v>3</v>
      </c>
      <c r="Y2000" s="18">
        <f t="shared" si="222"/>
        <v>15.75</v>
      </c>
      <c r="Z2000">
        <v>6</v>
      </c>
      <c r="AA2000" s="2">
        <f t="shared" si="223"/>
        <v>6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3</v>
      </c>
      <c r="AI2000">
        <v>11</v>
      </c>
      <c r="AJ2000">
        <v>0</v>
      </c>
    </row>
    <row r="2001" spans="1:36" x14ac:dyDescent="0.25">
      <c r="A2001">
        <v>2375</v>
      </c>
      <c r="B2001">
        <v>1972</v>
      </c>
      <c r="C2001" s="2">
        <f t="shared" ca="1" si="217"/>
        <v>53</v>
      </c>
      <c r="D2001" t="s">
        <v>442</v>
      </c>
      <c r="E2001" t="s">
        <v>34</v>
      </c>
      <c r="F2001">
        <v>30261</v>
      </c>
      <c r="G2001">
        <v>1</v>
      </c>
      <c r="H2001">
        <v>2</v>
      </c>
      <c r="I2001" s="21">
        <f t="shared" si="218"/>
        <v>3</v>
      </c>
      <c r="J2001" t="s">
        <v>232</v>
      </c>
      <c r="K2001">
        <v>75</v>
      </c>
      <c r="L2001">
        <v>8</v>
      </c>
      <c r="M2001">
        <v>0</v>
      </c>
      <c r="N2001">
        <v>5</v>
      </c>
      <c r="O2001">
        <v>0</v>
      </c>
      <c r="P2001">
        <v>3</v>
      </c>
      <c r="Q2001">
        <v>6</v>
      </c>
      <c r="R2001" s="2">
        <f t="shared" si="219"/>
        <v>22</v>
      </c>
      <c r="S2001">
        <v>1</v>
      </c>
      <c r="T2001" s="2" t="str">
        <f t="shared" si="220"/>
        <v>With Discount</v>
      </c>
      <c r="U2001">
        <v>0</v>
      </c>
      <c r="V2001" s="18">
        <f t="shared" si="221"/>
        <v>0</v>
      </c>
      <c r="W2001">
        <v>0</v>
      </c>
      <c r="X2001">
        <v>3</v>
      </c>
      <c r="Y2001" s="18">
        <f t="shared" si="222"/>
        <v>22</v>
      </c>
      <c r="Z2001">
        <v>8</v>
      </c>
      <c r="AA2001" s="2">
        <f t="shared" si="223"/>
        <v>4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3</v>
      </c>
      <c r="AI2001">
        <v>11</v>
      </c>
      <c r="AJ2001">
        <v>0</v>
      </c>
    </row>
    <row r="2002" spans="1:36" x14ac:dyDescent="0.25">
      <c r="A2002">
        <v>9829</v>
      </c>
      <c r="B2002">
        <v>1978</v>
      </c>
      <c r="C2002" s="2">
        <f t="shared" ca="1" si="217"/>
        <v>47</v>
      </c>
      <c r="D2002" t="s">
        <v>442</v>
      </c>
      <c r="E2002" t="s">
        <v>34</v>
      </c>
      <c r="F2002">
        <v>28587</v>
      </c>
      <c r="G2002">
        <v>1</v>
      </c>
      <c r="H2002">
        <v>0</v>
      </c>
      <c r="I2002" s="21">
        <f t="shared" si="218"/>
        <v>1</v>
      </c>
      <c r="J2002" s="1">
        <v>41975</v>
      </c>
      <c r="K2002">
        <v>42</v>
      </c>
      <c r="L2002">
        <v>22</v>
      </c>
      <c r="M2002">
        <v>4</v>
      </c>
      <c r="N2002">
        <v>17</v>
      </c>
      <c r="O2002">
        <v>12</v>
      </c>
      <c r="P2002">
        <v>10</v>
      </c>
      <c r="Q2002">
        <v>13</v>
      </c>
      <c r="R2002" s="2">
        <f t="shared" si="219"/>
        <v>78</v>
      </c>
      <c r="S2002">
        <v>3</v>
      </c>
      <c r="T2002" s="2" t="str">
        <f t="shared" si="220"/>
        <v>With Discount</v>
      </c>
      <c r="U2002">
        <v>2</v>
      </c>
      <c r="V2002" s="18">
        <f t="shared" si="221"/>
        <v>26</v>
      </c>
      <c r="W2002">
        <v>0</v>
      </c>
      <c r="X2002">
        <v>4</v>
      </c>
      <c r="Y2002" s="18">
        <f t="shared" si="222"/>
        <v>52</v>
      </c>
      <c r="Z2002">
        <v>6</v>
      </c>
      <c r="AA2002" s="2">
        <f t="shared" si="223"/>
        <v>9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3</v>
      </c>
      <c r="AI2002">
        <v>11</v>
      </c>
      <c r="AJ2002">
        <v>0</v>
      </c>
    </row>
    <row r="2003" spans="1:36" x14ac:dyDescent="0.25">
      <c r="A2003">
        <v>6214</v>
      </c>
      <c r="B2003">
        <v>1982</v>
      </c>
      <c r="C2003" s="2">
        <f t="shared" ca="1" si="217"/>
        <v>43</v>
      </c>
      <c r="D2003" t="s">
        <v>443</v>
      </c>
      <c r="E2003" t="s">
        <v>34</v>
      </c>
      <c r="F2003">
        <v>43815</v>
      </c>
      <c r="G2003">
        <v>1</v>
      </c>
      <c r="H2003">
        <v>0</v>
      </c>
      <c r="I2003" s="21">
        <f t="shared" si="218"/>
        <v>1</v>
      </c>
      <c r="J2003" s="1">
        <v>41398</v>
      </c>
      <c r="K2003">
        <v>53</v>
      </c>
      <c r="L2003">
        <v>14</v>
      </c>
      <c r="M2003">
        <v>10</v>
      </c>
      <c r="N2003">
        <v>29</v>
      </c>
      <c r="O2003">
        <v>4</v>
      </c>
      <c r="P2003">
        <v>7</v>
      </c>
      <c r="Q2003">
        <v>15</v>
      </c>
      <c r="R2003" s="2">
        <f t="shared" si="219"/>
        <v>79</v>
      </c>
      <c r="S2003">
        <v>1</v>
      </c>
      <c r="T2003" s="2" t="str">
        <f t="shared" si="220"/>
        <v>With Discount</v>
      </c>
      <c r="U2003">
        <v>2</v>
      </c>
      <c r="V2003" s="18">
        <f t="shared" si="221"/>
        <v>31.6</v>
      </c>
      <c r="W2003">
        <v>0</v>
      </c>
      <c r="X2003">
        <v>3</v>
      </c>
      <c r="Y2003" s="18">
        <f t="shared" si="222"/>
        <v>47.4</v>
      </c>
      <c r="Z2003">
        <v>6</v>
      </c>
      <c r="AA2003" s="2">
        <f t="shared" si="223"/>
        <v>6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3</v>
      </c>
      <c r="AI2003">
        <v>11</v>
      </c>
      <c r="AJ2003">
        <v>0</v>
      </c>
    </row>
    <row r="2004" spans="1:36" x14ac:dyDescent="0.25">
      <c r="A2004">
        <v>4954</v>
      </c>
      <c r="B2004">
        <v>1956</v>
      </c>
      <c r="C2004" s="2">
        <f t="shared" ca="1" si="217"/>
        <v>69</v>
      </c>
      <c r="D2004" t="s">
        <v>442</v>
      </c>
      <c r="E2004" t="s">
        <v>34</v>
      </c>
      <c r="F2004">
        <v>48195</v>
      </c>
      <c r="G2004">
        <v>1</v>
      </c>
      <c r="H2004">
        <v>1</v>
      </c>
      <c r="I2004" s="21">
        <f t="shared" si="218"/>
        <v>2</v>
      </c>
      <c r="J2004" t="s">
        <v>78</v>
      </c>
      <c r="K2004">
        <v>53</v>
      </c>
      <c r="L2004">
        <v>106</v>
      </c>
      <c r="M2004">
        <v>27</v>
      </c>
      <c r="N2004">
        <v>68</v>
      </c>
      <c r="O2004">
        <v>52</v>
      </c>
      <c r="P2004">
        <v>7</v>
      </c>
      <c r="Q2004">
        <v>5</v>
      </c>
      <c r="R2004" s="2">
        <f t="shared" si="219"/>
        <v>265</v>
      </c>
      <c r="S2004">
        <v>6</v>
      </c>
      <c r="T2004" s="2" t="str">
        <f t="shared" si="220"/>
        <v>With Discount</v>
      </c>
      <c r="U2004">
        <v>4</v>
      </c>
      <c r="V2004" s="18">
        <f t="shared" si="221"/>
        <v>117.77777777777777</v>
      </c>
      <c r="W2004">
        <v>2</v>
      </c>
      <c r="X2004">
        <v>5</v>
      </c>
      <c r="Y2004" s="18">
        <f t="shared" si="222"/>
        <v>147.22222222222223</v>
      </c>
      <c r="Z2004">
        <v>6</v>
      </c>
      <c r="AA2004" s="2">
        <f t="shared" si="223"/>
        <v>17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3</v>
      </c>
      <c r="AI2004">
        <v>11</v>
      </c>
      <c r="AJ2004">
        <v>0</v>
      </c>
    </row>
    <row r="2005" spans="1:36" x14ac:dyDescent="0.25">
      <c r="A2005">
        <v>7861</v>
      </c>
      <c r="B2005">
        <v>1952</v>
      </c>
      <c r="C2005" s="2">
        <f t="shared" ca="1" si="217"/>
        <v>73</v>
      </c>
      <c r="D2005" t="s">
        <v>443</v>
      </c>
      <c r="E2005" t="s">
        <v>34</v>
      </c>
      <c r="F2005">
        <v>77027</v>
      </c>
      <c r="G2005">
        <v>0</v>
      </c>
      <c r="H2005">
        <v>1</v>
      </c>
      <c r="I2005" s="21">
        <f t="shared" si="218"/>
        <v>1</v>
      </c>
      <c r="J2005" s="1">
        <v>41761</v>
      </c>
      <c r="K2005">
        <v>23</v>
      </c>
      <c r="L2005">
        <v>820</v>
      </c>
      <c r="M2005">
        <v>57</v>
      </c>
      <c r="N2005">
        <v>242</v>
      </c>
      <c r="O2005">
        <v>45</v>
      </c>
      <c r="P2005">
        <v>0</v>
      </c>
      <c r="Q2005">
        <v>11</v>
      </c>
      <c r="R2005" s="2">
        <f t="shared" si="219"/>
        <v>1175</v>
      </c>
      <c r="S2005">
        <v>2</v>
      </c>
      <c r="T2005" s="2" t="str">
        <f t="shared" si="220"/>
        <v>With Discount</v>
      </c>
      <c r="U2005">
        <v>8</v>
      </c>
      <c r="V2005" s="18">
        <f t="shared" si="221"/>
        <v>671.42857142857144</v>
      </c>
      <c r="W2005">
        <v>3</v>
      </c>
      <c r="X2005">
        <v>6</v>
      </c>
      <c r="Y2005" s="18">
        <f t="shared" si="222"/>
        <v>503.57142857142856</v>
      </c>
      <c r="Z2005">
        <v>4</v>
      </c>
      <c r="AA2005" s="2">
        <f t="shared" si="223"/>
        <v>19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3</v>
      </c>
      <c r="AI2005">
        <v>11</v>
      </c>
      <c r="AJ2005">
        <v>0</v>
      </c>
    </row>
    <row r="2006" spans="1:36" x14ac:dyDescent="0.25">
      <c r="A2006">
        <v>4837</v>
      </c>
      <c r="B2006">
        <v>1965</v>
      </c>
      <c r="C2006" s="2">
        <f t="shared" ca="1" si="217"/>
        <v>60</v>
      </c>
      <c r="D2006" t="s">
        <v>33</v>
      </c>
      <c r="E2006" t="s">
        <v>34</v>
      </c>
      <c r="F2006">
        <v>71322</v>
      </c>
      <c r="G2006">
        <v>0</v>
      </c>
      <c r="H2006">
        <v>1</v>
      </c>
      <c r="I2006" s="21">
        <f t="shared" si="218"/>
        <v>1</v>
      </c>
      <c r="J2006" t="s">
        <v>229</v>
      </c>
      <c r="K2006">
        <v>57</v>
      </c>
      <c r="L2006">
        <v>753</v>
      </c>
      <c r="M2006">
        <v>43</v>
      </c>
      <c r="N2006">
        <v>226</v>
      </c>
      <c r="O2006">
        <v>69</v>
      </c>
      <c r="P2006">
        <v>10</v>
      </c>
      <c r="Q2006">
        <v>204</v>
      </c>
      <c r="R2006" s="2">
        <f t="shared" si="219"/>
        <v>1305</v>
      </c>
      <c r="S2006">
        <v>2</v>
      </c>
      <c r="T2006" s="2" t="str">
        <f t="shared" si="220"/>
        <v>With Discount</v>
      </c>
      <c r="U2006">
        <v>8</v>
      </c>
      <c r="V2006" s="18">
        <f t="shared" si="221"/>
        <v>497.14285714285711</v>
      </c>
      <c r="W2006">
        <v>5</v>
      </c>
      <c r="X2006">
        <v>13</v>
      </c>
      <c r="Y2006" s="18">
        <f t="shared" si="222"/>
        <v>807.85714285714289</v>
      </c>
      <c r="Z2006">
        <v>4</v>
      </c>
      <c r="AA2006" s="2">
        <f t="shared" si="223"/>
        <v>28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3</v>
      </c>
      <c r="AI2006">
        <v>11</v>
      </c>
      <c r="AJ2006">
        <v>0</v>
      </c>
    </row>
    <row r="2007" spans="1:36" x14ac:dyDescent="0.25">
      <c r="A2007">
        <v>9423</v>
      </c>
      <c r="B2007">
        <v>1979</v>
      </c>
      <c r="C2007" s="2">
        <f t="shared" ca="1" si="217"/>
        <v>46</v>
      </c>
      <c r="D2007" t="s">
        <v>443</v>
      </c>
      <c r="E2007" t="s">
        <v>34</v>
      </c>
      <c r="F2007">
        <v>32765</v>
      </c>
      <c r="G2007">
        <v>1</v>
      </c>
      <c r="H2007">
        <v>0</v>
      </c>
      <c r="I2007" s="21">
        <f t="shared" si="218"/>
        <v>1</v>
      </c>
      <c r="J2007" t="s">
        <v>395</v>
      </c>
      <c r="K2007">
        <v>49</v>
      </c>
      <c r="L2007">
        <v>13</v>
      </c>
      <c r="M2007">
        <v>3</v>
      </c>
      <c r="N2007">
        <v>17</v>
      </c>
      <c r="O2007">
        <v>7</v>
      </c>
      <c r="P2007">
        <v>3</v>
      </c>
      <c r="Q2007">
        <v>3</v>
      </c>
      <c r="R2007" s="2">
        <f t="shared" si="219"/>
        <v>46</v>
      </c>
      <c r="S2007">
        <v>2</v>
      </c>
      <c r="T2007" s="2" t="str">
        <f t="shared" si="220"/>
        <v>With Discount</v>
      </c>
      <c r="U2007">
        <v>2</v>
      </c>
      <c r="V2007" s="18">
        <f t="shared" si="221"/>
        <v>15.333333333333332</v>
      </c>
      <c r="W2007">
        <v>0</v>
      </c>
      <c r="X2007">
        <v>4</v>
      </c>
      <c r="Y2007" s="18">
        <f t="shared" si="222"/>
        <v>30.666666666666664</v>
      </c>
      <c r="Z2007">
        <v>5</v>
      </c>
      <c r="AA2007" s="2">
        <f t="shared" si="223"/>
        <v>8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3</v>
      </c>
      <c r="AI2007">
        <v>11</v>
      </c>
      <c r="AJ2007">
        <v>0</v>
      </c>
    </row>
    <row r="2008" spans="1:36" x14ac:dyDescent="0.25">
      <c r="A2008">
        <v>4198</v>
      </c>
      <c r="B2008">
        <v>1965</v>
      </c>
      <c r="C2008" s="2">
        <f t="shared" ca="1" si="217"/>
        <v>60</v>
      </c>
      <c r="D2008" t="s">
        <v>442</v>
      </c>
      <c r="E2008" t="s">
        <v>34</v>
      </c>
      <c r="F2008">
        <v>29672</v>
      </c>
      <c r="G2008">
        <v>1</v>
      </c>
      <c r="H2008">
        <v>1</v>
      </c>
      <c r="I2008" s="21">
        <f t="shared" si="218"/>
        <v>2</v>
      </c>
      <c r="J2008" s="1">
        <v>41611</v>
      </c>
      <c r="K2008">
        <v>6</v>
      </c>
      <c r="L2008">
        <v>9</v>
      </c>
      <c r="M2008">
        <v>1</v>
      </c>
      <c r="N2008">
        <v>3</v>
      </c>
      <c r="O2008">
        <v>0</v>
      </c>
      <c r="P2008">
        <v>4</v>
      </c>
      <c r="Q2008">
        <v>8</v>
      </c>
      <c r="R2008" s="2">
        <f t="shared" si="219"/>
        <v>25</v>
      </c>
      <c r="S2008">
        <v>1</v>
      </c>
      <c r="T2008" s="2" t="str">
        <f t="shared" si="220"/>
        <v>With Discount</v>
      </c>
      <c r="U2008">
        <v>0</v>
      </c>
      <c r="V2008" s="18">
        <f t="shared" si="221"/>
        <v>0</v>
      </c>
      <c r="W2008">
        <v>0</v>
      </c>
      <c r="X2008">
        <v>3</v>
      </c>
      <c r="Y2008" s="18">
        <f t="shared" si="222"/>
        <v>25</v>
      </c>
      <c r="Z2008">
        <v>6</v>
      </c>
      <c r="AA2008" s="2">
        <f t="shared" si="223"/>
        <v>4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3</v>
      </c>
      <c r="AI2008">
        <v>11</v>
      </c>
      <c r="AJ2008">
        <v>0</v>
      </c>
    </row>
    <row r="2009" spans="1:36" x14ac:dyDescent="0.25">
      <c r="A2009">
        <v>153</v>
      </c>
      <c r="B2009">
        <v>1953</v>
      </c>
      <c r="C2009" s="2">
        <f t="shared" ca="1" si="217"/>
        <v>72</v>
      </c>
      <c r="D2009" t="s">
        <v>442</v>
      </c>
      <c r="E2009" t="s">
        <v>37</v>
      </c>
      <c r="F2009">
        <v>23272</v>
      </c>
      <c r="G2009">
        <v>0</v>
      </c>
      <c r="H2009">
        <v>0</v>
      </c>
      <c r="I2009" s="21">
        <f t="shared" si="218"/>
        <v>0</v>
      </c>
      <c r="J2009" t="s">
        <v>112</v>
      </c>
      <c r="K2009">
        <v>29</v>
      </c>
      <c r="L2009">
        <v>19</v>
      </c>
      <c r="M2009">
        <v>3</v>
      </c>
      <c r="N2009">
        <v>6</v>
      </c>
      <c r="O2009">
        <v>4</v>
      </c>
      <c r="P2009">
        <v>2</v>
      </c>
      <c r="Q2009">
        <v>12</v>
      </c>
      <c r="R2009" s="2">
        <f t="shared" si="219"/>
        <v>46</v>
      </c>
      <c r="S2009">
        <v>1</v>
      </c>
      <c r="T2009" s="2" t="str">
        <f t="shared" si="220"/>
        <v>With Discount</v>
      </c>
      <c r="U2009">
        <v>1</v>
      </c>
      <c r="V2009" s="18">
        <f t="shared" si="221"/>
        <v>11.5</v>
      </c>
      <c r="W2009">
        <v>0</v>
      </c>
      <c r="X2009">
        <v>3</v>
      </c>
      <c r="Y2009" s="18">
        <f t="shared" si="222"/>
        <v>34.5</v>
      </c>
      <c r="Z2009">
        <v>4</v>
      </c>
      <c r="AA2009" s="2">
        <f t="shared" si="223"/>
        <v>5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3</v>
      </c>
      <c r="AI2009">
        <v>11</v>
      </c>
      <c r="AJ2009">
        <v>0</v>
      </c>
    </row>
    <row r="2010" spans="1:36" x14ac:dyDescent="0.25">
      <c r="A2010">
        <v>9323</v>
      </c>
      <c r="B2010">
        <v>1949</v>
      </c>
      <c r="C2010" s="2">
        <f t="shared" ca="1" si="217"/>
        <v>76</v>
      </c>
      <c r="D2010" t="s">
        <v>443</v>
      </c>
      <c r="E2010" t="s">
        <v>34</v>
      </c>
      <c r="F2010">
        <v>49912</v>
      </c>
      <c r="G2010">
        <v>0</v>
      </c>
      <c r="H2010">
        <v>1</v>
      </c>
      <c r="I2010" s="21">
        <f t="shared" si="218"/>
        <v>1</v>
      </c>
      <c r="J2010" s="1">
        <v>41099</v>
      </c>
      <c r="K2010">
        <v>5</v>
      </c>
      <c r="L2010">
        <v>520</v>
      </c>
      <c r="M2010">
        <v>8</v>
      </c>
      <c r="N2010">
        <v>223</v>
      </c>
      <c r="O2010">
        <v>32</v>
      </c>
      <c r="P2010">
        <v>49</v>
      </c>
      <c r="Q2010">
        <v>42</v>
      </c>
      <c r="R2010" s="2">
        <f t="shared" si="219"/>
        <v>874</v>
      </c>
      <c r="S2010">
        <v>4</v>
      </c>
      <c r="T2010" s="2" t="str">
        <f t="shared" si="220"/>
        <v>With Discount</v>
      </c>
      <c r="U2010">
        <v>10</v>
      </c>
      <c r="V2010" s="18">
        <f t="shared" si="221"/>
        <v>514.11764705882354</v>
      </c>
      <c r="W2010">
        <v>5</v>
      </c>
      <c r="X2010">
        <v>7</v>
      </c>
      <c r="Y2010" s="18">
        <f t="shared" si="222"/>
        <v>359.88235294117646</v>
      </c>
      <c r="Z2010">
        <v>8</v>
      </c>
      <c r="AA2010" s="2">
        <f t="shared" si="223"/>
        <v>26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3</v>
      </c>
      <c r="AI2010">
        <v>11</v>
      </c>
      <c r="AJ2010">
        <v>1</v>
      </c>
    </row>
    <row r="2011" spans="1:36" x14ac:dyDescent="0.25">
      <c r="A2011">
        <v>10001</v>
      </c>
      <c r="B2011">
        <v>1985</v>
      </c>
      <c r="C2011" s="2">
        <f t="shared" ca="1" si="217"/>
        <v>40</v>
      </c>
      <c r="D2011" t="s">
        <v>443</v>
      </c>
      <c r="E2011" t="s">
        <v>34</v>
      </c>
      <c r="F2011">
        <v>7500</v>
      </c>
      <c r="G2011">
        <v>1</v>
      </c>
      <c r="H2011">
        <v>0</v>
      </c>
      <c r="I2011" s="21">
        <f t="shared" si="218"/>
        <v>1</v>
      </c>
      <c r="J2011" s="1">
        <v>40916</v>
      </c>
      <c r="K2011">
        <v>98</v>
      </c>
      <c r="L2011">
        <v>5</v>
      </c>
      <c r="M2011">
        <v>17</v>
      </c>
      <c r="N2011">
        <v>17</v>
      </c>
      <c r="O2011">
        <v>13</v>
      </c>
      <c r="P2011">
        <v>14</v>
      </c>
      <c r="Q2011">
        <v>34</v>
      </c>
      <c r="R2011" s="2">
        <f t="shared" si="219"/>
        <v>100</v>
      </c>
      <c r="S2011">
        <v>4</v>
      </c>
      <c r="T2011" s="2" t="str">
        <f t="shared" si="220"/>
        <v>With Discount</v>
      </c>
      <c r="U2011">
        <v>2</v>
      </c>
      <c r="V2011" s="18">
        <f t="shared" si="221"/>
        <v>40</v>
      </c>
      <c r="W2011">
        <v>1</v>
      </c>
      <c r="X2011">
        <v>3</v>
      </c>
      <c r="Y2011" s="18">
        <f t="shared" si="222"/>
        <v>60</v>
      </c>
      <c r="Z2011">
        <v>9</v>
      </c>
      <c r="AA2011" s="2">
        <f t="shared" si="223"/>
        <v>10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3</v>
      </c>
      <c r="AI2011">
        <v>11</v>
      </c>
      <c r="AJ2011">
        <v>0</v>
      </c>
    </row>
    <row r="2012" spans="1:36" x14ac:dyDescent="0.25">
      <c r="A2012">
        <v>3945</v>
      </c>
      <c r="B2012">
        <v>1947</v>
      </c>
      <c r="C2012" s="2">
        <f t="shared" ca="1" si="217"/>
        <v>78</v>
      </c>
      <c r="D2012" t="s">
        <v>33</v>
      </c>
      <c r="E2012" t="s">
        <v>57</v>
      </c>
      <c r="F2012">
        <v>68117</v>
      </c>
      <c r="G2012">
        <v>0</v>
      </c>
      <c r="H2012">
        <v>1</v>
      </c>
      <c r="I2012" s="21">
        <f t="shared" si="218"/>
        <v>1</v>
      </c>
      <c r="J2012" s="1">
        <v>41550</v>
      </c>
      <c r="K2012">
        <v>80</v>
      </c>
      <c r="L2012">
        <v>618</v>
      </c>
      <c r="M2012">
        <v>44</v>
      </c>
      <c r="N2012">
        <v>215</v>
      </c>
      <c r="O2012">
        <v>0</v>
      </c>
      <c r="P2012">
        <v>17</v>
      </c>
      <c r="Q2012">
        <v>36</v>
      </c>
      <c r="R2012" s="2">
        <f t="shared" si="219"/>
        <v>930</v>
      </c>
      <c r="S2012">
        <v>2</v>
      </c>
      <c r="T2012" s="2" t="str">
        <f t="shared" si="220"/>
        <v>With Discount</v>
      </c>
      <c r="U2012">
        <v>11</v>
      </c>
      <c r="V2012" s="18">
        <f t="shared" si="221"/>
        <v>682</v>
      </c>
      <c r="W2012">
        <v>8</v>
      </c>
      <c r="X2012">
        <v>4</v>
      </c>
      <c r="Y2012" s="18">
        <f t="shared" si="222"/>
        <v>248</v>
      </c>
      <c r="Z2012">
        <v>6</v>
      </c>
      <c r="AA2012" s="2">
        <f t="shared" si="223"/>
        <v>25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3</v>
      </c>
      <c r="AI2012">
        <v>11</v>
      </c>
      <c r="AJ2012">
        <v>1</v>
      </c>
    </row>
    <row r="2013" spans="1:36" x14ac:dyDescent="0.25">
      <c r="A2013">
        <v>3799</v>
      </c>
      <c r="B2013">
        <v>1955</v>
      </c>
      <c r="C2013" s="2">
        <f t="shared" ca="1" si="217"/>
        <v>70</v>
      </c>
      <c r="D2013" t="s">
        <v>442</v>
      </c>
      <c r="E2013" t="s">
        <v>34</v>
      </c>
      <c r="F2013">
        <v>67225</v>
      </c>
      <c r="G2013">
        <v>0</v>
      </c>
      <c r="H2013">
        <v>1</v>
      </c>
      <c r="I2013" s="21">
        <f t="shared" si="218"/>
        <v>1</v>
      </c>
      <c r="J2013" t="s">
        <v>423</v>
      </c>
      <c r="K2013">
        <v>4</v>
      </c>
      <c r="L2013">
        <v>315</v>
      </c>
      <c r="M2013">
        <v>35</v>
      </c>
      <c r="N2013">
        <v>322</v>
      </c>
      <c r="O2013">
        <v>46</v>
      </c>
      <c r="P2013">
        <v>7</v>
      </c>
      <c r="Q2013">
        <v>143</v>
      </c>
      <c r="R2013" s="2">
        <f t="shared" si="219"/>
        <v>868</v>
      </c>
      <c r="S2013">
        <v>3</v>
      </c>
      <c r="T2013" s="2" t="str">
        <f t="shared" si="220"/>
        <v>With Discount</v>
      </c>
      <c r="U2013">
        <v>7</v>
      </c>
      <c r="V2013" s="18">
        <f t="shared" si="221"/>
        <v>337.55555555555554</v>
      </c>
      <c r="W2013">
        <v>2</v>
      </c>
      <c r="X2013">
        <v>11</v>
      </c>
      <c r="Y2013" s="18">
        <f t="shared" si="222"/>
        <v>530.44444444444446</v>
      </c>
      <c r="Z2013">
        <v>5</v>
      </c>
      <c r="AA2013" s="2">
        <f t="shared" si="223"/>
        <v>23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3</v>
      </c>
      <c r="AI2013">
        <v>11</v>
      </c>
      <c r="AJ2013">
        <v>0</v>
      </c>
    </row>
    <row r="2014" spans="1:36" x14ac:dyDescent="0.25">
      <c r="A2014">
        <v>8625</v>
      </c>
      <c r="B2014">
        <v>1976</v>
      </c>
      <c r="C2014" s="2">
        <f t="shared" ca="1" si="217"/>
        <v>49</v>
      </c>
      <c r="D2014" t="s">
        <v>442</v>
      </c>
      <c r="E2014" t="s">
        <v>34</v>
      </c>
      <c r="F2014">
        <v>17649</v>
      </c>
      <c r="G2014">
        <v>1</v>
      </c>
      <c r="H2014">
        <v>0</v>
      </c>
      <c r="I2014" s="21">
        <f t="shared" si="218"/>
        <v>1</v>
      </c>
      <c r="J2014" s="1">
        <v>41619</v>
      </c>
      <c r="K2014">
        <v>70</v>
      </c>
      <c r="L2014">
        <v>15</v>
      </c>
      <c r="M2014">
        <v>1</v>
      </c>
      <c r="N2014">
        <v>23</v>
      </c>
      <c r="O2014">
        <v>0</v>
      </c>
      <c r="P2014">
        <v>5</v>
      </c>
      <c r="Q2014">
        <v>1</v>
      </c>
      <c r="R2014" s="2">
        <f t="shared" si="219"/>
        <v>45</v>
      </c>
      <c r="S2014">
        <v>3</v>
      </c>
      <c r="T2014" s="2" t="str">
        <f t="shared" si="220"/>
        <v>With Discount</v>
      </c>
      <c r="U2014">
        <v>3</v>
      </c>
      <c r="V2014" s="18">
        <f t="shared" si="221"/>
        <v>22.5</v>
      </c>
      <c r="W2014">
        <v>0</v>
      </c>
      <c r="X2014">
        <v>3</v>
      </c>
      <c r="Y2014" s="18">
        <f t="shared" si="222"/>
        <v>22.5</v>
      </c>
      <c r="Z2014">
        <v>8</v>
      </c>
      <c r="AA2014" s="2">
        <f t="shared" si="223"/>
        <v>9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3</v>
      </c>
      <c r="AI2014">
        <v>11</v>
      </c>
      <c r="AJ2014">
        <v>0</v>
      </c>
    </row>
    <row r="2015" spans="1:36" x14ac:dyDescent="0.25">
      <c r="A2015">
        <v>3491</v>
      </c>
      <c r="B2015">
        <v>1975</v>
      </c>
      <c r="C2015" s="2">
        <f t="shared" ca="1" si="217"/>
        <v>50</v>
      </c>
      <c r="D2015" t="s">
        <v>442</v>
      </c>
      <c r="E2015" t="s">
        <v>34</v>
      </c>
      <c r="F2015">
        <v>55914</v>
      </c>
      <c r="G2015">
        <v>0</v>
      </c>
      <c r="H2015">
        <v>1</v>
      </c>
      <c r="I2015" s="21">
        <f t="shared" si="218"/>
        <v>1</v>
      </c>
      <c r="J2015" t="s">
        <v>58</v>
      </c>
      <c r="K2015">
        <v>32</v>
      </c>
      <c r="L2015">
        <v>384</v>
      </c>
      <c r="M2015">
        <v>60</v>
      </c>
      <c r="N2015">
        <v>364</v>
      </c>
      <c r="O2015">
        <v>119</v>
      </c>
      <c r="P2015">
        <v>101</v>
      </c>
      <c r="Q2015">
        <v>232</v>
      </c>
      <c r="R2015" s="2">
        <f t="shared" si="219"/>
        <v>1260</v>
      </c>
      <c r="S2015">
        <v>4</v>
      </c>
      <c r="T2015" s="2" t="str">
        <f t="shared" si="220"/>
        <v>With Discount</v>
      </c>
      <c r="U2015">
        <v>11</v>
      </c>
      <c r="V2015" s="18">
        <f t="shared" si="221"/>
        <v>729.47368421052636</v>
      </c>
      <c r="W2015">
        <v>6</v>
      </c>
      <c r="X2015">
        <v>8</v>
      </c>
      <c r="Y2015" s="18">
        <f t="shared" si="222"/>
        <v>530.52631578947364</v>
      </c>
      <c r="Z2015">
        <v>7</v>
      </c>
      <c r="AA2015" s="2">
        <f t="shared" si="223"/>
        <v>29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3</v>
      </c>
      <c r="AI2015">
        <v>11</v>
      </c>
      <c r="AJ2015">
        <v>0</v>
      </c>
    </row>
    <row r="2016" spans="1:36" x14ac:dyDescent="0.25">
      <c r="A2016">
        <v>983</v>
      </c>
      <c r="B2016">
        <v>1984</v>
      </c>
      <c r="C2016" s="2">
        <f t="shared" ca="1" si="217"/>
        <v>41</v>
      </c>
      <c r="D2016" t="s">
        <v>442</v>
      </c>
      <c r="E2016" t="s">
        <v>34</v>
      </c>
      <c r="F2016">
        <v>40059</v>
      </c>
      <c r="G2016">
        <v>1</v>
      </c>
      <c r="H2016">
        <v>0</v>
      </c>
      <c r="I2016" s="21">
        <f t="shared" si="218"/>
        <v>1</v>
      </c>
      <c r="J2016" t="s">
        <v>122</v>
      </c>
      <c r="K2016">
        <v>82</v>
      </c>
      <c r="L2016">
        <v>110</v>
      </c>
      <c r="M2016">
        <v>29</v>
      </c>
      <c r="N2016">
        <v>92</v>
      </c>
      <c r="O2016">
        <v>28</v>
      </c>
      <c r="P2016">
        <v>10</v>
      </c>
      <c r="Q2016">
        <v>145</v>
      </c>
      <c r="R2016" s="2">
        <f t="shared" si="219"/>
        <v>414</v>
      </c>
      <c r="S2016">
        <v>1</v>
      </c>
      <c r="T2016" s="2" t="str">
        <f t="shared" si="220"/>
        <v>With Discount</v>
      </c>
      <c r="U2016">
        <v>6</v>
      </c>
      <c r="V2016" s="18">
        <f t="shared" si="221"/>
        <v>276</v>
      </c>
      <c r="W2016">
        <v>2</v>
      </c>
      <c r="X2016">
        <v>3</v>
      </c>
      <c r="Y2016" s="18">
        <f t="shared" si="222"/>
        <v>138</v>
      </c>
      <c r="Z2016">
        <v>8</v>
      </c>
      <c r="AA2016" s="2">
        <f t="shared" si="223"/>
        <v>12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3</v>
      </c>
      <c r="AI2016">
        <v>11</v>
      </c>
      <c r="AJ2016">
        <v>0</v>
      </c>
    </row>
    <row r="2017" spans="1:36" x14ac:dyDescent="0.25">
      <c r="A2017">
        <v>9119</v>
      </c>
      <c r="B2017">
        <v>1950</v>
      </c>
      <c r="C2017" s="2">
        <f t="shared" ca="1" si="217"/>
        <v>75</v>
      </c>
      <c r="D2017" t="s">
        <v>442</v>
      </c>
      <c r="E2017" t="s">
        <v>34</v>
      </c>
      <c r="F2017">
        <v>60905</v>
      </c>
      <c r="G2017">
        <v>0</v>
      </c>
      <c r="H2017">
        <v>1</v>
      </c>
      <c r="I2017" s="21">
        <f t="shared" si="218"/>
        <v>1</v>
      </c>
      <c r="J2017" s="1">
        <v>41406</v>
      </c>
      <c r="K2017">
        <v>27</v>
      </c>
      <c r="L2017">
        <v>208</v>
      </c>
      <c r="M2017">
        <v>17</v>
      </c>
      <c r="N2017">
        <v>76</v>
      </c>
      <c r="O2017">
        <v>36</v>
      </c>
      <c r="P2017">
        <v>17</v>
      </c>
      <c r="Q2017">
        <v>38</v>
      </c>
      <c r="R2017" s="2">
        <f t="shared" si="219"/>
        <v>392</v>
      </c>
      <c r="S2017">
        <v>2</v>
      </c>
      <c r="T2017" s="2" t="str">
        <f t="shared" si="220"/>
        <v>With Discount</v>
      </c>
      <c r="U2017">
        <v>3</v>
      </c>
      <c r="V2017" s="18">
        <f t="shared" si="221"/>
        <v>117.6</v>
      </c>
      <c r="W2017">
        <v>3</v>
      </c>
      <c r="X2017">
        <v>7</v>
      </c>
      <c r="Y2017" s="18">
        <f t="shared" si="222"/>
        <v>274.39999999999998</v>
      </c>
      <c r="Z2017">
        <v>2</v>
      </c>
      <c r="AA2017" s="2">
        <f t="shared" si="223"/>
        <v>15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3</v>
      </c>
      <c r="AI2017">
        <v>11</v>
      </c>
      <c r="AJ2017">
        <v>0</v>
      </c>
    </row>
    <row r="2018" spans="1:36" x14ac:dyDescent="0.25">
      <c r="A2018">
        <v>4786</v>
      </c>
      <c r="B2018">
        <v>1977</v>
      </c>
      <c r="C2018" s="2">
        <f t="shared" ca="1" si="217"/>
        <v>48</v>
      </c>
      <c r="D2018" t="s">
        <v>442</v>
      </c>
      <c r="E2018" t="s">
        <v>34</v>
      </c>
      <c r="F2018">
        <v>75330</v>
      </c>
      <c r="G2018">
        <v>1</v>
      </c>
      <c r="H2018">
        <v>1</v>
      </c>
      <c r="I2018" s="21">
        <f t="shared" si="218"/>
        <v>2</v>
      </c>
      <c r="J2018" s="1">
        <v>41009</v>
      </c>
      <c r="K2018">
        <v>94</v>
      </c>
      <c r="L2018">
        <v>555</v>
      </c>
      <c r="M2018">
        <v>82</v>
      </c>
      <c r="N2018">
        <v>257</v>
      </c>
      <c r="O2018">
        <v>93</v>
      </c>
      <c r="P2018">
        <v>61</v>
      </c>
      <c r="Q2018">
        <v>61</v>
      </c>
      <c r="R2018" s="2">
        <f t="shared" si="219"/>
        <v>1109</v>
      </c>
      <c r="S2018">
        <v>4</v>
      </c>
      <c r="T2018" s="2" t="str">
        <f t="shared" si="220"/>
        <v>With Discount</v>
      </c>
      <c r="U2018">
        <v>10</v>
      </c>
      <c r="V2018" s="18">
        <f t="shared" si="221"/>
        <v>504.09090909090907</v>
      </c>
      <c r="W2018">
        <v>3</v>
      </c>
      <c r="X2018">
        <v>12</v>
      </c>
      <c r="Y2018" s="18">
        <f t="shared" si="222"/>
        <v>604.90909090909088</v>
      </c>
      <c r="Z2018">
        <v>6</v>
      </c>
      <c r="AA2018" s="2">
        <f t="shared" si="223"/>
        <v>29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3</v>
      </c>
      <c r="AI2018">
        <v>11</v>
      </c>
      <c r="AJ2018">
        <v>0</v>
      </c>
    </row>
    <row r="2019" spans="1:36" x14ac:dyDescent="0.25">
      <c r="A2019">
        <v>5872</v>
      </c>
      <c r="B2019">
        <v>1951</v>
      </c>
      <c r="C2019" s="2">
        <f t="shared" ca="1" si="217"/>
        <v>74</v>
      </c>
      <c r="D2019" t="s">
        <v>442</v>
      </c>
      <c r="E2019" t="s">
        <v>30</v>
      </c>
      <c r="F2019">
        <v>60689</v>
      </c>
      <c r="G2019">
        <v>0</v>
      </c>
      <c r="H2019">
        <v>1</v>
      </c>
      <c r="I2019" s="21">
        <f t="shared" si="218"/>
        <v>1</v>
      </c>
      <c r="J2019" s="1">
        <v>41280</v>
      </c>
      <c r="K2019">
        <v>23</v>
      </c>
      <c r="L2019">
        <v>240</v>
      </c>
      <c r="M2019">
        <v>90</v>
      </c>
      <c r="N2019">
        <v>216</v>
      </c>
      <c r="O2019">
        <v>63</v>
      </c>
      <c r="P2019">
        <v>6</v>
      </c>
      <c r="Q2019">
        <v>24</v>
      </c>
      <c r="R2019" s="2">
        <f t="shared" si="219"/>
        <v>639</v>
      </c>
      <c r="S2019">
        <v>4</v>
      </c>
      <c r="T2019" s="2" t="str">
        <f t="shared" si="220"/>
        <v>With Discount</v>
      </c>
      <c r="U2019">
        <v>4</v>
      </c>
      <c r="V2019" s="18">
        <f t="shared" si="221"/>
        <v>182.57142857142856</v>
      </c>
      <c r="W2019">
        <v>4</v>
      </c>
      <c r="X2019">
        <v>10</v>
      </c>
      <c r="Y2019" s="18">
        <f t="shared" si="222"/>
        <v>456.42857142857144</v>
      </c>
      <c r="Z2019">
        <v>3</v>
      </c>
      <c r="AA2019" s="2">
        <f t="shared" si="223"/>
        <v>22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3</v>
      </c>
      <c r="AI2019">
        <v>11</v>
      </c>
      <c r="AJ2019">
        <v>0</v>
      </c>
    </row>
    <row r="2020" spans="1:36" x14ac:dyDescent="0.25">
      <c r="A2020">
        <v>6568</v>
      </c>
      <c r="B2020">
        <v>1984</v>
      </c>
      <c r="C2020" s="2">
        <f t="shared" ca="1" si="217"/>
        <v>41</v>
      </c>
      <c r="D2020" t="s">
        <v>442</v>
      </c>
      <c r="E2020" t="s">
        <v>34</v>
      </c>
      <c r="F2020">
        <v>38680</v>
      </c>
      <c r="G2020">
        <v>1</v>
      </c>
      <c r="H2020">
        <v>0</v>
      </c>
      <c r="I2020" s="21">
        <f t="shared" si="218"/>
        <v>1</v>
      </c>
      <c r="J2020" t="s">
        <v>45</v>
      </c>
      <c r="K2020">
        <v>97</v>
      </c>
      <c r="L2020">
        <v>11</v>
      </c>
      <c r="M2020">
        <v>0</v>
      </c>
      <c r="N2020">
        <v>36</v>
      </c>
      <c r="O2020">
        <v>15</v>
      </c>
      <c r="P2020">
        <v>5</v>
      </c>
      <c r="Q2020">
        <v>12</v>
      </c>
      <c r="R2020" s="2">
        <f t="shared" si="219"/>
        <v>79</v>
      </c>
      <c r="S2020">
        <v>1</v>
      </c>
      <c r="T2020" s="2" t="str">
        <f t="shared" si="220"/>
        <v>With Discount</v>
      </c>
      <c r="U2020">
        <v>2</v>
      </c>
      <c r="V2020" s="18">
        <f t="shared" si="221"/>
        <v>31.6</v>
      </c>
      <c r="W2020">
        <v>0</v>
      </c>
      <c r="X2020">
        <v>3</v>
      </c>
      <c r="Y2020" s="18">
        <f t="shared" si="222"/>
        <v>47.4</v>
      </c>
      <c r="Z2020">
        <v>7</v>
      </c>
      <c r="AA2020" s="2">
        <f t="shared" si="223"/>
        <v>6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3</v>
      </c>
      <c r="AI2020">
        <v>11</v>
      </c>
      <c r="AJ2020">
        <v>0</v>
      </c>
    </row>
    <row r="2021" spans="1:36" x14ac:dyDescent="0.25">
      <c r="A2021">
        <v>5628</v>
      </c>
      <c r="B2021">
        <v>1982</v>
      </c>
      <c r="C2021" s="2">
        <f t="shared" ca="1" si="217"/>
        <v>43</v>
      </c>
      <c r="D2021" t="s">
        <v>442</v>
      </c>
      <c r="E2021" t="s">
        <v>34</v>
      </c>
      <c r="F2021">
        <v>61416</v>
      </c>
      <c r="G2021">
        <v>0</v>
      </c>
      <c r="H2021">
        <v>0</v>
      </c>
      <c r="I2021" s="21">
        <f t="shared" si="218"/>
        <v>0</v>
      </c>
      <c r="J2021" s="1">
        <v>41488</v>
      </c>
      <c r="K2021">
        <v>25</v>
      </c>
      <c r="L2021">
        <v>848</v>
      </c>
      <c r="M2021">
        <v>154</v>
      </c>
      <c r="N2021">
        <v>323</v>
      </c>
      <c r="O2021">
        <v>201</v>
      </c>
      <c r="P2021">
        <v>61</v>
      </c>
      <c r="Q2021">
        <v>78</v>
      </c>
      <c r="R2021" s="2">
        <f t="shared" si="219"/>
        <v>1665</v>
      </c>
      <c r="S2021">
        <v>1</v>
      </c>
      <c r="T2021" s="2" t="str">
        <f t="shared" si="220"/>
        <v>With Discount</v>
      </c>
      <c r="U2021">
        <v>10</v>
      </c>
      <c r="V2021" s="18">
        <f t="shared" si="221"/>
        <v>832.5</v>
      </c>
      <c r="W2021">
        <v>3</v>
      </c>
      <c r="X2021">
        <v>10</v>
      </c>
      <c r="Y2021" s="18">
        <f t="shared" si="222"/>
        <v>832.5</v>
      </c>
      <c r="Z2021">
        <v>6</v>
      </c>
      <c r="AA2021" s="2">
        <f t="shared" si="223"/>
        <v>24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3</v>
      </c>
      <c r="AI2021">
        <v>11</v>
      </c>
      <c r="AJ2021">
        <v>0</v>
      </c>
    </row>
    <row r="2022" spans="1:36" x14ac:dyDescent="0.25">
      <c r="A2022">
        <v>5631</v>
      </c>
      <c r="B2022">
        <v>1991</v>
      </c>
      <c r="C2022" s="2">
        <f t="shared" ca="1" si="217"/>
        <v>34</v>
      </c>
      <c r="D2022" t="s">
        <v>442</v>
      </c>
      <c r="E2022" t="s">
        <v>30</v>
      </c>
      <c r="F2022">
        <v>49767</v>
      </c>
      <c r="G2022">
        <v>0</v>
      </c>
      <c r="H2022">
        <v>0</v>
      </c>
      <c r="I2022" s="21">
        <f t="shared" si="218"/>
        <v>0</v>
      </c>
      <c r="J2022" s="1">
        <v>41310</v>
      </c>
      <c r="K2022">
        <v>92</v>
      </c>
      <c r="L2022">
        <v>202</v>
      </c>
      <c r="M2022">
        <v>47</v>
      </c>
      <c r="N2022">
        <v>197</v>
      </c>
      <c r="O2022">
        <v>55</v>
      </c>
      <c r="P2022">
        <v>42</v>
      </c>
      <c r="Q2022">
        <v>149</v>
      </c>
      <c r="R2022" s="2">
        <f t="shared" si="219"/>
        <v>692</v>
      </c>
      <c r="S2022">
        <v>1</v>
      </c>
      <c r="T2022" s="2" t="str">
        <f t="shared" si="220"/>
        <v>With Discount</v>
      </c>
      <c r="U2022">
        <v>5</v>
      </c>
      <c r="V2022" s="18">
        <f t="shared" si="221"/>
        <v>266.15384615384619</v>
      </c>
      <c r="W2022">
        <v>4</v>
      </c>
      <c r="X2022">
        <v>8</v>
      </c>
      <c r="Y2022" s="18">
        <f t="shared" si="222"/>
        <v>425.84615384615387</v>
      </c>
      <c r="Z2022">
        <v>4</v>
      </c>
      <c r="AA2022" s="2">
        <f t="shared" si="223"/>
        <v>18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3</v>
      </c>
      <c r="AI2022">
        <v>11</v>
      </c>
      <c r="AJ2022">
        <v>0</v>
      </c>
    </row>
    <row r="2023" spans="1:36" x14ac:dyDescent="0.25">
      <c r="A2023">
        <v>4974</v>
      </c>
      <c r="B2023">
        <v>1970</v>
      </c>
      <c r="C2023" s="2">
        <f t="shared" ca="1" si="217"/>
        <v>55</v>
      </c>
      <c r="D2023" t="s">
        <v>442</v>
      </c>
      <c r="E2023" t="s">
        <v>30</v>
      </c>
      <c r="F2023">
        <v>83273</v>
      </c>
      <c r="G2023">
        <v>1</v>
      </c>
      <c r="H2023">
        <v>2</v>
      </c>
      <c r="I2023" s="21">
        <f t="shared" si="218"/>
        <v>3</v>
      </c>
      <c r="J2023" t="s">
        <v>232</v>
      </c>
      <c r="K2023">
        <v>98</v>
      </c>
      <c r="L2023">
        <v>433</v>
      </c>
      <c r="M2023">
        <v>89</v>
      </c>
      <c r="N2023">
        <v>650</v>
      </c>
      <c r="O2023">
        <v>16</v>
      </c>
      <c r="P2023">
        <v>102</v>
      </c>
      <c r="Q2023">
        <v>102</v>
      </c>
      <c r="R2023" s="2">
        <f t="shared" si="219"/>
        <v>1392</v>
      </c>
      <c r="S2023">
        <v>10</v>
      </c>
      <c r="T2023" s="2" t="str">
        <f t="shared" si="220"/>
        <v>With Discount</v>
      </c>
      <c r="U2023">
        <v>4</v>
      </c>
      <c r="V2023" s="18">
        <f t="shared" si="221"/>
        <v>428.30769230769232</v>
      </c>
      <c r="W2023">
        <v>6</v>
      </c>
      <c r="X2023">
        <v>9</v>
      </c>
      <c r="Y2023" s="18">
        <f t="shared" si="222"/>
        <v>963.69230769230762</v>
      </c>
      <c r="Z2023">
        <v>7</v>
      </c>
      <c r="AA2023" s="2">
        <f t="shared" si="223"/>
        <v>29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3</v>
      </c>
      <c r="AI2023">
        <v>11</v>
      </c>
      <c r="AJ2023">
        <v>0</v>
      </c>
    </row>
    <row r="2024" spans="1:36" x14ac:dyDescent="0.25">
      <c r="A2024">
        <v>8416</v>
      </c>
      <c r="B2024">
        <v>1981</v>
      </c>
      <c r="C2024" s="2">
        <f t="shared" ca="1" si="217"/>
        <v>44</v>
      </c>
      <c r="D2024" t="s">
        <v>442</v>
      </c>
      <c r="E2024" t="s">
        <v>34</v>
      </c>
      <c r="F2024">
        <v>29009</v>
      </c>
      <c r="G2024">
        <v>1</v>
      </c>
      <c r="H2024">
        <v>0</v>
      </c>
      <c r="I2024" s="21">
        <f t="shared" si="218"/>
        <v>1</v>
      </c>
      <c r="J2024" t="s">
        <v>196</v>
      </c>
      <c r="K2024">
        <v>19</v>
      </c>
      <c r="L2024">
        <v>6</v>
      </c>
      <c r="M2024">
        <v>6</v>
      </c>
      <c r="N2024">
        <v>15</v>
      </c>
      <c r="O2024">
        <v>10</v>
      </c>
      <c r="P2024">
        <v>5</v>
      </c>
      <c r="Q2024">
        <v>2</v>
      </c>
      <c r="R2024" s="2">
        <f t="shared" si="219"/>
        <v>44</v>
      </c>
      <c r="S2024">
        <v>2</v>
      </c>
      <c r="T2024" s="2" t="str">
        <f t="shared" si="220"/>
        <v>With Discount</v>
      </c>
      <c r="U2024">
        <v>2</v>
      </c>
      <c r="V2024" s="18">
        <f t="shared" si="221"/>
        <v>17.600000000000001</v>
      </c>
      <c r="W2024">
        <v>0</v>
      </c>
      <c r="X2024">
        <v>3</v>
      </c>
      <c r="Y2024" s="18">
        <f t="shared" si="222"/>
        <v>26.4</v>
      </c>
      <c r="Z2024">
        <v>6</v>
      </c>
      <c r="AA2024" s="2">
        <f t="shared" si="223"/>
        <v>7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3</v>
      </c>
      <c r="AI2024">
        <v>11</v>
      </c>
      <c r="AJ2024">
        <v>0</v>
      </c>
    </row>
    <row r="2025" spans="1:36" x14ac:dyDescent="0.25">
      <c r="A2025">
        <v>5454</v>
      </c>
      <c r="B2025">
        <v>1979</v>
      </c>
      <c r="C2025" s="2">
        <f t="shared" ca="1" si="217"/>
        <v>46</v>
      </c>
      <c r="D2025" t="s">
        <v>443</v>
      </c>
      <c r="E2025" t="s">
        <v>34</v>
      </c>
      <c r="F2025">
        <v>45057</v>
      </c>
      <c r="G2025">
        <v>1</v>
      </c>
      <c r="H2025">
        <v>0</v>
      </c>
      <c r="I2025" s="21">
        <f t="shared" si="218"/>
        <v>1</v>
      </c>
      <c r="J2025" s="1">
        <v>41286</v>
      </c>
      <c r="K2025">
        <v>80</v>
      </c>
      <c r="L2025">
        <v>37</v>
      </c>
      <c r="M2025">
        <v>0</v>
      </c>
      <c r="N2025">
        <v>7</v>
      </c>
      <c r="O2025">
        <v>3</v>
      </c>
      <c r="P2025">
        <v>0</v>
      </c>
      <c r="Q2025">
        <v>3</v>
      </c>
      <c r="R2025" s="2">
        <f t="shared" si="219"/>
        <v>50</v>
      </c>
      <c r="S2025">
        <v>1</v>
      </c>
      <c r="T2025" s="2" t="str">
        <f t="shared" si="220"/>
        <v>With Discount</v>
      </c>
      <c r="U2025">
        <v>2</v>
      </c>
      <c r="V2025" s="18">
        <f t="shared" si="221"/>
        <v>20</v>
      </c>
      <c r="W2025">
        <v>0</v>
      </c>
      <c r="X2025">
        <v>3</v>
      </c>
      <c r="Y2025" s="18">
        <f t="shared" si="222"/>
        <v>30</v>
      </c>
      <c r="Z2025">
        <v>5</v>
      </c>
      <c r="AA2025" s="2">
        <f t="shared" si="223"/>
        <v>6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3</v>
      </c>
      <c r="AI2025">
        <v>11</v>
      </c>
      <c r="AJ2025">
        <v>0</v>
      </c>
    </row>
    <row r="2026" spans="1:36" x14ac:dyDescent="0.25">
      <c r="A2026">
        <v>4095</v>
      </c>
      <c r="B2026">
        <v>1971</v>
      </c>
      <c r="C2026" s="2">
        <f t="shared" ca="1" si="217"/>
        <v>54</v>
      </c>
      <c r="D2026" t="s">
        <v>442</v>
      </c>
      <c r="E2026" t="s">
        <v>34</v>
      </c>
      <c r="F2026">
        <v>37150</v>
      </c>
      <c r="G2026">
        <v>1</v>
      </c>
      <c r="H2026">
        <v>0</v>
      </c>
      <c r="I2026" s="21">
        <f t="shared" si="218"/>
        <v>1</v>
      </c>
      <c r="J2026" s="1">
        <v>41222</v>
      </c>
      <c r="K2026">
        <v>80</v>
      </c>
      <c r="L2026">
        <v>167</v>
      </c>
      <c r="M2026">
        <v>37</v>
      </c>
      <c r="N2026">
        <v>64</v>
      </c>
      <c r="O2026">
        <v>49</v>
      </c>
      <c r="P2026">
        <v>34</v>
      </c>
      <c r="Q2026">
        <v>116</v>
      </c>
      <c r="R2026" s="2">
        <f t="shared" si="219"/>
        <v>467</v>
      </c>
      <c r="S2026">
        <v>8</v>
      </c>
      <c r="T2026" s="2" t="str">
        <f t="shared" si="220"/>
        <v>With Discount</v>
      </c>
      <c r="U2026">
        <v>4</v>
      </c>
      <c r="V2026" s="18">
        <f t="shared" si="221"/>
        <v>186.8</v>
      </c>
      <c r="W2026">
        <v>3</v>
      </c>
      <c r="X2026">
        <v>6</v>
      </c>
      <c r="Y2026" s="18">
        <f t="shared" si="222"/>
        <v>280.2</v>
      </c>
      <c r="Z2026">
        <v>7</v>
      </c>
      <c r="AA2026" s="2">
        <f t="shared" si="223"/>
        <v>21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3</v>
      </c>
      <c r="AI2026">
        <v>11</v>
      </c>
      <c r="AJ2026">
        <v>0</v>
      </c>
    </row>
    <row r="2027" spans="1:36" x14ac:dyDescent="0.25">
      <c r="A2027">
        <v>5474</v>
      </c>
      <c r="B2027">
        <v>1970</v>
      </c>
      <c r="C2027" s="2">
        <f t="shared" ca="1" si="217"/>
        <v>55</v>
      </c>
      <c r="D2027" t="s">
        <v>442</v>
      </c>
      <c r="E2027" t="s">
        <v>30</v>
      </c>
      <c r="F2027">
        <v>43020</v>
      </c>
      <c r="G2027">
        <v>1</v>
      </c>
      <c r="H2027">
        <v>0</v>
      </c>
      <c r="I2027" s="21">
        <f t="shared" si="218"/>
        <v>1</v>
      </c>
      <c r="J2027" t="s">
        <v>434</v>
      </c>
      <c r="K2027">
        <v>79</v>
      </c>
      <c r="L2027">
        <v>45</v>
      </c>
      <c r="M2027">
        <v>7</v>
      </c>
      <c r="N2027">
        <v>99</v>
      </c>
      <c r="O2027">
        <v>4</v>
      </c>
      <c r="P2027">
        <v>25</v>
      </c>
      <c r="Q2027">
        <v>43</v>
      </c>
      <c r="R2027" s="2">
        <f t="shared" si="219"/>
        <v>223</v>
      </c>
      <c r="S2027">
        <v>3</v>
      </c>
      <c r="T2027" s="2" t="str">
        <f t="shared" si="220"/>
        <v>With Discount</v>
      </c>
      <c r="U2027">
        <v>4</v>
      </c>
      <c r="V2027" s="18">
        <f t="shared" si="221"/>
        <v>111.5</v>
      </c>
      <c r="W2027">
        <v>1</v>
      </c>
      <c r="X2027">
        <v>4</v>
      </c>
      <c r="Y2027" s="18">
        <f t="shared" si="222"/>
        <v>111.5</v>
      </c>
      <c r="Z2027">
        <v>6</v>
      </c>
      <c r="AA2027" s="2">
        <f t="shared" si="223"/>
        <v>12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3</v>
      </c>
      <c r="AI2027">
        <v>11</v>
      </c>
      <c r="AJ2027">
        <v>0</v>
      </c>
    </row>
    <row r="2028" spans="1:36" x14ac:dyDescent="0.25">
      <c r="A2028">
        <v>4268</v>
      </c>
      <c r="B2028">
        <v>1959</v>
      </c>
      <c r="C2028" s="2">
        <f t="shared" ca="1" si="217"/>
        <v>66</v>
      </c>
      <c r="D2028" t="s">
        <v>442</v>
      </c>
      <c r="E2028" t="s">
        <v>34</v>
      </c>
      <c r="F2028">
        <v>53154</v>
      </c>
      <c r="G2028">
        <v>0</v>
      </c>
      <c r="H2028">
        <v>1</v>
      </c>
      <c r="I2028" s="21">
        <f t="shared" si="218"/>
        <v>1</v>
      </c>
      <c r="J2028" s="1">
        <v>41888</v>
      </c>
      <c r="K2028">
        <v>50</v>
      </c>
      <c r="L2028">
        <v>129</v>
      </c>
      <c r="M2028">
        <v>0</v>
      </c>
      <c r="N2028">
        <v>21</v>
      </c>
      <c r="O2028">
        <v>0</v>
      </c>
      <c r="P2028">
        <v>1</v>
      </c>
      <c r="Q2028">
        <v>7</v>
      </c>
      <c r="R2028" s="2">
        <f t="shared" si="219"/>
        <v>158</v>
      </c>
      <c r="S2028">
        <v>1</v>
      </c>
      <c r="T2028" s="2" t="str">
        <f t="shared" si="220"/>
        <v>With Discount</v>
      </c>
      <c r="U2028">
        <v>3</v>
      </c>
      <c r="V2028" s="18">
        <f t="shared" si="221"/>
        <v>67.714285714285708</v>
      </c>
      <c r="W2028">
        <v>1</v>
      </c>
      <c r="X2028">
        <v>4</v>
      </c>
      <c r="Y2028" s="18">
        <f t="shared" si="222"/>
        <v>90.285714285714278</v>
      </c>
      <c r="Z2028">
        <v>4</v>
      </c>
      <c r="AA2028" s="2">
        <f t="shared" si="223"/>
        <v>9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3</v>
      </c>
      <c r="AI2028">
        <v>11</v>
      </c>
      <c r="AJ2028">
        <v>0</v>
      </c>
    </row>
    <row r="2029" spans="1:36" x14ac:dyDescent="0.25">
      <c r="A2029">
        <v>10701</v>
      </c>
      <c r="B2029">
        <v>1973</v>
      </c>
      <c r="C2029" s="2">
        <f t="shared" ca="1" si="217"/>
        <v>52</v>
      </c>
      <c r="D2029" t="s">
        <v>442</v>
      </c>
      <c r="E2029" t="s">
        <v>34</v>
      </c>
      <c r="F2029">
        <v>65308</v>
      </c>
      <c r="G2029">
        <v>0</v>
      </c>
      <c r="H2029">
        <v>0</v>
      </c>
      <c r="I2029" s="21">
        <f t="shared" si="218"/>
        <v>0</v>
      </c>
      <c r="J2029" s="1">
        <v>41587</v>
      </c>
      <c r="K2029">
        <v>60</v>
      </c>
      <c r="L2029">
        <v>713</v>
      </c>
      <c r="M2029">
        <v>0</v>
      </c>
      <c r="N2029">
        <v>264</v>
      </c>
      <c r="O2029">
        <v>120</v>
      </c>
      <c r="P2029">
        <v>80</v>
      </c>
      <c r="Q2029">
        <v>34</v>
      </c>
      <c r="R2029" s="2">
        <f t="shared" si="219"/>
        <v>1211</v>
      </c>
      <c r="S2029">
        <v>1</v>
      </c>
      <c r="T2029" s="2" t="str">
        <f t="shared" si="220"/>
        <v>With Discount</v>
      </c>
      <c r="U2029">
        <v>7</v>
      </c>
      <c r="V2029" s="18">
        <f t="shared" si="221"/>
        <v>446.15789473684208</v>
      </c>
      <c r="W2029">
        <v>8</v>
      </c>
      <c r="X2029">
        <v>12</v>
      </c>
      <c r="Y2029" s="18">
        <f t="shared" si="222"/>
        <v>764.8421052631578</v>
      </c>
      <c r="Z2029">
        <v>4</v>
      </c>
      <c r="AA2029" s="2">
        <f t="shared" si="223"/>
        <v>28</v>
      </c>
      <c r="AB2029">
        <v>0</v>
      </c>
      <c r="AC2029">
        <v>0</v>
      </c>
      <c r="AD2029">
        <v>1</v>
      </c>
      <c r="AE2029">
        <v>1</v>
      </c>
      <c r="AF2029">
        <v>0</v>
      </c>
      <c r="AG2029">
        <v>0</v>
      </c>
      <c r="AH2029">
        <v>3</v>
      </c>
      <c r="AI2029">
        <v>11</v>
      </c>
      <c r="AJ2029">
        <v>0</v>
      </c>
    </row>
    <row r="2030" spans="1:36" x14ac:dyDescent="0.25">
      <c r="A2030">
        <v>3507</v>
      </c>
      <c r="B2030">
        <v>1970</v>
      </c>
      <c r="C2030" s="2">
        <f t="shared" ca="1" si="217"/>
        <v>55</v>
      </c>
      <c r="D2030" t="s">
        <v>442</v>
      </c>
      <c r="E2030" t="s">
        <v>30</v>
      </c>
      <c r="F2030">
        <v>76467</v>
      </c>
      <c r="G2030">
        <v>1</v>
      </c>
      <c r="H2030">
        <v>0</v>
      </c>
      <c r="I2030" s="21">
        <f t="shared" si="218"/>
        <v>1</v>
      </c>
      <c r="J2030" t="s">
        <v>155</v>
      </c>
      <c r="K2030">
        <v>44</v>
      </c>
      <c r="L2030">
        <v>676</v>
      </c>
      <c r="M2030">
        <v>161</v>
      </c>
      <c r="N2030">
        <v>426</v>
      </c>
      <c r="O2030">
        <v>210</v>
      </c>
      <c r="P2030">
        <v>44</v>
      </c>
      <c r="Q2030">
        <v>58</v>
      </c>
      <c r="R2030" s="2">
        <f t="shared" si="219"/>
        <v>1575</v>
      </c>
      <c r="S2030">
        <v>2</v>
      </c>
      <c r="T2030" s="2" t="str">
        <f t="shared" si="220"/>
        <v>With Discount</v>
      </c>
      <c r="U2030">
        <v>2</v>
      </c>
      <c r="V2030" s="18">
        <f t="shared" si="221"/>
        <v>450</v>
      </c>
      <c r="W2030">
        <v>5</v>
      </c>
      <c r="X2030">
        <v>5</v>
      </c>
      <c r="Y2030" s="18">
        <f t="shared" si="222"/>
        <v>1125</v>
      </c>
      <c r="Z2030">
        <v>6</v>
      </c>
      <c r="AA2030" s="2">
        <f t="shared" si="223"/>
        <v>14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3</v>
      </c>
      <c r="AI2030">
        <v>11</v>
      </c>
      <c r="AJ2030">
        <v>1</v>
      </c>
    </row>
    <row r="2031" spans="1:36" x14ac:dyDescent="0.25">
      <c r="A2031">
        <v>2079</v>
      </c>
      <c r="B2031">
        <v>1947</v>
      </c>
      <c r="C2031" s="2">
        <f t="shared" ca="1" si="217"/>
        <v>78</v>
      </c>
      <c r="D2031" t="s">
        <v>443</v>
      </c>
      <c r="E2031" t="s">
        <v>34</v>
      </c>
      <c r="F2031">
        <v>81044</v>
      </c>
      <c r="G2031">
        <v>0</v>
      </c>
      <c r="H2031">
        <v>0</v>
      </c>
      <c r="I2031" s="21">
        <f t="shared" si="218"/>
        <v>0</v>
      </c>
      <c r="J2031" t="s">
        <v>174</v>
      </c>
      <c r="K2031">
        <v>0</v>
      </c>
      <c r="L2031">
        <v>450</v>
      </c>
      <c r="M2031">
        <v>26</v>
      </c>
      <c r="N2031">
        <v>535</v>
      </c>
      <c r="O2031">
        <v>73</v>
      </c>
      <c r="P2031">
        <v>98</v>
      </c>
      <c r="Q2031">
        <v>26</v>
      </c>
      <c r="R2031" s="2">
        <f t="shared" si="219"/>
        <v>1208</v>
      </c>
      <c r="S2031">
        <v>1</v>
      </c>
      <c r="T2031" s="2" t="str">
        <f t="shared" si="220"/>
        <v>With Discount</v>
      </c>
      <c r="U2031">
        <v>5</v>
      </c>
      <c r="V2031" s="18">
        <f t="shared" si="221"/>
        <v>402.66666666666663</v>
      </c>
      <c r="W2031">
        <v>6</v>
      </c>
      <c r="X2031">
        <v>10</v>
      </c>
      <c r="Y2031" s="18">
        <f t="shared" si="222"/>
        <v>805.33333333333326</v>
      </c>
      <c r="Z2031">
        <v>1</v>
      </c>
      <c r="AA2031" s="2">
        <f t="shared" si="223"/>
        <v>22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3</v>
      </c>
      <c r="AI2031">
        <v>11</v>
      </c>
      <c r="AJ2031">
        <v>0</v>
      </c>
    </row>
    <row r="2032" spans="1:36" x14ac:dyDescent="0.25">
      <c r="A2032">
        <v>626</v>
      </c>
      <c r="B2032">
        <v>1951</v>
      </c>
      <c r="C2032" s="2">
        <f t="shared" ca="1" si="217"/>
        <v>74</v>
      </c>
      <c r="D2032" t="s">
        <v>442</v>
      </c>
      <c r="E2032" t="s">
        <v>34</v>
      </c>
      <c r="F2032">
        <v>32871</v>
      </c>
      <c r="G2032">
        <v>1</v>
      </c>
      <c r="H2032">
        <v>1</v>
      </c>
      <c r="I2032" s="21">
        <f t="shared" si="218"/>
        <v>2</v>
      </c>
      <c r="J2032" s="1">
        <v>41520</v>
      </c>
      <c r="K2032">
        <v>28</v>
      </c>
      <c r="L2032">
        <v>22</v>
      </c>
      <c r="M2032">
        <v>2</v>
      </c>
      <c r="N2032">
        <v>12</v>
      </c>
      <c r="O2032">
        <v>0</v>
      </c>
      <c r="P2032">
        <v>2</v>
      </c>
      <c r="Q2032">
        <v>5</v>
      </c>
      <c r="R2032" s="2">
        <f t="shared" si="219"/>
        <v>43</v>
      </c>
      <c r="S2032">
        <v>1</v>
      </c>
      <c r="T2032" s="2" t="str">
        <f t="shared" si="220"/>
        <v>With Discount</v>
      </c>
      <c r="U2032">
        <v>1</v>
      </c>
      <c r="V2032" s="18">
        <f t="shared" si="221"/>
        <v>10.75</v>
      </c>
      <c r="W2032">
        <v>0</v>
      </c>
      <c r="X2032">
        <v>3</v>
      </c>
      <c r="Y2032" s="18">
        <f t="shared" si="222"/>
        <v>32.25</v>
      </c>
      <c r="Z2032">
        <v>4</v>
      </c>
      <c r="AA2032" s="2">
        <f t="shared" si="223"/>
        <v>5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3</v>
      </c>
      <c r="AI2032">
        <v>11</v>
      </c>
      <c r="AJ2032">
        <v>0</v>
      </c>
    </row>
    <row r="2033" spans="1:36" x14ac:dyDescent="0.25">
      <c r="A2033">
        <v>4426</v>
      </c>
      <c r="B2033">
        <v>1975</v>
      </c>
      <c r="C2033" s="2">
        <f t="shared" ca="1" si="217"/>
        <v>50</v>
      </c>
      <c r="D2033" t="s">
        <v>442</v>
      </c>
      <c r="E2033" t="s">
        <v>30</v>
      </c>
      <c r="F2033">
        <v>55801</v>
      </c>
      <c r="G2033">
        <v>1</v>
      </c>
      <c r="H2033">
        <v>1</v>
      </c>
      <c r="I2033" s="21">
        <f t="shared" si="218"/>
        <v>2</v>
      </c>
      <c r="J2033" t="s">
        <v>233</v>
      </c>
      <c r="K2033">
        <v>35</v>
      </c>
      <c r="L2033">
        <v>367</v>
      </c>
      <c r="M2033">
        <v>4</v>
      </c>
      <c r="N2033">
        <v>51</v>
      </c>
      <c r="O2033">
        <v>6</v>
      </c>
      <c r="P2033">
        <v>4</v>
      </c>
      <c r="Q2033">
        <v>95</v>
      </c>
      <c r="R2033" s="2">
        <f t="shared" si="219"/>
        <v>527</v>
      </c>
      <c r="S2033">
        <v>6</v>
      </c>
      <c r="T2033" s="2" t="str">
        <f t="shared" si="220"/>
        <v>With Discount</v>
      </c>
      <c r="U2033">
        <v>7</v>
      </c>
      <c r="V2033" s="18">
        <f t="shared" si="221"/>
        <v>283.76923076923077</v>
      </c>
      <c r="W2033">
        <v>2</v>
      </c>
      <c r="X2033">
        <v>6</v>
      </c>
      <c r="Y2033" s="18">
        <f t="shared" si="222"/>
        <v>243.23076923076925</v>
      </c>
      <c r="Z2033">
        <v>7</v>
      </c>
      <c r="AA2033" s="2">
        <f t="shared" si="223"/>
        <v>21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3</v>
      </c>
      <c r="AI2033">
        <v>11</v>
      </c>
      <c r="AJ2033">
        <v>0</v>
      </c>
    </row>
    <row r="2034" spans="1:36" x14ac:dyDescent="0.25">
      <c r="A2034">
        <v>2591</v>
      </c>
      <c r="B2034">
        <v>1959</v>
      </c>
      <c r="C2034" s="2">
        <f t="shared" ca="1" si="217"/>
        <v>66</v>
      </c>
      <c r="D2034" t="s">
        <v>442</v>
      </c>
      <c r="E2034" t="s">
        <v>57</v>
      </c>
      <c r="F2034">
        <v>76320</v>
      </c>
      <c r="G2034">
        <v>0</v>
      </c>
      <c r="H2034">
        <v>1</v>
      </c>
      <c r="I2034" s="21">
        <f t="shared" si="218"/>
        <v>1</v>
      </c>
      <c r="J2034" t="s">
        <v>348</v>
      </c>
      <c r="K2034">
        <v>49</v>
      </c>
      <c r="L2034">
        <v>526</v>
      </c>
      <c r="M2034">
        <v>35</v>
      </c>
      <c r="N2034">
        <v>214</v>
      </c>
      <c r="O2034">
        <v>69</v>
      </c>
      <c r="P2034">
        <v>53</v>
      </c>
      <c r="Q2034">
        <v>35</v>
      </c>
      <c r="R2034" s="2">
        <f t="shared" si="219"/>
        <v>932</v>
      </c>
      <c r="S2034">
        <v>2</v>
      </c>
      <c r="T2034" s="2" t="str">
        <f t="shared" si="220"/>
        <v>With Discount</v>
      </c>
      <c r="U2034">
        <v>6</v>
      </c>
      <c r="V2034" s="18">
        <f t="shared" si="221"/>
        <v>559.19999999999993</v>
      </c>
      <c r="W2034">
        <v>3</v>
      </c>
      <c r="X2034">
        <v>4</v>
      </c>
      <c r="Y2034" s="18">
        <f t="shared" si="222"/>
        <v>372.8</v>
      </c>
      <c r="Z2034">
        <v>2</v>
      </c>
      <c r="AA2034" s="2">
        <f t="shared" si="223"/>
        <v>15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</v>
      </c>
      <c r="AI2034">
        <v>11</v>
      </c>
      <c r="AJ2034">
        <v>0</v>
      </c>
    </row>
    <row r="2035" spans="1:36" x14ac:dyDescent="0.25">
      <c r="A2035">
        <v>10509</v>
      </c>
      <c r="B2035">
        <v>1955</v>
      </c>
      <c r="C2035" s="2">
        <f t="shared" ca="1" si="217"/>
        <v>70</v>
      </c>
      <c r="D2035" t="s">
        <v>443</v>
      </c>
      <c r="E2035" t="s">
        <v>30</v>
      </c>
      <c r="F2035">
        <v>36927</v>
      </c>
      <c r="G2035">
        <v>1</v>
      </c>
      <c r="H2035">
        <v>1</v>
      </c>
      <c r="I2035" s="21">
        <f t="shared" si="218"/>
        <v>2</v>
      </c>
      <c r="J2035" s="1">
        <v>41676</v>
      </c>
      <c r="K2035">
        <v>46</v>
      </c>
      <c r="L2035">
        <v>51</v>
      </c>
      <c r="M2035">
        <v>0</v>
      </c>
      <c r="N2035">
        <v>16</v>
      </c>
      <c r="O2035">
        <v>0</v>
      </c>
      <c r="P2035">
        <v>0</v>
      </c>
      <c r="Q2035">
        <v>4</v>
      </c>
      <c r="R2035" s="2">
        <f t="shared" si="219"/>
        <v>71</v>
      </c>
      <c r="S2035">
        <v>2</v>
      </c>
      <c r="T2035" s="2" t="str">
        <f t="shared" si="220"/>
        <v>With Discount</v>
      </c>
      <c r="U2035">
        <v>3</v>
      </c>
      <c r="V2035" s="18">
        <f t="shared" si="221"/>
        <v>35.5</v>
      </c>
      <c r="W2035">
        <v>0</v>
      </c>
      <c r="X2035">
        <v>3</v>
      </c>
      <c r="Y2035" s="18">
        <f t="shared" si="222"/>
        <v>35.5</v>
      </c>
      <c r="Z2035">
        <v>8</v>
      </c>
      <c r="AA2035" s="2">
        <f t="shared" si="223"/>
        <v>8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3</v>
      </c>
      <c r="AI2035">
        <v>11</v>
      </c>
      <c r="AJ2035">
        <v>0</v>
      </c>
    </row>
    <row r="2036" spans="1:36" x14ac:dyDescent="0.25">
      <c r="A2036">
        <v>6382</v>
      </c>
      <c r="B2036">
        <v>1953</v>
      </c>
      <c r="C2036" s="2">
        <f t="shared" ca="1" si="217"/>
        <v>72</v>
      </c>
      <c r="D2036" t="s">
        <v>442</v>
      </c>
      <c r="E2036" t="s">
        <v>34</v>
      </c>
      <c r="F2036">
        <v>48794</v>
      </c>
      <c r="G2036">
        <v>1</v>
      </c>
      <c r="H2036">
        <v>1</v>
      </c>
      <c r="I2036" s="21">
        <f t="shared" si="218"/>
        <v>2</v>
      </c>
      <c r="J2036" t="s">
        <v>167</v>
      </c>
      <c r="K2036">
        <v>97</v>
      </c>
      <c r="L2036">
        <v>25</v>
      </c>
      <c r="M2036">
        <v>0</v>
      </c>
      <c r="N2036">
        <v>11</v>
      </c>
      <c r="O2036">
        <v>3</v>
      </c>
      <c r="P2036">
        <v>0</v>
      </c>
      <c r="Q2036">
        <v>15</v>
      </c>
      <c r="R2036" s="2">
        <f t="shared" si="219"/>
        <v>54</v>
      </c>
      <c r="S2036">
        <v>1</v>
      </c>
      <c r="T2036" s="2" t="str">
        <f t="shared" si="220"/>
        <v>With Discount</v>
      </c>
      <c r="U2036">
        <v>1</v>
      </c>
      <c r="V2036" s="18">
        <f t="shared" si="221"/>
        <v>13.5</v>
      </c>
      <c r="W2036">
        <v>0</v>
      </c>
      <c r="X2036">
        <v>3</v>
      </c>
      <c r="Y2036" s="18">
        <f t="shared" si="222"/>
        <v>40.5</v>
      </c>
      <c r="Z2036">
        <v>4</v>
      </c>
      <c r="AA2036" s="2">
        <f t="shared" si="223"/>
        <v>5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3</v>
      </c>
      <c r="AI2036">
        <v>11</v>
      </c>
      <c r="AJ2036">
        <v>0</v>
      </c>
    </row>
    <row r="2037" spans="1:36" x14ac:dyDescent="0.25">
      <c r="A2037">
        <v>6673</v>
      </c>
      <c r="B2037">
        <v>1965</v>
      </c>
      <c r="C2037" s="2">
        <f t="shared" ca="1" si="217"/>
        <v>60</v>
      </c>
      <c r="D2037" t="s">
        <v>442</v>
      </c>
      <c r="E2037" t="s">
        <v>30</v>
      </c>
      <c r="F2037">
        <v>23478</v>
      </c>
      <c r="G2037">
        <v>0</v>
      </c>
      <c r="H2037">
        <v>0</v>
      </c>
      <c r="I2037" s="21">
        <f t="shared" si="218"/>
        <v>0</v>
      </c>
      <c r="J2037" t="s">
        <v>105</v>
      </c>
      <c r="K2037">
        <v>51</v>
      </c>
      <c r="L2037">
        <v>28</v>
      </c>
      <c r="M2037">
        <v>6</v>
      </c>
      <c r="N2037">
        <v>27</v>
      </c>
      <c r="O2037">
        <v>12</v>
      </c>
      <c r="P2037">
        <v>17</v>
      </c>
      <c r="Q2037">
        <v>39</v>
      </c>
      <c r="R2037" s="2">
        <f t="shared" si="219"/>
        <v>129</v>
      </c>
      <c r="S2037">
        <v>1</v>
      </c>
      <c r="T2037" s="2" t="str">
        <f t="shared" si="220"/>
        <v>With Discount</v>
      </c>
      <c r="U2037">
        <v>3</v>
      </c>
      <c r="V2037" s="18">
        <f t="shared" si="221"/>
        <v>64.5</v>
      </c>
      <c r="W2037">
        <v>0</v>
      </c>
      <c r="X2037">
        <v>3</v>
      </c>
      <c r="Y2037" s="18">
        <f t="shared" si="222"/>
        <v>64.5</v>
      </c>
      <c r="Z2037">
        <v>8</v>
      </c>
      <c r="AA2037" s="2">
        <f t="shared" si="223"/>
        <v>7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3</v>
      </c>
      <c r="AI2037">
        <v>11</v>
      </c>
      <c r="AJ2037">
        <v>0</v>
      </c>
    </row>
    <row r="2038" spans="1:36" x14ac:dyDescent="0.25">
      <c r="A2038">
        <v>7441</v>
      </c>
      <c r="B2038">
        <v>1973</v>
      </c>
      <c r="C2038" s="2">
        <f t="shared" ca="1" si="217"/>
        <v>52</v>
      </c>
      <c r="D2038" t="s">
        <v>442</v>
      </c>
      <c r="E2038" t="s">
        <v>37</v>
      </c>
      <c r="F2038">
        <v>71128</v>
      </c>
      <c r="G2038">
        <v>1</v>
      </c>
      <c r="H2038">
        <v>0</v>
      </c>
      <c r="I2038" s="21">
        <f t="shared" si="218"/>
        <v>1</v>
      </c>
      <c r="J2038" s="1">
        <v>41070</v>
      </c>
      <c r="K2038">
        <v>80</v>
      </c>
      <c r="L2038">
        <v>958</v>
      </c>
      <c r="M2038">
        <v>159</v>
      </c>
      <c r="N2038">
        <v>447</v>
      </c>
      <c r="O2038">
        <v>20</v>
      </c>
      <c r="P2038">
        <v>0</v>
      </c>
      <c r="Q2038">
        <v>31</v>
      </c>
      <c r="R2038" s="2">
        <f t="shared" si="219"/>
        <v>1615</v>
      </c>
      <c r="S2038">
        <v>3</v>
      </c>
      <c r="T2038" s="2" t="str">
        <f t="shared" si="220"/>
        <v>With Discount</v>
      </c>
      <c r="U2038">
        <v>2</v>
      </c>
      <c r="V2038" s="18">
        <f t="shared" si="221"/>
        <v>230.71428571428569</v>
      </c>
      <c r="W2038">
        <v>10</v>
      </c>
      <c r="X2038">
        <v>12</v>
      </c>
      <c r="Y2038" s="18">
        <f t="shared" si="222"/>
        <v>1384.2857142857142</v>
      </c>
      <c r="Z2038">
        <v>7</v>
      </c>
      <c r="AA2038" s="2">
        <f t="shared" si="223"/>
        <v>27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3</v>
      </c>
      <c r="AI2038">
        <v>11</v>
      </c>
      <c r="AJ2038">
        <v>0</v>
      </c>
    </row>
    <row r="2039" spans="1:36" x14ac:dyDescent="0.25">
      <c r="A2039">
        <v>1071</v>
      </c>
      <c r="B2039">
        <v>1976</v>
      </c>
      <c r="C2039" s="2">
        <f t="shared" ca="1" si="217"/>
        <v>49</v>
      </c>
      <c r="D2039" t="s">
        <v>33</v>
      </c>
      <c r="E2039" t="s">
        <v>37</v>
      </c>
      <c r="F2039">
        <v>70179</v>
      </c>
      <c r="G2039">
        <v>0</v>
      </c>
      <c r="H2039">
        <v>1</v>
      </c>
      <c r="I2039" s="21">
        <f t="shared" si="218"/>
        <v>1</v>
      </c>
      <c r="J2039" t="s">
        <v>370</v>
      </c>
      <c r="K2039">
        <v>10</v>
      </c>
      <c r="L2039">
        <v>532</v>
      </c>
      <c r="M2039">
        <v>88</v>
      </c>
      <c r="N2039">
        <v>168</v>
      </c>
      <c r="O2039">
        <v>69</v>
      </c>
      <c r="P2039">
        <v>44</v>
      </c>
      <c r="Q2039">
        <v>133</v>
      </c>
      <c r="R2039" s="2">
        <f t="shared" si="219"/>
        <v>1034</v>
      </c>
      <c r="S2039">
        <v>3</v>
      </c>
      <c r="T2039" s="2" t="str">
        <f t="shared" si="220"/>
        <v>With Discount</v>
      </c>
      <c r="U2039">
        <v>7</v>
      </c>
      <c r="V2039" s="18">
        <f t="shared" si="221"/>
        <v>361.9</v>
      </c>
      <c r="W2039">
        <v>3</v>
      </c>
      <c r="X2039">
        <v>13</v>
      </c>
      <c r="Y2039" s="18">
        <f t="shared" si="222"/>
        <v>672.1</v>
      </c>
      <c r="Z2039">
        <v>5</v>
      </c>
      <c r="AA2039" s="2">
        <f t="shared" si="223"/>
        <v>26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3</v>
      </c>
      <c r="AI2039">
        <v>11</v>
      </c>
      <c r="AJ2039">
        <v>0</v>
      </c>
    </row>
    <row r="2040" spans="1:36" x14ac:dyDescent="0.25">
      <c r="A2040">
        <v>10061</v>
      </c>
      <c r="B2040">
        <v>1950</v>
      </c>
      <c r="C2040" s="2">
        <f t="shared" ca="1" si="217"/>
        <v>75</v>
      </c>
      <c r="D2040" t="s">
        <v>442</v>
      </c>
      <c r="E2040" t="s">
        <v>34</v>
      </c>
      <c r="F2040">
        <v>59462</v>
      </c>
      <c r="G2040">
        <v>0</v>
      </c>
      <c r="H2040">
        <v>1</v>
      </c>
      <c r="I2040" s="21">
        <f t="shared" si="218"/>
        <v>1</v>
      </c>
      <c r="J2040" s="1">
        <v>41395</v>
      </c>
      <c r="K2040">
        <v>29</v>
      </c>
      <c r="L2040">
        <v>724</v>
      </c>
      <c r="M2040">
        <v>17</v>
      </c>
      <c r="N2040">
        <v>143</v>
      </c>
      <c r="O2040">
        <v>0</v>
      </c>
      <c r="P2040">
        <v>8</v>
      </c>
      <c r="Q2040">
        <v>196</v>
      </c>
      <c r="R2040" s="2">
        <f t="shared" si="219"/>
        <v>1088</v>
      </c>
      <c r="S2040">
        <v>2</v>
      </c>
      <c r="T2040" s="2" t="str">
        <f t="shared" si="220"/>
        <v>With Discount</v>
      </c>
      <c r="U2040">
        <v>9</v>
      </c>
      <c r="V2040" s="18">
        <f t="shared" si="221"/>
        <v>466.28571428571428</v>
      </c>
      <c r="W2040">
        <v>2</v>
      </c>
      <c r="X2040">
        <v>12</v>
      </c>
      <c r="Y2040" s="18">
        <f t="shared" si="222"/>
        <v>621.71428571428567</v>
      </c>
      <c r="Z2040">
        <v>7</v>
      </c>
      <c r="AA2040" s="2">
        <f t="shared" si="223"/>
        <v>25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3</v>
      </c>
      <c r="AI2040">
        <v>11</v>
      </c>
      <c r="AJ2040">
        <v>0</v>
      </c>
    </row>
    <row r="2041" spans="1:36" x14ac:dyDescent="0.25">
      <c r="A2041">
        <v>8775</v>
      </c>
      <c r="B2041">
        <v>1969</v>
      </c>
      <c r="C2041" s="2">
        <f t="shared" ca="1" si="217"/>
        <v>56</v>
      </c>
      <c r="D2041" t="s">
        <v>442</v>
      </c>
      <c r="E2041" t="s">
        <v>34</v>
      </c>
      <c r="F2041">
        <v>38361</v>
      </c>
      <c r="G2041">
        <v>1</v>
      </c>
      <c r="H2041">
        <v>0</v>
      </c>
      <c r="I2041" s="21">
        <f t="shared" si="218"/>
        <v>1</v>
      </c>
      <c r="J2041" t="s">
        <v>174</v>
      </c>
      <c r="K2041">
        <v>74</v>
      </c>
      <c r="L2041">
        <v>39</v>
      </c>
      <c r="M2041">
        <v>0</v>
      </c>
      <c r="N2041">
        <v>56</v>
      </c>
      <c r="O2041">
        <v>20</v>
      </c>
      <c r="P2041">
        <v>8</v>
      </c>
      <c r="Q2041">
        <v>14</v>
      </c>
      <c r="R2041" s="2">
        <f t="shared" si="219"/>
        <v>137</v>
      </c>
      <c r="S2041">
        <v>3</v>
      </c>
      <c r="T2041" s="2" t="str">
        <f t="shared" si="220"/>
        <v>With Discount</v>
      </c>
      <c r="U2041">
        <v>3</v>
      </c>
      <c r="V2041" s="18">
        <f t="shared" si="221"/>
        <v>68.5</v>
      </c>
      <c r="W2041">
        <v>1</v>
      </c>
      <c r="X2041">
        <v>3</v>
      </c>
      <c r="Y2041" s="18">
        <f t="shared" si="222"/>
        <v>68.5</v>
      </c>
      <c r="Z2041">
        <v>7</v>
      </c>
      <c r="AA2041" s="2">
        <f t="shared" si="223"/>
        <v>10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3</v>
      </c>
      <c r="AI2041">
        <v>11</v>
      </c>
      <c r="AJ2041">
        <v>0</v>
      </c>
    </row>
    <row r="2042" spans="1:36" x14ac:dyDescent="0.25">
      <c r="A2042">
        <v>2345</v>
      </c>
      <c r="B2042">
        <v>1982</v>
      </c>
      <c r="C2042" s="2">
        <f t="shared" ca="1" si="217"/>
        <v>43</v>
      </c>
      <c r="D2042" t="s">
        <v>33</v>
      </c>
      <c r="E2042" t="s">
        <v>34</v>
      </c>
      <c r="F2042">
        <v>70038</v>
      </c>
      <c r="G2042">
        <v>0</v>
      </c>
      <c r="H2042">
        <v>0</v>
      </c>
      <c r="I2042" s="21">
        <f t="shared" si="218"/>
        <v>0</v>
      </c>
      <c r="J2042" t="s">
        <v>349</v>
      </c>
      <c r="K2042">
        <v>54</v>
      </c>
      <c r="L2042">
        <v>587</v>
      </c>
      <c r="M2042">
        <v>54</v>
      </c>
      <c r="N2042">
        <v>348</v>
      </c>
      <c r="O2042">
        <v>71</v>
      </c>
      <c r="P2042">
        <v>54</v>
      </c>
      <c r="Q2042">
        <v>130</v>
      </c>
      <c r="R2042" s="2">
        <f t="shared" si="219"/>
        <v>1244</v>
      </c>
      <c r="S2042">
        <v>1</v>
      </c>
      <c r="T2042" s="2" t="str">
        <f t="shared" si="220"/>
        <v>With Discount</v>
      </c>
      <c r="U2042">
        <v>4</v>
      </c>
      <c r="V2042" s="18">
        <f t="shared" si="221"/>
        <v>414.66666666666663</v>
      </c>
      <c r="W2042">
        <v>4</v>
      </c>
      <c r="X2042">
        <v>8</v>
      </c>
      <c r="Y2042" s="18">
        <f t="shared" si="222"/>
        <v>829.33333333333326</v>
      </c>
      <c r="Z2042">
        <v>2</v>
      </c>
      <c r="AA2042" s="2">
        <f t="shared" si="223"/>
        <v>17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3</v>
      </c>
      <c r="AI2042">
        <v>11</v>
      </c>
      <c r="AJ2042">
        <v>0</v>
      </c>
    </row>
    <row r="2043" spans="1:36" x14ac:dyDescent="0.25">
      <c r="A2043">
        <v>322</v>
      </c>
      <c r="B2043">
        <v>1978</v>
      </c>
      <c r="C2043" s="2">
        <f t="shared" ca="1" si="217"/>
        <v>47</v>
      </c>
      <c r="D2043" t="s">
        <v>442</v>
      </c>
      <c r="E2043" t="s">
        <v>34</v>
      </c>
      <c r="F2043">
        <v>42554</v>
      </c>
      <c r="G2043">
        <v>1</v>
      </c>
      <c r="H2043">
        <v>1</v>
      </c>
      <c r="I2043" s="21">
        <f t="shared" si="218"/>
        <v>2</v>
      </c>
      <c r="J2043" s="1">
        <v>41609</v>
      </c>
      <c r="K2043">
        <v>93</v>
      </c>
      <c r="L2043">
        <v>29</v>
      </c>
      <c r="M2043">
        <v>1</v>
      </c>
      <c r="N2043">
        <v>11</v>
      </c>
      <c r="O2043">
        <v>0</v>
      </c>
      <c r="P2043">
        <v>0</v>
      </c>
      <c r="Q2043">
        <v>0</v>
      </c>
      <c r="R2043" s="2">
        <f t="shared" si="219"/>
        <v>41</v>
      </c>
      <c r="S2043">
        <v>2</v>
      </c>
      <c r="T2043" s="2" t="str">
        <f t="shared" si="220"/>
        <v>With Discount</v>
      </c>
      <c r="U2043">
        <v>2</v>
      </c>
      <c r="V2043" s="18">
        <f t="shared" si="221"/>
        <v>16.400000000000002</v>
      </c>
      <c r="W2043">
        <v>0</v>
      </c>
      <c r="X2043">
        <v>3</v>
      </c>
      <c r="Y2043" s="18">
        <f t="shared" si="222"/>
        <v>24.599999999999998</v>
      </c>
      <c r="Z2043">
        <v>4</v>
      </c>
      <c r="AA2043" s="2">
        <f t="shared" si="223"/>
        <v>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3</v>
      </c>
      <c r="AI2043">
        <v>11</v>
      </c>
      <c r="AJ2043">
        <v>0</v>
      </c>
    </row>
    <row r="2044" spans="1:36" x14ac:dyDescent="0.25">
      <c r="A2044">
        <v>10897</v>
      </c>
      <c r="B2044">
        <v>1974</v>
      </c>
      <c r="C2044" s="2">
        <f t="shared" ca="1" si="217"/>
        <v>51</v>
      </c>
      <c r="D2044" t="s">
        <v>442</v>
      </c>
      <c r="E2044" t="s">
        <v>34</v>
      </c>
      <c r="F2044">
        <v>67445</v>
      </c>
      <c r="G2044">
        <v>0</v>
      </c>
      <c r="H2044">
        <v>1</v>
      </c>
      <c r="I2044" s="21">
        <f t="shared" si="218"/>
        <v>1</v>
      </c>
      <c r="J2044" s="1">
        <v>41251</v>
      </c>
      <c r="K2044">
        <v>63</v>
      </c>
      <c r="L2044">
        <v>757</v>
      </c>
      <c r="M2044">
        <v>80</v>
      </c>
      <c r="N2044">
        <v>217</v>
      </c>
      <c r="O2044">
        <v>29</v>
      </c>
      <c r="P2044">
        <v>80</v>
      </c>
      <c r="Q2044">
        <v>11</v>
      </c>
      <c r="R2044" s="2">
        <f t="shared" si="219"/>
        <v>1174</v>
      </c>
      <c r="S2044">
        <v>5</v>
      </c>
      <c r="T2044" s="2" t="str">
        <f t="shared" si="220"/>
        <v>With Discount</v>
      </c>
      <c r="U2044">
        <v>9</v>
      </c>
      <c r="V2044" s="18">
        <f t="shared" si="221"/>
        <v>503.14285714285711</v>
      </c>
      <c r="W2044">
        <v>6</v>
      </c>
      <c r="X2044">
        <v>12</v>
      </c>
      <c r="Y2044" s="18">
        <f t="shared" si="222"/>
        <v>670.85714285714278</v>
      </c>
      <c r="Z2044">
        <v>6</v>
      </c>
      <c r="AA2044" s="2">
        <f t="shared" si="223"/>
        <v>32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3</v>
      </c>
      <c r="AI2044">
        <v>11</v>
      </c>
      <c r="AJ2044">
        <v>0</v>
      </c>
    </row>
    <row r="2045" spans="1:36" x14ac:dyDescent="0.25">
      <c r="A2045">
        <v>123</v>
      </c>
      <c r="B2045">
        <v>1951</v>
      </c>
      <c r="C2045" s="2">
        <f t="shared" ca="1" si="217"/>
        <v>74</v>
      </c>
      <c r="D2045" t="s">
        <v>442</v>
      </c>
      <c r="E2045" t="s">
        <v>57</v>
      </c>
      <c r="F2045">
        <v>67046</v>
      </c>
      <c r="G2045">
        <v>0</v>
      </c>
      <c r="H2045">
        <v>1</v>
      </c>
      <c r="I2045" s="21">
        <f t="shared" si="218"/>
        <v>1</v>
      </c>
      <c r="J2045" s="1">
        <v>41426</v>
      </c>
      <c r="K2045">
        <v>92</v>
      </c>
      <c r="L2045">
        <v>544</v>
      </c>
      <c r="M2045">
        <v>35</v>
      </c>
      <c r="N2045">
        <v>133</v>
      </c>
      <c r="O2045">
        <v>23</v>
      </c>
      <c r="P2045">
        <v>151</v>
      </c>
      <c r="Q2045">
        <v>107</v>
      </c>
      <c r="R2045" s="2">
        <f t="shared" si="219"/>
        <v>993</v>
      </c>
      <c r="S2045">
        <v>2</v>
      </c>
      <c r="T2045" s="2" t="str">
        <f t="shared" si="220"/>
        <v>With Discount</v>
      </c>
      <c r="U2045">
        <v>4</v>
      </c>
      <c r="V2045" s="18">
        <f t="shared" si="221"/>
        <v>496.5</v>
      </c>
      <c r="W2045">
        <v>5</v>
      </c>
      <c r="X2045">
        <v>4</v>
      </c>
      <c r="Y2045" s="18">
        <f t="shared" si="222"/>
        <v>496.5</v>
      </c>
      <c r="Z2045">
        <v>2</v>
      </c>
      <c r="AA2045" s="2">
        <f t="shared" si="223"/>
        <v>15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3</v>
      </c>
      <c r="AI2045">
        <v>11</v>
      </c>
      <c r="AJ2045">
        <v>0</v>
      </c>
    </row>
    <row r="2046" spans="1:36" x14ac:dyDescent="0.25">
      <c r="A2046">
        <v>6103</v>
      </c>
      <c r="B2046">
        <v>1948</v>
      </c>
      <c r="C2046" s="2">
        <f t="shared" ca="1" si="217"/>
        <v>77</v>
      </c>
      <c r="D2046" t="s">
        <v>442</v>
      </c>
      <c r="E2046" t="s">
        <v>34</v>
      </c>
      <c r="F2046">
        <v>42192</v>
      </c>
      <c r="G2046">
        <v>0</v>
      </c>
      <c r="H2046">
        <v>0</v>
      </c>
      <c r="I2046" s="21">
        <f t="shared" si="218"/>
        <v>0</v>
      </c>
      <c r="J2046" s="1">
        <v>41434</v>
      </c>
      <c r="K2046">
        <v>40</v>
      </c>
      <c r="L2046">
        <v>40</v>
      </c>
      <c r="M2046">
        <v>15</v>
      </c>
      <c r="N2046">
        <v>15</v>
      </c>
      <c r="O2046">
        <v>17</v>
      </c>
      <c r="P2046">
        <v>6</v>
      </c>
      <c r="Q2046">
        <v>7</v>
      </c>
      <c r="R2046" s="2">
        <f t="shared" si="219"/>
        <v>100</v>
      </c>
      <c r="S2046">
        <v>1</v>
      </c>
      <c r="T2046" s="2" t="str">
        <f t="shared" si="220"/>
        <v>With Discount</v>
      </c>
      <c r="U2046">
        <v>2</v>
      </c>
      <c r="V2046" s="18">
        <f t="shared" si="221"/>
        <v>40</v>
      </c>
      <c r="W2046">
        <v>1</v>
      </c>
      <c r="X2046">
        <v>3</v>
      </c>
      <c r="Y2046" s="18">
        <f t="shared" si="222"/>
        <v>60</v>
      </c>
      <c r="Z2046">
        <v>4</v>
      </c>
      <c r="AA2046" s="2">
        <f t="shared" si="223"/>
        <v>7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3</v>
      </c>
      <c r="AI2046">
        <v>11</v>
      </c>
      <c r="AJ2046">
        <v>0</v>
      </c>
    </row>
    <row r="2047" spans="1:36" x14ac:dyDescent="0.25">
      <c r="A2047">
        <v>7899</v>
      </c>
      <c r="B2047">
        <v>1952</v>
      </c>
      <c r="C2047" s="2">
        <f t="shared" ca="1" si="217"/>
        <v>73</v>
      </c>
      <c r="D2047" t="s">
        <v>33</v>
      </c>
      <c r="E2047" t="s">
        <v>34</v>
      </c>
      <c r="F2047">
        <v>77610</v>
      </c>
      <c r="G2047">
        <v>0</v>
      </c>
      <c r="H2047">
        <v>1</v>
      </c>
      <c r="I2047" s="21">
        <f t="shared" si="218"/>
        <v>1</v>
      </c>
      <c r="J2047" t="s">
        <v>54</v>
      </c>
      <c r="K2047">
        <v>70</v>
      </c>
      <c r="L2047">
        <v>1245</v>
      </c>
      <c r="M2047">
        <v>33</v>
      </c>
      <c r="N2047">
        <v>332</v>
      </c>
      <c r="O2047">
        <v>21</v>
      </c>
      <c r="P2047">
        <v>33</v>
      </c>
      <c r="Q2047">
        <v>16</v>
      </c>
      <c r="R2047" s="2">
        <f t="shared" si="219"/>
        <v>1680</v>
      </c>
      <c r="S2047">
        <v>2</v>
      </c>
      <c r="T2047" s="2" t="str">
        <f t="shared" si="220"/>
        <v>With Discount</v>
      </c>
      <c r="U2047">
        <v>4</v>
      </c>
      <c r="V2047" s="18">
        <f t="shared" si="221"/>
        <v>840</v>
      </c>
      <c r="W2047">
        <v>7</v>
      </c>
      <c r="X2047">
        <v>4</v>
      </c>
      <c r="Y2047" s="18">
        <f t="shared" si="222"/>
        <v>840</v>
      </c>
      <c r="Z2047">
        <v>7</v>
      </c>
      <c r="AA2047" s="2">
        <f t="shared" si="223"/>
        <v>17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3</v>
      </c>
      <c r="AI2047">
        <v>11</v>
      </c>
      <c r="AJ2047">
        <v>0</v>
      </c>
    </row>
    <row r="2048" spans="1:36" x14ac:dyDescent="0.25">
      <c r="A2048">
        <v>10500</v>
      </c>
      <c r="B2048">
        <v>1984</v>
      </c>
      <c r="C2048" s="2">
        <f t="shared" ca="1" si="217"/>
        <v>41</v>
      </c>
      <c r="D2048" t="s">
        <v>442</v>
      </c>
      <c r="E2048" t="s">
        <v>34</v>
      </c>
      <c r="F2048">
        <v>31761</v>
      </c>
      <c r="G2048">
        <v>1</v>
      </c>
      <c r="H2048">
        <v>0</v>
      </c>
      <c r="I2048" s="21">
        <f t="shared" si="218"/>
        <v>1</v>
      </c>
      <c r="J2048" s="1">
        <v>41763</v>
      </c>
      <c r="K2048">
        <v>96</v>
      </c>
      <c r="L2048">
        <v>19</v>
      </c>
      <c r="M2048">
        <v>1</v>
      </c>
      <c r="N2048">
        <v>20</v>
      </c>
      <c r="O2048">
        <v>16</v>
      </c>
      <c r="P2048">
        <v>14</v>
      </c>
      <c r="Q2048">
        <v>28</v>
      </c>
      <c r="R2048" s="2">
        <f t="shared" si="219"/>
        <v>98</v>
      </c>
      <c r="S2048">
        <v>2</v>
      </c>
      <c r="T2048" s="2" t="str">
        <f t="shared" si="220"/>
        <v>With Discount</v>
      </c>
      <c r="U2048">
        <v>3</v>
      </c>
      <c r="V2048" s="18">
        <f t="shared" si="221"/>
        <v>42</v>
      </c>
      <c r="W2048">
        <v>0</v>
      </c>
      <c r="X2048">
        <v>4</v>
      </c>
      <c r="Y2048" s="18">
        <f t="shared" si="222"/>
        <v>56</v>
      </c>
      <c r="Z2048">
        <v>5</v>
      </c>
      <c r="AA2048" s="2">
        <f t="shared" si="223"/>
        <v>9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3</v>
      </c>
      <c r="AI2048">
        <v>11</v>
      </c>
      <c r="AJ2048">
        <v>0</v>
      </c>
    </row>
    <row r="2049" spans="1:36" x14ac:dyDescent="0.25">
      <c r="A2049">
        <v>1655</v>
      </c>
      <c r="B2049">
        <v>1979</v>
      </c>
      <c r="C2049" s="2">
        <f t="shared" ca="1" si="217"/>
        <v>46</v>
      </c>
      <c r="D2049" t="s">
        <v>442</v>
      </c>
      <c r="E2049" t="s">
        <v>34</v>
      </c>
      <c r="F2049">
        <v>34350</v>
      </c>
      <c r="G2049">
        <v>1</v>
      </c>
      <c r="H2049">
        <v>0</v>
      </c>
      <c r="I2049" s="21">
        <f t="shared" si="218"/>
        <v>1</v>
      </c>
      <c r="J2049" t="s">
        <v>273</v>
      </c>
      <c r="K2049">
        <v>81</v>
      </c>
      <c r="L2049">
        <v>16</v>
      </c>
      <c r="M2049">
        <v>3</v>
      </c>
      <c r="N2049">
        <v>15</v>
      </c>
      <c r="O2049">
        <v>2</v>
      </c>
      <c r="P2049">
        <v>1</v>
      </c>
      <c r="Q2049">
        <v>11</v>
      </c>
      <c r="R2049" s="2">
        <f t="shared" si="219"/>
        <v>48</v>
      </c>
      <c r="S2049">
        <v>1</v>
      </c>
      <c r="T2049" s="2" t="str">
        <f t="shared" si="220"/>
        <v>With Discount</v>
      </c>
      <c r="U2049">
        <v>1</v>
      </c>
      <c r="V2049" s="18">
        <f t="shared" si="221"/>
        <v>12</v>
      </c>
      <c r="W2049">
        <v>0</v>
      </c>
      <c r="X2049">
        <v>3</v>
      </c>
      <c r="Y2049" s="18">
        <f t="shared" si="222"/>
        <v>36</v>
      </c>
      <c r="Z2049">
        <v>7</v>
      </c>
      <c r="AA2049" s="2">
        <f t="shared" si="223"/>
        <v>5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3</v>
      </c>
      <c r="AI2049">
        <v>11</v>
      </c>
      <c r="AJ2049">
        <v>0</v>
      </c>
    </row>
    <row r="2050" spans="1:36" x14ac:dyDescent="0.25">
      <c r="A2050">
        <v>2406</v>
      </c>
      <c r="B2050">
        <v>1949</v>
      </c>
      <c r="C2050" s="2">
        <f t="shared" ca="1" si="217"/>
        <v>76</v>
      </c>
      <c r="D2050" t="s">
        <v>442</v>
      </c>
      <c r="E2050" t="s">
        <v>34</v>
      </c>
      <c r="F2050">
        <v>54591</v>
      </c>
      <c r="G2050">
        <v>0</v>
      </c>
      <c r="H2050">
        <v>1</v>
      </c>
      <c r="I2050" s="21">
        <f t="shared" si="218"/>
        <v>1</v>
      </c>
      <c r="J2050" s="1">
        <v>41402</v>
      </c>
      <c r="K2050">
        <v>63</v>
      </c>
      <c r="L2050">
        <v>376</v>
      </c>
      <c r="M2050">
        <v>4</v>
      </c>
      <c r="N2050">
        <v>94</v>
      </c>
      <c r="O2050">
        <v>12</v>
      </c>
      <c r="P2050">
        <v>9</v>
      </c>
      <c r="Q2050">
        <v>24</v>
      </c>
      <c r="R2050" s="2">
        <f t="shared" si="219"/>
        <v>519</v>
      </c>
      <c r="S2050">
        <v>3</v>
      </c>
      <c r="T2050" s="2" t="str">
        <f t="shared" si="220"/>
        <v>With Discount</v>
      </c>
      <c r="U2050">
        <v>6</v>
      </c>
      <c r="V2050" s="18">
        <f t="shared" si="221"/>
        <v>222.42857142857142</v>
      </c>
      <c r="W2050">
        <v>2</v>
      </c>
      <c r="X2050">
        <v>8</v>
      </c>
      <c r="Y2050" s="18">
        <f t="shared" si="222"/>
        <v>296.57142857142856</v>
      </c>
      <c r="Z2050">
        <v>5</v>
      </c>
      <c r="AA2050" s="2">
        <f t="shared" si="223"/>
        <v>19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3</v>
      </c>
      <c r="AI2050">
        <v>11</v>
      </c>
      <c r="AJ2050">
        <v>0</v>
      </c>
    </row>
    <row r="2051" spans="1:36" x14ac:dyDescent="0.25">
      <c r="A2051">
        <v>2712</v>
      </c>
      <c r="B2051">
        <v>1956</v>
      </c>
      <c r="C2051" s="2">
        <f t="shared" ref="C2051:C2114" ca="1" si="224">YEAR(TODAY()) -B2051</f>
        <v>69</v>
      </c>
      <c r="D2051" t="s">
        <v>442</v>
      </c>
      <c r="E2051" t="s">
        <v>34</v>
      </c>
      <c r="F2051">
        <v>71866</v>
      </c>
      <c r="G2051">
        <v>0</v>
      </c>
      <c r="H2051">
        <v>1</v>
      </c>
      <c r="I2051" s="21">
        <f t="shared" ref="I2051:I2114" si="225">SUM(G2051,H2051)</f>
        <v>1</v>
      </c>
      <c r="J2051" t="s">
        <v>291</v>
      </c>
      <c r="K2051">
        <v>85</v>
      </c>
      <c r="L2051">
        <v>184</v>
      </c>
      <c r="M2051">
        <v>178</v>
      </c>
      <c r="N2051">
        <v>178</v>
      </c>
      <c r="O2051">
        <v>103</v>
      </c>
      <c r="P2051">
        <v>39</v>
      </c>
      <c r="Q2051">
        <v>33</v>
      </c>
      <c r="R2051" s="2">
        <f t="shared" ref="R2051:R2114" si="226">SUM(L2051,M2051,N2051,O2051,P2051,Q2051)</f>
        <v>715</v>
      </c>
      <c r="S2051">
        <v>1</v>
      </c>
      <c r="T2051" s="2" t="str">
        <f t="shared" ref="T2051:T2114" si="227">IF(S2051&gt;0, "With Discount", "Without Discount")</f>
        <v>With Discount</v>
      </c>
      <c r="U2051">
        <v>6</v>
      </c>
      <c r="V2051" s="18">
        <f t="shared" ref="V2051:V2114" si="228">IF((U2051+X2051)=0,0, (U2051/(U2051+X2051))*R2051)</f>
        <v>268.125</v>
      </c>
      <c r="W2051">
        <v>3</v>
      </c>
      <c r="X2051">
        <v>10</v>
      </c>
      <c r="Y2051" s="18">
        <f t="shared" ref="Y2051:Y2114" si="229">IF((X2051+U2051)=0,0, (X2051/(X2051+U2051))*R2051)</f>
        <v>446.875</v>
      </c>
      <c r="Z2051">
        <v>3</v>
      </c>
      <c r="AA2051" s="2">
        <f t="shared" ref="AA2051:AA2114" si="230">SUM(S2051,U2051,W2051,X2051)</f>
        <v>20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3</v>
      </c>
      <c r="AI2051">
        <v>11</v>
      </c>
      <c r="AJ2051">
        <v>0</v>
      </c>
    </row>
    <row r="2052" spans="1:36" x14ac:dyDescent="0.25">
      <c r="A2052">
        <v>5517</v>
      </c>
      <c r="B2052">
        <v>1969</v>
      </c>
      <c r="C2052" s="2">
        <f t="shared" ca="1" si="224"/>
        <v>56</v>
      </c>
      <c r="D2052" t="s">
        <v>442</v>
      </c>
      <c r="E2052" t="s">
        <v>34</v>
      </c>
      <c r="F2052">
        <v>25293</v>
      </c>
      <c r="G2052">
        <v>1</v>
      </c>
      <c r="H2052">
        <v>0</v>
      </c>
      <c r="I2052" s="21">
        <f t="shared" si="225"/>
        <v>1</v>
      </c>
      <c r="J2052" t="s">
        <v>311</v>
      </c>
      <c r="K2052">
        <v>51</v>
      </c>
      <c r="L2052">
        <v>15</v>
      </c>
      <c r="M2052">
        <v>0</v>
      </c>
      <c r="N2052">
        <v>11</v>
      </c>
      <c r="O2052">
        <v>0</v>
      </c>
      <c r="P2052">
        <v>2</v>
      </c>
      <c r="Q2052">
        <v>9</v>
      </c>
      <c r="R2052" s="2">
        <f t="shared" si="226"/>
        <v>37</v>
      </c>
      <c r="S2052">
        <v>1</v>
      </c>
      <c r="T2052" s="2" t="str">
        <f t="shared" si="227"/>
        <v>With Discount</v>
      </c>
      <c r="U2052">
        <v>1</v>
      </c>
      <c r="V2052" s="18">
        <f t="shared" si="228"/>
        <v>12.333333333333332</v>
      </c>
      <c r="W2052">
        <v>1</v>
      </c>
      <c r="X2052">
        <v>2</v>
      </c>
      <c r="Y2052" s="18">
        <f t="shared" si="229"/>
        <v>24.666666666666664</v>
      </c>
      <c r="Z2052">
        <v>8</v>
      </c>
      <c r="AA2052" s="2">
        <f t="shared" si="230"/>
        <v>5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3</v>
      </c>
      <c r="AI2052">
        <v>11</v>
      </c>
      <c r="AJ2052">
        <v>0</v>
      </c>
    </row>
    <row r="2053" spans="1:36" x14ac:dyDescent="0.25">
      <c r="A2053">
        <v>10643</v>
      </c>
      <c r="B2053">
        <v>1987</v>
      </c>
      <c r="C2053" s="2">
        <f t="shared" ca="1" si="224"/>
        <v>38</v>
      </c>
      <c r="D2053" t="s">
        <v>33</v>
      </c>
      <c r="E2053" t="s">
        <v>30</v>
      </c>
      <c r="F2053">
        <v>42000</v>
      </c>
      <c r="G2053">
        <v>0</v>
      </c>
      <c r="H2053">
        <v>0</v>
      </c>
      <c r="I2053" s="21">
        <f t="shared" si="225"/>
        <v>0</v>
      </c>
      <c r="J2053" s="1">
        <v>41548</v>
      </c>
      <c r="K2053">
        <v>23</v>
      </c>
      <c r="L2053">
        <v>124</v>
      </c>
      <c r="M2053">
        <v>83</v>
      </c>
      <c r="N2053">
        <v>267</v>
      </c>
      <c r="O2053">
        <v>85</v>
      </c>
      <c r="P2053">
        <v>59</v>
      </c>
      <c r="Q2053">
        <v>35</v>
      </c>
      <c r="R2053" s="2">
        <f t="shared" si="226"/>
        <v>653</v>
      </c>
      <c r="S2053">
        <v>2</v>
      </c>
      <c r="T2053" s="2" t="str">
        <f t="shared" si="227"/>
        <v>With Discount</v>
      </c>
      <c r="U2053">
        <v>5</v>
      </c>
      <c r="V2053" s="18">
        <f t="shared" si="228"/>
        <v>204.0625</v>
      </c>
      <c r="W2053">
        <v>2</v>
      </c>
      <c r="X2053">
        <v>11</v>
      </c>
      <c r="Y2053" s="18">
        <f t="shared" si="229"/>
        <v>448.9375</v>
      </c>
      <c r="Z2053">
        <v>5</v>
      </c>
      <c r="AA2053" s="2">
        <f t="shared" si="230"/>
        <v>20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3</v>
      </c>
      <c r="AI2053">
        <v>11</v>
      </c>
      <c r="AJ2053">
        <v>1</v>
      </c>
    </row>
    <row r="2054" spans="1:36" x14ac:dyDescent="0.25">
      <c r="A2054">
        <v>2254</v>
      </c>
      <c r="B2054">
        <v>1983</v>
      </c>
      <c r="C2054" s="2">
        <f t="shared" ca="1" si="224"/>
        <v>42</v>
      </c>
      <c r="D2054" t="s">
        <v>442</v>
      </c>
      <c r="E2054" t="s">
        <v>34</v>
      </c>
      <c r="F2054">
        <v>69520</v>
      </c>
      <c r="G2054">
        <v>0</v>
      </c>
      <c r="H2054">
        <v>0</v>
      </c>
      <c r="I2054" s="21">
        <f t="shared" si="225"/>
        <v>0</v>
      </c>
      <c r="J2054" s="1">
        <v>41462</v>
      </c>
      <c r="K2054">
        <v>95</v>
      </c>
      <c r="L2054">
        <v>627</v>
      </c>
      <c r="M2054">
        <v>120</v>
      </c>
      <c r="N2054">
        <v>414</v>
      </c>
      <c r="O2054">
        <v>121</v>
      </c>
      <c r="P2054">
        <v>80</v>
      </c>
      <c r="Q2054">
        <v>93</v>
      </c>
      <c r="R2054" s="2">
        <f t="shared" si="226"/>
        <v>1455</v>
      </c>
      <c r="S2054">
        <v>1</v>
      </c>
      <c r="T2054" s="2" t="str">
        <f t="shared" si="227"/>
        <v>With Discount</v>
      </c>
      <c r="U2054">
        <v>9</v>
      </c>
      <c r="V2054" s="18">
        <f t="shared" si="228"/>
        <v>935.35714285714289</v>
      </c>
      <c r="W2054">
        <v>6</v>
      </c>
      <c r="X2054">
        <v>5</v>
      </c>
      <c r="Y2054" s="18">
        <f t="shared" si="229"/>
        <v>519.64285714285711</v>
      </c>
      <c r="Z2054">
        <v>5</v>
      </c>
      <c r="AA2054" s="2">
        <f t="shared" si="230"/>
        <v>21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3</v>
      </c>
      <c r="AI2054">
        <v>11</v>
      </c>
      <c r="AJ2054">
        <v>0</v>
      </c>
    </row>
    <row r="2055" spans="1:36" x14ac:dyDescent="0.25">
      <c r="A2055">
        <v>10281</v>
      </c>
      <c r="B2055">
        <v>1970</v>
      </c>
      <c r="C2055" s="2">
        <f t="shared" ca="1" si="224"/>
        <v>55</v>
      </c>
      <c r="D2055" t="s">
        <v>442</v>
      </c>
      <c r="E2055" t="s">
        <v>37</v>
      </c>
      <c r="F2055">
        <v>64713</v>
      </c>
      <c r="G2055">
        <v>1</v>
      </c>
      <c r="H2055">
        <v>0</v>
      </c>
      <c r="I2055" s="21">
        <f t="shared" si="225"/>
        <v>1</v>
      </c>
      <c r="J2055" s="1">
        <v>41822</v>
      </c>
      <c r="K2055">
        <v>11</v>
      </c>
      <c r="L2055">
        <v>180</v>
      </c>
      <c r="M2055">
        <v>60</v>
      </c>
      <c r="N2055">
        <v>241</v>
      </c>
      <c r="O2055">
        <v>13</v>
      </c>
      <c r="P2055">
        <v>54</v>
      </c>
      <c r="Q2055">
        <v>54</v>
      </c>
      <c r="R2055" s="2">
        <f t="shared" si="226"/>
        <v>602</v>
      </c>
      <c r="S2055">
        <v>2</v>
      </c>
      <c r="T2055" s="2" t="str">
        <f t="shared" si="227"/>
        <v>With Discount</v>
      </c>
      <c r="U2055">
        <v>5</v>
      </c>
      <c r="V2055" s="18">
        <f t="shared" si="228"/>
        <v>250.83333333333334</v>
      </c>
      <c r="W2055">
        <v>5</v>
      </c>
      <c r="X2055">
        <v>7</v>
      </c>
      <c r="Y2055" s="18">
        <f t="shared" si="229"/>
        <v>351.16666666666669</v>
      </c>
      <c r="Z2055">
        <v>4</v>
      </c>
      <c r="AA2055" s="2">
        <f t="shared" si="230"/>
        <v>19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3</v>
      </c>
      <c r="AI2055">
        <v>11</v>
      </c>
      <c r="AJ2055">
        <v>1</v>
      </c>
    </row>
    <row r="2056" spans="1:36" x14ac:dyDescent="0.25">
      <c r="A2056">
        <v>6958</v>
      </c>
      <c r="B2056">
        <v>1977</v>
      </c>
      <c r="C2056" s="2">
        <f t="shared" ca="1" si="224"/>
        <v>48</v>
      </c>
      <c r="D2056" t="s">
        <v>443</v>
      </c>
      <c r="E2056" t="s">
        <v>34</v>
      </c>
      <c r="F2056">
        <v>27889</v>
      </c>
      <c r="G2056">
        <v>1</v>
      </c>
      <c r="H2056">
        <v>0</v>
      </c>
      <c r="I2056" s="21">
        <f t="shared" si="225"/>
        <v>1</v>
      </c>
      <c r="J2056" s="1">
        <v>41401</v>
      </c>
      <c r="K2056">
        <v>42</v>
      </c>
      <c r="L2056">
        <v>14</v>
      </c>
      <c r="M2056">
        <v>0</v>
      </c>
      <c r="N2056">
        <v>4</v>
      </c>
      <c r="O2056">
        <v>0</v>
      </c>
      <c r="P2056">
        <v>0</v>
      </c>
      <c r="Q2056">
        <v>8</v>
      </c>
      <c r="R2056" s="2">
        <f t="shared" si="226"/>
        <v>26</v>
      </c>
      <c r="S2056">
        <v>1</v>
      </c>
      <c r="T2056" s="2" t="str">
        <f t="shared" si="227"/>
        <v>With Discount</v>
      </c>
      <c r="U2056">
        <v>1</v>
      </c>
      <c r="V2056" s="18">
        <f t="shared" si="228"/>
        <v>8.6666666666666661</v>
      </c>
      <c r="W2056">
        <v>1</v>
      </c>
      <c r="X2056">
        <v>2</v>
      </c>
      <c r="Y2056" s="18">
        <f t="shared" si="229"/>
        <v>17.333333333333332</v>
      </c>
      <c r="Z2056">
        <v>6</v>
      </c>
      <c r="AA2056" s="2">
        <f t="shared" si="230"/>
        <v>5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3</v>
      </c>
      <c r="AI2056">
        <v>11</v>
      </c>
      <c r="AJ2056">
        <v>0</v>
      </c>
    </row>
    <row r="2057" spans="1:36" x14ac:dyDescent="0.25">
      <c r="A2057">
        <v>954</v>
      </c>
      <c r="B2057">
        <v>1960</v>
      </c>
      <c r="C2057" s="2">
        <f t="shared" ca="1" si="224"/>
        <v>65</v>
      </c>
      <c r="D2057" t="s">
        <v>41</v>
      </c>
      <c r="E2057" t="s">
        <v>57</v>
      </c>
      <c r="F2057">
        <v>22123</v>
      </c>
      <c r="G2057">
        <v>0</v>
      </c>
      <c r="H2057">
        <v>0</v>
      </c>
      <c r="I2057" s="21">
        <f t="shared" si="225"/>
        <v>0</v>
      </c>
      <c r="J2057" t="s">
        <v>435</v>
      </c>
      <c r="K2057">
        <v>77</v>
      </c>
      <c r="L2057">
        <v>3</v>
      </c>
      <c r="M2057">
        <v>3</v>
      </c>
      <c r="N2057">
        <v>24</v>
      </c>
      <c r="O2057">
        <v>34</v>
      </c>
      <c r="P2057">
        <v>7</v>
      </c>
      <c r="Q2057">
        <v>31</v>
      </c>
      <c r="R2057" s="2">
        <f t="shared" si="226"/>
        <v>102</v>
      </c>
      <c r="S2057">
        <v>1</v>
      </c>
      <c r="T2057" s="2" t="str">
        <f t="shared" si="227"/>
        <v>With Discount</v>
      </c>
      <c r="U2057">
        <v>2</v>
      </c>
      <c r="V2057" s="18">
        <f t="shared" si="228"/>
        <v>40.800000000000004</v>
      </c>
      <c r="W2057">
        <v>1</v>
      </c>
      <c r="X2057">
        <v>3</v>
      </c>
      <c r="Y2057" s="18">
        <f t="shared" si="229"/>
        <v>61.199999999999996</v>
      </c>
      <c r="Z2057">
        <v>5</v>
      </c>
      <c r="AA2057" s="2">
        <f t="shared" si="230"/>
        <v>7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3</v>
      </c>
      <c r="AI2057">
        <v>11</v>
      </c>
      <c r="AJ2057">
        <v>0</v>
      </c>
    </row>
    <row r="2058" spans="1:36" x14ac:dyDescent="0.25">
      <c r="A2058">
        <v>4643</v>
      </c>
      <c r="B2058">
        <v>1973</v>
      </c>
      <c r="C2058" s="2">
        <f t="shared" ca="1" si="224"/>
        <v>52</v>
      </c>
      <c r="D2058" t="s">
        <v>442</v>
      </c>
      <c r="E2058" t="s">
        <v>34</v>
      </c>
      <c r="F2058">
        <v>27803</v>
      </c>
      <c r="G2058">
        <v>1</v>
      </c>
      <c r="H2058">
        <v>0</v>
      </c>
      <c r="I2058" s="21">
        <f t="shared" si="225"/>
        <v>1</v>
      </c>
      <c r="J2058" t="s">
        <v>373</v>
      </c>
      <c r="K2058">
        <v>40</v>
      </c>
      <c r="L2058">
        <v>8</v>
      </c>
      <c r="M2058">
        <v>26</v>
      </c>
      <c r="N2058">
        <v>46</v>
      </c>
      <c r="O2058">
        <v>38</v>
      </c>
      <c r="P2058">
        <v>9</v>
      </c>
      <c r="Q2058">
        <v>49</v>
      </c>
      <c r="R2058" s="2">
        <f t="shared" si="226"/>
        <v>176</v>
      </c>
      <c r="S2058">
        <v>2</v>
      </c>
      <c r="T2058" s="2" t="str">
        <f t="shared" si="227"/>
        <v>With Discount</v>
      </c>
      <c r="U2058">
        <v>3</v>
      </c>
      <c r="V2058" s="18">
        <f t="shared" si="228"/>
        <v>75.428571428571431</v>
      </c>
      <c r="W2058">
        <v>0</v>
      </c>
      <c r="X2058">
        <v>4</v>
      </c>
      <c r="Y2058" s="18">
        <f t="shared" si="229"/>
        <v>100.57142857142857</v>
      </c>
      <c r="Z2058">
        <v>8</v>
      </c>
      <c r="AA2058" s="2">
        <f t="shared" si="230"/>
        <v>9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3</v>
      </c>
      <c r="AI2058">
        <v>11</v>
      </c>
      <c r="AJ2058">
        <v>0</v>
      </c>
    </row>
    <row r="2059" spans="1:36" x14ac:dyDescent="0.25">
      <c r="A2059">
        <v>6497</v>
      </c>
      <c r="B2059">
        <v>1960</v>
      </c>
      <c r="C2059" s="2">
        <f t="shared" ca="1" si="224"/>
        <v>65</v>
      </c>
      <c r="D2059" t="s">
        <v>442</v>
      </c>
      <c r="E2059" t="s">
        <v>34</v>
      </c>
      <c r="F2059">
        <v>51651</v>
      </c>
      <c r="G2059">
        <v>0</v>
      </c>
      <c r="H2059">
        <v>1</v>
      </c>
      <c r="I2059" s="21">
        <f t="shared" si="225"/>
        <v>1</v>
      </c>
      <c r="J2059" s="1">
        <v>41101</v>
      </c>
      <c r="K2059">
        <v>32</v>
      </c>
      <c r="L2059">
        <v>293</v>
      </c>
      <c r="M2059">
        <v>6</v>
      </c>
      <c r="N2059">
        <v>23</v>
      </c>
      <c r="O2059">
        <v>13</v>
      </c>
      <c r="P2059">
        <v>6</v>
      </c>
      <c r="Q2059">
        <v>92</v>
      </c>
      <c r="R2059" s="2">
        <f t="shared" si="226"/>
        <v>433</v>
      </c>
      <c r="S2059">
        <v>4</v>
      </c>
      <c r="T2059" s="2" t="str">
        <f t="shared" si="227"/>
        <v>With Discount</v>
      </c>
      <c r="U2059">
        <v>6</v>
      </c>
      <c r="V2059" s="18">
        <f t="shared" si="228"/>
        <v>236.18181818181816</v>
      </c>
      <c r="W2059">
        <v>2</v>
      </c>
      <c r="X2059">
        <v>5</v>
      </c>
      <c r="Y2059" s="18">
        <f t="shared" si="229"/>
        <v>196.81818181818181</v>
      </c>
      <c r="Z2059">
        <v>8</v>
      </c>
      <c r="AA2059" s="2">
        <f t="shared" si="230"/>
        <v>17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3</v>
      </c>
      <c r="AI2059">
        <v>11</v>
      </c>
      <c r="AJ2059">
        <v>0</v>
      </c>
    </row>
    <row r="2060" spans="1:36" x14ac:dyDescent="0.25">
      <c r="A2060">
        <v>5396</v>
      </c>
      <c r="B2060">
        <v>1988</v>
      </c>
      <c r="C2060" s="2">
        <f t="shared" ca="1" si="224"/>
        <v>37</v>
      </c>
      <c r="D2060" t="s">
        <v>442</v>
      </c>
      <c r="E2060" t="s">
        <v>34</v>
      </c>
      <c r="F2060">
        <v>68487</v>
      </c>
      <c r="G2060">
        <v>0</v>
      </c>
      <c r="H2060">
        <v>0</v>
      </c>
      <c r="I2060" s="21">
        <f t="shared" si="225"/>
        <v>0</v>
      </c>
      <c r="J2060" t="s">
        <v>178</v>
      </c>
      <c r="K2060">
        <v>48</v>
      </c>
      <c r="L2060">
        <v>758</v>
      </c>
      <c r="M2060">
        <v>12</v>
      </c>
      <c r="N2060">
        <v>385</v>
      </c>
      <c r="O2060">
        <v>33</v>
      </c>
      <c r="P2060">
        <v>89</v>
      </c>
      <c r="Q2060">
        <v>89</v>
      </c>
      <c r="R2060" s="2">
        <f t="shared" si="226"/>
        <v>1366</v>
      </c>
      <c r="S2060">
        <v>1</v>
      </c>
      <c r="T2060" s="2" t="str">
        <f t="shared" si="227"/>
        <v>With Discount</v>
      </c>
      <c r="U2060">
        <v>9</v>
      </c>
      <c r="V2060" s="18">
        <f t="shared" si="228"/>
        <v>558.81818181818187</v>
      </c>
      <c r="W2060">
        <v>7</v>
      </c>
      <c r="X2060">
        <v>13</v>
      </c>
      <c r="Y2060" s="18">
        <f t="shared" si="229"/>
        <v>807.18181818181824</v>
      </c>
      <c r="Z2060">
        <v>4</v>
      </c>
      <c r="AA2060" s="2">
        <f t="shared" si="230"/>
        <v>30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3</v>
      </c>
      <c r="AI2060">
        <v>11</v>
      </c>
      <c r="AJ2060">
        <v>0</v>
      </c>
    </row>
    <row r="2061" spans="1:36" x14ac:dyDescent="0.25">
      <c r="A2061">
        <v>1052</v>
      </c>
      <c r="B2061">
        <v>1969</v>
      </c>
      <c r="C2061" s="2">
        <f t="shared" ca="1" si="224"/>
        <v>56</v>
      </c>
      <c r="D2061" t="s">
        <v>442</v>
      </c>
      <c r="E2061" t="s">
        <v>34</v>
      </c>
      <c r="F2061">
        <v>56796</v>
      </c>
      <c r="G2061">
        <v>0</v>
      </c>
      <c r="H2061">
        <v>1</v>
      </c>
      <c r="I2061" s="21">
        <f t="shared" si="225"/>
        <v>1</v>
      </c>
      <c r="J2061" t="s">
        <v>229</v>
      </c>
      <c r="K2061">
        <v>24</v>
      </c>
      <c r="L2061">
        <v>656</v>
      </c>
      <c r="M2061">
        <v>38</v>
      </c>
      <c r="N2061">
        <v>161</v>
      </c>
      <c r="O2061">
        <v>62</v>
      </c>
      <c r="P2061">
        <v>47</v>
      </c>
      <c r="Q2061">
        <v>37</v>
      </c>
      <c r="R2061" s="2">
        <f t="shared" si="226"/>
        <v>1001</v>
      </c>
      <c r="S2061">
        <v>3</v>
      </c>
      <c r="T2061" s="2" t="str">
        <f t="shared" si="227"/>
        <v>With Discount</v>
      </c>
      <c r="U2061">
        <v>8</v>
      </c>
      <c r="V2061" s="18">
        <f t="shared" si="228"/>
        <v>533.86666666666667</v>
      </c>
      <c r="W2061">
        <v>9</v>
      </c>
      <c r="X2061">
        <v>7</v>
      </c>
      <c r="Y2061" s="18">
        <f t="shared" si="229"/>
        <v>467.13333333333333</v>
      </c>
      <c r="Z2061">
        <v>7</v>
      </c>
      <c r="AA2061" s="2">
        <f t="shared" si="230"/>
        <v>27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3</v>
      </c>
      <c r="AI2061">
        <v>11</v>
      </c>
      <c r="AJ2061">
        <v>0</v>
      </c>
    </row>
    <row r="2062" spans="1:36" x14ac:dyDescent="0.25">
      <c r="A2062">
        <v>2802</v>
      </c>
      <c r="B2062">
        <v>1992</v>
      </c>
      <c r="C2062" s="2">
        <f t="shared" ca="1" si="224"/>
        <v>33</v>
      </c>
      <c r="D2062" t="s">
        <v>443</v>
      </c>
      <c r="E2062" t="s">
        <v>34</v>
      </c>
      <c r="F2062">
        <v>87000</v>
      </c>
      <c r="G2062">
        <v>0</v>
      </c>
      <c r="H2062">
        <v>0</v>
      </c>
      <c r="I2062" s="21">
        <f t="shared" si="225"/>
        <v>0</v>
      </c>
      <c r="J2062" t="s">
        <v>436</v>
      </c>
      <c r="K2062">
        <v>61</v>
      </c>
      <c r="L2062">
        <v>196</v>
      </c>
      <c r="M2062">
        <v>25</v>
      </c>
      <c r="N2062">
        <v>607</v>
      </c>
      <c r="O2062">
        <v>67</v>
      </c>
      <c r="P2062">
        <v>17</v>
      </c>
      <c r="Q2062">
        <v>49</v>
      </c>
      <c r="R2062" s="2">
        <f t="shared" si="226"/>
        <v>961</v>
      </c>
      <c r="S2062">
        <v>1</v>
      </c>
      <c r="T2062" s="2" t="str">
        <f t="shared" si="227"/>
        <v>With Discount</v>
      </c>
      <c r="U2062">
        <v>4</v>
      </c>
      <c r="V2062" s="18">
        <f t="shared" si="228"/>
        <v>349.45454545454544</v>
      </c>
      <c r="W2062">
        <v>6</v>
      </c>
      <c r="X2062">
        <v>7</v>
      </c>
      <c r="Y2062" s="18">
        <f t="shared" si="229"/>
        <v>611.5454545454545</v>
      </c>
      <c r="Z2062">
        <v>2</v>
      </c>
      <c r="AA2062" s="2">
        <f t="shared" si="230"/>
        <v>18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3</v>
      </c>
      <c r="AI2062">
        <v>11</v>
      </c>
      <c r="AJ2062">
        <v>0</v>
      </c>
    </row>
    <row r="2063" spans="1:36" x14ac:dyDescent="0.25">
      <c r="A2063">
        <v>6343</v>
      </c>
      <c r="B2063">
        <v>1959</v>
      </c>
      <c r="C2063" s="2">
        <f t="shared" ca="1" si="224"/>
        <v>66</v>
      </c>
      <c r="D2063" t="s">
        <v>442</v>
      </c>
      <c r="E2063" t="s">
        <v>34</v>
      </c>
      <c r="F2063">
        <v>79823</v>
      </c>
      <c r="G2063">
        <v>0</v>
      </c>
      <c r="H2063">
        <v>1</v>
      </c>
      <c r="I2063" s="21">
        <f t="shared" si="225"/>
        <v>1</v>
      </c>
      <c r="J2063" t="s">
        <v>132</v>
      </c>
      <c r="K2063">
        <v>6</v>
      </c>
      <c r="L2063">
        <v>835</v>
      </c>
      <c r="M2063">
        <v>73</v>
      </c>
      <c r="N2063">
        <v>380</v>
      </c>
      <c r="O2063">
        <v>114</v>
      </c>
      <c r="P2063">
        <v>73</v>
      </c>
      <c r="Q2063">
        <v>43</v>
      </c>
      <c r="R2063" s="2">
        <f t="shared" si="226"/>
        <v>1518</v>
      </c>
      <c r="S2063">
        <v>1</v>
      </c>
      <c r="T2063" s="2" t="str">
        <f t="shared" si="227"/>
        <v>With Discount</v>
      </c>
      <c r="U2063">
        <v>6</v>
      </c>
      <c r="V2063" s="18">
        <f t="shared" si="228"/>
        <v>700.61538461538464</v>
      </c>
      <c r="W2063">
        <v>9</v>
      </c>
      <c r="X2063">
        <v>7</v>
      </c>
      <c r="Y2063" s="18">
        <f t="shared" si="229"/>
        <v>817.38461538461536</v>
      </c>
      <c r="Z2063">
        <v>2</v>
      </c>
      <c r="AA2063" s="2">
        <f t="shared" si="230"/>
        <v>23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3</v>
      </c>
      <c r="AI2063">
        <v>11</v>
      </c>
      <c r="AJ2063">
        <v>0</v>
      </c>
    </row>
    <row r="2064" spans="1:36" x14ac:dyDescent="0.25">
      <c r="A2064">
        <v>6507</v>
      </c>
      <c r="B2064">
        <v>1980</v>
      </c>
      <c r="C2064" s="2">
        <f t="shared" ca="1" si="224"/>
        <v>45</v>
      </c>
      <c r="D2064" t="s">
        <v>442</v>
      </c>
      <c r="E2064" t="s">
        <v>30</v>
      </c>
      <c r="F2064">
        <v>30828</v>
      </c>
      <c r="G2064">
        <v>1</v>
      </c>
      <c r="H2064">
        <v>0</v>
      </c>
      <c r="I2064" s="21">
        <f t="shared" si="225"/>
        <v>1</v>
      </c>
      <c r="J2064" s="1">
        <v>41374</v>
      </c>
      <c r="K2064">
        <v>16</v>
      </c>
      <c r="L2064">
        <v>16</v>
      </c>
      <c r="M2064">
        <v>11</v>
      </c>
      <c r="N2064">
        <v>15</v>
      </c>
      <c r="O2064">
        <v>2</v>
      </c>
      <c r="P2064">
        <v>0</v>
      </c>
      <c r="Q2064">
        <v>12</v>
      </c>
      <c r="R2064" s="2">
        <f t="shared" si="226"/>
        <v>56</v>
      </c>
      <c r="S2064">
        <v>2</v>
      </c>
      <c r="T2064" s="2" t="str">
        <f t="shared" si="227"/>
        <v>With Discount</v>
      </c>
      <c r="U2064">
        <v>1</v>
      </c>
      <c r="V2064" s="18">
        <f t="shared" si="228"/>
        <v>11.200000000000001</v>
      </c>
      <c r="W2064">
        <v>1</v>
      </c>
      <c r="X2064">
        <v>4</v>
      </c>
      <c r="Y2064" s="18">
        <f t="shared" si="229"/>
        <v>44.800000000000004</v>
      </c>
      <c r="Z2064">
        <v>3</v>
      </c>
      <c r="AA2064" s="2">
        <f t="shared" si="230"/>
        <v>8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3</v>
      </c>
      <c r="AI2064">
        <v>11</v>
      </c>
      <c r="AJ2064">
        <v>0</v>
      </c>
    </row>
    <row r="2065" spans="1:36" x14ac:dyDescent="0.25">
      <c r="A2065">
        <v>7901</v>
      </c>
      <c r="B2065">
        <v>1971</v>
      </c>
      <c r="C2065" s="2">
        <f t="shared" ca="1" si="224"/>
        <v>54</v>
      </c>
      <c r="D2065" t="s">
        <v>443</v>
      </c>
      <c r="E2065" t="s">
        <v>34</v>
      </c>
      <c r="F2065">
        <v>34109</v>
      </c>
      <c r="G2065">
        <v>0</v>
      </c>
      <c r="H2065">
        <v>1</v>
      </c>
      <c r="I2065" s="21">
        <f t="shared" si="225"/>
        <v>1</v>
      </c>
      <c r="J2065" s="1">
        <v>41436</v>
      </c>
      <c r="K2065">
        <v>39</v>
      </c>
      <c r="L2065">
        <v>9</v>
      </c>
      <c r="M2065">
        <v>1</v>
      </c>
      <c r="N2065">
        <v>5</v>
      </c>
      <c r="O2065">
        <v>2</v>
      </c>
      <c r="P2065">
        <v>1</v>
      </c>
      <c r="Q2065">
        <v>4</v>
      </c>
      <c r="R2065" s="2">
        <f t="shared" si="226"/>
        <v>22</v>
      </c>
      <c r="S2065">
        <v>1</v>
      </c>
      <c r="T2065" s="2" t="str">
        <f t="shared" si="227"/>
        <v>With Discount</v>
      </c>
      <c r="U2065">
        <v>0</v>
      </c>
      <c r="V2065" s="18">
        <f t="shared" si="228"/>
        <v>0</v>
      </c>
      <c r="W2065">
        <v>0</v>
      </c>
      <c r="X2065">
        <v>3</v>
      </c>
      <c r="Y2065" s="18">
        <f t="shared" si="229"/>
        <v>22</v>
      </c>
      <c r="Z2065">
        <v>4</v>
      </c>
      <c r="AA2065" s="2">
        <f t="shared" si="230"/>
        <v>4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3</v>
      </c>
      <c r="AI2065">
        <v>11</v>
      </c>
      <c r="AJ2065">
        <v>0</v>
      </c>
    </row>
    <row r="2066" spans="1:36" x14ac:dyDescent="0.25">
      <c r="A2066">
        <v>4865</v>
      </c>
      <c r="B2066">
        <v>1974</v>
      </c>
      <c r="C2066" s="2">
        <f t="shared" ca="1" si="224"/>
        <v>51</v>
      </c>
      <c r="D2066" t="s">
        <v>443</v>
      </c>
      <c r="E2066" t="s">
        <v>37</v>
      </c>
      <c r="F2066">
        <v>53367</v>
      </c>
      <c r="G2066">
        <v>1</v>
      </c>
      <c r="H2066">
        <v>1</v>
      </c>
      <c r="I2066" s="21">
        <f t="shared" si="225"/>
        <v>2</v>
      </c>
      <c r="J2066" t="s">
        <v>140</v>
      </c>
      <c r="K2066">
        <v>2</v>
      </c>
      <c r="L2066">
        <v>229</v>
      </c>
      <c r="M2066">
        <v>7</v>
      </c>
      <c r="N2066">
        <v>140</v>
      </c>
      <c r="O2066">
        <v>10</v>
      </c>
      <c r="P2066">
        <v>3</v>
      </c>
      <c r="Q2066">
        <v>11</v>
      </c>
      <c r="R2066" s="2">
        <f t="shared" si="226"/>
        <v>400</v>
      </c>
      <c r="S2066">
        <v>7</v>
      </c>
      <c r="T2066" s="2" t="str">
        <f t="shared" si="227"/>
        <v>With Discount</v>
      </c>
      <c r="U2066">
        <v>5</v>
      </c>
      <c r="V2066" s="18">
        <f t="shared" si="228"/>
        <v>153.84615384615387</v>
      </c>
      <c r="W2066">
        <v>1</v>
      </c>
      <c r="X2066">
        <v>8</v>
      </c>
      <c r="Y2066" s="18">
        <f t="shared" si="229"/>
        <v>246.15384615384616</v>
      </c>
      <c r="Z2066">
        <v>7</v>
      </c>
      <c r="AA2066" s="2">
        <f t="shared" si="230"/>
        <v>21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3</v>
      </c>
      <c r="AI2066">
        <v>11</v>
      </c>
      <c r="AJ2066">
        <v>1</v>
      </c>
    </row>
    <row r="2067" spans="1:36" x14ac:dyDescent="0.25">
      <c r="A2067">
        <v>2686</v>
      </c>
      <c r="B2067">
        <v>1969</v>
      </c>
      <c r="C2067" s="2">
        <f t="shared" ca="1" si="224"/>
        <v>56</v>
      </c>
      <c r="D2067" t="s">
        <v>41</v>
      </c>
      <c r="E2067" t="s">
        <v>34</v>
      </c>
      <c r="F2067">
        <v>22390</v>
      </c>
      <c r="G2067">
        <v>0</v>
      </c>
      <c r="H2067">
        <v>0</v>
      </c>
      <c r="I2067" s="21">
        <f t="shared" si="225"/>
        <v>0</v>
      </c>
      <c r="J2067" t="s">
        <v>290</v>
      </c>
      <c r="K2067">
        <v>49</v>
      </c>
      <c r="L2067">
        <v>0</v>
      </c>
      <c r="M2067">
        <v>1</v>
      </c>
      <c r="N2067">
        <v>4</v>
      </c>
      <c r="O2067">
        <v>15</v>
      </c>
      <c r="P2067">
        <v>1</v>
      </c>
      <c r="Q2067">
        <v>5</v>
      </c>
      <c r="R2067" s="2">
        <f t="shared" si="226"/>
        <v>26</v>
      </c>
      <c r="S2067">
        <v>1</v>
      </c>
      <c r="T2067" s="2" t="str">
        <f t="shared" si="227"/>
        <v>With Discount</v>
      </c>
      <c r="U2067">
        <v>1</v>
      </c>
      <c r="V2067" s="18">
        <f t="shared" si="228"/>
        <v>8.6666666666666661</v>
      </c>
      <c r="W2067">
        <v>0</v>
      </c>
      <c r="X2067">
        <v>2</v>
      </c>
      <c r="Y2067" s="18">
        <f t="shared" si="229"/>
        <v>17.333333333333332</v>
      </c>
      <c r="Z2067">
        <v>7</v>
      </c>
      <c r="AA2067" s="2">
        <f t="shared" si="230"/>
        <v>4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3</v>
      </c>
      <c r="AI2067">
        <v>11</v>
      </c>
      <c r="AJ2067">
        <v>0</v>
      </c>
    </row>
    <row r="2068" spans="1:36" x14ac:dyDescent="0.25">
      <c r="A2068">
        <v>3107</v>
      </c>
      <c r="B2068">
        <v>1976</v>
      </c>
      <c r="C2068" s="2">
        <f t="shared" ca="1" si="224"/>
        <v>49</v>
      </c>
      <c r="D2068" t="s">
        <v>442</v>
      </c>
      <c r="E2068" t="s">
        <v>34</v>
      </c>
      <c r="F2068">
        <v>71322</v>
      </c>
      <c r="G2068">
        <v>0</v>
      </c>
      <c r="H2068">
        <v>1</v>
      </c>
      <c r="I2068" s="21">
        <f t="shared" si="225"/>
        <v>1</v>
      </c>
      <c r="J2068" s="1">
        <v>41675</v>
      </c>
      <c r="K2068">
        <v>31</v>
      </c>
      <c r="L2068">
        <v>121</v>
      </c>
      <c r="M2068">
        <v>24</v>
      </c>
      <c r="N2068">
        <v>124</v>
      </c>
      <c r="O2068">
        <v>24</v>
      </c>
      <c r="P2068">
        <v>15</v>
      </c>
      <c r="Q2068">
        <v>42</v>
      </c>
      <c r="R2068" s="2">
        <f t="shared" si="226"/>
        <v>350</v>
      </c>
      <c r="S2068">
        <v>1</v>
      </c>
      <c r="T2068" s="2" t="str">
        <f t="shared" si="227"/>
        <v>With Discount</v>
      </c>
      <c r="U2068">
        <v>4</v>
      </c>
      <c r="V2068" s="18">
        <f t="shared" si="228"/>
        <v>127.27272727272728</v>
      </c>
      <c r="W2068">
        <v>1</v>
      </c>
      <c r="X2068">
        <v>7</v>
      </c>
      <c r="Y2068" s="18">
        <f t="shared" si="229"/>
        <v>222.72727272727272</v>
      </c>
      <c r="Z2068">
        <v>2</v>
      </c>
      <c r="AA2068" s="2">
        <f t="shared" si="230"/>
        <v>13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3</v>
      </c>
      <c r="AI2068">
        <v>11</v>
      </c>
      <c r="AJ2068">
        <v>0</v>
      </c>
    </row>
    <row r="2069" spans="1:36" x14ac:dyDescent="0.25">
      <c r="A2069">
        <v>7734</v>
      </c>
      <c r="B2069">
        <v>1993</v>
      </c>
      <c r="C2069" s="2">
        <f t="shared" ca="1" si="224"/>
        <v>32</v>
      </c>
      <c r="D2069" t="s">
        <v>442</v>
      </c>
      <c r="E2069" t="s">
        <v>444</v>
      </c>
      <c r="F2069">
        <v>79244</v>
      </c>
      <c r="G2069">
        <v>0</v>
      </c>
      <c r="H2069">
        <v>0</v>
      </c>
      <c r="I2069" s="21">
        <f t="shared" si="225"/>
        <v>0</v>
      </c>
      <c r="J2069" t="s">
        <v>71</v>
      </c>
      <c r="K2069">
        <v>58</v>
      </c>
      <c r="L2069">
        <v>471</v>
      </c>
      <c r="M2069">
        <v>102</v>
      </c>
      <c r="N2069">
        <v>125</v>
      </c>
      <c r="O2069">
        <v>212</v>
      </c>
      <c r="P2069">
        <v>61</v>
      </c>
      <c r="Q2069">
        <v>245</v>
      </c>
      <c r="R2069" s="2">
        <f t="shared" si="226"/>
        <v>1216</v>
      </c>
      <c r="S2069">
        <v>1</v>
      </c>
      <c r="T2069" s="2" t="str">
        <f t="shared" si="227"/>
        <v>With Discount</v>
      </c>
      <c r="U2069">
        <v>4</v>
      </c>
      <c r="V2069" s="18">
        <f t="shared" si="228"/>
        <v>442.18181818181819</v>
      </c>
      <c r="W2069">
        <v>10</v>
      </c>
      <c r="X2069">
        <v>7</v>
      </c>
      <c r="Y2069" s="18">
        <f t="shared" si="229"/>
        <v>773.81818181818176</v>
      </c>
      <c r="Z2069">
        <v>1</v>
      </c>
      <c r="AA2069" s="2">
        <f t="shared" si="230"/>
        <v>22</v>
      </c>
      <c r="AB2069">
        <v>0</v>
      </c>
      <c r="AC2069">
        <v>0</v>
      </c>
      <c r="AD2069">
        <v>1</v>
      </c>
      <c r="AE2069">
        <v>1</v>
      </c>
      <c r="AF2069">
        <v>0</v>
      </c>
      <c r="AG2069">
        <v>0</v>
      </c>
      <c r="AH2069">
        <v>3</v>
      </c>
      <c r="AI2069">
        <v>11</v>
      </c>
      <c r="AJ2069">
        <v>1</v>
      </c>
    </row>
    <row r="2070" spans="1:36" x14ac:dyDescent="0.25">
      <c r="A2070">
        <v>1146</v>
      </c>
      <c r="B2070">
        <v>1949</v>
      </c>
      <c r="C2070" s="2">
        <f t="shared" ca="1" si="224"/>
        <v>76</v>
      </c>
      <c r="D2070" t="s">
        <v>443</v>
      </c>
      <c r="E2070" t="s">
        <v>34</v>
      </c>
      <c r="F2070">
        <v>49912</v>
      </c>
      <c r="G2070">
        <v>0</v>
      </c>
      <c r="H2070">
        <v>1</v>
      </c>
      <c r="I2070" s="21">
        <f t="shared" si="225"/>
        <v>1</v>
      </c>
      <c r="J2070" s="1">
        <v>41099</v>
      </c>
      <c r="K2070">
        <v>5</v>
      </c>
      <c r="L2070">
        <v>520</v>
      </c>
      <c r="M2070">
        <v>8</v>
      </c>
      <c r="N2070">
        <v>223</v>
      </c>
      <c r="O2070">
        <v>32</v>
      </c>
      <c r="P2070">
        <v>49</v>
      </c>
      <c r="Q2070">
        <v>42</v>
      </c>
      <c r="R2070" s="2">
        <f t="shared" si="226"/>
        <v>874</v>
      </c>
      <c r="S2070">
        <v>4</v>
      </c>
      <c r="T2070" s="2" t="str">
        <f t="shared" si="227"/>
        <v>With Discount</v>
      </c>
      <c r="U2070">
        <v>10</v>
      </c>
      <c r="V2070" s="18">
        <f t="shared" si="228"/>
        <v>514.11764705882354</v>
      </c>
      <c r="W2070">
        <v>5</v>
      </c>
      <c r="X2070">
        <v>7</v>
      </c>
      <c r="Y2070" s="18">
        <f t="shared" si="229"/>
        <v>359.88235294117646</v>
      </c>
      <c r="Z2070">
        <v>8</v>
      </c>
      <c r="AA2070" s="2">
        <f t="shared" si="230"/>
        <v>26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3</v>
      </c>
      <c r="AI2070">
        <v>11</v>
      </c>
      <c r="AJ2070">
        <v>1</v>
      </c>
    </row>
    <row r="2071" spans="1:36" x14ac:dyDescent="0.25">
      <c r="A2071">
        <v>11031</v>
      </c>
      <c r="B2071">
        <v>1950</v>
      </c>
      <c r="C2071" s="2">
        <f t="shared" ca="1" si="224"/>
        <v>75</v>
      </c>
      <c r="D2071" t="s">
        <v>33</v>
      </c>
      <c r="E2071" t="s">
        <v>34</v>
      </c>
      <c r="F2071">
        <v>48699</v>
      </c>
      <c r="G2071">
        <v>1</v>
      </c>
      <c r="H2071">
        <v>1</v>
      </c>
      <c r="I2071" s="21">
        <f t="shared" si="225"/>
        <v>2</v>
      </c>
      <c r="J2071" t="s">
        <v>65</v>
      </c>
      <c r="K2071">
        <v>90</v>
      </c>
      <c r="L2071">
        <v>26</v>
      </c>
      <c r="M2071">
        <v>1</v>
      </c>
      <c r="N2071">
        <v>10</v>
      </c>
      <c r="O2071">
        <v>2</v>
      </c>
      <c r="P2071">
        <v>0</v>
      </c>
      <c r="Q2071">
        <v>1</v>
      </c>
      <c r="R2071" s="2">
        <f t="shared" si="226"/>
        <v>40</v>
      </c>
      <c r="S2071">
        <v>1</v>
      </c>
      <c r="T2071" s="2" t="str">
        <f t="shared" si="227"/>
        <v>With Discount</v>
      </c>
      <c r="U2071">
        <v>1</v>
      </c>
      <c r="V2071" s="18">
        <f t="shared" si="228"/>
        <v>10</v>
      </c>
      <c r="W2071">
        <v>0</v>
      </c>
      <c r="X2071">
        <v>3</v>
      </c>
      <c r="Y2071" s="18">
        <f t="shared" si="229"/>
        <v>30</v>
      </c>
      <c r="Z2071">
        <v>5</v>
      </c>
      <c r="AA2071" s="2">
        <f t="shared" si="230"/>
        <v>5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3</v>
      </c>
      <c r="AI2071">
        <v>11</v>
      </c>
      <c r="AJ2071">
        <v>0</v>
      </c>
    </row>
    <row r="2072" spans="1:36" x14ac:dyDescent="0.25">
      <c r="A2072">
        <v>7428</v>
      </c>
      <c r="B2072">
        <v>1975</v>
      </c>
      <c r="C2072" s="2">
        <f t="shared" ca="1" si="224"/>
        <v>50</v>
      </c>
      <c r="D2072" t="s">
        <v>442</v>
      </c>
      <c r="E2072" t="s">
        <v>34</v>
      </c>
      <c r="F2072">
        <v>80144</v>
      </c>
      <c r="G2072">
        <v>0</v>
      </c>
      <c r="H2072">
        <v>0</v>
      </c>
      <c r="I2072" s="21">
        <f t="shared" si="225"/>
        <v>0</v>
      </c>
      <c r="J2072" t="s">
        <v>97</v>
      </c>
      <c r="K2072">
        <v>47</v>
      </c>
      <c r="L2072">
        <v>240</v>
      </c>
      <c r="M2072">
        <v>132</v>
      </c>
      <c r="N2072">
        <v>445</v>
      </c>
      <c r="O2072">
        <v>250</v>
      </c>
      <c r="P2072">
        <v>192</v>
      </c>
      <c r="Q2072">
        <v>108</v>
      </c>
      <c r="R2072" s="2">
        <f t="shared" si="226"/>
        <v>1367</v>
      </c>
      <c r="S2072">
        <v>1</v>
      </c>
      <c r="T2072" s="2" t="str">
        <f t="shared" si="227"/>
        <v>With Discount</v>
      </c>
      <c r="U2072">
        <v>3</v>
      </c>
      <c r="V2072" s="18">
        <f t="shared" si="228"/>
        <v>372.81818181818181</v>
      </c>
      <c r="W2072">
        <v>7</v>
      </c>
      <c r="X2072">
        <v>8</v>
      </c>
      <c r="Y2072" s="18">
        <f t="shared" si="229"/>
        <v>994.18181818181824</v>
      </c>
      <c r="Z2072">
        <v>1</v>
      </c>
      <c r="AA2072" s="2">
        <f t="shared" si="230"/>
        <v>19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3</v>
      </c>
      <c r="AI2072">
        <v>11</v>
      </c>
      <c r="AJ2072">
        <v>0</v>
      </c>
    </row>
    <row r="2073" spans="1:36" x14ac:dyDescent="0.25">
      <c r="A2073">
        <v>975</v>
      </c>
      <c r="B2073">
        <v>1956</v>
      </c>
      <c r="C2073" s="2">
        <f t="shared" ca="1" si="224"/>
        <v>69</v>
      </c>
      <c r="D2073" t="s">
        <v>442</v>
      </c>
      <c r="E2073" t="s">
        <v>30</v>
      </c>
      <c r="F2073">
        <v>54252</v>
      </c>
      <c r="G2073">
        <v>1</v>
      </c>
      <c r="H2073">
        <v>1</v>
      </c>
      <c r="I2073" s="21">
        <f t="shared" si="225"/>
        <v>2</v>
      </c>
      <c r="J2073" t="s">
        <v>346</v>
      </c>
      <c r="K2073">
        <v>25</v>
      </c>
      <c r="L2073">
        <v>178</v>
      </c>
      <c r="M2073">
        <v>4</v>
      </c>
      <c r="N2073">
        <v>26</v>
      </c>
      <c r="O2073">
        <v>8</v>
      </c>
      <c r="P2073">
        <v>4</v>
      </c>
      <c r="Q2073">
        <v>44</v>
      </c>
      <c r="R2073" s="2">
        <f t="shared" si="226"/>
        <v>264</v>
      </c>
      <c r="S2073">
        <v>5</v>
      </c>
      <c r="T2073" s="2" t="str">
        <f t="shared" si="227"/>
        <v>With Discount</v>
      </c>
      <c r="U2073">
        <v>4</v>
      </c>
      <c r="V2073" s="18">
        <f t="shared" si="228"/>
        <v>117.33333333333333</v>
      </c>
      <c r="W2073">
        <v>1</v>
      </c>
      <c r="X2073">
        <v>5</v>
      </c>
      <c r="Y2073" s="18">
        <f t="shared" si="229"/>
        <v>146.66666666666669</v>
      </c>
      <c r="Z2073">
        <v>6</v>
      </c>
      <c r="AA2073" s="2">
        <f t="shared" si="230"/>
        <v>15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3</v>
      </c>
      <c r="AI2073">
        <v>11</v>
      </c>
      <c r="AJ2073">
        <v>0</v>
      </c>
    </row>
    <row r="2074" spans="1:36" x14ac:dyDescent="0.25">
      <c r="A2074">
        <v>1103</v>
      </c>
      <c r="B2074">
        <v>1976</v>
      </c>
      <c r="C2074" s="2">
        <f t="shared" ca="1" si="224"/>
        <v>49</v>
      </c>
      <c r="D2074" t="s">
        <v>443</v>
      </c>
      <c r="E2074" t="s">
        <v>34</v>
      </c>
      <c r="F2074">
        <v>81929</v>
      </c>
      <c r="G2074">
        <v>1</v>
      </c>
      <c r="H2074">
        <v>0</v>
      </c>
      <c r="I2074" s="21">
        <f t="shared" si="225"/>
        <v>1</v>
      </c>
      <c r="J2074" t="s">
        <v>331</v>
      </c>
      <c r="K2074">
        <v>60</v>
      </c>
      <c r="L2074">
        <v>1486</v>
      </c>
      <c r="M2074">
        <v>55</v>
      </c>
      <c r="N2074">
        <v>278</v>
      </c>
      <c r="O2074">
        <v>49</v>
      </c>
      <c r="P2074">
        <v>0</v>
      </c>
      <c r="Q2074">
        <v>185</v>
      </c>
      <c r="R2074" s="2">
        <f t="shared" si="226"/>
        <v>2053</v>
      </c>
      <c r="S2074">
        <v>2</v>
      </c>
      <c r="T2074" s="2" t="str">
        <f t="shared" si="227"/>
        <v>With Discount</v>
      </c>
      <c r="U2074">
        <v>4</v>
      </c>
      <c r="V2074" s="18">
        <f t="shared" si="228"/>
        <v>586.57142857142856</v>
      </c>
      <c r="W2074">
        <v>4</v>
      </c>
      <c r="X2074">
        <v>10</v>
      </c>
      <c r="Y2074" s="18">
        <f t="shared" si="229"/>
        <v>1466.4285714285716</v>
      </c>
      <c r="Z2074">
        <v>6</v>
      </c>
      <c r="AA2074" s="2">
        <f t="shared" si="230"/>
        <v>20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3</v>
      </c>
      <c r="AI2074">
        <v>11</v>
      </c>
      <c r="AJ2074">
        <v>1</v>
      </c>
    </row>
    <row r="2075" spans="1:36" x14ac:dyDescent="0.25">
      <c r="A2075">
        <v>3422</v>
      </c>
      <c r="B2075">
        <v>1975</v>
      </c>
      <c r="C2075" s="2">
        <f t="shared" ca="1" si="224"/>
        <v>50</v>
      </c>
      <c r="D2075" t="s">
        <v>442</v>
      </c>
      <c r="E2075" t="s">
        <v>34</v>
      </c>
      <c r="F2075">
        <v>76068</v>
      </c>
      <c r="G2075">
        <v>0</v>
      </c>
      <c r="H2075">
        <v>1</v>
      </c>
      <c r="I2075" s="21">
        <f t="shared" si="225"/>
        <v>1</v>
      </c>
      <c r="J2075" t="s">
        <v>328</v>
      </c>
      <c r="K2075">
        <v>67</v>
      </c>
      <c r="L2075">
        <v>1115</v>
      </c>
      <c r="M2075">
        <v>12</v>
      </c>
      <c r="N2075">
        <v>128</v>
      </c>
      <c r="O2075">
        <v>33</v>
      </c>
      <c r="P2075">
        <v>12</v>
      </c>
      <c r="Q2075">
        <v>76</v>
      </c>
      <c r="R2075" s="2">
        <f t="shared" si="226"/>
        <v>1376</v>
      </c>
      <c r="S2075">
        <v>1</v>
      </c>
      <c r="T2075" s="2" t="str">
        <f t="shared" si="227"/>
        <v>With Discount</v>
      </c>
      <c r="U2075">
        <v>2</v>
      </c>
      <c r="V2075" s="18">
        <f t="shared" si="228"/>
        <v>458.66666666666663</v>
      </c>
      <c r="W2075">
        <v>3</v>
      </c>
      <c r="X2075">
        <v>4</v>
      </c>
      <c r="Y2075" s="18">
        <f t="shared" si="229"/>
        <v>917.33333333333326</v>
      </c>
      <c r="Z2075">
        <v>6</v>
      </c>
      <c r="AA2075" s="2">
        <f t="shared" si="230"/>
        <v>10</v>
      </c>
      <c r="AB2075">
        <v>0</v>
      </c>
      <c r="AC2075">
        <v>1</v>
      </c>
      <c r="AD2075">
        <v>0</v>
      </c>
      <c r="AE2075">
        <v>0</v>
      </c>
      <c r="AF2075">
        <v>1</v>
      </c>
      <c r="AG2075">
        <v>0</v>
      </c>
      <c r="AH2075">
        <v>3</v>
      </c>
      <c r="AI2075">
        <v>11</v>
      </c>
      <c r="AJ2075">
        <v>0</v>
      </c>
    </row>
    <row r="2076" spans="1:36" x14ac:dyDescent="0.25">
      <c r="A2076">
        <v>1055</v>
      </c>
      <c r="B2076">
        <v>1976</v>
      </c>
      <c r="C2076" s="2">
        <f t="shared" ca="1" si="224"/>
        <v>49</v>
      </c>
      <c r="D2076" t="s">
        <v>443</v>
      </c>
      <c r="E2076" t="s">
        <v>34</v>
      </c>
      <c r="F2076">
        <v>53204</v>
      </c>
      <c r="G2076">
        <v>1</v>
      </c>
      <c r="H2076">
        <v>1</v>
      </c>
      <c r="I2076" s="21">
        <f t="shared" si="225"/>
        <v>2</v>
      </c>
      <c r="J2076" t="s">
        <v>170</v>
      </c>
      <c r="K2076">
        <v>40</v>
      </c>
      <c r="L2076">
        <v>29</v>
      </c>
      <c r="M2076">
        <v>0</v>
      </c>
      <c r="N2076">
        <v>8</v>
      </c>
      <c r="O2076">
        <v>2</v>
      </c>
      <c r="P2076">
        <v>0</v>
      </c>
      <c r="Q2076">
        <v>6</v>
      </c>
      <c r="R2076" s="2">
        <f t="shared" si="226"/>
        <v>45</v>
      </c>
      <c r="S2076">
        <v>1</v>
      </c>
      <c r="T2076" s="2" t="str">
        <f t="shared" si="227"/>
        <v>With Discount</v>
      </c>
      <c r="U2076">
        <v>1</v>
      </c>
      <c r="V2076" s="18">
        <f t="shared" si="228"/>
        <v>11.25</v>
      </c>
      <c r="W2076">
        <v>0</v>
      </c>
      <c r="X2076">
        <v>3</v>
      </c>
      <c r="Y2076" s="18">
        <f t="shared" si="229"/>
        <v>33.75</v>
      </c>
      <c r="Z2076">
        <v>4</v>
      </c>
      <c r="AA2076" s="2">
        <f t="shared" si="230"/>
        <v>5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3</v>
      </c>
      <c r="AI2076">
        <v>11</v>
      </c>
      <c r="AJ2076">
        <v>0</v>
      </c>
    </row>
    <row r="2077" spans="1:36" x14ac:dyDescent="0.25">
      <c r="A2077">
        <v>6544</v>
      </c>
      <c r="B2077">
        <v>1949</v>
      </c>
      <c r="C2077" s="2">
        <f t="shared" ca="1" si="224"/>
        <v>76</v>
      </c>
      <c r="D2077" t="s">
        <v>33</v>
      </c>
      <c r="E2077" t="s">
        <v>34</v>
      </c>
      <c r="F2077">
        <v>67911</v>
      </c>
      <c r="G2077">
        <v>0</v>
      </c>
      <c r="H2077">
        <v>1</v>
      </c>
      <c r="I2077" s="21">
        <f t="shared" si="225"/>
        <v>1</v>
      </c>
      <c r="J2077" t="s">
        <v>53</v>
      </c>
      <c r="K2077">
        <v>63</v>
      </c>
      <c r="L2077">
        <v>529</v>
      </c>
      <c r="M2077">
        <v>0</v>
      </c>
      <c r="N2077">
        <v>356</v>
      </c>
      <c r="O2077">
        <v>63</v>
      </c>
      <c r="P2077">
        <v>28</v>
      </c>
      <c r="Q2077">
        <v>0</v>
      </c>
      <c r="R2077" s="2">
        <f t="shared" si="226"/>
        <v>976</v>
      </c>
      <c r="S2077">
        <v>3</v>
      </c>
      <c r="T2077" s="2" t="str">
        <f t="shared" si="227"/>
        <v>With Discount</v>
      </c>
      <c r="U2077">
        <v>6</v>
      </c>
      <c r="V2077" s="18">
        <f t="shared" si="228"/>
        <v>344.47058823529414</v>
      </c>
      <c r="W2077">
        <v>7</v>
      </c>
      <c r="X2077">
        <v>11</v>
      </c>
      <c r="Y2077" s="18">
        <f t="shared" si="229"/>
        <v>631.52941176470597</v>
      </c>
      <c r="Z2077">
        <v>3</v>
      </c>
      <c r="AA2077" s="2">
        <f t="shared" si="230"/>
        <v>27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3</v>
      </c>
      <c r="AI2077">
        <v>11</v>
      </c>
      <c r="AJ2077">
        <v>0</v>
      </c>
    </row>
    <row r="2078" spans="1:36" x14ac:dyDescent="0.25">
      <c r="A2078">
        <v>1241</v>
      </c>
      <c r="B2078">
        <v>1984</v>
      </c>
      <c r="C2078" s="2">
        <f t="shared" ca="1" si="224"/>
        <v>41</v>
      </c>
      <c r="D2078" t="s">
        <v>443</v>
      </c>
      <c r="E2078" t="s">
        <v>34</v>
      </c>
      <c r="F2078">
        <v>14796</v>
      </c>
      <c r="G2078">
        <v>1</v>
      </c>
      <c r="H2078">
        <v>0</v>
      </c>
      <c r="I2078" s="21">
        <f t="shared" si="225"/>
        <v>1</v>
      </c>
      <c r="J2078" t="s">
        <v>438</v>
      </c>
      <c r="K2078">
        <v>1</v>
      </c>
      <c r="L2078">
        <v>13</v>
      </c>
      <c r="M2078">
        <v>3</v>
      </c>
      <c r="N2078">
        <v>8</v>
      </c>
      <c r="O2078">
        <v>7</v>
      </c>
      <c r="P2078">
        <v>4</v>
      </c>
      <c r="Q2078">
        <v>16</v>
      </c>
      <c r="R2078" s="2">
        <f t="shared" si="226"/>
        <v>51</v>
      </c>
      <c r="S2078">
        <v>2</v>
      </c>
      <c r="T2078" s="2" t="str">
        <f t="shared" si="227"/>
        <v>With Discount</v>
      </c>
      <c r="U2078">
        <v>1</v>
      </c>
      <c r="V2078" s="18">
        <f t="shared" si="228"/>
        <v>12.75</v>
      </c>
      <c r="W2078">
        <v>0</v>
      </c>
      <c r="X2078">
        <v>3</v>
      </c>
      <c r="Y2078" s="18">
        <f t="shared" si="229"/>
        <v>38.25</v>
      </c>
      <c r="Z2078">
        <v>9</v>
      </c>
      <c r="AA2078" s="2">
        <f t="shared" si="230"/>
        <v>6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3</v>
      </c>
      <c r="AI2078">
        <v>11</v>
      </c>
      <c r="AJ2078">
        <v>1</v>
      </c>
    </row>
    <row r="2079" spans="1:36" x14ac:dyDescent="0.25">
      <c r="A2079">
        <v>2909</v>
      </c>
      <c r="B2079">
        <v>1974</v>
      </c>
      <c r="C2079" s="2">
        <f t="shared" ca="1" si="224"/>
        <v>51</v>
      </c>
      <c r="D2079" t="s">
        <v>33</v>
      </c>
      <c r="E2079" t="s">
        <v>34</v>
      </c>
      <c r="F2079">
        <v>78128</v>
      </c>
      <c r="G2079">
        <v>0</v>
      </c>
      <c r="H2079">
        <v>1</v>
      </c>
      <c r="I2079" s="21">
        <f t="shared" si="225"/>
        <v>1</v>
      </c>
      <c r="J2079" t="s">
        <v>386</v>
      </c>
      <c r="K2079">
        <v>89</v>
      </c>
      <c r="L2079">
        <v>934</v>
      </c>
      <c r="M2079">
        <v>24</v>
      </c>
      <c r="N2079">
        <v>230</v>
      </c>
      <c r="O2079">
        <v>16</v>
      </c>
      <c r="P2079">
        <v>24</v>
      </c>
      <c r="Q2079">
        <v>36</v>
      </c>
      <c r="R2079" s="2">
        <f t="shared" si="226"/>
        <v>1264</v>
      </c>
      <c r="S2079">
        <v>2</v>
      </c>
      <c r="T2079" s="2" t="str">
        <f t="shared" si="227"/>
        <v>With Discount</v>
      </c>
      <c r="U2079">
        <v>8</v>
      </c>
      <c r="V2079" s="18">
        <f t="shared" si="228"/>
        <v>722.28571428571422</v>
      </c>
      <c r="W2079">
        <v>4</v>
      </c>
      <c r="X2079">
        <v>6</v>
      </c>
      <c r="Y2079" s="18">
        <f t="shared" si="229"/>
        <v>541.71428571428567</v>
      </c>
      <c r="Z2079">
        <v>3</v>
      </c>
      <c r="AA2079" s="2">
        <f t="shared" si="230"/>
        <v>20</v>
      </c>
      <c r="AB2079">
        <v>0</v>
      </c>
      <c r="AC2079">
        <v>1</v>
      </c>
      <c r="AD2079">
        <v>1</v>
      </c>
      <c r="AE2079">
        <v>0</v>
      </c>
      <c r="AF2079">
        <v>0</v>
      </c>
      <c r="AG2079">
        <v>0</v>
      </c>
      <c r="AH2079">
        <v>3</v>
      </c>
      <c r="AI2079">
        <v>11</v>
      </c>
      <c r="AJ2079">
        <v>0</v>
      </c>
    </row>
    <row r="2080" spans="1:36" x14ac:dyDescent="0.25">
      <c r="A2080">
        <v>5802</v>
      </c>
      <c r="B2080">
        <v>1972</v>
      </c>
      <c r="C2080" s="2">
        <f t="shared" ca="1" si="224"/>
        <v>53</v>
      </c>
      <c r="D2080" t="s">
        <v>41</v>
      </c>
      <c r="E2080" t="s">
        <v>34</v>
      </c>
      <c r="F2080">
        <v>14188</v>
      </c>
      <c r="G2080">
        <v>0</v>
      </c>
      <c r="H2080">
        <v>0</v>
      </c>
      <c r="I2080" s="21">
        <f t="shared" si="225"/>
        <v>0</v>
      </c>
      <c r="J2080" t="s">
        <v>313</v>
      </c>
      <c r="K2080">
        <v>40</v>
      </c>
      <c r="L2080">
        <v>2</v>
      </c>
      <c r="M2080">
        <v>7</v>
      </c>
      <c r="N2080">
        <v>11</v>
      </c>
      <c r="O2080">
        <v>16</v>
      </c>
      <c r="P2080">
        <v>12</v>
      </c>
      <c r="Q2080">
        <v>27</v>
      </c>
      <c r="R2080" s="2">
        <f t="shared" si="226"/>
        <v>75</v>
      </c>
      <c r="S2080">
        <v>1</v>
      </c>
      <c r="T2080" s="2" t="str">
        <f t="shared" si="227"/>
        <v>With Discount</v>
      </c>
      <c r="U2080">
        <v>2</v>
      </c>
      <c r="V2080" s="18">
        <f t="shared" si="228"/>
        <v>25</v>
      </c>
      <c r="W2080">
        <v>0</v>
      </c>
      <c r="X2080">
        <v>4</v>
      </c>
      <c r="Y2080" s="18">
        <f t="shared" si="229"/>
        <v>50</v>
      </c>
      <c r="Z2080">
        <v>6</v>
      </c>
      <c r="AA2080" s="2">
        <f t="shared" si="230"/>
        <v>7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3</v>
      </c>
      <c r="AI2080">
        <v>11</v>
      </c>
      <c r="AJ2080">
        <v>0</v>
      </c>
    </row>
    <row r="2081" spans="1:36" x14ac:dyDescent="0.25">
      <c r="A2081">
        <v>1407</v>
      </c>
      <c r="B2081">
        <v>1986</v>
      </c>
      <c r="C2081" s="2">
        <f t="shared" ca="1" si="224"/>
        <v>39</v>
      </c>
      <c r="D2081" t="s">
        <v>41</v>
      </c>
      <c r="E2081" t="s">
        <v>34</v>
      </c>
      <c r="F2081">
        <v>20425</v>
      </c>
      <c r="G2081">
        <v>1</v>
      </c>
      <c r="H2081">
        <v>0</v>
      </c>
      <c r="I2081" s="21">
        <f t="shared" si="225"/>
        <v>1</v>
      </c>
      <c r="J2081" t="s">
        <v>54</v>
      </c>
      <c r="K2081">
        <v>5</v>
      </c>
      <c r="L2081">
        <v>4</v>
      </c>
      <c r="M2081">
        <v>12</v>
      </c>
      <c r="N2081">
        <v>5</v>
      </c>
      <c r="O2081">
        <v>3</v>
      </c>
      <c r="P2081">
        <v>16</v>
      </c>
      <c r="Q2081">
        <v>17</v>
      </c>
      <c r="R2081" s="2">
        <f t="shared" si="226"/>
        <v>57</v>
      </c>
      <c r="S2081">
        <v>2</v>
      </c>
      <c r="T2081" s="2" t="str">
        <f t="shared" si="227"/>
        <v>With Discount</v>
      </c>
      <c r="U2081">
        <v>2</v>
      </c>
      <c r="V2081" s="18">
        <f t="shared" si="228"/>
        <v>22.8</v>
      </c>
      <c r="W2081">
        <v>0</v>
      </c>
      <c r="X2081">
        <v>3</v>
      </c>
      <c r="Y2081" s="18">
        <f t="shared" si="229"/>
        <v>34.199999999999996</v>
      </c>
      <c r="Z2081">
        <v>7</v>
      </c>
      <c r="AA2081" s="2">
        <f t="shared" si="230"/>
        <v>7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3</v>
      </c>
      <c r="AI2081">
        <v>11</v>
      </c>
      <c r="AJ2081">
        <v>0</v>
      </c>
    </row>
    <row r="2082" spans="1:36" x14ac:dyDescent="0.25">
      <c r="A2082">
        <v>6183</v>
      </c>
      <c r="B2082">
        <v>1962</v>
      </c>
      <c r="C2082" s="2">
        <f t="shared" ca="1" si="224"/>
        <v>63</v>
      </c>
      <c r="D2082" t="s">
        <v>443</v>
      </c>
      <c r="E2082" t="s">
        <v>34</v>
      </c>
      <c r="F2082">
        <v>58646</v>
      </c>
      <c r="G2082">
        <v>0</v>
      </c>
      <c r="H2082">
        <v>1</v>
      </c>
      <c r="I2082" s="21">
        <f t="shared" si="225"/>
        <v>1</v>
      </c>
      <c r="J2082" s="1">
        <v>41553</v>
      </c>
      <c r="K2082">
        <v>3</v>
      </c>
      <c r="L2082">
        <v>62</v>
      </c>
      <c r="M2082">
        <v>1</v>
      </c>
      <c r="N2082">
        <v>44</v>
      </c>
      <c r="O2082">
        <v>6</v>
      </c>
      <c r="P2082">
        <v>5</v>
      </c>
      <c r="Q2082">
        <v>22</v>
      </c>
      <c r="R2082" s="2">
        <f t="shared" si="226"/>
        <v>140</v>
      </c>
      <c r="S2082">
        <v>1</v>
      </c>
      <c r="T2082" s="2" t="str">
        <f t="shared" si="227"/>
        <v>With Discount</v>
      </c>
      <c r="U2082">
        <v>2</v>
      </c>
      <c r="V2082" s="18">
        <f t="shared" si="228"/>
        <v>46.666666666666664</v>
      </c>
      <c r="W2082">
        <v>1</v>
      </c>
      <c r="X2082">
        <v>4</v>
      </c>
      <c r="Y2082" s="18">
        <f t="shared" si="229"/>
        <v>93.333333333333329</v>
      </c>
      <c r="Z2082">
        <v>4</v>
      </c>
      <c r="AA2082" s="2">
        <f t="shared" si="230"/>
        <v>8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3</v>
      </c>
      <c r="AI2082">
        <v>11</v>
      </c>
      <c r="AJ2082">
        <v>0</v>
      </c>
    </row>
    <row r="2083" spans="1:36" x14ac:dyDescent="0.25">
      <c r="A2083">
        <v>340</v>
      </c>
      <c r="B2083">
        <v>1970</v>
      </c>
      <c r="C2083" s="2">
        <f t="shared" ca="1" si="224"/>
        <v>55</v>
      </c>
      <c r="D2083" t="s">
        <v>442</v>
      </c>
      <c r="E2083" t="s">
        <v>37</v>
      </c>
      <c r="F2083">
        <v>72967</v>
      </c>
      <c r="G2083">
        <v>0</v>
      </c>
      <c r="H2083">
        <v>1</v>
      </c>
      <c r="I2083" s="21">
        <f t="shared" si="225"/>
        <v>1</v>
      </c>
      <c r="J2083" t="s">
        <v>436</v>
      </c>
      <c r="K2083">
        <v>1</v>
      </c>
      <c r="L2083">
        <v>158</v>
      </c>
      <c r="M2083">
        <v>35</v>
      </c>
      <c r="N2083">
        <v>179</v>
      </c>
      <c r="O2083">
        <v>0</v>
      </c>
      <c r="P2083">
        <v>0</v>
      </c>
      <c r="Q2083">
        <v>125</v>
      </c>
      <c r="R2083" s="2">
        <f t="shared" si="226"/>
        <v>497</v>
      </c>
      <c r="S2083">
        <v>2</v>
      </c>
      <c r="T2083" s="2" t="str">
        <f t="shared" si="227"/>
        <v>With Discount</v>
      </c>
      <c r="U2083">
        <v>7</v>
      </c>
      <c r="V2083" s="18">
        <f t="shared" si="228"/>
        <v>231.93333333333334</v>
      </c>
      <c r="W2083">
        <v>2</v>
      </c>
      <c r="X2083">
        <v>8</v>
      </c>
      <c r="Y2083" s="18">
        <f t="shared" si="229"/>
        <v>265.06666666666666</v>
      </c>
      <c r="Z2083">
        <v>5</v>
      </c>
      <c r="AA2083" s="2">
        <f t="shared" si="230"/>
        <v>19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3</v>
      </c>
      <c r="AI2083">
        <v>11</v>
      </c>
      <c r="AJ2083">
        <v>1</v>
      </c>
    </row>
    <row r="2084" spans="1:36" x14ac:dyDescent="0.25">
      <c r="A2084">
        <v>5991</v>
      </c>
      <c r="B2084">
        <v>1949</v>
      </c>
      <c r="C2084" s="2">
        <f t="shared" ca="1" si="224"/>
        <v>76</v>
      </c>
      <c r="D2084" t="s">
        <v>443</v>
      </c>
      <c r="E2084" t="s">
        <v>34</v>
      </c>
      <c r="F2084">
        <v>48150</v>
      </c>
      <c r="G2084">
        <v>0</v>
      </c>
      <c r="H2084">
        <v>1</v>
      </c>
      <c r="I2084" s="21">
        <f t="shared" si="225"/>
        <v>1</v>
      </c>
      <c r="J2084" s="1">
        <v>41492</v>
      </c>
      <c r="K2084">
        <v>24</v>
      </c>
      <c r="L2084">
        <v>173</v>
      </c>
      <c r="M2084">
        <v>2</v>
      </c>
      <c r="N2084">
        <v>39</v>
      </c>
      <c r="O2084">
        <v>3</v>
      </c>
      <c r="P2084">
        <v>2</v>
      </c>
      <c r="Q2084">
        <v>47</v>
      </c>
      <c r="R2084" s="2">
        <f t="shared" si="226"/>
        <v>266</v>
      </c>
      <c r="S2084">
        <v>3</v>
      </c>
      <c r="T2084" s="2" t="str">
        <f t="shared" si="227"/>
        <v>With Discount</v>
      </c>
      <c r="U2084">
        <v>5</v>
      </c>
      <c r="V2084" s="18">
        <f t="shared" si="228"/>
        <v>147.77777777777777</v>
      </c>
      <c r="W2084">
        <v>1</v>
      </c>
      <c r="X2084">
        <v>4</v>
      </c>
      <c r="Y2084" s="18">
        <f t="shared" si="229"/>
        <v>118.22222222222221</v>
      </c>
      <c r="Z2084">
        <v>7</v>
      </c>
      <c r="AA2084" s="2">
        <f t="shared" si="230"/>
        <v>13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3</v>
      </c>
      <c r="AI2084">
        <v>11</v>
      </c>
      <c r="AJ2084">
        <v>0</v>
      </c>
    </row>
    <row r="2085" spans="1:36" x14ac:dyDescent="0.25">
      <c r="A2085">
        <v>3104</v>
      </c>
      <c r="B2085">
        <v>1961</v>
      </c>
      <c r="C2085" s="2">
        <f t="shared" ca="1" si="224"/>
        <v>64</v>
      </c>
      <c r="D2085" t="s">
        <v>442</v>
      </c>
      <c r="E2085" t="s">
        <v>30</v>
      </c>
      <c r="F2085">
        <v>82332</v>
      </c>
      <c r="G2085">
        <v>0</v>
      </c>
      <c r="H2085">
        <v>0</v>
      </c>
      <c r="I2085" s="21">
        <f t="shared" si="225"/>
        <v>0</v>
      </c>
      <c r="J2085" t="s">
        <v>438</v>
      </c>
      <c r="K2085">
        <v>89</v>
      </c>
      <c r="L2085">
        <v>830</v>
      </c>
      <c r="M2085">
        <v>59</v>
      </c>
      <c r="N2085">
        <v>968</v>
      </c>
      <c r="O2085">
        <v>51</v>
      </c>
      <c r="P2085">
        <v>79</v>
      </c>
      <c r="Q2085">
        <v>19</v>
      </c>
      <c r="R2085" s="2">
        <f t="shared" si="226"/>
        <v>2006</v>
      </c>
      <c r="S2085">
        <v>1</v>
      </c>
      <c r="T2085" s="2" t="str">
        <f t="shared" si="227"/>
        <v>With Discount</v>
      </c>
      <c r="U2085">
        <v>5</v>
      </c>
      <c r="V2085" s="18">
        <f t="shared" si="228"/>
        <v>590</v>
      </c>
      <c r="W2085">
        <v>3</v>
      </c>
      <c r="X2085">
        <v>12</v>
      </c>
      <c r="Y2085" s="18">
        <f t="shared" si="229"/>
        <v>1416</v>
      </c>
      <c r="Z2085">
        <v>2</v>
      </c>
      <c r="AA2085" s="2">
        <f t="shared" si="230"/>
        <v>21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3</v>
      </c>
      <c r="AI2085">
        <v>11</v>
      </c>
      <c r="AJ2085">
        <v>1</v>
      </c>
    </row>
    <row r="2086" spans="1:36" x14ac:dyDescent="0.25">
      <c r="A2086">
        <v>9729</v>
      </c>
      <c r="B2086">
        <v>1955</v>
      </c>
      <c r="C2086" s="2">
        <f t="shared" ca="1" si="224"/>
        <v>70</v>
      </c>
      <c r="D2086" t="s">
        <v>442</v>
      </c>
      <c r="E2086" t="s">
        <v>57</v>
      </c>
      <c r="F2086">
        <v>58275</v>
      </c>
      <c r="G2086">
        <v>1</v>
      </c>
      <c r="H2086">
        <v>1</v>
      </c>
      <c r="I2086" s="21">
        <f t="shared" si="225"/>
        <v>2</v>
      </c>
      <c r="J2086" s="1">
        <v>41311</v>
      </c>
      <c r="K2086">
        <v>48</v>
      </c>
      <c r="L2086">
        <v>189</v>
      </c>
      <c r="M2086">
        <v>10</v>
      </c>
      <c r="N2086">
        <v>253</v>
      </c>
      <c r="O2086">
        <v>56</v>
      </c>
      <c r="P2086">
        <v>43</v>
      </c>
      <c r="Q2086">
        <v>64</v>
      </c>
      <c r="R2086" s="2">
        <f t="shared" si="226"/>
        <v>615</v>
      </c>
      <c r="S2086">
        <v>6</v>
      </c>
      <c r="T2086" s="2" t="str">
        <f t="shared" si="227"/>
        <v>With Discount</v>
      </c>
      <c r="U2086">
        <v>8</v>
      </c>
      <c r="V2086" s="18">
        <f t="shared" si="228"/>
        <v>328</v>
      </c>
      <c r="W2086">
        <v>2</v>
      </c>
      <c r="X2086">
        <v>7</v>
      </c>
      <c r="Y2086" s="18">
        <f t="shared" si="229"/>
        <v>287</v>
      </c>
      <c r="Z2086">
        <v>7</v>
      </c>
      <c r="AA2086" s="2">
        <f t="shared" si="230"/>
        <v>23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3</v>
      </c>
      <c r="AI2086">
        <v>11</v>
      </c>
      <c r="AJ2086">
        <v>0</v>
      </c>
    </row>
    <row r="2087" spans="1:36" x14ac:dyDescent="0.25">
      <c r="A2087">
        <v>1008</v>
      </c>
      <c r="B2087">
        <v>1981</v>
      </c>
      <c r="C2087" s="2">
        <f t="shared" ca="1" si="224"/>
        <v>44</v>
      </c>
      <c r="D2087" t="s">
        <v>33</v>
      </c>
      <c r="E2087" t="s">
        <v>34</v>
      </c>
      <c r="F2087">
        <v>44953</v>
      </c>
      <c r="G2087">
        <v>0</v>
      </c>
      <c r="H2087">
        <v>0</v>
      </c>
      <c r="I2087" s="21">
        <f t="shared" si="225"/>
        <v>0</v>
      </c>
      <c r="J2087" t="s">
        <v>439</v>
      </c>
      <c r="K2087">
        <v>31</v>
      </c>
      <c r="L2087">
        <v>728</v>
      </c>
      <c r="M2087">
        <v>17</v>
      </c>
      <c r="N2087">
        <v>133</v>
      </c>
      <c r="O2087">
        <v>11</v>
      </c>
      <c r="P2087">
        <v>8</v>
      </c>
      <c r="Q2087">
        <v>124</v>
      </c>
      <c r="R2087" s="2">
        <f t="shared" si="226"/>
        <v>1021</v>
      </c>
      <c r="S2087">
        <v>1</v>
      </c>
      <c r="T2087" s="2" t="str">
        <f t="shared" si="227"/>
        <v>With Discount</v>
      </c>
      <c r="U2087">
        <v>7</v>
      </c>
      <c r="V2087" s="18">
        <f t="shared" si="228"/>
        <v>357.34999999999997</v>
      </c>
      <c r="W2087">
        <v>3</v>
      </c>
      <c r="X2087">
        <v>13</v>
      </c>
      <c r="Y2087" s="18">
        <f t="shared" si="229"/>
        <v>663.65</v>
      </c>
      <c r="Z2087">
        <v>6</v>
      </c>
      <c r="AA2087" s="2">
        <f t="shared" si="230"/>
        <v>24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3</v>
      </c>
      <c r="AI2087">
        <v>11</v>
      </c>
      <c r="AJ2087">
        <v>0</v>
      </c>
    </row>
    <row r="2088" spans="1:36" x14ac:dyDescent="0.25">
      <c r="A2088">
        <v>11091</v>
      </c>
      <c r="B2088">
        <v>1953</v>
      </c>
      <c r="C2088" s="2">
        <f t="shared" ca="1" si="224"/>
        <v>72</v>
      </c>
      <c r="D2088" t="s">
        <v>442</v>
      </c>
      <c r="E2088" t="s">
        <v>34</v>
      </c>
      <c r="F2088">
        <v>34587</v>
      </c>
      <c r="G2088">
        <v>1</v>
      </c>
      <c r="H2088">
        <v>1</v>
      </c>
      <c r="I2088" s="21">
        <f t="shared" si="225"/>
        <v>2</v>
      </c>
      <c r="J2088" t="s">
        <v>300</v>
      </c>
      <c r="K2088">
        <v>68</v>
      </c>
      <c r="L2088">
        <v>7</v>
      </c>
      <c r="M2088">
        <v>2</v>
      </c>
      <c r="N2088">
        <v>9</v>
      </c>
      <c r="O2088">
        <v>2</v>
      </c>
      <c r="P2088">
        <v>0</v>
      </c>
      <c r="Q2088">
        <v>2</v>
      </c>
      <c r="R2088" s="2">
        <f t="shared" si="226"/>
        <v>22</v>
      </c>
      <c r="S2088">
        <v>2</v>
      </c>
      <c r="T2088" s="2" t="str">
        <f t="shared" si="227"/>
        <v>With Discount</v>
      </c>
      <c r="U2088">
        <v>1</v>
      </c>
      <c r="V2088" s="18">
        <f t="shared" si="228"/>
        <v>5.5</v>
      </c>
      <c r="W2088">
        <v>0</v>
      </c>
      <c r="X2088">
        <v>3</v>
      </c>
      <c r="Y2088" s="18">
        <f t="shared" si="229"/>
        <v>16.5</v>
      </c>
      <c r="Z2088">
        <v>4</v>
      </c>
      <c r="AA2088" s="2">
        <f t="shared" si="230"/>
        <v>6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3</v>
      </c>
      <c r="AI2088">
        <v>11</v>
      </c>
      <c r="AJ2088">
        <v>0</v>
      </c>
    </row>
    <row r="2089" spans="1:36" x14ac:dyDescent="0.25">
      <c r="A2089">
        <v>3969</v>
      </c>
      <c r="B2089">
        <v>1974</v>
      </c>
      <c r="C2089" s="2">
        <f t="shared" ca="1" si="224"/>
        <v>51</v>
      </c>
      <c r="D2089" t="s">
        <v>443</v>
      </c>
      <c r="E2089" t="s">
        <v>34</v>
      </c>
      <c r="F2089">
        <v>43018</v>
      </c>
      <c r="G2089">
        <v>0</v>
      </c>
      <c r="H2089">
        <v>1</v>
      </c>
      <c r="I2089" s="21">
        <f t="shared" si="225"/>
        <v>1</v>
      </c>
      <c r="J2089" s="1">
        <v>41285</v>
      </c>
      <c r="K2089">
        <v>46</v>
      </c>
      <c r="L2089">
        <v>35</v>
      </c>
      <c r="M2089">
        <v>4</v>
      </c>
      <c r="N2089">
        <v>17</v>
      </c>
      <c r="O2089">
        <v>7</v>
      </c>
      <c r="P2089">
        <v>6</v>
      </c>
      <c r="Q2089">
        <v>64</v>
      </c>
      <c r="R2089" s="2">
        <f t="shared" si="226"/>
        <v>133</v>
      </c>
      <c r="S2089">
        <v>1</v>
      </c>
      <c r="T2089" s="2" t="str">
        <f t="shared" si="227"/>
        <v>With Discount</v>
      </c>
      <c r="U2089">
        <v>2</v>
      </c>
      <c r="V2089" s="18">
        <f t="shared" si="228"/>
        <v>66.5</v>
      </c>
      <c r="W2089">
        <v>2</v>
      </c>
      <c r="X2089">
        <v>2</v>
      </c>
      <c r="Y2089" s="18">
        <f t="shared" si="229"/>
        <v>66.5</v>
      </c>
      <c r="Z2089">
        <v>5</v>
      </c>
      <c r="AA2089" s="2">
        <f t="shared" si="230"/>
        <v>7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3</v>
      </c>
      <c r="AI2089">
        <v>11</v>
      </c>
      <c r="AJ2089">
        <v>0</v>
      </c>
    </row>
    <row r="2090" spans="1:36" x14ac:dyDescent="0.25">
      <c r="A2090">
        <v>1916</v>
      </c>
      <c r="B2090">
        <v>1954</v>
      </c>
      <c r="C2090" s="2">
        <f t="shared" ca="1" si="224"/>
        <v>71</v>
      </c>
      <c r="D2090" t="s">
        <v>443</v>
      </c>
      <c r="E2090" t="s">
        <v>34</v>
      </c>
      <c r="F2090">
        <v>45736</v>
      </c>
      <c r="G2090">
        <v>0</v>
      </c>
      <c r="H2090">
        <v>1</v>
      </c>
      <c r="I2090" s="21">
        <f t="shared" si="225"/>
        <v>1</v>
      </c>
      <c r="J2090" t="s">
        <v>415</v>
      </c>
      <c r="K2090">
        <v>92</v>
      </c>
      <c r="L2090">
        <v>188</v>
      </c>
      <c r="M2090">
        <v>3</v>
      </c>
      <c r="N2090">
        <v>180</v>
      </c>
      <c r="O2090">
        <v>20</v>
      </c>
      <c r="P2090">
        <v>3</v>
      </c>
      <c r="Q2090">
        <v>43</v>
      </c>
      <c r="R2090" s="2">
        <f t="shared" si="226"/>
        <v>437</v>
      </c>
      <c r="S2090">
        <v>5</v>
      </c>
      <c r="T2090" s="2" t="str">
        <f t="shared" si="227"/>
        <v>With Discount</v>
      </c>
      <c r="U2090">
        <v>7</v>
      </c>
      <c r="V2090" s="18">
        <f t="shared" si="228"/>
        <v>235.30769230769229</v>
      </c>
      <c r="W2090">
        <v>1</v>
      </c>
      <c r="X2090">
        <v>6</v>
      </c>
      <c r="Y2090" s="18">
        <f t="shared" si="229"/>
        <v>201.69230769230771</v>
      </c>
      <c r="Z2090">
        <v>7</v>
      </c>
      <c r="AA2090" s="2">
        <f t="shared" si="230"/>
        <v>19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3</v>
      </c>
      <c r="AI2090">
        <v>11</v>
      </c>
      <c r="AJ2090">
        <v>0</v>
      </c>
    </row>
    <row r="2091" spans="1:36" x14ac:dyDescent="0.25">
      <c r="A2091">
        <v>9907</v>
      </c>
      <c r="B2091">
        <v>1969</v>
      </c>
      <c r="C2091" s="2">
        <f t="shared" ca="1" si="224"/>
        <v>56</v>
      </c>
      <c r="D2091" t="s">
        <v>443</v>
      </c>
      <c r="E2091" t="s">
        <v>34</v>
      </c>
      <c r="F2091">
        <v>66476</v>
      </c>
      <c r="G2091">
        <v>0</v>
      </c>
      <c r="H2091">
        <v>1</v>
      </c>
      <c r="I2091" s="21">
        <f t="shared" si="225"/>
        <v>1</v>
      </c>
      <c r="J2091" s="1">
        <v>41376</v>
      </c>
      <c r="K2091">
        <v>80</v>
      </c>
      <c r="L2091">
        <v>742</v>
      </c>
      <c r="M2091">
        <v>28</v>
      </c>
      <c r="N2091">
        <v>152</v>
      </c>
      <c r="O2091">
        <v>25</v>
      </c>
      <c r="P2091">
        <v>9</v>
      </c>
      <c r="Q2091">
        <v>57</v>
      </c>
      <c r="R2091" s="2">
        <f t="shared" si="226"/>
        <v>1013</v>
      </c>
      <c r="S2091">
        <v>2</v>
      </c>
      <c r="T2091" s="2" t="str">
        <f t="shared" si="227"/>
        <v>With Discount</v>
      </c>
      <c r="U2091">
        <v>6</v>
      </c>
      <c r="V2091" s="18">
        <f t="shared" si="228"/>
        <v>379.875</v>
      </c>
      <c r="W2091">
        <v>8</v>
      </c>
      <c r="X2091">
        <v>10</v>
      </c>
      <c r="Y2091" s="18">
        <f t="shared" si="229"/>
        <v>633.125</v>
      </c>
      <c r="Z2091">
        <v>4</v>
      </c>
      <c r="AA2091" s="2">
        <f t="shared" si="230"/>
        <v>26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3</v>
      </c>
      <c r="AI2091">
        <v>11</v>
      </c>
      <c r="AJ2091">
        <v>0</v>
      </c>
    </row>
    <row r="2092" spans="1:36" x14ac:dyDescent="0.25">
      <c r="A2092">
        <v>87</v>
      </c>
      <c r="B2092">
        <v>1981</v>
      </c>
      <c r="C2092" s="2">
        <f t="shared" ca="1" si="224"/>
        <v>44</v>
      </c>
      <c r="D2092" t="s">
        <v>443</v>
      </c>
      <c r="E2092" t="s">
        <v>34</v>
      </c>
      <c r="F2092">
        <v>27733</v>
      </c>
      <c r="G2092">
        <v>1</v>
      </c>
      <c r="H2092">
        <v>0</v>
      </c>
      <c r="I2092" s="21">
        <f t="shared" si="225"/>
        <v>1</v>
      </c>
      <c r="J2092" t="s">
        <v>390</v>
      </c>
      <c r="K2092">
        <v>16</v>
      </c>
      <c r="L2092">
        <v>0</v>
      </c>
      <c r="M2092">
        <v>7</v>
      </c>
      <c r="N2092">
        <v>5</v>
      </c>
      <c r="O2092">
        <v>26</v>
      </c>
      <c r="P2092">
        <v>2</v>
      </c>
      <c r="Q2092">
        <v>17</v>
      </c>
      <c r="R2092" s="2">
        <f t="shared" si="226"/>
        <v>57</v>
      </c>
      <c r="S2092">
        <v>2</v>
      </c>
      <c r="T2092" s="2" t="str">
        <f t="shared" si="227"/>
        <v>With Discount</v>
      </c>
      <c r="U2092">
        <v>2</v>
      </c>
      <c r="V2092" s="18">
        <f t="shared" si="228"/>
        <v>22.8</v>
      </c>
      <c r="W2092">
        <v>0</v>
      </c>
      <c r="X2092">
        <v>3</v>
      </c>
      <c r="Y2092" s="18">
        <f t="shared" si="229"/>
        <v>34.199999999999996</v>
      </c>
      <c r="Z2092">
        <v>7</v>
      </c>
      <c r="AA2092" s="2">
        <f t="shared" si="230"/>
        <v>7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3</v>
      </c>
      <c r="AI2092">
        <v>11</v>
      </c>
      <c r="AJ2092">
        <v>0</v>
      </c>
    </row>
    <row r="2093" spans="1:36" x14ac:dyDescent="0.25">
      <c r="A2093">
        <v>8659</v>
      </c>
      <c r="B2093">
        <v>1952</v>
      </c>
      <c r="C2093" s="2">
        <f t="shared" ca="1" si="224"/>
        <v>73</v>
      </c>
      <c r="D2093" t="s">
        <v>33</v>
      </c>
      <c r="E2093" t="s">
        <v>34</v>
      </c>
      <c r="F2093">
        <v>69805</v>
      </c>
      <c r="G2093">
        <v>0</v>
      </c>
      <c r="H2093">
        <v>1</v>
      </c>
      <c r="I2093" s="21">
        <f t="shared" si="225"/>
        <v>1</v>
      </c>
      <c r="J2093" t="s">
        <v>78</v>
      </c>
      <c r="K2093">
        <v>50</v>
      </c>
      <c r="L2093">
        <v>750</v>
      </c>
      <c r="M2093">
        <v>71</v>
      </c>
      <c r="N2093">
        <v>174</v>
      </c>
      <c r="O2093">
        <v>13</v>
      </c>
      <c r="P2093">
        <v>10</v>
      </c>
      <c r="Q2093">
        <v>20</v>
      </c>
      <c r="R2093" s="2">
        <f t="shared" si="226"/>
        <v>1038</v>
      </c>
      <c r="S2093">
        <v>2</v>
      </c>
      <c r="T2093" s="2" t="str">
        <f t="shared" si="227"/>
        <v>With Discount</v>
      </c>
      <c r="U2093">
        <v>6</v>
      </c>
      <c r="V2093" s="18">
        <f t="shared" si="228"/>
        <v>366.35294117647061</v>
      </c>
      <c r="W2093">
        <v>8</v>
      </c>
      <c r="X2093">
        <v>11</v>
      </c>
      <c r="Y2093" s="18">
        <f t="shared" si="229"/>
        <v>671.64705882352939</v>
      </c>
      <c r="Z2093">
        <v>2</v>
      </c>
      <c r="AA2093" s="2">
        <f t="shared" si="230"/>
        <v>27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3</v>
      </c>
      <c r="AI2093">
        <v>11</v>
      </c>
      <c r="AJ2093">
        <v>0</v>
      </c>
    </row>
    <row r="2094" spans="1:36" x14ac:dyDescent="0.25">
      <c r="A2094">
        <v>6262</v>
      </c>
      <c r="B2094">
        <v>1962</v>
      </c>
      <c r="C2094" s="2">
        <f t="shared" ca="1" si="224"/>
        <v>63</v>
      </c>
      <c r="D2094" t="s">
        <v>443</v>
      </c>
      <c r="E2094" t="s">
        <v>30</v>
      </c>
      <c r="F2094">
        <v>72217</v>
      </c>
      <c r="G2094">
        <v>0</v>
      </c>
      <c r="H2094">
        <v>0</v>
      </c>
      <c r="I2094" s="21">
        <f t="shared" si="225"/>
        <v>0</v>
      </c>
      <c r="J2094" s="1">
        <v>41551</v>
      </c>
      <c r="K2094">
        <v>93</v>
      </c>
      <c r="L2094">
        <v>816</v>
      </c>
      <c r="M2094">
        <v>42</v>
      </c>
      <c r="N2094">
        <v>450</v>
      </c>
      <c r="O2094">
        <v>55</v>
      </c>
      <c r="P2094">
        <v>56</v>
      </c>
      <c r="Q2094">
        <v>154</v>
      </c>
      <c r="R2094" s="2">
        <f t="shared" si="226"/>
        <v>1573</v>
      </c>
      <c r="S2094">
        <v>1</v>
      </c>
      <c r="T2094" s="2" t="str">
        <f t="shared" si="227"/>
        <v>With Discount</v>
      </c>
      <c r="U2094">
        <v>3</v>
      </c>
      <c r="V2094" s="18">
        <f t="shared" si="228"/>
        <v>428.99999999999994</v>
      </c>
      <c r="W2094">
        <v>10</v>
      </c>
      <c r="X2094">
        <v>8</v>
      </c>
      <c r="Y2094" s="18">
        <f t="shared" si="229"/>
        <v>1144</v>
      </c>
      <c r="Z2094">
        <v>2</v>
      </c>
      <c r="AA2094" s="2">
        <f t="shared" si="230"/>
        <v>22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3</v>
      </c>
      <c r="AI2094">
        <v>11</v>
      </c>
      <c r="AJ2094">
        <v>0</v>
      </c>
    </row>
    <row r="2095" spans="1:36" x14ac:dyDescent="0.25">
      <c r="A2095">
        <v>6147</v>
      </c>
      <c r="B2095">
        <v>1971</v>
      </c>
      <c r="C2095" s="2">
        <f t="shared" ca="1" si="224"/>
        <v>54</v>
      </c>
      <c r="D2095" t="s">
        <v>442</v>
      </c>
      <c r="E2095" t="s">
        <v>37</v>
      </c>
      <c r="F2095">
        <v>25818</v>
      </c>
      <c r="G2095">
        <v>1</v>
      </c>
      <c r="H2095">
        <v>0</v>
      </c>
      <c r="I2095" s="21">
        <f t="shared" si="225"/>
        <v>1</v>
      </c>
      <c r="J2095" t="s">
        <v>106</v>
      </c>
      <c r="K2095">
        <v>51</v>
      </c>
      <c r="L2095">
        <v>5</v>
      </c>
      <c r="M2095">
        <v>2</v>
      </c>
      <c r="N2095">
        <v>8</v>
      </c>
      <c r="O2095">
        <v>2</v>
      </c>
      <c r="P2095">
        <v>2</v>
      </c>
      <c r="Q2095">
        <v>9</v>
      </c>
      <c r="R2095" s="2">
        <f t="shared" si="226"/>
        <v>28</v>
      </c>
      <c r="S2095">
        <v>1</v>
      </c>
      <c r="T2095" s="2" t="str">
        <f t="shared" si="227"/>
        <v>With Discount</v>
      </c>
      <c r="U2095">
        <v>0</v>
      </c>
      <c r="V2095" s="18">
        <f t="shared" si="228"/>
        <v>0</v>
      </c>
      <c r="W2095">
        <v>1</v>
      </c>
      <c r="X2095">
        <v>2</v>
      </c>
      <c r="Y2095" s="18">
        <f t="shared" si="229"/>
        <v>28</v>
      </c>
      <c r="Z2095">
        <v>7</v>
      </c>
      <c r="AA2095" s="2">
        <f t="shared" si="230"/>
        <v>4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3</v>
      </c>
      <c r="AI2095">
        <v>11</v>
      </c>
      <c r="AJ2095">
        <v>0</v>
      </c>
    </row>
    <row r="2096" spans="1:36" x14ac:dyDescent="0.25">
      <c r="A2096">
        <v>8832</v>
      </c>
      <c r="B2096">
        <v>1976</v>
      </c>
      <c r="C2096" s="2">
        <f t="shared" ca="1" si="224"/>
        <v>49</v>
      </c>
      <c r="D2096" t="s">
        <v>443</v>
      </c>
      <c r="E2096" t="s">
        <v>34</v>
      </c>
      <c r="F2096">
        <v>37509</v>
      </c>
      <c r="G2096">
        <v>1</v>
      </c>
      <c r="H2096">
        <v>0</v>
      </c>
      <c r="I2096" s="21">
        <f t="shared" si="225"/>
        <v>1</v>
      </c>
      <c r="J2096" s="1">
        <v>41252</v>
      </c>
      <c r="K2096">
        <v>24</v>
      </c>
      <c r="L2096">
        <v>37</v>
      </c>
      <c r="M2096">
        <v>5</v>
      </c>
      <c r="N2096">
        <v>56</v>
      </c>
      <c r="O2096">
        <v>12</v>
      </c>
      <c r="P2096">
        <v>8</v>
      </c>
      <c r="Q2096">
        <v>5</v>
      </c>
      <c r="R2096" s="2">
        <f t="shared" si="226"/>
        <v>123</v>
      </c>
      <c r="S2096">
        <v>2</v>
      </c>
      <c r="T2096" s="2" t="str">
        <f t="shared" si="227"/>
        <v>With Discount</v>
      </c>
      <c r="U2096">
        <v>3</v>
      </c>
      <c r="V2096" s="18">
        <f t="shared" si="228"/>
        <v>52.714285714285708</v>
      </c>
      <c r="W2096">
        <v>0</v>
      </c>
      <c r="X2096">
        <v>4</v>
      </c>
      <c r="Y2096" s="18">
        <f t="shared" si="229"/>
        <v>70.285714285714278</v>
      </c>
      <c r="Z2096">
        <v>7</v>
      </c>
      <c r="AA2096" s="2">
        <f t="shared" si="230"/>
        <v>9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3</v>
      </c>
      <c r="AI2096">
        <v>11</v>
      </c>
      <c r="AJ2096">
        <v>0</v>
      </c>
    </row>
    <row r="2097" spans="1:36" x14ac:dyDescent="0.25">
      <c r="A2097">
        <v>10067</v>
      </c>
      <c r="B2097">
        <v>1976</v>
      </c>
      <c r="C2097" s="2">
        <f t="shared" ca="1" si="224"/>
        <v>49</v>
      </c>
      <c r="D2097" t="s">
        <v>443</v>
      </c>
      <c r="E2097" t="s">
        <v>34</v>
      </c>
      <c r="F2097">
        <v>25176</v>
      </c>
      <c r="G2097">
        <v>1</v>
      </c>
      <c r="H2097">
        <v>1</v>
      </c>
      <c r="I2097" s="21">
        <f t="shared" si="225"/>
        <v>2</v>
      </c>
      <c r="J2097" s="1">
        <v>41555</v>
      </c>
      <c r="K2097">
        <v>79</v>
      </c>
      <c r="L2097">
        <v>4</v>
      </c>
      <c r="M2097">
        <v>0</v>
      </c>
      <c r="N2097">
        <v>4</v>
      </c>
      <c r="O2097">
        <v>0</v>
      </c>
      <c r="P2097">
        <v>0</v>
      </c>
      <c r="Q2097">
        <v>5</v>
      </c>
      <c r="R2097" s="2">
        <f t="shared" si="226"/>
        <v>13</v>
      </c>
      <c r="S2097">
        <v>1</v>
      </c>
      <c r="T2097" s="2" t="str">
        <f t="shared" si="227"/>
        <v>With Discount</v>
      </c>
      <c r="U2097">
        <v>1</v>
      </c>
      <c r="V2097" s="18">
        <f t="shared" si="228"/>
        <v>4.333333333333333</v>
      </c>
      <c r="W2097">
        <v>0</v>
      </c>
      <c r="X2097">
        <v>2</v>
      </c>
      <c r="Y2097" s="18">
        <f t="shared" si="229"/>
        <v>8.6666666666666661</v>
      </c>
      <c r="Z2097">
        <v>7</v>
      </c>
      <c r="AA2097" s="2">
        <f t="shared" si="230"/>
        <v>4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3</v>
      </c>
      <c r="AI2097">
        <v>11</v>
      </c>
      <c r="AJ2097">
        <v>0</v>
      </c>
    </row>
    <row r="2098" spans="1:36" x14ac:dyDescent="0.25">
      <c r="A2098">
        <v>7532</v>
      </c>
      <c r="B2098">
        <v>1980</v>
      </c>
      <c r="C2098" s="2">
        <f t="shared" ca="1" si="224"/>
        <v>45</v>
      </c>
      <c r="D2098" t="s">
        <v>442</v>
      </c>
      <c r="E2098" t="s">
        <v>34</v>
      </c>
      <c r="F2098">
        <v>43586</v>
      </c>
      <c r="G2098">
        <v>0</v>
      </c>
      <c r="H2098">
        <v>1</v>
      </c>
      <c r="I2098" s="21">
        <f t="shared" si="225"/>
        <v>1</v>
      </c>
      <c r="J2098" t="s">
        <v>209</v>
      </c>
      <c r="K2098">
        <v>26</v>
      </c>
      <c r="L2098">
        <v>99</v>
      </c>
      <c r="M2098">
        <v>2</v>
      </c>
      <c r="N2098">
        <v>11</v>
      </c>
      <c r="O2098">
        <v>4</v>
      </c>
      <c r="P2098">
        <v>0</v>
      </c>
      <c r="Q2098">
        <v>16</v>
      </c>
      <c r="R2098" s="2">
        <f t="shared" si="226"/>
        <v>132</v>
      </c>
      <c r="S2098">
        <v>3</v>
      </c>
      <c r="T2098" s="2" t="str">
        <f t="shared" si="227"/>
        <v>With Discount</v>
      </c>
      <c r="U2098">
        <v>3</v>
      </c>
      <c r="V2098" s="18">
        <f t="shared" si="228"/>
        <v>56.571428571428569</v>
      </c>
      <c r="W2098">
        <v>0</v>
      </c>
      <c r="X2098">
        <v>4</v>
      </c>
      <c r="Y2098" s="18">
        <f t="shared" si="229"/>
        <v>75.428571428571431</v>
      </c>
      <c r="Z2098">
        <v>8</v>
      </c>
      <c r="AA2098" s="2">
        <f t="shared" si="230"/>
        <v>10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3</v>
      </c>
      <c r="AI2098">
        <v>11</v>
      </c>
      <c r="AJ2098">
        <v>0</v>
      </c>
    </row>
    <row r="2099" spans="1:36" x14ac:dyDescent="0.25">
      <c r="A2099">
        <v>4915</v>
      </c>
      <c r="B2099">
        <v>1956</v>
      </c>
      <c r="C2099" s="2">
        <f t="shared" ca="1" si="224"/>
        <v>69</v>
      </c>
      <c r="D2099" t="s">
        <v>443</v>
      </c>
      <c r="E2099" t="s">
        <v>34</v>
      </c>
      <c r="F2099">
        <v>53230</v>
      </c>
      <c r="G2099">
        <v>0</v>
      </c>
      <c r="H2099">
        <v>1</v>
      </c>
      <c r="I2099" s="21">
        <f t="shared" si="225"/>
        <v>1</v>
      </c>
      <c r="J2099" s="1">
        <v>40976</v>
      </c>
      <c r="K2099">
        <v>86</v>
      </c>
      <c r="L2099">
        <v>176</v>
      </c>
      <c r="M2099">
        <v>72</v>
      </c>
      <c r="N2099">
        <v>98</v>
      </c>
      <c r="O2099">
        <v>136</v>
      </c>
      <c r="P2099">
        <v>21</v>
      </c>
      <c r="Q2099">
        <v>229</v>
      </c>
      <c r="R2099" s="2">
        <f t="shared" si="226"/>
        <v>732</v>
      </c>
      <c r="S2099">
        <v>4</v>
      </c>
      <c r="T2099" s="2" t="str">
        <f t="shared" si="227"/>
        <v>With Discount</v>
      </c>
      <c r="U2099">
        <v>5</v>
      </c>
      <c r="V2099" s="18">
        <f t="shared" si="228"/>
        <v>215.29411764705884</v>
      </c>
      <c r="W2099">
        <v>2</v>
      </c>
      <c r="X2099">
        <v>12</v>
      </c>
      <c r="Y2099" s="18">
        <f t="shared" si="229"/>
        <v>516.70588235294122</v>
      </c>
      <c r="Z2099">
        <v>5</v>
      </c>
      <c r="AA2099" s="2">
        <f t="shared" si="230"/>
        <v>23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3</v>
      </c>
      <c r="AI2099">
        <v>11</v>
      </c>
      <c r="AJ2099">
        <v>0</v>
      </c>
    </row>
    <row r="2100" spans="1:36" x14ac:dyDescent="0.25">
      <c r="A2100">
        <v>2115</v>
      </c>
      <c r="B2100">
        <v>1957</v>
      </c>
      <c r="C2100" s="2">
        <f t="shared" ca="1" si="224"/>
        <v>68</v>
      </c>
      <c r="D2100" t="s">
        <v>442</v>
      </c>
      <c r="E2100" t="s">
        <v>34</v>
      </c>
      <c r="F2100">
        <v>50116</v>
      </c>
      <c r="G2100">
        <v>1</v>
      </c>
      <c r="H2100">
        <v>1</v>
      </c>
      <c r="I2100" s="21">
        <f t="shared" si="225"/>
        <v>2</v>
      </c>
      <c r="J2100" t="s">
        <v>431</v>
      </c>
      <c r="K2100">
        <v>68</v>
      </c>
      <c r="L2100">
        <v>54</v>
      </c>
      <c r="M2100">
        <v>0</v>
      </c>
      <c r="N2100">
        <v>10</v>
      </c>
      <c r="O2100">
        <v>0</v>
      </c>
      <c r="P2100">
        <v>0</v>
      </c>
      <c r="Q2100">
        <v>2</v>
      </c>
      <c r="R2100" s="2">
        <f t="shared" si="226"/>
        <v>66</v>
      </c>
      <c r="S2100">
        <v>2</v>
      </c>
      <c r="T2100" s="2" t="str">
        <f t="shared" si="227"/>
        <v>With Discount</v>
      </c>
      <c r="U2100">
        <v>1</v>
      </c>
      <c r="V2100" s="18">
        <f t="shared" si="228"/>
        <v>13.200000000000001</v>
      </c>
      <c r="W2100">
        <v>0</v>
      </c>
      <c r="X2100">
        <v>4</v>
      </c>
      <c r="Y2100" s="18">
        <f t="shared" si="229"/>
        <v>52.800000000000004</v>
      </c>
      <c r="Z2100">
        <v>5</v>
      </c>
      <c r="AA2100" s="2">
        <f t="shared" si="230"/>
        <v>7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3</v>
      </c>
      <c r="AI2100">
        <v>11</v>
      </c>
      <c r="AJ2100">
        <v>0</v>
      </c>
    </row>
    <row r="2101" spans="1:36" x14ac:dyDescent="0.25">
      <c r="A2101">
        <v>2088</v>
      </c>
      <c r="B2101">
        <v>1972</v>
      </c>
      <c r="C2101" s="2">
        <f t="shared" ca="1" si="224"/>
        <v>53</v>
      </c>
      <c r="D2101" t="s">
        <v>442</v>
      </c>
      <c r="E2101" t="s">
        <v>34</v>
      </c>
      <c r="F2101">
        <v>84906</v>
      </c>
      <c r="G2101">
        <v>0</v>
      </c>
      <c r="H2101">
        <v>0</v>
      </c>
      <c r="I2101" s="21">
        <f t="shared" si="225"/>
        <v>0</v>
      </c>
      <c r="J2101" s="1">
        <v>41374</v>
      </c>
      <c r="K2101">
        <v>98</v>
      </c>
      <c r="L2101">
        <v>997</v>
      </c>
      <c r="M2101">
        <v>15</v>
      </c>
      <c r="N2101">
        <v>414</v>
      </c>
      <c r="O2101">
        <v>99</v>
      </c>
      <c r="P2101">
        <v>30</v>
      </c>
      <c r="Q2101">
        <v>76</v>
      </c>
      <c r="R2101" s="2">
        <f t="shared" si="226"/>
        <v>1631</v>
      </c>
      <c r="S2101">
        <v>1</v>
      </c>
      <c r="T2101" s="2" t="str">
        <f t="shared" si="227"/>
        <v>With Discount</v>
      </c>
      <c r="U2101">
        <v>5</v>
      </c>
      <c r="V2101" s="18">
        <f t="shared" si="228"/>
        <v>479.70588235294122</v>
      </c>
      <c r="W2101">
        <v>6</v>
      </c>
      <c r="X2101">
        <v>12</v>
      </c>
      <c r="Y2101" s="18">
        <f t="shared" si="229"/>
        <v>1151.294117647059</v>
      </c>
      <c r="Z2101">
        <v>2</v>
      </c>
      <c r="AA2101" s="2">
        <f t="shared" si="230"/>
        <v>24</v>
      </c>
      <c r="AB2101">
        <v>0</v>
      </c>
      <c r="AC2101">
        <v>1</v>
      </c>
      <c r="AD2101">
        <v>1</v>
      </c>
      <c r="AE2101">
        <v>0</v>
      </c>
      <c r="AF2101">
        <v>1</v>
      </c>
      <c r="AG2101">
        <v>0</v>
      </c>
      <c r="AH2101">
        <v>3</v>
      </c>
      <c r="AI2101">
        <v>11</v>
      </c>
      <c r="AJ2101">
        <v>0</v>
      </c>
    </row>
    <row r="2102" spans="1:36" x14ac:dyDescent="0.25">
      <c r="A2102">
        <v>2493</v>
      </c>
      <c r="B2102">
        <v>1966</v>
      </c>
      <c r="C2102" s="2">
        <f t="shared" ca="1" si="224"/>
        <v>59</v>
      </c>
      <c r="D2102" t="s">
        <v>442</v>
      </c>
      <c r="E2102" t="s">
        <v>34</v>
      </c>
      <c r="F2102">
        <v>61286</v>
      </c>
      <c r="G2102">
        <v>0</v>
      </c>
      <c r="H2102">
        <v>1</v>
      </c>
      <c r="I2102" s="21">
        <f t="shared" si="225"/>
        <v>1</v>
      </c>
      <c r="J2102" s="1">
        <v>41313</v>
      </c>
      <c r="K2102">
        <v>34</v>
      </c>
      <c r="L2102">
        <v>356</v>
      </c>
      <c r="M2102">
        <v>0</v>
      </c>
      <c r="N2102">
        <v>107</v>
      </c>
      <c r="O2102">
        <v>19</v>
      </c>
      <c r="P2102">
        <v>9</v>
      </c>
      <c r="Q2102">
        <v>117</v>
      </c>
      <c r="R2102" s="2">
        <f t="shared" si="226"/>
        <v>608</v>
      </c>
      <c r="S2102">
        <v>2</v>
      </c>
      <c r="T2102" s="2" t="str">
        <f t="shared" si="227"/>
        <v>With Discount</v>
      </c>
      <c r="U2102">
        <v>7</v>
      </c>
      <c r="V2102" s="18">
        <f t="shared" si="228"/>
        <v>283.73333333333335</v>
      </c>
      <c r="W2102">
        <v>1</v>
      </c>
      <c r="X2102">
        <v>8</v>
      </c>
      <c r="Y2102" s="18">
        <f t="shared" si="229"/>
        <v>324.26666666666665</v>
      </c>
      <c r="Z2102">
        <v>5</v>
      </c>
      <c r="AA2102" s="2">
        <f t="shared" si="230"/>
        <v>18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3</v>
      </c>
      <c r="AI2102">
        <v>11</v>
      </c>
      <c r="AJ2102">
        <v>0</v>
      </c>
    </row>
    <row r="2103" spans="1:36" x14ac:dyDescent="0.25">
      <c r="A2103">
        <v>6292</v>
      </c>
      <c r="B2103">
        <v>1986</v>
      </c>
      <c r="C2103" s="2">
        <f t="shared" ca="1" si="224"/>
        <v>39</v>
      </c>
      <c r="D2103" t="s">
        <v>33</v>
      </c>
      <c r="E2103" t="s">
        <v>34</v>
      </c>
      <c r="F2103">
        <v>82333</v>
      </c>
      <c r="G2103">
        <v>0</v>
      </c>
      <c r="H2103">
        <v>0</v>
      </c>
      <c r="I2103" s="21">
        <f t="shared" si="225"/>
        <v>0</v>
      </c>
      <c r="J2103" t="s">
        <v>216</v>
      </c>
      <c r="K2103">
        <v>60</v>
      </c>
      <c r="L2103">
        <v>1311</v>
      </c>
      <c r="M2103">
        <v>0</v>
      </c>
      <c r="N2103">
        <v>359</v>
      </c>
      <c r="O2103">
        <v>46</v>
      </c>
      <c r="P2103">
        <v>89</v>
      </c>
      <c r="Q2103">
        <v>17</v>
      </c>
      <c r="R2103" s="2">
        <f t="shared" si="226"/>
        <v>1822</v>
      </c>
      <c r="S2103">
        <v>1</v>
      </c>
      <c r="T2103" s="2" t="str">
        <f t="shared" si="227"/>
        <v>With Discount</v>
      </c>
      <c r="U2103">
        <v>4</v>
      </c>
      <c r="V2103" s="18">
        <f t="shared" si="228"/>
        <v>520.57142857142856</v>
      </c>
      <c r="W2103">
        <v>3</v>
      </c>
      <c r="X2103">
        <v>10</v>
      </c>
      <c r="Y2103" s="18">
        <f t="shared" si="229"/>
        <v>1301.4285714285716</v>
      </c>
      <c r="Z2103">
        <v>2</v>
      </c>
      <c r="AA2103" s="2">
        <f t="shared" si="230"/>
        <v>18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3</v>
      </c>
      <c r="AI2103">
        <v>11</v>
      </c>
      <c r="AJ2103">
        <v>1</v>
      </c>
    </row>
    <row r="2104" spans="1:36" x14ac:dyDescent="0.25">
      <c r="A2104">
        <v>1631</v>
      </c>
      <c r="B2104">
        <v>1965</v>
      </c>
      <c r="C2104" s="2">
        <f t="shared" ca="1" si="224"/>
        <v>60</v>
      </c>
      <c r="D2104" t="s">
        <v>33</v>
      </c>
      <c r="E2104" t="s">
        <v>34</v>
      </c>
      <c r="F2104">
        <v>65220</v>
      </c>
      <c r="G2104">
        <v>0</v>
      </c>
      <c r="H2104">
        <v>0</v>
      </c>
      <c r="I2104" s="21">
        <f t="shared" si="225"/>
        <v>0</v>
      </c>
      <c r="J2104" s="1">
        <v>40977</v>
      </c>
      <c r="K2104">
        <v>3</v>
      </c>
      <c r="L2104">
        <v>890</v>
      </c>
      <c r="M2104">
        <v>63</v>
      </c>
      <c r="N2104">
        <v>292</v>
      </c>
      <c r="O2104">
        <v>0</v>
      </c>
      <c r="P2104">
        <v>25</v>
      </c>
      <c r="Q2104">
        <v>12</v>
      </c>
      <c r="R2104" s="2">
        <f t="shared" si="226"/>
        <v>1282</v>
      </c>
      <c r="S2104">
        <v>4</v>
      </c>
      <c r="T2104" s="2" t="str">
        <f t="shared" si="227"/>
        <v>With Discount</v>
      </c>
      <c r="U2104">
        <v>8</v>
      </c>
      <c r="V2104" s="18">
        <f t="shared" si="228"/>
        <v>683.73333333333335</v>
      </c>
      <c r="W2104">
        <v>4</v>
      </c>
      <c r="X2104">
        <v>7</v>
      </c>
      <c r="Y2104" s="18">
        <f t="shared" si="229"/>
        <v>598.26666666666665</v>
      </c>
      <c r="Z2104">
        <v>6</v>
      </c>
      <c r="AA2104" s="2">
        <f t="shared" si="230"/>
        <v>23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3</v>
      </c>
      <c r="AI2104">
        <v>11</v>
      </c>
      <c r="AJ2104">
        <v>1</v>
      </c>
    </row>
    <row r="2105" spans="1:36" x14ac:dyDescent="0.25">
      <c r="A2105">
        <v>10104</v>
      </c>
      <c r="B2105">
        <v>1974</v>
      </c>
      <c r="C2105" s="2">
        <f t="shared" ca="1" si="224"/>
        <v>51</v>
      </c>
      <c r="D2105" t="s">
        <v>442</v>
      </c>
      <c r="E2105" t="s">
        <v>34</v>
      </c>
      <c r="F2105">
        <v>33590</v>
      </c>
      <c r="G2105">
        <v>2</v>
      </c>
      <c r="H2105">
        <v>1</v>
      </c>
      <c r="I2105" s="21">
        <f t="shared" si="225"/>
        <v>3</v>
      </c>
      <c r="J2105" s="1">
        <v>41344</v>
      </c>
      <c r="K2105">
        <v>65</v>
      </c>
      <c r="L2105">
        <v>4</v>
      </c>
      <c r="M2105">
        <v>0</v>
      </c>
      <c r="N2105">
        <v>2</v>
      </c>
      <c r="O2105">
        <v>0</v>
      </c>
      <c r="P2105">
        <v>0</v>
      </c>
      <c r="Q2105">
        <v>2</v>
      </c>
      <c r="R2105" s="2">
        <f t="shared" si="226"/>
        <v>8</v>
      </c>
      <c r="S2105">
        <v>1</v>
      </c>
      <c r="T2105" s="2" t="str">
        <f t="shared" si="227"/>
        <v>With Discount</v>
      </c>
      <c r="U2105">
        <v>1</v>
      </c>
      <c r="V2105" s="18">
        <f t="shared" si="228"/>
        <v>2.6666666666666665</v>
      </c>
      <c r="W2105">
        <v>0</v>
      </c>
      <c r="X2105">
        <v>2</v>
      </c>
      <c r="Y2105" s="18">
        <f t="shared" si="229"/>
        <v>5.333333333333333</v>
      </c>
      <c r="Z2105">
        <v>7</v>
      </c>
      <c r="AA2105" s="2">
        <f t="shared" si="230"/>
        <v>4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3</v>
      </c>
      <c r="AI2105">
        <v>11</v>
      </c>
      <c r="AJ2105">
        <v>0</v>
      </c>
    </row>
    <row r="2106" spans="1:36" x14ac:dyDescent="0.25">
      <c r="A2106">
        <v>3006</v>
      </c>
      <c r="B2106">
        <v>1976</v>
      </c>
      <c r="C2106" s="2">
        <f t="shared" ca="1" si="224"/>
        <v>49</v>
      </c>
      <c r="D2106" t="s">
        <v>442</v>
      </c>
      <c r="E2106" t="s">
        <v>37</v>
      </c>
      <c r="F2106">
        <v>30992</v>
      </c>
      <c r="G2106">
        <v>1</v>
      </c>
      <c r="H2106">
        <v>0</v>
      </c>
      <c r="I2106" s="21">
        <f t="shared" si="225"/>
        <v>1</v>
      </c>
      <c r="J2106" t="s">
        <v>95</v>
      </c>
      <c r="K2106">
        <v>83</v>
      </c>
      <c r="L2106">
        <v>17</v>
      </c>
      <c r="M2106">
        <v>0</v>
      </c>
      <c r="N2106">
        <v>14</v>
      </c>
      <c r="O2106">
        <v>7</v>
      </c>
      <c r="P2106">
        <v>3</v>
      </c>
      <c r="Q2106">
        <v>2</v>
      </c>
      <c r="R2106" s="2">
        <f t="shared" si="226"/>
        <v>43</v>
      </c>
      <c r="S2106">
        <v>1</v>
      </c>
      <c r="T2106" s="2" t="str">
        <f t="shared" si="227"/>
        <v>With Discount</v>
      </c>
      <c r="U2106">
        <v>1</v>
      </c>
      <c r="V2106" s="18">
        <f t="shared" si="228"/>
        <v>10.75</v>
      </c>
      <c r="W2106">
        <v>0</v>
      </c>
      <c r="X2106">
        <v>3</v>
      </c>
      <c r="Y2106" s="18">
        <f t="shared" si="229"/>
        <v>32.25</v>
      </c>
      <c r="Z2106">
        <v>7</v>
      </c>
      <c r="AA2106" s="2">
        <f t="shared" si="230"/>
        <v>5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3</v>
      </c>
      <c r="AI2106">
        <v>11</v>
      </c>
      <c r="AJ2106">
        <v>0</v>
      </c>
    </row>
    <row r="2107" spans="1:36" x14ac:dyDescent="0.25">
      <c r="A2107">
        <v>3919</v>
      </c>
      <c r="B2107">
        <v>1976</v>
      </c>
      <c r="C2107" s="2">
        <f t="shared" ca="1" si="224"/>
        <v>49</v>
      </c>
      <c r="D2107" t="s">
        <v>443</v>
      </c>
      <c r="E2107" t="s">
        <v>30</v>
      </c>
      <c r="F2107">
        <v>72309</v>
      </c>
      <c r="G2107">
        <v>0</v>
      </c>
      <c r="H2107">
        <v>0</v>
      </c>
      <c r="I2107" s="21">
        <f t="shared" si="225"/>
        <v>0</v>
      </c>
      <c r="J2107" s="1">
        <v>41581</v>
      </c>
      <c r="K2107">
        <v>64</v>
      </c>
      <c r="L2107">
        <v>960</v>
      </c>
      <c r="M2107">
        <v>0</v>
      </c>
      <c r="N2107">
        <v>883</v>
      </c>
      <c r="O2107">
        <v>50</v>
      </c>
      <c r="P2107">
        <v>38</v>
      </c>
      <c r="Q2107">
        <v>0</v>
      </c>
      <c r="R2107" s="2">
        <f t="shared" si="226"/>
        <v>1931</v>
      </c>
      <c r="S2107">
        <v>1</v>
      </c>
      <c r="T2107" s="2" t="str">
        <f t="shared" si="227"/>
        <v>With Discount</v>
      </c>
      <c r="U2107">
        <v>5</v>
      </c>
      <c r="V2107" s="18">
        <f t="shared" si="228"/>
        <v>742.69230769230774</v>
      </c>
      <c r="W2107">
        <v>6</v>
      </c>
      <c r="X2107">
        <v>8</v>
      </c>
      <c r="Y2107" s="18">
        <f t="shared" si="229"/>
        <v>1188.3076923076924</v>
      </c>
      <c r="Z2107">
        <v>3</v>
      </c>
      <c r="AA2107" s="2">
        <f t="shared" si="230"/>
        <v>20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3</v>
      </c>
      <c r="AI2107">
        <v>11</v>
      </c>
      <c r="AJ2107">
        <v>1</v>
      </c>
    </row>
    <row r="2108" spans="1:36" x14ac:dyDescent="0.25">
      <c r="A2108">
        <v>11181</v>
      </c>
      <c r="B2108">
        <v>1949</v>
      </c>
      <c r="C2108" s="2">
        <f t="shared" ca="1" si="224"/>
        <v>76</v>
      </c>
      <c r="D2108" t="s">
        <v>33</v>
      </c>
      <c r="E2108" t="s">
        <v>34</v>
      </c>
      <c r="F2108">
        <v>156924</v>
      </c>
      <c r="G2108">
        <v>0</v>
      </c>
      <c r="H2108">
        <v>0</v>
      </c>
      <c r="I2108" s="21">
        <f t="shared" si="225"/>
        <v>0</v>
      </c>
      <c r="J2108" t="s">
        <v>55</v>
      </c>
      <c r="K2108">
        <v>85</v>
      </c>
      <c r="L2108">
        <v>2</v>
      </c>
      <c r="M2108">
        <v>1</v>
      </c>
      <c r="N2108">
        <v>2</v>
      </c>
      <c r="O2108">
        <v>1</v>
      </c>
      <c r="P2108">
        <v>1</v>
      </c>
      <c r="Q2108">
        <v>1</v>
      </c>
      <c r="R2108" s="2">
        <f t="shared" si="226"/>
        <v>8</v>
      </c>
      <c r="S2108">
        <v>0</v>
      </c>
      <c r="T2108" s="2" t="str">
        <f t="shared" si="227"/>
        <v>Without Discount</v>
      </c>
      <c r="U2108">
        <v>0</v>
      </c>
      <c r="V2108" s="18">
        <f t="shared" si="228"/>
        <v>0</v>
      </c>
      <c r="W2108">
        <v>0</v>
      </c>
      <c r="X2108">
        <v>0</v>
      </c>
      <c r="Y2108" s="18">
        <f t="shared" si="229"/>
        <v>0</v>
      </c>
      <c r="Z2108">
        <v>0</v>
      </c>
      <c r="AA2108" s="2">
        <f t="shared" si="230"/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3</v>
      </c>
      <c r="AI2108">
        <v>11</v>
      </c>
      <c r="AJ2108">
        <v>0</v>
      </c>
    </row>
    <row r="2109" spans="1:36" x14ac:dyDescent="0.25">
      <c r="A2109">
        <v>642</v>
      </c>
      <c r="B2109">
        <v>1980</v>
      </c>
      <c r="C2109" s="2">
        <f t="shared" ca="1" si="224"/>
        <v>45</v>
      </c>
      <c r="D2109" t="s">
        <v>41</v>
      </c>
      <c r="E2109" t="s">
        <v>34</v>
      </c>
      <c r="F2109">
        <v>16005</v>
      </c>
      <c r="G2109">
        <v>1</v>
      </c>
      <c r="H2109">
        <v>0</v>
      </c>
      <c r="I2109" s="21">
        <f t="shared" si="225"/>
        <v>1</v>
      </c>
      <c r="J2109" t="s">
        <v>186</v>
      </c>
      <c r="K2109">
        <v>69</v>
      </c>
      <c r="L2109">
        <v>1</v>
      </c>
      <c r="M2109">
        <v>3</v>
      </c>
      <c r="N2109">
        <v>2</v>
      </c>
      <c r="O2109">
        <v>20</v>
      </c>
      <c r="P2109">
        <v>30</v>
      </c>
      <c r="Q2109">
        <v>47</v>
      </c>
      <c r="R2109" s="2">
        <f t="shared" si="226"/>
        <v>103</v>
      </c>
      <c r="S2109">
        <v>3</v>
      </c>
      <c r="T2109" s="2" t="str">
        <f t="shared" si="227"/>
        <v>With Discount</v>
      </c>
      <c r="U2109">
        <v>2</v>
      </c>
      <c r="V2109" s="18">
        <f t="shared" si="228"/>
        <v>51.5</v>
      </c>
      <c r="W2109">
        <v>1</v>
      </c>
      <c r="X2109">
        <v>2</v>
      </c>
      <c r="Y2109" s="18">
        <f t="shared" si="229"/>
        <v>51.5</v>
      </c>
      <c r="Z2109">
        <v>8</v>
      </c>
      <c r="AA2109" s="2">
        <f t="shared" si="230"/>
        <v>8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3</v>
      </c>
      <c r="AI2109">
        <v>11</v>
      </c>
      <c r="AJ2109">
        <v>0</v>
      </c>
    </row>
    <row r="2110" spans="1:36" x14ac:dyDescent="0.25">
      <c r="A2110">
        <v>4369</v>
      </c>
      <c r="B2110">
        <v>1957</v>
      </c>
      <c r="C2110" s="2">
        <f t="shared" ca="1" si="224"/>
        <v>68</v>
      </c>
      <c r="D2110" t="s">
        <v>443</v>
      </c>
      <c r="E2110" t="s">
        <v>444</v>
      </c>
      <c r="F2110">
        <v>65487</v>
      </c>
      <c r="G2110">
        <v>0</v>
      </c>
      <c r="H2110">
        <v>0</v>
      </c>
      <c r="I2110" s="21">
        <f t="shared" si="225"/>
        <v>0</v>
      </c>
      <c r="J2110" s="1">
        <v>41913</v>
      </c>
      <c r="K2110">
        <v>48</v>
      </c>
      <c r="L2110">
        <v>240</v>
      </c>
      <c r="M2110">
        <v>67</v>
      </c>
      <c r="N2110">
        <v>500</v>
      </c>
      <c r="O2110">
        <v>199</v>
      </c>
      <c r="P2110">
        <v>0</v>
      </c>
      <c r="Q2110">
        <v>163</v>
      </c>
      <c r="R2110" s="2">
        <f t="shared" si="226"/>
        <v>1169</v>
      </c>
      <c r="S2110">
        <v>3</v>
      </c>
      <c r="T2110" s="2" t="str">
        <f t="shared" si="227"/>
        <v>With Discount</v>
      </c>
      <c r="U2110">
        <v>3</v>
      </c>
      <c r="V2110" s="18">
        <f t="shared" si="228"/>
        <v>389.66666666666663</v>
      </c>
      <c r="W2110">
        <v>5</v>
      </c>
      <c r="X2110">
        <v>6</v>
      </c>
      <c r="Y2110" s="18">
        <f t="shared" si="229"/>
        <v>779.33333333333326</v>
      </c>
      <c r="Z2110">
        <v>2</v>
      </c>
      <c r="AA2110" s="2">
        <f t="shared" si="230"/>
        <v>17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3</v>
      </c>
      <c r="AI2110">
        <v>11</v>
      </c>
      <c r="AJ2110">
        <v>0</v>
      </c>
    </row>
    <row r="2111" spans="1:36" x14ac:dyDescent="0.25">
      <c r="A2111">
        <v>10127</v>
      </c>
      <c r="B2111">
        <v>1965</v>
      </c>
      <c r="C2111" s="2">
        <f t="shared" ca="1" si="224"/>
        <v>60</v>
      </c>
      <c r="D2111" t="s">
        <v>442</v>
      </c>
      <c r="E2111" t="s">
        <v>34</v>
      </c>
      <c r="F2111">
        <v>58692</v>
      </c>
      <c r="G2111">
        <v>0</v>
      </c>
      <c r="H2111">
        <v>1</v>
      </c>
      <c r="I2111" s="21">
        <f t="shared" si="225"/>
        <v>1</v>
      </c>
      <c r="J2111" s="1">
        <v>41794</v>
      </c>
      <c r="K2111">
        <v>21</v>
      </c>
      <c r="L2111">
        <v>301</v>
      </c>
      <c r="M2111">
        <v>11</v>
      </c>
      <c r="N2111">
        <v>61</v>
      </c>
      <c r="O2111">
        <v>4</v>
      </c>
      <c r="P2111">
        <v>7</v>
      </c>
      <c r="Q2111">
        <v>11</v>
      </c>
      <c r="R2111" s="2">
        <f t="shared" si="226"/>
        <v>395</v>
      </c>
      <c r="S2111">
        <v>1</v>
      </c>
      <c r="T2111" s="2" t="str">
        <f t="shared" si="227"/>
        <v>With Discount</v>
      </c>
      <c r="U2111">
        <v>8</v>
      </c>
      <c r="V2111" s="18">
        <f t="shared" si="228"/>
        <v>263.33333333333331</v>
      </c>
      <c r="W2111">
        <v>2</v>
      </c>
      <c r="X2111">
        <v>4</v>
      </c>
      <c r="Y2111" s="18">
        <f t="shared" si="229"/>
        <v>131.66666666666666</v>
      </c>
      <c r="Z2111">
        <v>7</v>
      </c>
      <c r="AA2111" s="2">
        <f t="shared" si="230"/>
        <v>15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3</v>
      </c>
      <c r="AI2111">
        <v>11</v>
      </c>
      <c r="AJ2111">
        <v>0</v>
      </c>
    </row>
    <row r="2112" spans="1:36" x14ac:dyDescent="0.25">
      <c r="A2112">
        <v>271</v>
      </c>
      <c r="B2112">
        <v>1969</v>
      </c>
      <c r="C2112" s="2">
        <f t="shared" ca="1" si="224"/>
        <v>56</v>
      </c>
      <c r="D2112" t="s">
        <v>442</v>
      </c>
      <c r="E2112" t="s">
        <v>57</v>
      </c>
      <c r="F2112">
        <v>40590</v>
      </c>
      <c r="G2112">
        <v>1</v>
      </c>
      <c r="H2112">
        <v>1</v>
      </c>
      <c r="I2112" s="21">
        <f t="shared" si="225"/>
        <v>2</v>
      </c>
      <c r="J2112" s="1">
        <v>41315</v>
      </c>
      <c r="K2112">
        <v>30</v>
      </c>
      <c r="L2112">
        <v>154</v>
      </c>
      <c r="M2112">
        <v>0</v>
      </c>
      <c r="N2112">
        <v>50</v>
      </c>
      <c r="O2112">
        <v>6</v>
      </c>
      <c r="P2112">
        <v>11</v>
      </c>
      <c r="Q2112">
        <v>37</v>
      </c>
      <c r="R2112" s="2">
        <f t="shared" si="226"/>
        <v>258</v>
      </c>
      <c r="S2112">
        <v>5</v>
      </c>
      <c r="T2112" s="2" t="str">
        <f t="shared" si="227"/>
        <v>With Discount</v>
      </c>
      <c r="U2112">
        <v>3</v>
      </c>
      <c r="V2112" s="18">
        <f t="shared" si="228"/>
        <v>129</v>
      </c>
      <c r="W2112">
        <v>4</v>
      </c>
      <c r="X2112">
        <v>3</v>
      </c>
      <c r="Y2112" s="18">
        <f t="shared" si="229"/>
        <v>129</v>
      </c>
      <c r="Z2112">
        <v>6</v>
      </c>
      <c r="AA2112" s="2">
        <f t="shared" si="230"/>
        <v>15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3</v>
      </c>
      <c r="AI2112">
        <v>11</v>
      </c>
      <c r="AJ2112">
        <v>0</v>
      </c>
    </row>
    <row r="2113" spans="1:36" x14ac:dyDescent="0.25">
      <c r="A2113">
        <v>4973</v>
      </c>
      <c r="B2113">
        <v>1970</v>
      </c>
      <c r="C2113" s="2">
        <f t="shared" ca="1" si="224"/>
        <v>55</v>
      </c>
      <c r="D2113" t="s">
        <v>442</v>
      </c>
      <c r="E2113" t="s">
        <v>30</v>
      </c>
      <c r="F2113">
        <v>20587</v>
      </c>
      <c r="G2113">
        <v>1</v>
      </c>
      <c r="H2113">
        <v>0</v>
      </c>
      <c r="I2113" s="21">
        <f t="shared" si="225"/>
        <v>1</v>
      </c>
      <c r="J2113" s="1">
        <v>41948</v>
      </c>
      <c r="K2113">
        <v>39</v>
      </c>
      <c r="L2113">
        <v>2</v>
      </c>
      <c r="M2113">
        <v>3</v>
      </c>
      <c r="N2113">
        <v>6</v>
      </c>
      <c r="O2113">
        <v>4</v>
      </c>
      <c r="P2113">
        <v>1</v>
      </c>
      <c r="Q2113">
        <v>9</v>
      </c>
      <c r="R2113" s="2">
        <f t="shared" si="226"/>
        <v>25</v>
      </c>
      <c r="S2113">
        <v>1</v>
      </c>
      <c r="T2113" s="2" t="str">
        <f t="shared" si="227"/>
        <v>With Discount</v>
      </c>
      <c r="U2113">
        <v>1</v>
      </c>
      <c r="V2113" s="18">
        <f t="shared" si="228"/>
        <v>8.3333333333333321</v>
      </c>
      <c r="W2113">
        <v>1</v>
      </c>
      <c r="X2113">
        <v>2</v>
      </c>
      <c r="Y2113" s="18">
        <f t="shared" si="229"/>
        <v>16.666666666666664</v>
      </c>
      <c r="Z2113">
        <v>7</v>
      </c>
      <c r="AA2113" s="2">
        <f t="shared" si="230"/>
        <v>5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3</v>
      </c>
      <c r="AI2113">
        <v>11</v>
      </c>
      <c r="AJ2113">
        <v>0</v>
      </c>
    </row>
    <row r="2114" spans="1:36" x14ac:dyDescent="0.25">
      <c r="A2114">
        <v>2948</v>
      </c>
      <c r="B2114">
        <v>1954</v>
      </c>
      <c r="C2114" s="2">
        <f t="shared" ca="1" si="224"/>
        <v>71</v>
      </c>
      <c r="D2114" t="s">
        <v>443</v>
      </c>
      <c r="E2114" t="s">
        <v>37</v>
      </c>
      <c r="F2114">
        <v>62637</v>
      </c>
      <c r="G2114">
        <v>0</v>
      </c>
      <c r="H2114">
        <v>1</v>
      </c>
      <c r="I2114" s="21">
        <f t="shared" si="225"/>
        <v>1</v>
      </c>
      <c r="J2114" s="1">
        <v>41642</v>
      </c>
      <c r="K2114">
        <v>76</v>
      </c>
      <c r="L2114">
        <v>104</v>
      </c>
      <c r="M2114">
        <v>12</v>
      </c>
      <c r="N2114">
        <v>48</v>
      </c>
      <c r="O2114">
        <v>4</v>
      </c>
      <c r="P2114">
        <v>12</v>
      </c>
      <c r="Q2114">
        <v>5</v>
      </c>
      <c r="R2114" s="2">
        <f t="shared" si="226"/>
        <v>185</v>
      </c>
      <c r="S2114">
        <v>1</v>
      </c>
      <c r="T2114" s="2" t="str">
        <f t="shared" si="227"/>
        <v>With Discount</v>
      </c>
      <c r="U2114">
        <v>2</v>
      </c>
      <c r="V2114" s="18">
        <f t="shared" si="228"/>
        <v>52.857142857142854</v>
      </c>
      <c r="W2114">
        <v>2</v>
      </c>
      <c r="X2114">
        <v>5</v>
      </c>
      <c r="Y2114" s="18">
        <f t="shared" si="229"/>
        <v>132.14285714285714</v>
      </c>
      <c r="Z2114">
        <v>2</v>
      </c>
      <c r="AA2114" s="2">
        <f t="shared" si="230"/>
        <v>10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3</v>
      </c>
      <c r="AI2114">
        <v>11</v>
      </c>
      <c r="AJ2114">
        <v>0</v>
      </c>
    </row>
    <row r="2115" spans="1:36" x14ac:dyDescent="0.25">
      <c r="A2115">
        <v>2715</v>
      </c>
      <c r="B2115">
        <v>1966</v>
      </c>
      <c r="C2115" s="2">
        <f t="shared" ref="C2115:C2178" ca="1" si="231">YEAR(TODAY()) -B2115</f>
        <v>59</v>
      </c>
      <c r="D2115" t="s">
        <v>443</v>
      </c>
      <c r="E2115" t="s">
        <v>37</v>
      </c>
      <c r="F2115">
        <v>29435</v>
      </c>
      <c r="G2115">
        <v>1</v>
      </c>
      <c r="H2115">
        <v>1</v>
      </c>
      <c r="I2115" s="21">
        <f t="shared" ref="I2115:I2178" si="232">SUM(G2115,H2115)</f>
        <v>2</v>
      </c>
      <c r="J2115" s="1">
        <v>41068</v>
      </c>
      <c r="K2115">
        <v>11</v>
      </c>
      <c r="L2115">
        <v>70</v>
      </c>
      <c r="M2115">
        <v>3</v>
      </c>
      <c r="N2115">
        <v>37</v>
      </c>
      <c r="O2115">
        <v>4</v>
      </c>
      <c r="P2115">
        <v>2</v>
      </c>
      <c r="Q2115">
        <v>64</v>
      </c>
      <c r="R2115" s="2">
        <f t="shared" ref="R2115:R2178" si="233">SUM(L2115,M2115,N2115,O2115,P2115,Q2115)</f>
        <v>180</v>
      </c>
      <c r="S2115">
        <v>4</v>
      </c>
      <c r="T2115" s="2" t="str">
        <f t="shared" ref="T2115:T2178" si="234">IF(S2115&gt;0, "With Discount", "Without Discount")</f>
        <v>With Discount</v>
      </c>
      <c r="U2115">
        <v>3</v>
      </c>
      <c r="V2115" s="18">
        <f t="shared" ref="V2115:V2178" si="235">IF((U2115+X2115)=0,0, (U2115/(U2115+X2115))*R2115)</f>
        <v>108</v>
      </c>
      <c r="W2115">
        <v>2</v>
      </c>
      <c r="X2115">
        <v>2</v>
      </c>
      <c r="Y2115" s="18">
        <f t="shared" ref="Y2115:Y2178" si="236">IF((X2115+U2115)=0,0, (X2115/(X2115+U2115))*R2115)</f>
        <v>72</v>
      </c>
      <c r="Z2115">
        <v>9</v>
      </c>
      <c r="AA2115" s="2">
        <f t="shared" ref="AA2115:AA2178" si="237">SUM(S2115,U2115,W2115,X2115)</f>
        <v>11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3</v>
      </c>
      <c r="AI2115">
        <v>11</v>
      </c>
      <c r="AJ2115">
        <v>1</v>
      </c>
    </row>
    <row r="2116" spans="1:36" x14ac:dyDescent="0.25">
      <c r="A2116">
        <v>10432</v>
      </c>
      <c r="B2116">
        <v>1974</v>
      </c>
      <c r="C2116" s="2">
        <f t="shared" ca="1" si="231"/>
        <v>51</v>
      </c>
      <c r="D2116" t="s">
        <v>442</v>
      </c>
      <c r="E2116" t="s">
        <v>37</v>
      </c>
      <c r="F2116">
        <v>19346</v>
      </c>
      <c r="G2116">
        <v>1</v>
      </c>
      <c r="H2116">
        <v>0</v>
      </c>
      <c r="I2116" s="21">
        <f t="shared" si="232"/>
        <v>1</v>
      </c>
      <c r="J2116" t="s">
        <v>118</v>
      </c>
      <c r="K2116">
        <v>26</v>
      </c>
      <c r="L2116">
        <v>2</v>
      </c>
      <c r="M2116">
        <v>0</v>
      </c>
      <c r="N2116">
        <v>9</v>
      </c>
      <c r="O2116">
        <v>3</v>
      </c>
      <c r="P2116">
        <v>6</v>
      </c>
      <c r="Q2116">
        <v>2</v>
      </c>
      <c r="R2116" s="2">
        <f t="shared" si="233"/>
        <v>22</v>
      </c>
      <c r="S2116">
        <v>1</v>
      </c>
      <c r="T2116" s="2" t="str">
        <f t="shared" si="234"/>
        <v>With Discount</v>
      </c>
      <c r="U2116">
        <v>1</v>
      </c>
      <c r="V2116" s="18">
        <f t="shared" si="235"/>
        <v>5.5</v>
      </c>
      <c r="W2116">
        <v>0</v>
      </c>
      <c r="X2116">
        <v>3</v>
      </c>
      <c r="Y2116" s="18">
        <f t="shared" si="236"/>
        <v>16.5</v>
      </c>
      <c r="Z2116">
        <v>8</v>
      </c>
      <c r="AA2116" s="2">
        <f t="shared" si="237"/>
        <v>5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3</v>
      </c>
      <c r="AI2116">
        <v>11</v>
      </c>
      <c r="AJ2116">
        <v>0</v>
      </c>
    </row>
    <row r="2117" spans="1:36" x14ac:dyDescent="0.25">
      <c r="A2117">
        <v>9216</v>
      </c>
      <c r="B2117">
        <v>1971</v>
      </c>
      <c r="C2117" s="2">
        <f t="shared" ca="1" si="231"/>
        <v>54</v>
      </c>
      <c r="D2117" t="s">
        <v>442</v>
      </c>
      <c r="E2117" t="s">
        <v>34</v>
      </c>
      <c r="F2117">
        <v>35788</v>
      </c>
      <c r="G2117">
        <v>1</v>
      </c>
      <c r="H2117">
        <v>1</v>
      </c>
      <c r="I2117" s="21">
        <f t="shared" si="232"/>
        <v>2</v>
      </c>
      <c r="J2117" t="s">
        <v>337</v>
      </c>
      <c r="K2117">
        <v>34</v>
      </c>
      <c r="L2117">
        <v>23</v>
      </c>
      <c r="M2117">
        <v>2</v>
      </c>
      <c r="N2117">
        <v>11</v>
      </c>
      <c r="O2117">
        <v>3</v>
      </c>
      <c r="P2117">
        <v>1</v>
      </c>
      <c r="Q2117">
        <v>4</v>
      </c>
      <c r="R2117" s="2">
        <f t="shared" si="233"/>
        <v>44</v>
      </c>
      <c r="S2117">
        <v>2</v>
      </c>
      <c r="T2117" s="2" t="str">
        <f t="shared" si="234"/>
        <v>With Discount</v>
      </c>
      <c r="U2117">
        <v>2</v>
      </c>
      <c r="V2117" s="18">
        <f t="shared" si="235"/>
        <v>17.600000000000001</v>
      </c>
      <c r="W2117">
        <v>0</v>
      </c>
      <c r="X2117">
        <v>3</v>
      </c>
      <c r="Y2117" s="18">
        <f t="shared" si="236"/>
        <v>26.4</v>
      </c>
      <c r="Z2117">
        <v>6</v>
      </c>
      <c r="AA2117" s="2">
        <f t="shared" si="237"/>
        <v>7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3</v>
      </c>
      <c r="AI2117">
        <v>11</v>
      </c>
      <c r="AJ2117">
        <v>0</v>
      </c>
    </row>
    <row r="2118" spans="1:36" x14ac:dyDescent="0.25">
      <c r="A2118">
        <v>7124</v>
      </c>
      <c r="B2118">
        <v>1968</v>
      </c>
      <c r="C2118" s="2">
        <f t="shared" ca="1" si="231"/>
        <v>57</v>
      </c>
      <c r="D2118" t="s">
        <v>442</v>
      </c>
      <c r="E2118" t="s">
        <v>37</v>
      </c>
      <c r="F2118">
        <v>36997</v>
      </c>
      <c r="G2118">
        <v>1</v>
      </c>
      <c r="H2118">
        <v>1</v>
      </c>
      <c r="I2118" s="21">
        <f t="shared" si="232"/>
        <v>2</v>
      </c>
      <c r="J2118" s="1">
        <v>41276</v>
      </c>
      <c r="K2118">
        <v>72</v>
      </c>
      <c r="L2118">
        <v>43</v>
      </c>
      <c r="M2118">
        <v>4</v>
      </c>
      <c r="N2118">
        <v>12</v>
      </c>
      <c r="O2118">
        <v>8</v>
      </c>
      <c r="P2118">
        <v>0</v>
      </c>
      <c r="Q2118">
        <v>27</v>
      </c>
      <c r="R2118" s="2">
        <f t="shared" si="233"/>
        <v>94</v>
      </c>
      <c r="S2118">
        <v>5</v>
      </c>
      <c r="T2118" s="2" t="str">
        <f t="shared" si="234"/>
        <v>With Discount</v>
      </c>
      <c r="U2118">
        <v>2</v>
      </c>
      <c r="V2118" s="18">
        <f t="shared" si="235"/>
        <v>31.333333333333332</v>
      </c>
      <c r="W2118">
        <v>1</v>
      </c>
      <c r="X2118">
        <v>4</v>
      </c>
      <c r="Y2118" s="18">
        <f t="shared" si="236"/>
        <v>62.666666666666664</v>
      </c>
      <c r="Z2118">
        <v>5</v>
      </c>
      <c r="AA2118" s="2">
        <f t="shared" si="237"/>
        <v>12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3</v>
      </c>
      <c r="AI2118">
        <v>11</v>
      </c>
      <c r="AJ2118">
        <v>0</v>
      </c>
    </row>
    <row r="2119" spans="1:36" x14ac:dyDescent="0.25">
      <c r="A2119">
        <v>9727</v>
      </c>
      <c r="B2119">
        <v>1957</v>
      </c>
      <c r="C2119" s="2">
        <f t="shared" ca="1" si="231"/>
        <v>68</v>
      </c>
      <c r="D2119" t="s">
        <v>442</v>
      </c>
      <c r="E2119" t="s">
        <v>34</v>
      </c>
      <c r="F2119">
        <v>23539</v>
      </c>
      <c r="G2119">
        <v>0</v>
      </c>
      <c r="H2119">
        <v>0</v>
      </c>
      <c r="I2119" s="21">
        <f t="shared" si="232"/>
        <v>0</v>
      </c>
      <c r="J2119" t="s">
        <v>433</v>
      </c>
      <c r="K2119">
        <v>13</v>
      </c>
      <c r="L2119">
        <v>4</v>
      </c>
      <c r="M2119">
        <v>24</v>
      </c>
      <c r="N2119">
        <v>11</v>
      </c>
      <c r="O2119">
        <v>16</v>
      </c>
      <c r="P2119">
        <v>1</v>
      </c>
      <c r="Q2119">
        <v>25</v>
      </c>
      <c r="R2119" s="2">
        <f t="shared" si="233"/>
        <v>81</v>
      </c>
      <c r="S2119">
        <v>1</v>
      </c>
      <c r="T2119" s="2" t="str">
        <f t="shared" si="234"/>
        <v>With Discount</v>
      </c>
      <c r="U2119">
        <v>2</v>
      </c>
      <c r="V2119" s="18">
        <f t="shared" si="235"/>
        <v>27</v>
      </c>
      <c r="W2119">
        <v>0</v>
      </c>
      <c r="X2119">
        <v>4</v>
      </c>
      <c r="Y2119" s="18">
        <f t="shared" si="236"/>
        <v>54</v>
      </c>
      <c r="Z2119">
        <v>6</v>
      </c>
      <c r="AA2119" s="2">
        <f t="shared" si="237"/>
        <v>7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3</v>
      </c>
      <c r="AI2119">
        <v>11</v>
      </c>
      <c r="AJ2119">
        <v>0</v>
      </c>
    </row>
    <row r="2120" spans="1:36" x14ac:dyDescent="0.25">
      <c r="A2120">
        <v>5136</v>
      </c>
      <c r="B2120">
        <v>1973</v>
      </c>
      <c r="C2120" s="2">
        <f t="shared" ca="1" si="231"/>
        <v>52</v>
      </c>
      <c r="D2120" t="s">
        <v>442</v>
      </c>
      <c r="E2120" t="s">
        <v>30</v>
      </c>
      <c r="F2120">
        <v>65333</v>
      </c>
      <c r="G2120">
        <v>0</v>
      </c>
      <c r="H2120">
        <v>1</v>
      </c>
      <c r="I2120" s="21">
        <f t="shared" si="232"/>
        <v>1</v>
      </c>
      <c r="J2120" t="s">
        <v>418</v>
      </c>
      <c r="K2120">
        <v>58</v>
      </c>
      <c r="L2120">
        <v>654</v>
      </c>
      <c r="M2120">
        <v>7</v>
      </c>
      <c r="N2120">
        <v>92</v>
      </c>
      <c r="O2120">
        <v>0</v>
      </c>
      <c r="P2120">
        <v>15</v>
      </c>
      <c r="Q2120">
        <v>30</v>
      </c>
      <c r="R2120" s="2">
        <f t="shared" si="233"/>
        <v>798</v>
      </c>
      <c r="S2120">
        <v>7</v>
      </c>
      <c r="T2120" s="2" t="str">
        <f t="shared" si="234"/>
        <v>With Discount</v>
      </c>
      <c r="U2120">
        <v>9</v>
      </c>
      <c r="V2120" s="18">
        <f t="shared" si="235"/>
        <v>422.47058823529414</v>
      </c>
      <c r="W2120">
        <v>4</v>
      </c>
      <c r="X2120">
        <v>8</v>
      </c>
      <c r="Y2120" s="18">
        <f t="shared" si="236"/>
        <v>375.52941176470586</v>
      </c>
      <c r="Z2120">
        <v>6</v>
      </c>
      <c r="AA2120" s="2">
        <f t="shared" si="237"/>
        <v>28</v>
      </c>
      <c r="AB2120">
        <v>0</v>
      </c>
      <c r="AC2120">
        <v>1</v>
      </c>
      <c r="AD2120">
        <v>1</v>
      </c>
      <c r="AE2120">
        <v>0</v>
      </c>
      <c r="AF2120">
        <v>0</v>
      </c>
      <c r="AG2120">
        <v>0</v>
      </c>
      <c r="AH2120">
        <v>3</v>
      </c>
      <c r="AI2120">
        <v>11</v>
      </c>
      <c r="AJ2120">
        <v>0</v>
      </c>
    </row>
    <row r="2121" spans="1:36" x14ac:dyDescent="0.25">
      <c r="A2121">
        <v>9790</v>
      </c>
      <c r="B2121">
        <v>1957</v>
      </c>
      <c r="C2121" s="2">
        <f t="shared" ca="1" si="231"/>
        <v>68</v>
      </c>
      <c r="D2121" t="s">
        <v>442</v>
      </c>
      <c r="E2121" t="s">
        <v>30</v>
      </c>
      <c r="F2121">
        <v>78499</v>
      </c>
      <c r="G2121">
        <v>0</v>
      </c>
      <c r="H2121">
        <v>0</v>
      </c>
      <c r="I2121" s="21">
        <f t="shared" si="232"/>
        <v>0</v>
      </c>
      <c r="J2121" t="s">
        <v>80</v>
      </c>
      <c r="K2121">
        <v>12</v>
      </c>
      <c r="L2121">
        <v>912</v>
      </c>
      <c r="M2121">
        <v>72</v>
      </c>
      <c r="N2121">
        <v>170</v>
      </c>
      <c r="O2121">
        <v>47</v>
      </c>
      <c r="P2121">
        <v>36</v>
      </c>
      <c r="Q2121">
        <v>97</v>
      </c>
      <c r="R2121" s="2">
        <f t="shared" si="233"/>
        <v>1334</v>
      </c>
      <c r="S2121">
        <v>1</v>
      </c>
      <c r="T2121" s="2" t="str">
        <f t="shared" si="234"/>
        <v>With Discount</v>
      </c>
      <c r="U2121">
        <v>11</v>
      </c>
      <c r="V2121" s="18">
        <f t="shared" si="235"/>
        <v>978.26666666666665</v>
      </c>
      <c r="W2121">
        <v>3</v>
      </c>
      <c r="X2121">
        <v>4</v>
      </c>
      <c r="Y2121" s="18">
        <f t="shared" si="236"/>
        <v>355.73333333333335</v>
      </c>
      <c r="Z2121">
        <v>4</v>
      </c>
      <c r="AA2121" s="2">
        <f t="shared" si="237"/>
        <v>19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3</v>
      </c>
      <c r="AI2121">
        <v>11</v>
      </c>
      <c r="AJ2121">
        <v>1</v>
      </c>
    </row>
    <row r="2122" spans="1:36" x14ac:dyDescent="0.25">
      <c r="A2122">
        <v>1818</v>
      </c>
      <c r="B2122">
        <v>1971</v>
      </c>
      <c r="C2122" s="2">
        <f t="shared" ca="1" si="231"/>
        <v>54</v>
      </c>
      <c r="D2122" t="s">
        <v>33</v>
      </c>
      <c r="E2122" t="s">
        <v>34</v>
      </c>
      <c r="F2122">
        <v>29732</v>
      </c>
      <c r="G2122">
        <v>1</v>
      </c>
      <c r="H2122">
        <v>0</v>
      </c>
      <c r="I2122" s="21">
        <f t="shared" si="232"/>
        <v>1</v>
      </c>
      <c r="J2122" t="s">
        <v>419</v>
      </c>
      <c r="K2122">
        <v>23</v>
      </c>
      <c r="L2122">
        <v>25</v>
      </c>
      <c r="M2122">
        <v>0</v>
      </c>
      <c r="N2122">
        <v>8</v>
      </c>
      <c r="O2122">
        <v>0</v>
      </c>
      <c r="P2122">
        <v>1</v>
      </c>
      <c r="Q2122">
        <v>4</v>
      </c>
      <c r="R2122" s="2">
        <f t="shared" si="233"/>
        <v>38</v>
      </c>
      <c r="S2122">
        <v>1</v>
      </c>
      <c r="T2122" s="2" t="str">
        <f t="shared" si="234"/>
        <v>With Discount</v>
      </c>
      <c r="U2122">
        <v>2</v>
      </c>
      <c r="V2122" s="18">
        <f t="shared" si="235"/>
        <v>19</v>
      </c>
      <c r="W2122">
        <v>0</v>
      </c>
      <c r="X2122">
        <v>2</v>
      </c>
      <c r="Y2122" s="18">
        <f t="shared" si="236"/>
        <v>19</v>
      </c>
      <c r="Z2122">
        <v>9</v>
      </c>
      <c r="AA2122" s="2">
        <f t="shared" si="237"/>
        <v>5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3</v>
      </c>
      <c r="AI2122">
        <v>11</v>
      </c>
      <c r="AJ2122">
        <v>0</v>
      </c>
    </row>
    <row r="2123" spans="1:36" x14ac:dyDescent="0.25">
      <c r="A2123">
        <v>1100</v>
      </c>
      <c r="B2123">
        <v>1960</v>
      </c>
      <c r="C2123" s="2">
        <f t="shared" ca="1" si="231"/>
        <v>65</v>
      </c>
      <c r="D2123" t="s">
        <v>443</v>
      </c>
      <c r="E2123" t="s">
        <v>34</v>
      </c>
      <c r="F2123">
        <v>41275</v>
      </c>
      <c r="G2123">
        <v>1</v>
      </c>
      <c r="H2123">
        <v>2</v>
      </c>
      <c r="I2123" s="21">
        <f t="shared" si="232"/>
        <v>3</v>
      </c>
      <c r="J2123" t="s">
        <v>364</v>
      </c>
      <c r="K2123">
        <v>33</v>
      </c>
      <c r="L2123">
        <v>24</v>
      </c>
      <c r="M2123">
        <v>4</v>
      </c>
      <c r="N2123">
        <v>22</v>
      </c>
      <c r="O2123">
        <v>0</v>
      </c>
      <c r="P2123">
        <v>2</v>
      </c>
      <c r="Q2123">
        <v>9</v>
      </c>
      <c r="R2123" s="2">
        <f t="shared" si="233"/>
        <v>61</v>
      </c>
      <c r="S2123">
        <v>4</v>
      </c>
      <c r="T2123" s="2" t="str">
        <f t="shared" si="234"/>
        <v>With Discount</v>
      </c>
      <c r="U2123">
        <v>3</v>
      </c>
      <c r="V2123" s="18">
        <f t="shared" si="235"/>
        <v>30.5</v>
      </c>
      <c r="W2123">
        <v>1</v>
      </c>
      <c r="X2123">
        <v>3</v>
      </c>
      <c r="Y2123" s="18">
        <f t="shared" si="236"/>
        <v>30.5</v>
      </c>
      <c r="Z2123">
        <v>5</v>
      </c>
      <c r="AA2123" s="2">
        <f t="shared" si="237"/>
        <v>11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3</v>
      </c>
      <c r="AI2123">
        <v>11</v>
      </c>
      <c r="AJ2123">
        <v>0</v>
      </c>
    </row>
    <row r="2124" spans="1:36" x14ac:dyDescent="0.25">
      <c r="A2124">
        <v>7873</v>
      </c>
      <c r="B2124">
        <v>1973</v>
      </c>
      <c r="C2124" s="2">
        <f t="shared" ca="1" si="231"/>
        <v>52</v>
      </c>
      <c r="D2124" t="s">
        <v>33</v>
      </c>
      <c r="E2124" t="s">
        <v>34</v>
      </c>
      <c r="F2124">
        <v>63516</v>
      </c>
      <c r="G2124">
        <v>1</v>
      </c>
      <c r="H2124">
        <v>1</v>
      </c>
      <c r="I2124" s="21">
        <f t="shared" si="232"/>
        <v>2</v>
      </c>
      <c r="J2124" s="1">
        <v>41432</v>
      </c>
      <c r="K2124">
        <v>30</v>
      </c>
      <c r="L2124">
        <v>141</v>
      </c>
      <c r="M2124">
        <v>11</v>
      </c>
      <c r="N2124">
        <v>114</v>
      </c>
      <c r="O2124">
        <v>15</v>
      </c>
      <c r="P2124">
        <v>14</v>
      </c>
      <c r="Q2124">
        <v>5</v>
      </c>
      <c r="R2124" s="2">
        <f t="shared" si="233"/>
        <v>300</v>
      </c>
      <c r="S2124">
        <v>4</v>
      </c>
      <c r="T2124" s="2" t="str">
        <f t="shared" si="234"/>
        <v>With Discount</v>
      </c>
      <c r="U2124">
        <v>4</v>
      </c>
      <c r="V2124" s="18">
        <f t="shared" si="235"/>
        <v>109.09090909090909</v>
      </c>
      <c r="W2124">
        <v>1</v>
      </c>
      <c r="X2124">
        <v>7</v>
      </c>
      <c r="Y2124" s="18">
        <f t="shared" si="236"/>
        <v>190.90909090909091</v>
      </c>
      <c r="Z2124">
        <v>5</v>
      </c>
      <c r="AA2124" s="2">
        <f t="shared" si="237"/>
        <v>16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3</v>
      </c>
      <c r="AI2124">
        <v>11</v>
      </c>
      <c r="AJ2124">
        <v>0</v>
      </c>
    </row>
    <row r="2125" spans="1:36" x14ac:dyDescent="0.25">
      <c r="A2125">
        <v>10609</v>
      </c>
      <c r="B2125">
        <v>1962</v>
      </c>
      <c r="C2125" s="2">
        <f t="shared" ca="1" si="231"/>
        <v>63</v>
      </c>
      <c r="D2125" t="s">
        <v>33</v>
      </c>
      <c r="E2125" t="s">
        <v>34</v>
      </c>
      <c r="F2125">
        <v>42769</v>
      </c>
      <c r="G2125">
        <v>0</v>
      </c>
      <c r="H2125">
        <v>1</v>
      </c>
      <c r="I2125" s="21">
        <f t="shared" si="232"/>
        <v>1</v>
      </c>
      <c r="J2125" s="1">
        <v>41618</v>
      </c>
      <c r="K2125">
        <v>15</v>
      </c>
      <c r="L2125">
        <v>71</v>
      </c>
      <c r="M2125">
        <v>0</v>
      </c>
      <c r="N2125">
        <v>13</v>
      </c>
      <c r="O2125">
        <v>3</v>
      </c>
      <c r="P2125">
        <v>1</v>
      </c>
      <c r="Q2125">
        <v>0</v>
      </c>
      <c r="R2125" s="2">
        <f t="shared" si="233"/>
        <v>88</v>
      </c>
      <c r="S2125">
        <v>2</v>
      </c>
      <c r="T2125" s="2" t="str">
        <f t="shared" si="234"/>
        <v>With Discount</v>
      </c>
      <c r="U2125">
        <v>1</v>
      </c>
      <c r="V2125" s="18">
        <f t="shared" si="235"/>
        <v>17.600000000000001</v>
      </c>
      <c r="W2125">
        <v>1</v>
      </c>
      <c r="X2125">
        <v>4</v>
      </c>
      <c r="Y2125" s="18">
        <f t="shared" si="236"/>
        <v>70.400000000000006</v>
      </c>
      <c r="Z2125">
        <v>4</v>
      </c>
      <c r="AA2125" s="2">
        <f t="shared" si="237"/>
        <v>8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3</v>
      </c>
      <c r="AI2125">
        <v>11</v>
      </c>
      <c r="AJ2125">
        <v>0</v>
      </c>
    </row>
    <row r="2126" spans="1:36" x14ac:dyDescent="0.25">
      <c r="A2126">
        <v>6950</v>
      </c>
      <c r="B2126">
        <v>1958</v>
      </c>
      <c r="C2126" s="2">
        <f t="shared" ca="1" si="231"/>
        <v>67</v>
      </c>
      <c r="D2126" t="s">
        <v>443</v>
      </c>
      <c r="E2126" t="s">
        <v>34</v>
      </c>
      <c r="F2126">
        <v>49572</v>
      </c>
      <c r="G2126">
        <v>1</v>
      </c>
      <c r="H2126">
        <v>1</v>
      </c>
      <c r="I2126" s="21">
        <f t="shared" si="232"/>
        <v>2</v>
      </c>
      <c r="J2126" t="s">
        <v>426</v>
      </c>
      <c r="K2126">
        <v>25</v>
      </c>
      <c r="L2126">
        <v>35</v>
      </c>
      <c r="M2126">
        <v>1</v>
      </c>
      <c r="N2126">
        <v>16</v>
      </c>
      <c r="O2126">
        <v>0</v>
      </c>
      <c r="P2126">
        <v>1</v>
      </c>
      <c r="Q2126">
        <v>1</v>
      </c>
      <c r="R2126" s="2">
        <f t="shared" si="233"/>
        <v>54</v>
      </c>
      <c r="S2126">
        <v>2</v>
      </c>
      <c r="T2126" s="2" t="str">
        <f t="shared" si="234"/>
        <v>With Discount</v>
      </c>
      <c r="U2126">
        <v>2</v>
      </c>
      <c r="V2126" s="18">
        <f t="shared" si="235"/>
        <v>21.6</v>
      </c>
      <c r="W2126">
        <v>0</v>
      </c>
      <c r="X2126">
        <v>3</v>
      </c>
      <c r="Y2126" s="18">
        <f t="shared" si="236"/>
        <v>32.4</v>
      </c>
      <c r="Z2126">
        <v>7</v>
      </c>
      <c r="AA2126" s="2">
        <f t="shared" si="237"/>
        <v>7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3</v>
      </c>
      <c r="AI2126">
        <v>11</v>
      </c>
      <c r="AJ2126">
        <v>0</v>
      </c>
    </row>
    <row r="2127" spans="1:36" x14ac:dyDescent="0.25">
      <c r="A2127">
        <v>7233</v>
      </c>
      <c r="B2127">
        <v>1972</v>
      </c>
      <c r="C2127" s="2">
        <f t="shared" ca="1" si="231"/>
        <v>53</v>
      </c>
      <c r="D2127" t="s">
        <v>442</v>
      </c>
      <c r="E2127" t="s">
        <v>34</v>
      </c>
      <c r="F2127">
        <v>69209</v>
      </c>
      <c r="G2127">
        <v>0</v>
      </c>
      <c r="H2127">
        <v>0</v>
      </c>
      <c r="I2127" s="21">
        <f t="shared" si="232"/>
        <v>0</v>
      </c>
      <c r="J2127" t="s">
        <v>438</v>
      </c>
      <c r="K2127">
        <v>4</v>
      </c>
      <c r="L2127">
        <v>496</v>
      </c>
      <c r="M2127">
        <v>32</v>
      </c>
      <c r="N2127">
        <v>849</v>
      </c>
      <c r="O2127">
        <v>229</v>
      </c>
      <c r="P2127">
        <v>48</v>
      </c>
      <c r="Q2127">
        <v>128</v>
      </c>
      <c r="R2127" s="2">
        <f t="shared" si="233"/>
        <v>1782</v>
      </c>
      <c r="S2127">
        <v>2</v>
      </c>
      <c r="T2127" s="2" t="str">
        <f t="shared" si="234"/>
        <v>With Discount</v>
      </c>
      <c r="U2127">
        <v>5</v>
      </c>
      <c r="V2127" s="18">
        <f t="shared" si="235"/>
        <v>810</v>
      </c>
      <c r="W2127">
        <v>3</v>
      </c>
      <c r="X2127">
        <v>6</v>
      </c>
      <c r="Y2127" s="18">
        <f t="shared" si="236"/>
        <v>971.99999999999989</v>
      </c>
      <c r="Z2127">
        <v>4</v>
      </c>
      <c r="AA2127" s="2">
        <f t="shared" si="237"/>
        <v>16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3</v>
      </c>
      <c r="AI2127">
        <v>11</v>
      </c>
      <c r="AJ2127">
        <v>0</v>
      </c>
    </row>
    <row r="2128" spans="1:36" x14ac:dyDescent="0.25">
      <c r="A2128">
        <v>9481</v>
      </c>
      <c r="B2128">
        <v>1976</v>
      </c>
      <c r="C2128" s="2">
        <f t="shared" ca="1" si="231"/>
        <v>49</v>
      </c>
      <c r="D2128" t="s">
        <v>442</v>
      </c>
      <c r="E2128" t="s">
        <v>34</v>
      </c>
      <c r="F2128">
        <v>17148</v>
      </c>
      <c r="G2128">
        <v>1</v>
      </c>
      <c r="H2128">
        <v>0</v>
      </c>
      <c r="I2128" s="21">
        <f t="shared" si="232"/>
        <v>1</v>
      </c>
      <c r="J2128" t="s">
        <v>234</v>
      </c>
      <c r="K2128">
        <v>80</v>
      </c>
      <c r="L2128">
        <v>9</v>
      </c>
      <c r="M2128">
        <v>9</v>
      </c>
      <c r="N2128">
        <v>11</v>
      </c>
      <c r="O2128">
        <v>13</v>
      </c>
      <c r="P2128">
        <v>10</v>
      </c>
      <c r="Q2128">
        <v>16</v>
      </c>
      <c r="R2128" s="2">
        <f t="shared" si="233"/>
        <v>68</v>
      </c>
      <c r="S2128">
        <v>4</v>
      </c>
      <c r="T2128" s="2" t="str">
        <f t="shared" si="234"/>
        <v>With Discount</v>
      </c>
      <c r="U2128">
        <v>3</v>
      </c>
      <c r="V2128" s="18">
        <f t="shared" si="235"/>
        <v>34</v>
      </c>
      <c r="W2128">
        <v>1</v>
      </c>
      <c r="X2128">
        <v>3</v>
      </c>
      <c r="Y2128" s="18">
        <f t="shared" si="236"/>
        <v>34</v>
      </c>
      <c r="Z2128">
        <v>8</v>
      </c>
      <c r="AA2128" s="2">
        <f t="shared" si="237"/>
        <v>11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3</v>
      </c>
      <c r="AI2128">
        <v>11</v>
      </c>
      <c r="AJ2128">
        <v>0</v>
      </c>
    </row>
    <row r="2129" spans="1:36" x14ac:dyDescent="0.25">
      <c r="A2129">
        <v>7699</v>
      </c>
      <c r="B2129">
        <v>1969</v>
      </c>
      <c r="C2129" s="2">
        <f t="shared" ca="1" si="231"/>
        <v>56</v>
      </c>
      <c r="D2129" t="s">
        <v>442</v>
      </c>
      <c r="E2129" t="s">
        <v>57</v>
      </c>
      <c r="F2129">
        <v>40590</v>
      </c>
      <c r="G2129">
        <v>1</v>
      </c>
      <c r="H2129">
        <v>1</v>
      </c>
      <c r="I2129" s="21">
        <f t="shared" si="232"/>
        <v>2</v>
      </c>
      <c r="J2129" s="1">
        <v>41315</v>
      </c>
      <c r="K2129">
        <v>30</v>
      </c>
      <c r="L2129">
        <v>154</v>
      </c>
      <c r="M2129">
        <v>0</v>
      </c>
      <c r="N2129">
        <v>50</v>
      </c>
      <c r="O2129">
        <v>6</v>
      </c>
      <c r="P2129">
        <v>11</v>
      </c>
      <c r="Q2129">
        <v>37</v>
      </c>
      <c r="R2129" s="2">
        <f t="shared" si="233"/>
        <v>258</v>
      </c>
      <c r="S2129">
        <v>5</v>
      </c>
      <c r="T2129" s="2" t="str">
        <f t="shared" si="234"/>
        <v>With Discount</v>
      </c>
      <c r="U2129">
        <v>3</v>
      </c>
      <c r="V2129" s="18">
        <f t="shared" si="235"/>
        <v>129</v>
      </c>
      <c r="W2129">
        <v>4</v>
      </c>
      <c r="X2129">
        <v>3</v>
      </c>
      <c r="Y2129" s="18">
        <f t="shared" si="236"/>
        <v>129</v>
      </c>
      <c r="Z2129">
        <v>6</v>
      </c>
      <c r="AA2129" s="2">
        <f t="shared" si="237"/>
        <v>15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3</v>
      </c>
      <c r="AI2129">
        <v>11</v>
      </c>
      <c r="AJ2129">
        <v>0</v>
      </c>
    </row>
    <row r="2130" spans="1:36" x14ac:dyDescent="0.25">
      <c r="A2130">
        <v>2711</v>
      </c>
      <c r="B2130">
        <v>1976</v>
      </c>
      <c r="C2130" s="2">
        <f t="shared" ca="1" si="231"/>
        <v>49</v>
      </c>
      <c r="D2130" t="s">
        <v>443</v>
      </c>
      <c r="E2130" t="s">
        <v>34</v>
      </c>
      <c r="F2130">
        <v>30560</v>
      </c>
      <c r="G2130">
        <v>1</v>
      </c>
      <c r="H2130">
        <v>0</v>
      </c>
      <c r="I2130" s="21">
        <f t="shared" si="232"/>
        <v>1</v>
      </c>
      <c r="J2130" t="s">
        <v>412</v>
      </c>
      <c r="K2130">
        <v>6</v>
      </c>
      <c r="L2130">
        <v>9</v>
      </c>
      <c r="M2130">
        <v>1</v>
      </c>
      <c r="N2130">
        <v>5</v>
      </c>
      <c r="O2130">
        <v>4</v>
      </c>
      <c r="P2130">
        <v>5</v>
      </c>
      <c r="Q2130">
        <v>7</v>
      </c>
      <c r="R2130" s="2">
        <f t="shared" si="233"/>
        <v>31</v>
      </c>
      <c r="S2130">
        <v>1</v>
      </c>
      <c r="T2130" s="2" t="str">
        <f t="shared" si="234"/>
        <v>With Discount</v>
      </c>
      <c r="U2130">
        <v>1</v>
      </c>
      <c r="V2130" s="18">
        <f t="shared" si="235"/>
        <v>7.75</v>
      </c>
      <c r="W2130">
        <v>0</v>
      </c>
      <c r="X2130">
        <v>3</v>
      </c>
      <c r="Y2130" s="18">
        <f t="shared" si="236"/>
        <v>23.25</v>
      </c>
      <c r="Z2130">
        <v>7</v>
      </c>
      <c r="AA2130" s="2">
        <f t="shared" si="237"/>
        <v>5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3</v>
      </c>
      <c r="AI2130">
        <v>11</v>
      </c>
      <c r="AJ2130">
        <v>0</v>
      </c>
    </row>
    <row r="2131" spans="1:36" x14ac:dyDescent="0.25">
      <c r="A2131">
        <v>8933</v>
      </c>
      <c r="B2131">
        <v>1983</v>
      </c>
      <c r="C2131" s="2">
        <f t="shared" ca="1" si="231"/>
        <v>42</v>
      </c>
      <c r="D2131" t="s">
        <v>443</v>
      </c>
      <c r="E2131" t="s">
        <v>34</v>
      </c>
      <c r="F2131">
        <v>32146</v>
      </c>
      <c r="G2131">
        <v>1</v>
      </c>
      <c r="H2131">
        <v>0</v>
      </c>
      <c r="I2131" s="21">
        <f t="shared" si="232"/>
        <v>1</v>
      </c>
      <c r="J2131" s="1">
        <v>41978</v>
      </c>
      <c r="K2131">
        <v>16</v>
      </c>
      <c r="L2131">
        <v>26</v>
      </c>
      <c r="M2131">
        <v>3</v>
      </c>
      <c r="N2131">
        <v>23</v>
      </c>
      <c r="O2131">
        <v>4</v>
      </c>
      <c r="P2131">
        <v>7</v>
      </c>
      <c r="Q2131">
        <v>3</v>
      </c>
      <c r="R2131" s="2">
        <f t="shared" si="233"/>
        <v>66</v>
      </c>
      <c r="S2131">
        <v>2</v>
      </c>
      <c r="T2131" s="2" t="str">
        <f t="shared" si="234"/>
        <v>With Discount</v>
      </c>
      <c r="U2131">
        <v>2</v>
      </c>
      <c r="V2131" s="18">
        <f t="shared" si="235"/>
        <v>22</v>
      </c>
      <c r="W2131">
        <v>0</v>
      </c>
      <c r="X2131">
        <v>4</v>
      </c>
      <c r="Y2131" s="18">
        <f t="shared" si="236"/>
        <v>44</v>
      </c>
      <c r="Z2131">
        <v>6</v>
      </c>
      <c r="AA2131" s="2">
        <f t="shared" si="237"/>
        <v>8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3</v>
      </c>
      <c r="AI2131">
        <v>11</v>
      </c>
      <c r="AJ2131">
        <v>0</v>
      </c>
    </row>
    <row r="2132" spans="1:36" x14ac:dyDescent="0.25">
      <c r="A2132">
        <v>8726</v>
      </c>
      <c r="B2132">
        <v>1964</v>
      </c>
      <c r="C2132" s="2">
        <f t="shared" ca="1" si="231"/>
        <v>61</v>
      </c>
      <c r="D2132" t="s">
        <v>443</v>
      </c>
      <c r="E2132" t="s">
        <v>37</v>
      </c>
      <c r="F2132">
        <v>41713</v>
      </c>
      <c r="G2132">
        <v>1</v>
      </c>
      <c r="H2132">
        <v>1</v>
      </c>
      <c r="I2132" s="21">
        <f t="shared" si="232"/>
        <v>2</v>
      </c>
      <c r="J2132" t="s">
        <v>304</v>
      </c>
      <c r="K2132">
        <v>57</v>
      </c>
      <c r="L2132">
        <v>77</v>
      </c>
      <c r="M2132">
        <v>8</v>
      </c>
      <c r="N2132">
        <v>44</v>
      </c>
      <c r="O2132">
        <v>10</v>
      </c>
      <c r="P2132">
        <v>10</v>
      </c>
      <c r="Q2132">
        <v>25</v>
      </c>
      <c r="R2132" s="2">
        <f t="shared" si="233"/>
        <v>174</v>
      </c>
      <c r="S2132">
        <v>5</v>
      </c>
      <c r="T2132" s="2" t="str">
        <f t="shared" si="234"/>
        <v>With Discount</v>
      </c>
      <c r="U2132">
        <v>3</v>
      </c>
      <c r="V2132" s="18">
        <f t="shared" si="235"/>
        <v>74.571428571428569</v>
      </c>
      <c r="W2132">
        <v>1</v>
      </c>
      <c r="X2132">
        <v>4</v>
      </c>
      <c r="Y2132" s="18">
        <f t="shared" si="236"/>
        <v>99.428571428571416</v>
      </c>
      <c r="Z2132">
        <v>6</v>
      </c>
      <c r="AA2132" s="2">
        <f t="shared" si="237"/>
        <v>13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3</v>
      </c>
      <c r="AI2132">
        <v>11</v>
      </c>
      <c r="AJ2132">
        <v>0</v>
      </c>
    </row>
    <row r="2133" spans="1:36" x14ac:dyDescent="0.25">
      <c r="A2133">
        <v>1515</v>
      </c>
      <c r="B2133">
        <v>1975</v>
      </c>
      <c r="C2133" s="2">
        <f t="shared" ca="1" si="231"/>
        <v>50</v>
      </c>
      <c r="D2133" t="s">
        <v>443</v>
      </c>
      <c r="E2133" t="s">
        <v>34</v>
      </c>
      <c r="F2133">
        <v>34176</v>
      </c>
      <c r="G2133">
        <v>0</v>
      </c>
      <c r="H2133">
        <v>1</v>
      </c>
      <c r="I2133" s="21">
        <f t="shared" si="232"/>
        <v>1</v>
      </c>
      <c r="J2133" t="s">
        <v>123</v>
      </c>
      <c r="K2133">
        <v>9</v>
      </c>
      <c r="L2133">
        <v>11</v>
      </c>
      <c r="M2133">
        <v>2</v>
      </c>
      <c r="N2133">
        <v>7</v>
      </c>
      <c r="O2133">
        <v>4</v>
      </c>
      <c r="P2133">
        <v>2</v>
      </c>
      <c r="Q2133">
        <v>2</v>
      </c>
      <c r="R2133" s="2">
        <f t="shared" si="233"/>
        <v>28</v>
      </c>
      <c r="S2133">
        <v>1</v>
      </c>
      <c r="T2133" s="2" t="str">
        <f t="shared" si="234"/>
        <v>With Discount</v>
      </c>
      <c r="U2133">
        <v>1</v>
      </c>
      <c r="V2133" s="18">
        <f t="shared" si="235"/>
        <v>7</v>
      </c>
      <c r="W2133">
        <v>0</v>
      </c>
      <c r="X2133">
        <v>3</v>
      </c>
      <c r="Y2133" s="18">
        <f t="shared" si="236"/>
        <v>21</v>
      </c>
      <c r="Z2133">
        <v>3</v>
      </c>
      <c r="AA2133" s="2">
        <f t="shared" si="237"/>
        <v>5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3</v>
      </c>
      <c r="AI2133">
        <v>11</v>
      </c>
      <c r="AJ2133">
        <v>0</v>
      </c>
    </row>
    <row r="2134" spans="1:36" x14ac:dyDescent="0.25">
      <c r="A2134">
        <v>5186</v>
      </c>
      <c r="B2134">
        <v>1955</v>
      </c>
      <c r="C2134" s="2">
        <f t="shared" ca="1" si="231"/>
        <v>70</v>
      </c>
      <c r="D2134" t="s">
        <v>33</v>
      </c>
      <c r="E2134" t="s">
        <v>34</v>
      </c>
      <c r="F2134">
        <v>58482</v>
      </c>
      <c r="G2134">
        <v>0</v>
      </c>
      <c r="H2134">
        <v>1</v>
      </c>
      <c r="I2134" s="21">
        <f t="shared" si="232"/>
        <v>1</v>
      </c>
      <c r="J2134" s="1">
        <v>41976</v>
      </c>
      <c r="K2134">
        <v>59</v>
      </c>
      <c r="L2134">
        <v>576</v>
      </c>
      <c r="M2134">
        <v>7</v>
      </c>
      <c r="N2134">
        <v>115</v>
      </c>
      <c r="O2134">
        <v>19</v>
      </c>
      <c r="P2134">
        <v>7</v>
      </c>
      <c r="Q2134">
        <v>7</v>
      </c>
      <c r="R2134" s="2">
        <f t="shared" si="233"/>
        <v>731</v>
      </c>
      <c r="S2134">
        <v>2</v>
      </c>
      <c r="T2134" s="2" t="str">
        <f t="shared" si="234"/>
        <v>With Discount</v>
      </c>
      <c r="U2134">
        <v>7</v>
      </c>
      <c r="V2134" s="18">
        <f t="shared" si="235"/>
        <v>319.8125</v>
      </c>
      <c r="W2134">
        <v>4</v>
      </c>
      <c r="X2134">
        <v>9</v>
      </c>
      <c r="Y2134" s="18">
        <f t="shared" si="236"/>
        <v>411.1875</v>
      </c>
      <c r="Z2134">
        <v>6</v>
      </c>
      <c r="AA2134" s="2">
        <f t="shared" si="237"/>
        <v>22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3</v>
      </c>
      <c r="AI2134">
        <v>11</v>
      </c>
      <c r="AJ2134">
        <v>0</v>
      </c>
    </row>
    <row r="2135" spans="1:36" x14ac:dyDescent="0.25">
      <c r="A2135">
        <v>10157</v>
      </c>
      <c r="B2135">
        <v>1965</v>
      </c>
      <c r="C2135" s="2">
        <f t="shared" ca="1" si="231"/>
        <v>60</v>
      </c>
      <c r="D2135" t="s">
        <v>442</v>
      </c>
      <c r="E2135" t="s">
        <v>30</v>
      </c>
      <c r="F2135">
        <v>59686</v>
      </c>
      <c r="G2135">
        <v>0</v>
      </c>
      <c r="H2135">
        <v>1</v>
      </c>
      <c r="I2135" s="21">
        <f t="shared" si="232"/>
        <v>1</v>
      </c>
      <c r="J2135" t="s">
        <v>309</v>
      </c>
      <c r="K2135">
        <v>78</v>
      </c>
      <c r="L2135">
        <v>89</v>
      </c>
      <c r="M2135">
        <v>15</v>
      </c>
      <c r="N2135">
        <v>89</v>
      </c>
      <c r="O2135">
        <v>34</v>
      </c>
      <c r="P2135">
        <v>42</v>
      </c>
      <c r="Q2135">
        <v>5</v>
      </c>
      <c r="R2135" s="2">
        <f t="shared" si="233"/>
        <v>274</v>
      </c>
      <c r="S2135">
        <v>1</v>
      </c>
      <c r="T2135" s="2" t="str">
        <f t="shared" si="234"/>
        <v>With Discount</v>
      </c>
      <c r="U2135">
        <v>4</v>
      </c>
      <c r="V2135" s="18">
        <f t="shared" si="235"/>
        <v>109.60000000000001</v>
      </c>
      <c r="W2135">
        <v>1</v>
      </c>
      <c r="X2135">
        <v>6</v>
      </c>
      <c r="Y2135" s="18">
        <f t="shared" si="236"/>
        <v>164.4</v>
      </c>
      <c r="Z2135">
        <v>4</v>
      </c>
      <c r="AA2135" s="2">
        <f t="shared" si="237"/>
        <v>12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3</v>
      </c>
      <c r="AI2135">
        <v>11</v>
      </c>
      <c r="AJ2135">
        <v>0</v>
      </c>
    </row>
    <row r="2136" spans="1:36" x14ac:dyDescent="0.25">
      <c r="A2136">
        <v>5667</v>
      </c>
      <c r="B2136">
        <v>1964</v>
      </c>
      <c r="C2136" s="2">
        <f t="shared" ca="1" si="231"/>
        <v>61</v>
      </c>
      <c r="D2136" t="s">
        <v>33</v>
      </c>
      <c r="E2136" t="s">
        <v>34</v>
      </c>
      <c r="F2136">
        <v>60896</v>
      </c>
      <c r="G2136">
        <v>0</v>
      </c>
      <c r="H2136">
        <v>1</v>
      </c>
      <c r="I2136" s="21">
        <f t="shared" si="232"/>
        <v>1</v>
      </c>
      <c r="J2136" s="1">
        <v>41223</v>
      </c>
      <c r="K2136">
        <v>90</v>
      </c>
      <c r="L2136">
        <v>1013</v>
      </c>
      <c r="M2136">
        <v>30</v>
      </c>
      <c r="N2136">
        <v>399</v>
      </c>
      <c r="O2136">
        <v>60</v>
      </c>
      <c r="P2136">
        <v>46</v>
      </c>
      <c r="Q2136">
        <v>153</v>
      </c>
      <c r="R2136" s="2">
        <f t="shared" si="233"/>
        <v>1701</v>
      </c>
      <c r="S2136">
        <v>3</v>
      </c>
      <c r="T2136" s="2" t="str">
        <f t="shared" si="234"/>
        <v>With Discount</v>
      </c>
      <c r="U2136">
        <v>9</v>
      </c>
      <c r="V2136" s="18">
        <f t="shared" si="235"/>
        <v>1177.6153846153845</v>
      </c>
      <c r="W2136">
        <v>10</v>
      </c>
      <c r="X2136">
        <v>4</v>
      </c>
      <c r="Y2136" s="18">
        <f t="shared" si="236"/>
        <v>523.38461538461536</v>
      </c>
      <c r="Z2136">
        <v>6</v>
      </c>
      <c r="AA2136" s="2">
        <f t="shared" si="237"/>
        <v>26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3</v>
      </c>
      <c r="AI2136">
        <v>11</v>
      </c>
      <c r="AJ2136">
        <v>1</v>
      </c>
    </row>
    <row r="2137" spans="1:36" x14ac:dyDescent="0.25">
      <c r="A2137">
        <v>902</v>
      </c>
      <c r="B2137">
        <v>1980</v>
      </c>
      <c r="C2137" s="2">
        <f t="shared" ca="1" si="231"/>
        <v>45</v>
      </c>
      <c r="D2137" t="s">
        <v>442</v>
      </c>
      <c r="E2137" t="s">
        <v>34</v>
      </c>
      <c r="F2137">
        <v>62994</v>
      </c>
      <c r="G2137">
        <v>1</v>
      </c>
      <c r="H2137">
        <v>0</v>
      </c>
      <c r="I2137" s="21">
        <f t="shared" si="232"/>
        <v>1</v>
      </c>
      <c r="J2137" s="1">
        <v>41732</v>
      </c>
      <c r="K2137">
        <v>74</v>
      </c>
      <c r="L2137">
        <v>224</v>
      </c>
      <c r="M2137">
        <v>12</v>
      </c>
      <c r="N2137">
        <v>48</v>
      </c>
      <c r="O2137">
        <v>4</v>
      </c>
      <c r="P2137">
        <v>12</v>
      </c>
      <c r="Q2137">
        <v>12</v>
      </c>
      <c r="R2137" s="2">
        <f t="shared" si="233"/>
        <v>312</v>
      </c>
      <c r="S2137">
        <v>1</v>
      </c>
      <c r="T2137" s="2" t="str">
        <f t="shared" si="234"/>
        <v>With Discount</v>
      </c>
      <c r="U2137">
        <v>6</v>
      </c>
      <c r="V2137" s="18">
        <f t="shared" si="235"/>
        <v>187.2</v>
      </c>
      <c r="W2137">
        <v>2</v>
      </c>
      <c r="X2137">
        <v>4</v>
      </c>
      <c r="Y2137" s="18">
        <f t="shared" si="236"/>
        <v>124.80000000000001</v>
      </c>
      <c r="Z2137">
        <v>6</v>
      </c>
      <c r="AA2137" s="2">
        <f t="shared" si="237"/>
        <v>13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3</v>
      </c>
      <c r="AI2137">
        <v>11</v>
      </c>
      <c r="AJ2137">
        <v>0</v>
      </c>
    </row>
    <row r="2138" spans="1:36" x14ac:dyDescent="0.25">
      <c r="A2138">
        <v>977</v>
      </c>
      <c r="B2138">
        <v>1957</v>
      </c>
      <c r="C2138" s="2">
        <f t="shared" ca="1" si="231"/>
        <v>68</v>
      </c>
      <c r="D2138" t="s">
        <v>442</v>
      </c>
      <c r="E2138" t="s">
        <v>34</v>
      </c>
      <c r="F2138">
        <v>47320</v>
      </c>
      <c r="G2138">
        <v>0</v>
      </c>
      <c r="H2138">
        <v>1</v>
      </c>
      <c r="I2138" s="21">
        <f t="shared" si="232"/>
        <v>1</v>
      </c>
      <c r="J2138" s="1">
        <v>41282</v>
      </c>
      <c r="K2138">
        <v>10</v>
      </c>
      <c r="L2138">
        <v>200</v>
      </c>
      <c r="M2138">
        <v>19</v>
      </c>
      <c r="N2138">
        <v>111</v>
      </c>
      <c r="O2138">
        <v>50</v>
      </c>
      <c r="P2138">
        <v>15</v>
      </c>
      <c r="Q2138">
        <v>19</v>
      </c>
      <c r="R2138" s="2">
        <f t="shared" si="233"/>
        <v>414</v>
      </c>
      <c r="S2138">
        <v>6</v>
      </c>
      <c r="T2138" s="2" t="str">
        <f t="shared" si="234"/>
        <v>With Discount</v>
      </c>
      <c r="U2138">
        <v>5</v>
      </c>
      <c r="V2138" s="18">
        <f t="shared" si="235"/>
        <v>159.23076923076923</v>
      </c>
      <c r="W2138">
        <v>1</v>
      </c>
      <c r="X2138">
        <v>8</v>
      </c>
      <c r="Y2138" s="18">
        <f t="shared" si="236"/>
        <v>254.76923076923077</v>
      </c>
      <c r="Z2138">
        <v>6</v>
      </c>
      <c r="AA2138" s="2">
        <f t="shared" si="237"/>
        <v>20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3</v>
      </c>
      <c r="AI2138">
        <v>11</v>
      </c>
      <c r="AJ2138">
        <v>0</v>
      </c>
    </row>
    <row r="2139" spans="1:36" x14ac:dyDescent="0.25">
      <c r="A2139">
        <v>7313</v>
      </c>
      <c r="B2139">
        <v>1949</v>
      </c>
      <c r="C2139" s="2">
        <f t="shared" ca="1" si="231"/>
        <v>76</v>
      </c>
      <c r="D2139" t="s">
        <v>443</v>
      </c>
      <c r="E2139" t="s">
        <v>57</v>
      </c>
      <c r="F2139">
        <v>74859</v>
      </c>
      <c r="G2139">
        <v>0</v>
      </c>
      <c r="H2139">
        <v>0</v>
      </c>
      <c r="I2139" s="21">
        <f t="shared" si="232"/>
        <v>0</v>
      </c>
      <c r="J2139" s="1">
        <v>41339</v>
      </c>
      <c r="K2139">
        <v>63</v>
      </c>
      <c r="L2139">
        <v>570</v>
      </c>
      <c r="M2139">
        <v>73</v>
      </c>
      <c r="N2139">
        <v>614</v>
      </c>
      <c r="O2139">
        <v>133</v>
      </c>
      <c r="P2139">
        <v>102</v>
      </c>
      <c r="Q2139">
        <v>73</v>
      </c>
      <c r="R2139" s="2">
        <f t="shared" si="233"/>
        <v>1565</v>
      </c>
      <c r="S2139">
        <v>1</v>
      </c>
      <c r="T2139" s="2" t="str">
        <f t="shared" si="234"/>
        <v>With Discount</v>
      </c>
      <c r="U2139">
        <v>6</v>
      </c>
      <c r="V2139" s="18">
        <f t="shared" si="235"/>
        <v>552.35294117647061</v>
      </c>
      <c r="W2139">
        <v>5</v>
      </c>
      <c r="X2139">
        <v>11</v>
      </c>
      <c r="Y2139" s="18">
        <f t="shared" si="236"/>
        <v>1012.6470588235295</v>
      </c>
      <c r="Z2139">
        <v>3</v>
      </c>
      <c r="AA2139" s="2">
        <f t="shared" si="237"/>
        <v>23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3</v>
      </c>
      <c r="AI2139">
        <v>11</v>
      </c>
      <c r="AJ2139">
        <v>0</v>
      </c>
    </row>
    <row r="2140" spans="1:36" x14ac:dyDescent="0.25">
      <c r="A2140">
        <v>7600</v>
      </c>
      <c r="B2140">
        <v>1992</v>
      </c>
      <c r="C2140" s="2">
        <f t="shared" ca="1" si="231"/>
        <v>33</v>
      </c>
      <c r="D2140" t="s">
        <v>41</v>
      </c>
      <c r="E2140" t="s">
        <v>30</v>
      </c>
      <c r="F2140">
        <v>15253</v>
      </c>
      <c r="G2140">
        <v>1</v>
      </c>
      <c r="H2140">
        <v>0</v>
      </c>
      <c r="I2140" s="21">
        <f t="shared" si="232"/>
        <v>1</v>
      </c>
      <c r="J2140" t="s">
        <v>152</v>
      </c>
      <c r="K2140">
        <v>13</v>
      </c>
      <c r="L2140">
        <v>1</v>
      </c>
      <c r="M2140">
        <v>3</v>
      </c>
      <c r="N2140">
        <v>3</v>
      </c>
      <c r="O2140">
        <v>8</v>
      </c>
      <c r="P2140">
        <v>1</v>
      </c>
      <c r="Q2140">
        <v>13</v>
      </c>
      <c r="R2140" s="2">
        <f t="shared" si="233"/>
        <v>29</v>
      </c>
      <c r="S2140">
        <v>2</v>
      </c>
      <c r="T2140" s="2" t="str">
        <f t="shared" si="234"/>
        <v>With Discount</v>
      </c>
      <c r="U2140">
        <v>1</v>
      </c>
      <c r="V2140" s="18">
        <f t="shared" si="235"/>
        <v>7.25</v>
      </c>
      <c r="W2140">
        <v>0</v>
      </c>
      <c r="X2140">
        <v>3</v>
      </c>
      <c r="Y2140" s="18">
        <f t="shared" si="236"/>
        <v>21.75</v>
      </c>
      <c r="Z2140">
        <v>7</v>
      </c>
      <c r="AA2140" s="2">
        <f t="shared" si="237"/>
        <v>6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3</v>
      </c>
      <c r="AI2140">
        <v>11</v>
      </c>
      <c r="AJ2140">
        <v>0</v>
      </c>
    </row>
    <row r="2141" spans="1:36" x14ac:dyDescent="0.25">
      <c r="A2141">
        <v>9706</v>
      </c>
      <c r="B2141">
        <v>1974</v>
      </c>
      <c r="C2141" s="2">
        <f t="shared" ca="1" si="231"/>
        <v>51</v>
      </c>
      <c r="D2141" t="s">
        <v>33</v>
      </c>
      <c r="E2141" t="s">
        <v>30</v>
      </c>
      <c r="F2141">
        <v>31560</v>
      </c>
      <c r="G2141">
        <v>1</v>
      </c>
      <c r="H2141">
        <v>0</v>
      </c>
      <c r="I2141" s="21">
        <f t="shared" si="232"/>
        <v>1</v>
      </c>
      <c r="J2141" t="s">
        <v>385</v>
      </c>
      <c r="K2141">
        <v>98</v>
      </c>
      <c r="L2141">
        <v>62</v>
      </c>
      <c r="M2141">
        <v>1</v>
      </c>
      <c r="N2141">
        <v>20</v>
      </c>
      <c r="O2141">
        <v>4</v>
      </c>
      <c r="P2141">
        <v>0</v>
      </c>
      <c r="Q2141">
        <v>7</v>
      </c>
      <c r="R2141" s="2">
        <f t="shared" si="233"/>
        <v>94</v>
      </c>
      <c r="S2141">
        <v>2</v>
      </c>
      <c r="T2141" s="2" t="str">
        <f t="shared" si="234"/>
        <v>With Discount</v>
      </c>
      <c r="U2141">
        <v>2</v>
      </c>
      <c r="V2141" s="18">
        <f t="shared" si="235"/>
        <v>37.6</v>
      </c>
      <c r="W2141">
        <v>1</v>
      </c>
      <c r="X2141">
        <v>3</v>
      </c>
      <c r="Y2141" s="18">
        <f t="shared" si="236"/>
        <v>56.4</v>
      </c>
      <c r="Z2141">
        <v>8</v>
      </c>
      <c r="AA2141" s="2">
        <f t="shared" si="237"/>
        <v>8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3</v>
      </c>
      <c r="AI2141">
        <v>11</v>
      </c>
      <c r="AJ2141">
        <v>0</v>
      </c>
    </row>
    <row r="2142" spans="1:36" x14ac:dyDescent="0.25">
      <c r="A2142">
        <v>2429</v>
      </c>
      <c r="B2142">
        <v>1954</v>
      </c>
      <c r="C2142" s="2">
        <f t="shared" ca="1" si="231"/>
        <v>71</v>
      </c>
      <c r="D2142" t="s">
        <v>442</v>
      </c>
      <c r="E2142" t="s">
        <v>37</v>
      </c>
      <c r="F2142">
        <v>72071</v>
      </c>
      <c r="G2142">
        <v>0</v>
      </c>
      <c r="H2142">
        <v>1</v>
      </c>
      <c r="I2142" s="21">
        <f t="shared" si="232"/>
        <v>1</v>
      </c>
      <c r="J2142" t="s">
        <v>326</v>
      </c>
      <c r="K2142">
        <v>4</v>
      </c>
      <c r="L2142">
        <v>531</v>
      </c>
      <c r="M2142">
        <v>69</v>
      </c>
      <c r="N2142">
        <v>300</v>
      </c>
      <c r="O2142">
        <v>150</v>
      </c>
      <c r="P2142">
        <v>138</v>
      </c>
      <c r="Q2142">
        <v>150</v>
      </c>
      <c r="R2142" s="2">
        <f t="shared" si="233"/>
        <v>1338</v>
      </c>
      <c r="S2142">
        <v>3</v>
      </c>
      <c r="T2142" s="2" t="str">
        <f t="shared" si="234"/>
        <v>With Discount</v>
      </c>
      <c r="U2142">
        <v>5</v>
      </c>
      <c r="V2142" s="18">
        <f t="shared" si="235"/>
        <v>514.61538461538464</v>
      </c>
      <c r="W2142">
        <v>4</v>
      </c>
      <c r="X2142">
        <v>8</v>
      </c>
      <c r="Y2142" s="18">
        <f t="shared" si="236"/>
        <v>823.38461538461547</v>
      </c>
      <c r="Z2142">
        <v>2</v>
      </c>
      <c r="AA2142" s="2">
        <f t="shared" si="237"/>
        <v>20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3</v>
      </c>
      <c r="AI2142">
        <v>11</v>
      </c>
      <c r="AJ2142">
        <v>0</v>
      </c>
    </row>
    <row r="2143" spans="1:36" x14ac:dyDescent="0.25">
      <c r="A2143">
        <v>3520</v>
      </c>
      <c r="B2143">
        <v>1990</v>
      </c>
      <c r="C2143" s="2">
        <f t="shared" ca="1" si="231"/>
        <v>35</v>
      </c>
      <c r="D2143" t="s">
        <v>443</v>
      </c>
      <c r="E2143" t="s">
        <v>30</v>
      </c>
      <c r="F2143">
        <v>91172</v>
      </c>
      <c r="G2143">
        <v>0</v>
      </c>
      <c r="H2143">
        <v>0</v>
      </c>
      <c r="I2143" s="21">
        <f t="shared" si="232"/>
        <v>0</v>
      </c>
      <c r="J2143" t="s">
        <v>237</v>
      </c>
      <c r="K2143">
        <v>94</v>
      </c>
      <c r="L2143">
        <v>162</v>
      </c>
      <c r="M2143">
        <v>28</v>
      </c>
      <c r="N2143">
        <v>818</v>
      </c>
      <c r="O2143">
        <v>0</v>
      </c>
      <c r="P2143">
        <v>28</v>
      </c>
      <c r="Q2143">
        <v>56</v>
      </c>
      <c r="R2143" s="2">
        <f t="shared" si="233"/>
        <v>1092</v>
      </c>
      <c r="S2143">
        <v>0</v>
      </c>
      <c r="T2143" s="2" t="str">
        <f t="shared" si="234"/>
        <v>Without Discount</v>
      </c>
      <c r="U2143">
        <v>4</v>
      </c>
      <c r="V2143" s="18">
        <f t="shared" si="235"/>
        <v>397.09090909090912</v>
      </c>
      <c r="W2143">
        <v>3</v>
      </c>
      <c r="X2143">
        <v>7</v>
      </c>
      <c r="Y2143" s="18">
        <f t="shared" si="236"/>
        <v>694.90909090909088</v>
      </c>
      <c r="Z2143">
        <v>3</v>
      </c>
      <c r="AA2143" s="2">
        <f t="shared" si="237"/>
        <v>14</v>
      </c>
      <c r="AB2143">
        <v>1</v>
      </c>
      <c r="AC2143">
        <v>0</v>
      </c>
      <c r="AD2143">
        <v>1</v>
      </c>
      <c r="AE2143">
        <v>1</v>
      </c>
      <c r="AF2143">
        <v>1</v>
      </c>
      <c r="AG2143">
        <v>0</v>
      </c>
      <c r="AH2143">
        <v>3</v>
      </c>
      <c r="AI2143">
        <v>11</v>
      </c>
      <c r="AJ2143">
        <v>1</v>
      </c>
    </row>
    <row r="2144" spans="1:36" x14ac:dyDescent="0.25">
      <c r="A2144">
        <v>10394</v>
      </c>
      <c r="B2144">
        <v>1984</v>
      </c>
      <c r="C2144" s="2">
        <f t="shared" ca="1" si="231"/>
        <v>41</v>
      </c>
      <c r="D2144" t="s">
        <v>442</v>
      </c>
      <c r="E2144" t="s">
        <v>34</v>
      </c>
      <c r="F2144">
        <v>90000</v>
      </c>
      <c r="G2144">
        <v>0</v>
      </c>
      <c r="H2144">
        <v>0</v>
      </c>
      <c r="I2144" s="21">
        <f t="shared" si="232"/>
        <v>0</v>
      </c>
      <c r="J2144" t="s">
        <v>261</v>
      </c>
      <c r="K2144">
        <v>91</v>
      </c>
      <c r="L2144">
        <v>675</v>
      </c>
      <c r="M2144">
        <v>144</v>
      </c>
      <c r="N2144">
        <v>133</v>
      </c>
      <c r="O2144">
        <v>94</v>
      </c>
      <c r="P2144">
        <v>192</v>
      </c>
      <c r="Q2144">
        <v>241</v>
      </c>
      <c r="R2144" s="2">
        <f t="shared" si="233"/>
        <v>1479</v>
      </c>
      <c r="S2144">
        <v>1</v>
      </c>
      <c r="T2144" s="2" t="str">
        <f t="shared" si="234"/>
        <v>With Discount</v>
      </c>
      <c r="U2144">
        <v>4</v>
      </c>
      <c r="V2144" s="18">
        <f t="shared" si="235"/>
        <v>657.33333333333326</v>
      </c>
      <c r="W2144">
        <v>8</v>
      </c>
      <c r="X2144">
        <v>5</v>
      </c>
      <c r="Y2144" s="18">
        <f t="shared" si="236"/>
        <v>821.66666666666674</v>
      </c>
      <c r="Z2144">
        <v>1</v>
      </c>
      <c r="AA2144" s="2">
        <f t="shared" si="237"/>
        <v>18</v>
      </c>
      <c r="AB2144">
        <v>1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3</v>
      </c>
      <c r="AI2144">
        <v>11</v>
      </c>
      <c r="AJ2144">
        <v>0</v>
      </c>
    </row>
    <row r="2145" spans="1:36" x14ac:dyDescent="0.25">
      <c r="A2145">
        <v>4548</v>
      </c>
      <c r="B2145">
        <v>1981</v>
      </c>
      <c r="C2145" s="2">
        <f t="shared" ca="1" si="231"/>
        <v>44</v>
      </c>
      <c r="D2145" t="s">
        <v>442</v>
      </c>
      <c r="E2145" t="s">
        <v>30</v>
      </c>
      <c r="F2145">
        <v>41967</v>
      </c>
      <c r="G2145">
        <v>1</v>
      </c>
      <c r="H2145">
        <v>1</v>
      </c>
      <c r="I2145" s="21">
        <f t="shared" si="232"/>
        <v>2</v>
      </c>
      <c r="J2145" t="s">
        <v>80</v>
      </c>
      <c r="K2145">
        <v>66</v>
      </c>
      <c r="L2145">
        <v>23</v>
      </c>
      <c r="M2145">
        <v>4</v>
      </c>
      <c r="N2145">
        <v>10</v>
      </c>
      <c r="O2145">
        <v>0</v>
      </c>
      <c r="P2145">
        <v>2</v>
      </c>
      <c r="Q2145">
        <v>15</v>
      </c>
      <c r="R2145" s="2">
        <f t="shared" si="233"/>
        <v>54</v>
      </c>
      <c r="S2145">
        <v>1</v>
      </c>
      <c r="T2145" s="2" t="str">
        <f t="shared" si="234"/>
        <v>With Discount</v>
      </c>
      <c r="U2145">
        <v>1</v>
      </c>
      <c r="V2145" s="18">
        <f t="shared" si="235"/>
        <v>13.5</v>
      </c>
      <c r="W2145">
        <v>0</v>
      </c>
      <c r="X2145">
        <v>3</v>
      </c>
      <c r="Y2145" s="18">
        <f t="shared" si="236"/>
        <v>40.5</v>
      </c>
      <c r="Z2145">
        <v>4</v>
      </c>
      <c r="AA2145" s="2">
        <f t="shared" si="237"/>
        <v>5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3</v>
      </c>
      <c r="AI2145">
        <v>11</v>
      </c>
      <c r="AJ2145">
        <v>0</v>
      </c>
    </row>
    <row r="2146" spans="1:36" x14ac:dyDescent="0.25">
      <c r="A2146">
        <v>9362</v>
      </c>
      <c r="B2146">
        <v>1965</v>
      </c>
      <c r="C2146" s="2">
        <f t="shared" ca="1" si="231"/>
        <v>60</v>
      </c>
      <c r="D2146" t="s">
        <v>442</v>
      </c>
      <c r="E2146" t="s">
        <v>30</v>
      </c>
      <c r="F2146">
        <v>69263</v>
      </c>
      <c r="G2146">
        <v>0</v>
      </c>
      <c r="H2146">
        <v>1</v>
      </c>
      <c r="I2146" s="21">
        <f t="shared" si="232"/>
        <v>1</v>
      </c>
      <c r="J2146" s="1">
        <v>41762</v>
      </c>
      <c r="K2146">
        <v>14</v>
      </c>
      <c r="L2146">
        <v>492</v>
      </c>
      <c r="M2146">
        <v>5</v>
      </c>
      <c r="N2146">
        <v>32</v>
      </c>
      <c r="O2146">
        <v>13</v>
      </c>
      <c r="P2146">
        <v>5</v>
      </c>
      <c r="Q2146">
        <v>21</v>
      </c>
      <c r="R2146" s="2">
        <f t="shared" si="233"/>
        <v>568</v>
      </c>
      <c r="S2146">
        <v>1</v>
      </c>
      <c r="T2146" s="2" t="str">
        <f t="shared" si="234"/>
        <v>With Discount</v>
      </c>
      <c r="U2146">
        <v>9</v>
      </c>
      <c r="V2146" s="18">
        <f t="shared" si="235"/>
        <v>319.5</v>
      </c>
      <c r="W2146">
        <v>1</v>
      </c>
      <c r="X2146">
        <v>7</v>
      </c>
      <c r="Y2146" s="18">
        <f t="shared" si="236"/>
        <v>248.5</v>
      </c>
      <c r="Z2146">
        <v>6</v>
      </c>
      <c r="AA2146" s="2">
        <f t="shared" si="237"/>
        <v>18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3</v>
      </c>
      <c r="AI2146">
        <v>11</v>
      </c>
      <c r="AJ2146">
        <v>0</v>
      </c>
    </row>
    <row r="2147" spans="1:36" x14ac:dyDescent="0.25">
      <c r="A2147">
        <v>3968</v>
      </c>
      <c r="B2147">
        <v>1970</v>
      </c>
      <c r="C2147" s="2">
        <f t="shared" ca="1" si="231"/>
        <v>55</v>
      </c>
      <c r="D2147" t="s">
        <v>443</v>
      </c>
      <c r="E2147" t="s">
        <v>37</v>
      </c>
      <c r="F2147">
        <v>65706</v>
      </c>
      <c r="G2147">
        <v>0</v>
      </c>
      <c r="H2147">
        <v>0</v>
      </c>
      <c r="I2147" s="21">
        <f t="shared" si="232"/>
        <v>0</v>
      </c>
      <c r="J2147" t="s">
        <v>377</v>
      </c>
      <c r="K2147">
        <v>77</v>
      </c>
      <c r="L2147">
        <v>918</v>
      </c>
      <c r="M2147">
        <v>10</v>
      </c>
      <c r="N2147">
        <v>129</v>
      </c>
      <c r="O2147">
        <v>13</v>
      </c>
      <c r="P2147">
        <v>0</v>
      </c>
      <c r="Q2147">
        <v>129</v>
      </c>
      <c r="R2147" s="2">
        <f t="shared" si="233"/>
        <v>1199</v>
      </c>
      <c r="S2147">
        <v>1</v>
      </c>
      <c r="T2147" s="2" t="str">
        <f t="shared" si="234"/>
        <v>With Discount</v>
      </c>
      <c r="U2147">
        <v>11</v>
      </c>
      <c r="V2147" s="18">
        <f t="shared" si="235"/>
        <v>573.43478260869563</v>
      </c>
      <c r="W2147">
        <v>3</v>
      </c>
      <c r="X2147">
        <v>12</v>
      </c>
      <c r="Y2147" s="18">
        <f t="shared" si="236"/>
        <v>625.56521739130437</v>
      </c>
      <c r="Z2147">
        <v>7</v>
      </c>
      <c r="AA2147" s="2">
        <f t="shared" si="237"/>
        <v>27</v>
      </c>
      <c r="AB2147">
        <v>0</v>
      </c>
      <c r="AC2147">
        <v>1</v>
      </c>
      <c r="AD2147">
        <v>1</v>
      </c>
      <c r="AE2147">
        <v>0</v>
      </c>
      <c r="AF2147">
        <v>1</v>
      </c>
      <c r="AG2147">
        <v>0</v>
      </c>
      <c r="AH2147">
        <v>3</v>
      </c>
      <c r="AI2147">
        <v>11</v>
      </c>
      <c r="AJ2147">
        <v>1</v>
      </c>
    </row>
    <row r="2148" spans="1:36" x14ac:dyDescent="0.25">
      <c r="A2148">
        <v>4084</v>
      </c>
      <c r="B2148">
        <v>1975</v>
      </c>
      <c r="C2148" s="2">
        <f t="shared" ca="1" si="231"/>
        <v>50</v>
      </c>
      <c r="D2148" t="s">
        <v>442</v>
      </c>
      <c r="E2148" t="s">
        <v>34</v>
      </c>
      <c r="F2148">
        <v>60934</v>
      </c>
      <c r="G2148">
        <v>0</v>
      </c>
      <c r="H2148">
        <v>1</v>
      </c>
      <c r="I2148" s="21">
        <f t="shared" si="232"/>
        <v>1</v>
      </c>
      <c r="J2148" t="s">
        <v>418</v>
      </c>
      <c r="K2148">
        <v>41</v>
      </c>
      <c r="L2148">
        <v>224</v>
      </c>
      <c r="M2148">
        <v>155</v>
      </c>
      <c r="N2148">
        <v>155</v>
      </c>
      <c r="O2148">
        <v>192</v>
      </c>
      <c r="P2148">
        <v>93</v>
      </c>
      <c r="Q2148">
        <v>54</v>
      </c>
      <c r="R2148" s="2">
        <f t="shared" si="233"/>
        <v>873</v>
      </c>
      <c r="S2148">
        <v>2</v>
      </c>
      <c r="T2148" s="2" t="str">
        <f t="shared" si="234"/>
        <v>With Discount</v>
      </c>
      <c r="U2148">
        <v>6</v>
      </c>
      <c r="V2148" s="18">
        <f t="shared" si="235"/>
        <v>308.11764705882354</v>
      </c>
      <c r="W2148">
        <v>4</v>
      </c>
      <c r="X2148">
        <v>11</v>
      </c>
      <c r="Y2148" s="18">
        <f t="shared" si="236"/>
        <v>564.88235294117646</v>
      </c>
      <c r="Z2148">
        <v>4</v>
      </c>
      <c r="AA2148" s="2">
        <f t="shared" si="237"/>
        <v>23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3</v>
      </c>
      <c r="AI2148">
        <v>11</v>
      </c>
      <c r="AJ2148">
        <v>0</v>
      </c>
    </row>
    <row r="2149" spans="1:36" x14ac:dyDescent="0.25">
      <c r="A2149">
        <v>6721</v>
      </c>
      <c r="B2149">
        <v>1951</v>
      </c>
      <c r="C2149" s="2">
        <f t="shared" ca="1" si="231"/>
        <v>74</v>
      </c>
      <c r="D2149" t="s">
        <v>442</v>
      </c>
      <c r="E2149" t="s">
        <v>34</v>
      </c>
      <c r="F2149">
        <v>71965</v>
      </c>
      <c r="G2149">
        <v>0</v>
      </c>
      <c r="H2149">
        <v>1</v>
      </c>
      <c r="I2149" s="21">
        <f t="shared" si="232"/>
        <v>1</v>
      </c>
      <c r="J2149" t="s">
        <v>185</v>
      </c>
      <c r="K2149">
        <v>21</v>
      </c>
      <c r="L2149">
        <v>572</v>
      </c>
      <c r="M2149">
        <v>19</v>
      </c>
      <c r="N2149">
        <v>286</v>
      </c>
      <c r="O2149">
        <v>50</v>
      </c>
      <c r="P2149">
        <v>38</v>
      </c>
      <c r="Q2149">
        <v>248</v>
      </c>
      <c r="R2149" s="2">
        <f t="shared" si="233"/>
        <v>1213</v>
      </c>
      <c r="S2149">
        <v>3</v>
      </c>
      <c r="T2149" s="2" t="str">
        <f t="shared" si="234"/>
        <v>With Discount</v>
      </c>
      <c r="U2149">
        <v>6</v>
      </c>
      <c r="V2149" s="18">
        <f t="shared" si="235"/>
        <v>661.63636363636363</v>
      </c>
      <c r="W2149">
        <v>3</v>
      </c>
      <c r="X2149">
        <v>5</v>
      </c>
      <c r="Y2149" s="18">
        <f t="shared" si="236"/>
        <v>551.36363636363637</v>
      </c>
      <c r="Z2149">
        <v>3</v>
      </c>
      <c r="AA2149" s="2">
        <f t="shared" si="237"/>
        <v>17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3</v>
      </c>
      <c r="AI2149">
        <v>11</v>
      </c>
      <c r="AJ2149">
        <v>0</v>
      </c>
    </row>
    <row r="2150" spans="1:36" x14ac:dyDescent="0.25">
      <c r="A2150">
        <v>2829</v>
      </c>
      <c r="B2150">
        <v>1955</v>
      </c>
      <c r="C2150" s="2">
        <f t="shared" ca="1" si="231"/>
        <v>70</v>
      </c>
      <c r="D2150" t="s">
        <v>442</v>
      </c>
      <c r="E2150" t="s">
        <v>34</v>
      </c>
      <c r="F2150">
        <v>65210</v>
      </c>
      <c r="G2150">
        <v>0</v>
      </c>
      <c r="H2150">
        <v>1</v>
      </c>
      <c r="I2150" s="21">
        <f t="shared" si="232"/>
        <v>1</v>
      </c>
      <c r="J2150" s="1">
        <v>41915</v>
      </c>
      <c r="K2150">
        <v>25</v>
      </c>
      <c r="L2150">
        <v>626</v>
      </c>
      <c r="M2150">
        <v>0</v>
      </c>
      <c r="N2150">
        <v>70</v>
      </c>
      <c r="O2150">
        <v>0</v>
      </c>
      <c r="P2150">
        <v>7</v>
      </c>
      <c r="Q2150">
        <v>28</v>
      </c>
      <c r="R2150" s="2">
        <f t="shared" si="233"/>
        <v>731</v>
      </c>
      <c r="S2150">
        <v>2</v>
      </c>
      <c r="T2150" s="2" t="str">
        <f t="shared" si="234"/>
        <v>With Discount</v>
      </c>
      <c r="U2150">
        <v>9</v>
      </c>
      <c r="V2150" s="18">
        <f t="shared" si="235"/>
        <v>387</v>
      </c>
      <c r="W2150">
        <v>3</v>
      </c>
      <c r="X2150">
        <v>8</v>
      </c>
      <c r="Y2150" s="18">
        <f t="shared" si="236"/>
        <v>344</v>
      </c>
      <c r="Z2150">
        <v>6</v>
      </c>
      <c r="AA2150" s="2">
        <f t="shared" si="237"/>
        <v>22</v>
      </c>
      <c r="AB2150">
        <v>0</v>
      </c>
      <c r="AC2150">
        <v>1</v>
      </c>
      <c r="AD2150">
        <v>0</v>
      </c>
      <c r="AE2150">
        <v>1</v>
      </c>
      <c r="AF2150">
        <v>0</v>
      </c>
      <c r="AG2150">
        <v>0</v>
      </c>
      <c r="AH2150">
        <v>3</v>
      </c>
      <c r="AI2150">
        <v>11</v>
      </c>
      <c r="AJ2150">
        <v>0</v>
      </c>
    </row>
    <row r="2151" spans="1:36" x14ac:dyDescent="0.25">
      <c r="A2151">
        <v>1772</v>
      </c>
      <c r="B2151">
        <v>1975</v>
      </c>
      <c r="C2151" s="2">
        <f t="shared" ca="1" si="231"/>
        <v>50</v>
      </c>
      <c r="D2151" t="s">
        <v>33</v>
      </c>
      <c r="E2151" t="s">
        <v>34</v>
      </c>
      <c r="F2151">
        <v>79174</v>
      </c>
      <c r="G2151">
        <v>0</v>
      </c>
      <c r="H2151">
        <v>0</v>
      </c>
      <c r="I2151" s="21">
        <f t="shared" si="232"/>
        <v>0</v>
      </c>
      <c r="J2151" s="1">
        <v>41579</v>
      </c>
      <c r="K2151">
        <v>2</v>
      </c>
      <c r="L2151">
        <v>1074</v>
      </c>
      <c r="M2151">
        <v>37</v>
      </c>
      <c r="N2151">
        <v>518</v>
      </c>
      <c r="O2151">
        <v>193</v>
      </c>
      <c r="P2151">
        <v>92</v>
      </c>
      <c r="Q2151">
        <v>129</v>
      </c>
      <c r="R2151" s="2">
        <f t="shared" si="233"/>
        <v>2043</v>
      </c>
      <c r="S2151">
        <v>1</v>
      </c>
      <c r="T2151" s="2" t="str">
        <f t="shared" si="234"/>
        <v>With Discount</v>
      </c>
      <c r="U2151">
        <v>5</v>
      </c>
      <c r="V2151" s="18">
        <f t="shared" si="235"/>
        <v>851.25</v>
      </c>
      <c r="W2151">
        <v>6</v>
      </c>
      <c r="X2151">
        <v>7</v>
      </c>
      <c r="Y2151" s="18">
        <f t="shared" si="236"/>
        <v>1191.75</v>
      </c>
      <c r="Z2151">
        <v>2</v>
      </c>
      <c r="AA2151" s="2">
        <f t="shared" si="237"/>
        <v>19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3</v>
      </c>
      <c r="AI2151">
        <v>11</v>
      </c>
      <c r="AJ2151">
        <v>1</v>
      </c>
    </row>
    <row r="2152" spans="1:36" x14ac:dyDescent="0.25">
      <c r="A2152">
        <v>1544</v>
      </c>
      <c r="B2152">
        <v>1967</v>
      </c>
      <c r="C2152" s="2">
        <f t="shared" ca="1" si="231"/>
        <v>58</v>
      </c>
      <c r="D2152" t="s">
        <v>443</v>
      </c>
      <c r="E2152" t="s">
        <v>37</v>
      </c>
      <c r="F2152">
        <v>81380</v>
      </c>
      <c r="G2152">
        <v>0</v>
      </c>
      <c r="H2152">
        <v>0</v>
      </c>
      <c r="I2152" s="21">
        <f t="shared" si="232"/>
        <v>0</v>
      </c>
      <c r="J2152" t="s">
        <v>195</v>
      </c>
      <c r="K2152">
        <v>51</v>
      </c>
      <c r="L2152">
        <v>741</v>
      </c>
      <c r="M2152">
        <v>68</v>
      </c>
      <c r="N2152">
        <v>689</v>
      </c>
      <c r="O2152">
        <v>224</v>
      </c>
      <c r="P2152">
        <v>68</v>
      </c>
      <c r="Q2152">
        <v>103</v>
      </c>
      <c r="R2152" s="2">
        <f t="shared" si="233"/>
        <v>1893</v>
      </c>
      <c r="S2152">
        <v>1</v>
      </c>
      <c r="T2152" s="2" t="str">
        <f t="shared" si="234"/>
        <v>With Discount</v>
      </c>
      <c r="U2152">
        <v>4</v>
      </c>
      <c r="V2152" s="18">
        <f t="shared" si="235"/>
        <v>540.85714285714278</v>
      </c>
      <c r="W2152">
        <v>2</v>
      </c>
      <c r="X2152">
        <v>10</v>
      </c>
      <c r="Y2152" s="18">
        <f t="shared" si="236"/>
        <v>1352.1428571428571</v>
      </c>
      <c r="Z2152">
        <v>2</v>
      </c>
      <c r="AA2152" s="2">
        <f t="shared" si="237"/>
        <v>17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3</v>
      </c>
      <c r="AI2152">
        <v>11</v>
      </c>
      <c r="AJ2152">
        <v>0</v>
      </c>
    </row>
    <row r="2153" spans="1:36" x14ac:dyDescent="0.25">
      <c r="A2153">
        <v>492</v>
      </c>
      <c r="B2153">
        <v>1973</v>
      </c>
      <c r="C2153" s="2">
        <f t="shared" ca="1" si="231"/>
        <v>52</v>
      </c>
      <c r="D2153" t="s">
        <v>33</v>
      </c>
      <c r="E2153" t="s">
        <v>444</v>
      </c>
      <c r="F2153">
        <v>48432</v>
      </c>
      <c r="G2153">
        <v>0</v>
      </c>
      <c r="H2153">
        <v>1</v>
      </c>
      <c r="I2153" s="21">
        <f t="shared" si="232"/>
        <v>1</v>
      </c>
      <c r="J2153" t="s">
        <v>106</v>
      </c>
      <c r="K2153">
        <v>3</v>
      </c>
      <c r="L2153">
        <v>322</v>
      </c>
      <c r="M2153">
        <v>3</v>
      </c>
      <c r="N2153">
        <v>50</v>
      </c>
      <c r="O2153">
        <v>4</v>
      </c>
      <c r="P2153">
        <v>3</v>
      </c>
      <c r="Q2153">
        <v>42</v>
      </c>
      <c r="R2153" s="2">
        <f t="shared" si="233"/>
        <v>424</v>
      </c>
      <c r="S2153">
        <v>5</v>
      </c>
      <c r="T2153" s="2" t="str">
        <f t="shared" si="234"/>
        <v>With Discount</v>
      </c>
      <c r="U2153">
        <v>7</v>
      </c>
      <c r="V2153" s="18">
        <f t="shared" si="235"/>
        <v>228.30769230769229</v>
      </c>
      <c r="W2153">
        <v>1</v>
      </c>
      <c r="X2153">
        <v>6</v>
      </c>
      <c r="Y2153" s="18">
        <f t="shared" si="236"/>
        <v>195.69230769230771</v>
      </c>
      <c r="Z2153">
        <v>8</v>
      </c>
      <c r="AA2153" s="2">
        <f t="shared" si="237"/>
        <v>19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3</v>
      </c>
      <c r="AI2153">
        <v>11</v>
      </c>
      <c r="AJ2153">
        <v>0</v>
      </c>
    </row>
    <row r="2154" spans="1:36" x14ac:dyDescent="0.25">
      <c r="A2154">
        <v>4377</v>
      </c>
      <c r="B2154">
        <v>1971</v>
      </c>
      <c r="C2154" s="2">
        <f t="shared" ca="1" si="231"/>
        <v>54</v>
      </c>
      <c r="D2154" t="s">
        <v>442</v>
      </c>
      <c r="E2154" t="s">
        <v>34</v>
      </c>
      <c r="F2154">
        <v>52914</v>
      </c>
      <c r="G2154">
        <v>0</v>
      </c>
      <c r="H2154">
        <v>1</v>
      </c>
      <c r="I2154" s="21">
        <f t="shared" si="232"/>
        <v>1</v>
      </c>
      <c r="J2154" s="1">
        <v>41456</v>
      </c>
      <c r="K2154">
        <v>32</v>
      </c>
      <c r="L2154">
        <v>254</v>
      </c>
      <c r="M2154">
        <v>10</v>
      </c>
      <c r="N2154">
        <v>44</v>
      </c>
      <c r="O2154">
        <v>30</v>
      </c>
      <c r="P2154">
        <v>10</v>
      </c>
      <c r="Q2154">
        <v>227</v>
      </c>
      <c r="R2154" s="2">
        <f t="shared" si="233"/>
        <v>575</v>
      </c>
      <c r="S2154">
        <v>2</v>
      </c>
      <c r="T2154" s="2" t="str">
        <f t="shared" si="234"/>
        <v>With Discount</v>
      </c>
      <c r="U2154">
        <v>7</v>
      </c>
      <c r="V2154" s="18">
        <f t="shared" si="235"/>
        <v>402.5</v>
      </c>
      <c r="W2154">
        <v>3</v>
      </c>
      <c r="X2154">
        <v>3</v>
      </c>
      <c r="Y2154" s="18">
        <f t="shared" si="236"/>
        <v>172.5</v>
      </c>
      <c r="Z2154">
        <v>7</v>
      </c>
      <c r="AA2154" s="2">
        <f t="shared" si="237"/>
        <v>15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3</v>
      </c>
      <c r="AI2154">
        <v>11</v>
      </c>
      <c r="AJ2154">
        <v>0</v>
      </c>
    </row>
    <row r="2155" spans="1:36" x14ac:dyDescent="0.25">
      <c r="A2155">
        <v>4541</v>
      </c>
      <c r="B2155">
        <v>1955</v>
      </c>
      <c r="C2155" s="2">
        <f t="shared" ca="1" si="231"/>
        <v>70</v>
      </c>
      <c r="D2155" t="s">
        <v>442</v>
      </c>
      <c r="E2155" t="s">
        <v>34</v>
      </c>
      <c r="F2155">
        <v>38946</v>
      </c>
      <c r="G2155">
        <v>0</v>
      </c>
      <c r="H2155">
        <v>1</v>
      </c>
      <c r="I2155" s="21">
        <f t="shared" si="232"/>
        <v>1</v>
      </c>
      <c r="J2155" t="s">
        <v>298</v>
      </c>
      <c r="K2155">
        <v>84</v>
      </c>
      <c r="L2155">
        <v>116</v>
      </c>
      <c r="M2155">
        <v>6</v>
      </c>
      <c r="N2155">
        <v>82</v>
      </c>
      <c r="O2155">
        <v>6</v>
      </c>
      <c r="P2155">
        <v>6</v>
      </c>
      <c r="Q2155">
        <v>41</v>
      </c>
      <c r="R2155" s="2">
        <f t="shared" si="233"/>
        <v>257</v>
      </c>
      <c r="S2155">
        <v>2</v>
      </c>
      <c r="T2155" s="2" t="str">
        <f t="shared" si="234"/>
        <v>With Discount</v>
      </c>
      <c r="U2155">
        <v>3</v>
      </c>
      <c r="V2155" s="18">
        <f t="shared" si="235"/>
        <v>85.666666666666657</v>
      </c>
      <c r="W2155">
        <v>1</v>
      </c>
      <c r="X2155">
        <v>6</v>
      </c>
      <c r="Y2155" s="18">
        <f t="shared" si="236"/>
        <v>171.33333333333331</v>
      </c>
      <c r="Z2155">
        <v>5</v>
      </c>
      <c r="AA2155" s="2">
        <f t="shared" si="237"/>
        <v>12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3</v>
      </c>
      <c r="AI2155">
        <v>11</v>
      </c>
      <c r="AJ2155">
        <v>0</v>
      </c>
    </row>
    <row r="2156" spans="1:36" x14ac:dyDescent="0.25">
      <c r="A2156">
        <v>1321</v>
      </c>
      <c r="B2156">
        <v>1974</v>
      </c>
      <c r="C2156" s="2">
        <f t="shared" ca="1" si="231"/>
        <v>51</v>
      </c>
      <c r="D2156" t="s">
        <v>442</v>
      </c>
      <c r="E2156" t="s">
        <v>34</v>
      </c>
      <c r="F2156">
        <v>26067</v>
      </c>
      <c r="G2156">
        <v>1</v>
      </c>
      <c r="H2156">
        <v>0</v>
      </c>
      <c r="I2156" s="21">
        <f t="shared" si="232"/>
        <v>1</v>
      </c>
      <c r="J2156" s="1">
        <v>41375</v>
      </c>
      <c r="K2156">
        <v>49</v>
      </c>
      <c r="L2156">
        <v>22</v>
      </c>
      <c r="M2156">
        <v>2</v>
      </c>
      <c r="N2156">
        <v>18</v>
      </c>
      <c r="O2156">
        <v>0</v>
      </c>
      <c r="P2156">
        <v>2</v>
      </c>
      <c r="Q2156">
        <v>12</v>
      </c>
      <c r="R2156" s="2">
        <f t="shared" si="233"/>
        <v>56</v>
      </c>
      <c r="S2156">
        <v>3</v>
      </c>
      <c r="T2156" s="2" t="str">
        <f t="shared" si="234"/>
        <v>With Discount</v>
      </c>
      <c r="U2156">
        <v>3</v>
      </c>
      <c r="V2156" s="18">
        <f t="shared" si="235"/>
        <v>28</v>
      </c>
      <c r="W2156">
        <v>0</v>
      </c>
      <c r="X2156">
        <v>3</v>
      </c>
      <c r="Y2156" s="18">
        <f t="shared" si="236"/>
        <v>28</v>
      </c>
      <c r="Z2156">
        <v>8</v>
      </c>
      <c r="AA2156" s="2">
        <f t="shared" si="237"/>
        <v>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3</v>
      </c>
      <c r="AI2156">
        <v>11</v>
      </c>
      <c r="AJ2156">
        <v>0</v>
      </c>
    </row>
    <row r="2157" spans="1:36" x14ac:dyDescent="0.25">
      <c r="A2157">
        <v>8858</v>
      </c>
      <c r="B2157">
        <v>1972</v>
      </c>
      <c r="C2157" s="2">
        <f t="shared" ca="1" si="231"/>
        <v>53</v>
      </c>
      <c r="D2157" t="s">
        <v>33</v>
      </c>
      <c r="E2157" t="s">
        <v>34</v>
      </c>
      <c r="F2157">
        <v>44325</v>
      </c>
      <c r="G2157">
        <v>0</v>
      </c>
      <c r="H2157">
        <v>1</v>
      </c>
      <c r="I2157" s="21">
        <f t="shared" si="232"/>
        <v>1</v>
      </c>
      <c r="J2157" s="1">
        <v>41458</v>
      </c>
      <c r="K2157">
        <v>69</v>
      </c>
      <c r="L2157">
        <v>516</v>
      </c>
      <c r="M2157">
        <v>0</v>
      </c>
      <c r="N2157">
        <v>21</v>
      </c>
      <c r="O2157">
        <v>0</v>
      </c>
      <c r="P2157">
        <v>0</v>
      </c>
      <c r="Q2157">
        <v>5</v>
      </c>
      <c r="R2157" s="2">
        <f t="shared" si="233"/>
        <v>542</v>
      </c>
      <c r="S2157">
        <v>4</v>
      </c>
      <c r="T2157" s="2" t="str">
        <f t="shared" si="234"/>
        <v>With Discount</v>
      </c>
      <c r="U2157">
        <v>8</v>
      </c>
      <c r="V2157" s="18">
        <f t="shared" si="235"/>
        <v>289.06666666666666</v>
      </c>
      <c r="W2157">
        <v>2</v>
      </c>
      <c r="X2157">
        <v>7</v>
      </c>
      <c r="Y2157" s="18">
        <f t="shared" si="236"/>
        <v>252.93333333333334</v>
      </c>
      <c r="Z2157">
        <v>8</v>
      </c>
      <c r="AA2157" s="2">
        <f t="shared" si="237"/>
        <v>21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3</v>
      </c>
      <c r="AI2157">
        <v>11</v>
      </c>
      <c r="AJ2157">
        <v>0</v>
      </c>
    </row>
    <row r="2158" spans="1:36" x14ac:dyDescent="0.25">
      <c r="A2158">
        <v>3266</v>
      </c>
      <c r="B2158">
        <v>1964</v>
      </c>
      <c r="C2158" s="2">
        <f t="shared" ca="1" si="231"/>
        <v>61</v>
      </c>
      <c r="D2158" t="s">
        <v>442</v>
      </c>
      <c r="E2158" t="s">
        <v>34</v>
      </c>
      <c r="F2158">
        <v>42523</v>
      </c>
      <c r="G2158">
        <v>0</v>
      </c>
      <c r="H2158">
        <v>0</v>
      </c>
      <c r="I2158" s="21">
        <f t="shared" si="232"/>
        <v>0</v>
      </c>
      <c r="J2158" t="s">
        <v>356</v>
      </c>
      <c r="K2158">
        <v>96</v>
      </c>
      <c r="L2158">
        <v>14</v>
      </c>
      <c r="M2158">
        <v>36</v>
      </c>
      <c r="N2158">
        <v>11</v>
      </c>
      <c r="O2158">
        <v>3</v>
      </c>
      <c r="P2158">
        <v>26</v>
      </c>
      <c r="Q2158">
        <v>35</v>
      </c>
      <c r="R2158" s="2">
        <f t="shared" si="233"/>
        <v>125</v>
      </c>
      <c r="S2158">
        <v>1</v>
      </c>
      <c r="T2158" s="2" t="str">
        <f t="shared" si="234"/>
        <v>With Discount</v>
      </c>
      <c r="U2158">
        <v>1</v>
      </c>
      <c r="V2158" s="18">
        <f t="shared" si="235"/>
        <v>25</v>
      </c>
      <c r="W2158">
        <v>1</v>
      </c>
      <c r="X2158">
        <v>4</v>
      </c>
      <c r="Y2158" s="18">
        <f t="shared" si="236"/>
        <v>100</v>
      </c>
      <c r="Z2158">
        <v>2</v>
      </c>
      <c r="AA2158" s="2">
        <f t="shared" si="237"/>
        <v>7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3</v>
      </c>
      <c r="AI2158">
        <v>11</v>
      </c>
      <c r="AJ2158">
        <v>0</v>
      </c>
    </row>
    <row r="2159" spans="1:36" x14ac:dyDescent="0.25">
      <c r="A2159">
        <v>11187</v>
      </c>
      <c r="B2159">
        <v>1978</v>
      </c>
      <c r="C2159" s="2">
        <f t="shared" ca="1" si="231"/>
        <v>47</v>
      </c>
      <c r="D2159" t="s">
        <v>41</v>
      </c>
      <c r="E2159" t="s">
        <v>30</v>
      </c>
      <c r="F2159">
        <v>26487</v>
      </c>
      <c r="G2159">
        <v>1</v>
      </c>
      <c r="H2159">
        <v>0</v>
      </c>
      <c r="I2159" s="21">
        <f t="shared" si="232"/>
        <v>1</v>
      </c>
      <c r="J2159" t="s">
        <v>156</v>
      </c>
      <c r="K2159">
        <v>23</v>
      </c>
      <c r="L2159">
        <v>2</v>
      </c>
      <c r="M2159">
        <v>8</v>
      </c>
      <c r="N2159">
        <v>10</v>
      </c>
      <c r="O2159">
        <v>12</v>
      </c>
      <c r="P2159">
        <v>14</v>
      </c>
      <c r="Q2159">
        <v>23</v>
      </c>
      <c r="R2159" s="2">
        <f t="shared" si="233"/>
        <v>69</v>
      </c>
      <c r="S2159">
        <v>3</v>
      </c>
      <c r="T2159" s="2" t="str">
        <f t="shared" si="234"/>
        <v>With Discount</v>
      </c>
      <c r="U2159">
        <v>2</v>
      </c>
      <c r="V2159" s="18">
        <f t="shared" si="235"/>
        <v>27.6</v>
      </c>
      <c r="W2159">
        <v>1</v>
      </c>
      <c r="X2159">
        <v>3</v>
      </c>
      <c r="Y2159" s="18">
        <f t="shared" si="236"/>
        <v>41.4</v>
      </c>
      <c r="Z2159">
        <v>5</v>
      </c>
      <c r="AA2159" s="2">
        <f t="shared" si="237"/>
        <v>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3</v>
      </c>
      <c r="AI2159">
        <v>11</v>
      </c>
      <c r="AJ2159">
        <v>0</v>
      </c>
    </row>
    <row r="2160" spans="1:36" x14ac:dyDescent="0.25">
      <c r="A2160">
        <v>8207</v>
      </c>
      <c r="B2160">
        <v>1957</v>
      </c>
      <c r="C2160" s="2">
        <f t="shared" ca="1" si="231"/>
        <v>68</v>
      </c>
      <c r="D2160" t="s">
        <v>443</v>
      </c>
      <c r="E2160" t="s">
        <v>34</v>
      </c>
      <c r="F2160">
        <v>53233</v>
      </c>
      <c r="G2160">
        <v>0</v>
      </c>
      <c r="H2160">
        <v>1</v>
      </c>
      <c r="I2160" s="21">
        <f t="shared" si="232"/>
        <v>1</v>
      </c>
      <c r="J2160" t="s">
        <v>138</v>
      </c>
      <c r="K2160">
        <v>18</v>
      </c>
      <c r="L2160">
        <v>28</v>
      </c>
      <c r="M2160">
        <v>0</v>
      </c>
      <c r="N2160">
        <v>9</v>
      </c>
      <c r="O2160">
        <v>3</v>
      </c>
      <c r="P2160">
        <v>0</v>
      </c>
      <c r="Q2160">
        <v>0</v>
      </c>
      <c r="R2160" s="2">
        <f t="shared" si="233"/>
        <v>40</v>
      </c>
      <c r="S2160">
        <v>1</v>
      </c>
      <c r="T2160" s="2" t="str">
        <f t="shared" si="234"/>
        <v>With Discount</v>
      </c>
      <c r="U2160">
        <v>1</v>
      </c>
      <c r="V2160" s="18">
        <f t="shared" si="235"/>
        <v>10</v>
      </c>
      <c r="W2160">
        <v>0</v>
      </c>
      <c r="X2160">
        <v>3</v>
      </c>
      <c r="Y2160" s="18">
        <f t="shared" si="236"/>
        <v>30</v>
      </c>
      <c r="Z2160">
        <v>4</v>
      </c>
      <c r="AA2160" s="2">
        <f t="shared" si="237"/>
        <v>5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3</v>
      </c>
      <c r="AI2160">
        <v>11</v>
      </c>
      <c r="AJ2160">
        <v>0</v>
      </c>
    </row>
    <row r="2161" spans="1:36" x14ac:dyDescent="0.25">
      <c r="A2161">
        <v>9723</v>
      </c>
      <c r="B2161">
        <v>1960</v>
      </c>
      <c r="C2161" s="2">
        <f t="shared" ca="1" si="231"/>
        <v>65</v>
      </c>
      <c r="D2161" t="s">
        <v>442</v>
      </c>
      <c r="E2161" t="s">
        <v>34</v>
      </c>
      <c r="F2161">
        <v>67716</v>
      </c>
      <c r="G2161">
        <v>0</v>
      </c>
      <c r="H2161">
        <v>1</v>
      </c>
      <c r="I2161" s="21">
        <f t="shared" si="232"/>
        <v>1</v>
      </c>
      <c r="J2161" s="1">
        <v>41548</v>
      </c>
      <c r="K2161">
        <v>8</v>
      </c>
      <c r="L2161">
        <v>530</v>
      </c>
      <c r="M2161">
        <v>142</v>
      </c>
      <c r="N2161">
        <v>217</v>
      </c>
      <c r="O2161">
        <v>62</v>
      </c>
      <c r="P2161">
        <v>9</v>
      </c>
      <c r="Q2161">
        <v>56</v>
      </c>
      <c r="R2161" s="2">
        <f t="shared" si="233"/>
        <v>1016</v>
      </c>
      <c r="S2161">
        <v>4</v>
      </c>
      <c r="T2161" s="2" t="str">
        <f t="shared" si="234"/>
        <v>With Discount</v>
      </c>
      <c r="U2161">
        <v>7</v>
      </c>
      <c r="V2161" s="18">
        <f t="shared" si="235"/>
        <v>355.59999999999997</v>
      </c>
      <c r="W2161">
        <v>4</v>
      </c>
      <c r="X2161">
        <v>13</v>
      </c>
      <c r="Y2161" s="18">
        <f t="shared" si="236"/>
        <v>660.4</v>
      </c>
      <c r="Z2161">
        <v>5</v>
      </c>
      <c r="AA2161" s="2">
        <f t="shared" si="237"/>
        <v>28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3</v>
      </c>
      <c r="AI2161">
        <v>11</v>
      </c>
      <c r="AJ2161">
        <v>0</v>
      </c>
    </row>
    <row r="2162" spans="1:36" x14ac:dyDescent="0.25">
      <c r="A2162">
        <v>2666</v>
      </c>
      <c r="B2162">
        <v>1972</v>
      </c>
      <c r="C2162" s="2">
        <f t="shared" ca="1" si="231"/>
        <v>53</v>
      </c>
      <c r="D2162" t="s">
        <v>443</v>
      </c>
      <c r="E2162" t="s">
        <v>34</v>
      </c>
      <c r="F2162">
        <v>76234</v>
      </c>
      <c r="G2162">
        <v>0</v>
      </c>
      <c r="H2162">
        <v>1</v>
      </c>
      <c r="I2162" s="21">
        <f t="shared" si="232"/>
        <v>1</v>
      </c>
      <c r="J2162" s="1">
        <v>41792</v>
      </c>
      <c r="K2162">
        <v>21</v>
      </c>
      <c r="L2162">
        <v>519</v>
      </c>
      <c r="M2162">
        <v>50</v>
      </c>
      <c r="N2162">
        <v>167</v>
      </c>
      <c r="O2162">
        <v>130</v>
      </c>
      <c r="P2162">
        <v>0</v>
      </c>
      <c r="Q2162">
        <v>41</v>
      </c>
      <c r="R2162" s="2">
        <f t="shared" si="233"/>
        <v>907</v>
      </c>
      <c r="S2162">
        <v>1</v>
      </c>
      <c r="T2162" s="2" t="str">
        <f t="shared" si="234"/>
        <v>With Discount</v>
      </c>
      <c r="U2162">
        <v>8</v>
      </c>
      <c r="V2162" s="18">
        <f t="shared" si="235"/>
        <v>381.89473684210526</v>
      </c>
      <c r="W2162">
        <v>3</v>
      </c>
      <c r="X2162">
        <v>11</v>
      </c>
      <c r="Y2162" s="18">
        <f t="shared" si="236"/>
        <v>525.1052631578948</v>
      </c>
      <c r="Z2162">
        <v>3</v>
      </c>
      <c r="AA2162" s="2">
        <f t="shared" si="237"/>
        <v>23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3</v>
      </c>
      <c r="AI2162">
        <v>11</v>
      </c>
      <c r="AJ2162">
        <v>0</v>
      </c>
    </row>
    <row r="2163" spans="1:36" x14ac:dyDescent="0.25">
      <c r="A2163">
        <v>5721</v>
      </c>
      <c r="B2163">
        <v>1956</v>
      </c>
      <c r="C2163" s="2">
        <f t="shared" ca="1" si="231"/>
        <v>69</v>
      </c>
      <c r="D2163" t="s">
        <v>33</v>
      </c>
      <c r="E2163" t="s">
        <v>34</v>
      </c>
      <c r="F2163">
        <v>84117</v>
      </c>
      <c r="G2163">
        <v>0</v>
      </c>
      <c r="H2163">
        <v>0</v>
      </c>
      <c r="I2163" s="21">
        <f t="shared" si="232"/>
        <v>0</v>
      </c>
      <c r="J2163" s="1">
        <v>41948</v>
      </c>
      <c r="K2163">
        <v>60</v>
      </c>
      <c r="L2163">
        <v>611</v>
      </c>
      <c r="M2163">
        <v>76</v>
      </c>
      <c r="N2163">
        <v>749</v>
      </c>
      <c r="O2163">
        <v>59</v>
      </c>
      <c r="P2163">
        <v>45</v>
      </c>
      <c r="Q2163">
        <v>26</v>
      </c>
      <c r="R2163" s="2">
        <f t="shared" si="233"/>
        <v>1566</v>
      </c>
      <c r="S2163">
        <v>1</v>
      </c>
      <c r="T2163" s="2" t="str">
        <f t="shared" si="234"/>
        <v>With Discount</v>
      </c>
      <c r="U2163">
        <v>7</v>
      </c>
      <c r="V2163" s="18">
        <f t="shared" si="235"/>
        <v>843.23076923076917</v>
      </c>
      <c r="W2163">
        <v>10</v>
      </c>
      <c r="X2163">
        <v>6</v>
      </c>
      <c r="Y2163" s="18">
        <f t="shared" si="236"/>
        <v>722.76923076923083</v>
      </c>
      <c r="Z2163">
        <v>2</v>
      </c>
      <c r="AA2163" s="2">
        <f t="shared" si="237"/>
        <v>24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3</v>
      </c>
      <c r="AI2163">
        <v>11</v>
      </c>
      <c r="AJ2163">
        <v>0</v>
      </c>
    </row>
    <row r="2164" spans="1:36" x14ac:dyDescent="0.25">
      <c r="A2164">
        <v>10652</v>
      </c>
      <c r="B2164">
        <v>1957</v>
      </c>
      <c r="C2164" s="2">
        <f t="shared" ca="1" si="231"/>
        <v>68</v>
      </c>
      <c r="D2164" t="s">
        <v>443</v>
      </c>
      <c r="E2164" t="s">
        <v>34</v>
      </c>
      <c r="F2164">
        <v>65487</v>
      </c>
      <c r="G2164">
        <v>0</v>
      </c>
      <c r="H2164">
        <v>0</v>
      </c>
      <c r="I2164" s="21">
        <f t="shared" si="232"/>
        <v>0</v>
      </c>
      <c r="J2164" s="1">
        <v>41913</v>
      </c>
      <c r="K2164">
        <v>48</v>
      </c>
      <c r="L2164">
        <v>240</v>
      </c>
      <c r="M2164">
        <v>67</v>
      </c>
      <c r="N2164">
        <v>500</v>
      </c>
      <c r="O2164">
        <v>199</v>
      </c>
      <c r="P2164">
        <v>0</v>
      </c>
      <c r="Q2164">
        <v>163</v>
      </c>
      <c r="R2164" s="2">
        <f t="shared" si="233"/>
        <v>1169</v>
      </c>
      <c r="S2164">
        <v>3</v>
      </c>
      <c r="T2164" s="2" t="str">
        <f t="shared" si="234"/>
        <v>With Discount</v>
      </c>
      <c r="U2164">
        <v>3</v>
      </c>
      <c r="V2164" s="18">
        <f t="shared" si="235"/>
        <v>389.66666666666663</v>
      </c>
      <c r="W2164">
        <v>5</v>
      </c>
      <c r="X2164">
        <v>6</v>
      </c>
      <c r="Y2164" s="18">
        <f t="shared" si="236"/>
        <v>779.33333333333326</v>
      </c>
      <c r="Z2164">
        <v>2</v>
      </c>
      <c r="AA2164" s="2">
        <f t="shared" si="237"/>
        <v>17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3</v>
      </c>
      <c r="AI2164">
        <v>11</v>
      </c>
      <c r="AJ2164">
        <v>0</v>
      </c>
    </row>
    <row r="2165" spans="1:36" x14ac:dyDescent="0.25">
      <c r="A2165">
        <v>1646</v>
      </c>
      <c r="B2165">
        <v>1972</v>
      </c>
      <c r="C2165" s="2">
        <f t="shared" ca="1" si="231"/>
        <v>53</v>
      </c>
      <c r="D2165" t="s">
        <v>41</v>
      </c>
      <c r="E2165" t="s">
        <v>34</v>
      </c>
      <c r="F2165">
        <v>25224</v>
      </c>
      <c r="G2165">
        <v>1</v>
      </c>
      <c r="H2165">
        <v>0</v>
      </c>
      <c r="I2165" s="21">
        <f t="shared" si="232"/>
        <v>1</v>
      </c>
      <c r="J2165" t="s">
        <v>396</v>
      </c>
      <c r="K2165">
        <v>36</v>
      </c>
      <c r="L2165">
        <v>4</v>
      </c>
      <c r="M2165">
        <v>9</v>
      </c>
      <c r="N2165">
        <v>12</v>
      </c>
      <c r="O2165">
        <v>11</v>
      </c>
      <c r="P2165">
        <v>2</v>
      </c>
      <c r="Q2165">
        <v>8</v>
      </c>
      <c r="R2165" s="2">
        <f t="shared" si="233"/>
        <v>46</v>
      </c>
      <c r="S2165">
        <v>2</v>
      </c>
      <c r="T2165" s="2" t="str">
        <f t="shared" si="234"/>
        <v>With Discount</v>
      </c>
      <c r="U2165">
        <v>1</v>
      </c>
      <c r="V2165" s="18">
        <f t="shared" si="235"/>
        <v>11.5</v>
      </c>
      <c r="W2165">
        <v>1</v>
      </c>
      <c r="X2165">
        <v>3</v>
      </c>
      <c r="Y2165" s="18">
        <f t="shared" si="236"/>
        <v>34.5</v>
      </c>
      <c r="Z2165">
        <v>3</v>
      </c>
      <c r="AA2165" s="2">
        <f t="shared" si="237"/>
        <v>7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3</v>
      </c>
      <c r="AI2165">
        <v>11</v>
      </c>
      <c r="AJ2165">
        <v>0</v>
      </c>
    </row>
    <row r="2166" spans="1:36" x14ac:dyDescent="0.25">
      <c r="A2166">
        <v>4418</v>
      </c>
      <c r="B2166">
        <v>1983</v>
      </c>
      <c r="C2166" s="2">
        <f t="shared" ca="1" si="231"/>
        <v>42</v>
      </c>
      <c r="D2166" t="s">
        <v>443</v>
      </c>
      <c r="E2166" t="s">
        <v>30</v>
      </c>
      <c r="F2166">
        <v>89616</v>
      </c>
      <c r="G2166">
        <v>0</v>
      </c>
      <c r="H2166">
        <v>0</v>
      </c>
      <c r="I2166" s="21">
        <f t="shared" si="232"/>
        <v>0</v>
      </c>
      <c r="J2166" t="s">
        <v>365</v>
      </c>
      <c r="K2166">
        <v>36</v>
      </c>
      <c r="L2166">
        <v>671</v>
      </c>
      <c r="M2166">
        <v>47</v>
      </c>
      <c r="N2166">
        <v>655</v>
      </c>
      <c r="O2166">
        <v>145</v>
      </c>
      <c r="P2166">
        <v>111</v>
      </c>
      <c r="Q2166">
        <v>15</v>
      </c>
      <c r="R2166" s="2">
        <f t="shared" si="233"/>
        <v>1644</v>
      </c>
      <c r="S2166">
        <v>1</v>
      </c>
      <c r="T2166" s="2" t="str">
        <f t="shared" si="234"/>
        <v>With Discount</v>
      </c>
      <c r="U2166">
        <v>7</v>
      </c>
      <c r="V2166" s="18">
        <f t="shared" si="235"/>
        <v>605.68421052631572</v>
      </c>
      <c r="W2166">
        <v>5</v>
      </c>
      <c r="X2166">
        <v>12</v>
      </c>
      <c r="Y2166" s="18">
        <f t="shared" si="236"/>
        <v>1038.3157894736842</v>
      </c>
      <c r="Z2166">
        <v>2</v>
      </c>
      <c r="AA2166" s="2">
        <f t="shared" si="237"/>
        <v>25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3</v>
      </c>
      <c r="AI2166">
        <v>11</v>
      </c>
      <c r="AJ2166">
        <v>1</v>
      </c>
    </row>
    <row r="2167" spans="1:36" x14ac:dyDescent="0.25">
      <c r="A2167">
        <v>2656</v>
      </c>
      <c r="B2167">
        <v>1971</v>
      </c>
      <c r="C2167" s="2">
        <f t="shared" ca="1" si="231"/>
        <v>54</v>
      </c>
      <c r="D2167" t="s">
        <v>442</v>
      </c>
      <c r="E2167" t="s">
        <v>37</v>
      </c>
      <c r="F2167">
        <v>40851</v>
      </c>
      <c r="G2167">
        <v>1</v>
      </c>
      <c r="H2167">
        <v>1</v>
      </c>
      <c r="I2167" s="21">
        <f t="shared" si="232"/>
        <v>2</v>
      </c>
      <c r="J2167" t="s">
        <v>274</v>
      </c>
      <c r="K2167">
        <v>63</v>
      </c>
      <c r="L2167">
        <v>23</v>
      </c>
      <c r="M2167">
        <v>1</v>
      </c>
      <c r="N2167">
        <v>7</v>
      </c>
      <c r="O2167">
        <v>0</v>
      </c>
      <c r="P2167">
        <v>4</v>
      </c>
      <c r="Q2167">
        <v>24</v>
      </c>
      <c r="R2167" s="2">
        <f t="shared" si="233"/>
        <v>59</v>
      </c>
      <c r="S2167">
        <v>1</v>
      </c>
      <c r="T2167" s="2" t="str">
        <f t="shared" si="234"/>
        <v>With Discount</v>
      </c>
      <c r="U2167">
        <v>1</v>
      </c>
      <c r="V2167" s="18">
        <f t="shared" si="235"/>
        <v>19.666666666666664</v>
      </c>
      <c r="W2167">
        <v>1</v>
      </c>
      <c r="X2167">
        <v>2</v>
      </c>
      <c r="Y2167" s="18">
        <f t="shared" si="236"/>
        <v>39.333333333333329</v>
      </c>
      <c r="Z2167">
        <v>7</v>
      </c>
      <c r="AA2167" s="2">
        <f t="shared" si="237"/>
        <v>5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3</v>
      </c>
      <c r="AI2167">
        <v>11</v>
      </c>
      <c r="AJ2167">
        <v>0</v>
      </c>
    </row>
    <row r="2168" spans="1:36" x14ac:dyDescent="0.25">
      <c r="A2168">
        <v>7990</v>
      </c>
      <c r="B2168">
        <v>1947</v>
      </c>
      <c r="C2168" s="2">
        <f t="shared" ca="1" si="231"/>
        <v>78</v>
      </c>
      <c r="D2168" t="s">
        <v>442</v>
      </c>
      <c r="E2168" t="s">
        <v>34</v>
      </c>
      <c r="F2168">
        <v>27469</v>
      </c>
      <c r="G2168">
        <v>0</v>
      </c>
      <c r="H2168">
        <v>0</v>
      </c>
      <c r="I2168" s="21">
        <f t="shared" si="232"/>
        <v>0</v>
      </c>
      <c r="J2168" s="1">
        <v>40947</v>
      </c>
      <c r="K2168">
        <v>2</v>
      </c>
      <c r="L2168">
        <v>9</v>
      </c>
      <c r="M2168">
        <v>1</v>
      </c>
      <c r="N2168">
        <v>2</v>
      </c>
      <c r="O2168">
        <v>3</v>
      </c>
      <c r="P2168">
        <v>2</v>
      </c>
      <c r="Q2168">
        <v>0</v>
      </c>
      <c r="R2168" s="2">
        <f t="shared" si="233"/>
        <v>17</v>
      </c>
      <c r="S2168">
        <v>1</v>
      </c>
      <c r="T2168" s="2" t="str">
        <f t="shared" si="234"/>
        <v>With Discount</v>
      </c>
      <c r="U2168">
        <v>0</v>
      </c>
      <c r="V2168" s="18">
        <f t="shared" si="235"/>
        <v>0</v>
      </c>
      <c r="W2168">
        <v>0</v>
      </c>
      <c r="X2168">
        <v>3</v>
      </c>
      <c r="Y2168" s="18">
        <f t="shared" si="236"/>
        <v>17</v>
      </c>
      <c r="Z2168">
        <v>6</v>
      </c>
      <c r="AA2168" s="2">
        <f t="shared" si="237"/>
        <v>4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3</v>
      </c>
      <c r="AI2168">
        <v>11</v>
      </c>
      <c r="AJ2168">
        <v>0</v>
      </c>
    </row>
    <row r="2169" spans="1:36" x14ac:dyDescent="0.25">
      <c r="A2169">
        <v>8722</v>
      </c>
      <c r="B2169">
        <v>1957</v>
      </c>
      <c r="C2169" s="2">
        <f t="shared" ca="1" si="231"/>
        <v>68</v>
      </c>
      <c r="D2169" t="s">
        <v>443</v>
      </c>
      <c r="E2169" t="s">
        <v>34</v>
      </c>
      <c r="F2169">
        <v>82347</v>
      </c>
      <c r="G2169">
        <v>0</v>
      </c>
      <c r="H2169">
        <v>0</v>
      </c>
      <c r="I2169" s="21">
        <f t="shared" si="232"/>
        <v>0</v>
      </c>
      <c r="J2169" s="1">
        <v>41071</v>
      </c>
      <c r="K2169">
        <v>38</v>
      </c>
      <c r="L2169">
        <v>556</v>
      </c>
      <c r="M2169">
        <v>54</v>
      </c>
      <c r="N2169">
        <v>845</v>
      </c>
      <c r="O2169">
        <v>202</v>
      </c>
      <c r="P2169">
        <v>133</v>
      </c>
      <c r="Q2169">
        <v>63</v>
      </c>
      <c r="R2169" s="2">
        <f t="shared" si="233"/>
        <v>1853</v>
      </c>
      <c r="S2169">
        <v>1</v>
      </c>
      <c r="T2169" s="2" t="str">
        <f t="shared" si="234"/>
        <v>With Discount</v>
      </c>
      <c r="U2169">
        <v>7</v>
      </c>
      <c r="V2169" s="18">
        <f t="shared" si="235"/>
        <v>763</v>
      </c>
      <c r="W2169">
        <v>7</v>
      </c>
      <c r="X2169">
        <v>10</v>
      </c>
      <c r="Y2169" s="18">
        <f t="shared" si="236"/>
        <v>1090</v>
      </c>
      <c r="Z2169">
        <v>3</v>
      </c>
      <c r="AA2169" s="2">
        <f t="shared" si="237"/>
        <v>25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3</v>
      </c>
      <c r="AI2169">
        <v>11</v>
      </c>
      <c r="AJ2169">
        <v>1</v>
      </c>
    </row>
    <row r="2170" spans="1:36" x14ac:dyDescent="0.25">
      <c r="A2170">
        <v>7118</v>
      </c>
      <c r="B2170">
        <v>1957</v>
      </c>
      <c r="C2170" s="2">
        <f t="shared" ca="1" si="231"/>
        <v>68</v>
      </c>
      <c r="D2170" t="s">
        <v>442</v>
      </c>
      <c r="E2170" t="s">
        <v>34</v>
      </c>
      <c r="F2170">
        <v>73803</v>
      </c>
      <c r="G2170">
        <v>0</v>
      </c>
      <c r="H2170">
        <v>1</v>
      </c>
      <c r="I2170" s="21">
        <f t="shared" si="232"/>
        <v>1</v>
      </c>
      <c r="J2170" s="1">
        <v>40916</v>
      </c>
      <c r="K2170">
        <v>61</v>
      </c>
      <c r="L2170">
        <v>833</v>
      </c>
      <c r="M2170">
        <v>80</v>
      </c>
      <c r="N2170">
        <v>363</v>
      </c>
      <c r="O2170">
        <v>52</v>
      </c>
      <c r="P2170">
        <v>26</v>
      </c>
      <c r="Q2170">
        <v>174</v>
      </c>
      <c r="R2170" s="2">
        <f t="shared" si="233"/>
        <v>1528</v>
      </c>
      <c r="S2170">
        <v>2</v>
      </c>
      <c r="T2170" s="2" t="str">
        <f t="shared" si="234"/>
        <v>With Discount</v>
      </c>
      <c r="U2170">
        <v>9</v>
      </c>
      <c r="V2170" s="18">
        <f t="shared" si="235"/>
        <v>916.8</v>
      </c>
      <c r="W2170">
        <v>5</v>
      </c>
      <c r="X2170">
        <v>6</v>
      </c>
      <c r="Y2170" s="18">
        <f t="shared" si="236"/>
        <v>611.20000000000005</v>
      </c>
      <c r="Z2170">
        <v>6</v>
      </c>
      <c r="AA2170" s="2">
        <f t="shared" si="237"/>
        <v>22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3</v>
      </c>
      <c r="AI2170">
        <v>11</v>
      </c>
      <c r="AJ2170">
        <v>1</v>
      </c>
    </row>
    <row r="2171" spans="1:36" x14ac:dyDescent="0.25">
      <c r="A2171">
        <v>2980</v>
      </c>
      <c r="B2171">
        <v>1952</v>
      </c>
      <c r="C2171" s="2">
        <f t="shared" ca="1" si="231"/>
        <v>73</v>
      </c>
      <c r="D2171" t="s">
        <v>443</v>
      </c>
      <c r="E2171" t="s">
        <v>30</v>
      </c>
      <c r="F2171">
        <v>8820</v>
      </c>
      <c r="G2171">
        <v>1</v>
      </c>
      <c r="H2171">
        <v>1</v>
      </c>
      <c r="I2171" s="21">
        <f t="shared" si="232"/>
        <v>2</v>
      </c>
      <c r="J2171" t="s">
        <v>324</v>
      </c>
      <c r="K2171">
        <v>52</v>
      </c>
      <c r="L2171">
        <v>12</v>
      </c>
      <c r="M2171">
        <v>0</v>
      </c>
      <c r="N2171">
        <v>13</v>
      </c>
      <c r="O2171">
        <v>4</v>
      </c>
      <c r="P2171">
        <v>2</v>
      </c>
      <c r="Q2171">
        <v>4</v>
      </c>
      <c r="R2171" s="2">
        <f t="shared" si="233"/>
        <v>35</v>
      </c>
      <c r="S2171">
        <v>4</v>
      </c>
      <c r="T2171" s="2" t="str">
        <f t="shared" si="234"/>
        <v>With Discount</v>
      </c>
      <c r="U2171">
        <v>3</v>
      </c>
      <c r="V2171" s="18">
        <f t="shared" si="235"/>
        <v>17.5</v>
      </c>
      <c r="W2171">
        <v>0</v>
      </c>
      <c r="X2171">
        <v>3</v>
      </c>
      <c r="Y2171" s="18">
        <f t="shared" si="236"/>
        <v>17.5</v>
      </c>
      <c r="Z2171">
        <v>8</v>
      </c>
      <c r="AA2171" s="2">
        <f t="shared" si="237"/>
        <v>10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3</v>
      </c>
      <c r="AI2171">
        <v>11</v>
      </c>
      <c r="AJ2171">
        <v>0</v>
      </c>
    </row>
    <row r="2172" spans="1:36" x14ac:dyDescent="0.25">
      <c r="A2172">
        <v>1839</v>
      </c>
      <c r="B2172">
        <v>1974</v>
      </c>
      <c r="C2172" s="2">
        <f t="shared" ca="1" si="231"/>
        <v>51</v>
      </c>
      <c r="D2172" t="s">
        <v>442</v>
      </c>
      <c r="E2172" t="s">
        <v>30</v>
      </c>
      <c r="F2172">
        <v>43322</v>
      </c>
      <c r="G2172">
        <v>0</v>
      </c>
      <c r="H2172">
        <v>0</v>
      </c>
      <c r="I2172" s="21">
        <f t="shared" si="232"/>
        <v>0</v>
      </c>
      <c r="J2172" t="s">
        <v>116</v>
      </c>
      <c r="K2172">
        <v>25</v>
      </c>
      <c r="L2172">
        <v>56</v>
      </c>
      <c r="M2172">
        <v>7</v>
      </c>
      <c r="N2172">
        <v>48</v>
      </c>
      <c r="O2172">
        <v>10</v>
      </c>
      <c r="P2172">
        <v>2</v>
      </c>
      <c r="Q2172">
        <v>18</v>
      </c>
      <c r="R2172" s="2">
        <f t="shared" si="233"/>
        <v>141</v>
      </c>
      <c r="S2172">
        <v>1</v>
      </c>
      <c r="T2172" s="2" t="str">
        <f t="shared" si="234"/>
        <v>With Discount</v>
      </c>
      <c r="U2172">
        <v>3</v>
      </c>
      <c r="V2172" s="18">
        <f t="shared" si="235"/>
        <v>60.428571428571423</v>
      </c>
      <c r="W2172">
        <v>0</v>
      </c>
      <c r="X2172">
        <v>4</v>
      </c>
      <c r="Y2172" s="18">
        <f t="shared" si="236"/>
        <v>80.571428571428569</v>
      </c>
      <c r="Z2172">
        <v>7</v>
      </c>
      <c r="AA2172" s="2">
        <f t="shared" si="237"/>
        <v>8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3</v>
      </c>
      <c r="AI2172">
        <v>11</v>
      </c>
      <c r="AJ2172">
        <v>0</v>
      </c>
    </row>
    <row r="2173" spans="1:36" x14ac:dyDescent="0.25">
      <c r="A2173">
        <v>10722</v>
      </c>
      <c r="B2173">
        <v>1973</v>
      </c>
      <c r="C2173" s="2">
        <f t="shared" ca="1" si="231"/>
        <v>52</v>
      </c>
      <c r="D2173" t="s">
        <v>442</v>
      </c>
      <c r="E2173" t="s">
        <v>34</v>
      </c>
      <c r="F2173">
        <v>55593</v>
      </c>
      <c r="G2173">
        <v>0</v>
      </c>
      <c r="H2173">
        <v>1</v>
      </c>
      <c r="I2173" s="21">
        <f t="shared" si="232"/>
        <v>1</v>
      </c>
      <c r="J2173" t="s">
        <v>32</v>
      </c>
      <c r="K2173">
        <v>63</v>
      </c>
      <c r="L2173">
        <v>293</v>
      </c>
      <c r="M2173">
        <v>8</v>
      </c>
      <c r="N2173">
        <v>124</v>
      </c>
      <c r="O2173">
        <v>11</v>
      </c>
      <c r="P2173">
        <v>4</v>
      </c>
      <c r="Q2173">
        <v>106</v>
      </c>
      <c r="R2173" s="2">
        <f t="shared" si="233"/>
        <v>546</v>
      </c>
      <c r="S2173">
        <v>2</v>
      </c>
      <c r="T2173" s="2" t="str">
        <f t="shared" si="234"/>
        <v>With Discount</v>
      </c>
      <c r="U2173">
        <v>6</v>
      </c>
      <c r="V2173" s="18">
        <f t="shared" si="235"/>
        <v>364</v>
      </c>
      <c r="W2173">
        <v>6</v>
      </c>
      <c r="X2173">
        <v>3</v>
      </c>
      <c r="Y2173" s="18">
        <f t="shared" si="236"/>
        <v>182</v>
      </c>
      <c r="Z2173">
        <v>6</v>
      </c>
      <c r="AA2173" s="2">
        <f t="shared" si="237"/>
        <v>17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3</v>
      </c>
      <c r="AI2173">
        <v>11</v>
      </c>
      <c r="AJ2173">
        <v>0</v>
      </c>
    </row>
    <row r="2174" spans="1:36" x14ac:dyDescent="0.25">
      <c r="A2174">
        <v>2632</v>
      </c>
      <c r="B2174">
        <v>1954</v>
      </c>
      <c r="C2174" s="2">
        <f t="shared" ca="1" si="231"/>
        <v>71</v>
      </c>
      <c r="D2174" t="s">
        <v>442</v>
      </c>
      <c r="E2174" t="s">
        <v>34</v>
      </c>
      <c r="F2174">
        <v>50501</v>
      </c>
      <c r="G2174">
        <v>1</v>
      </c>
      <c r="H2174">
        <v>1</v>
      </c>
      <c r="I2174" s="21">
        <f t="shared" si="232"/>
        <v>2</v>
      </c>
      <c r="J2174" t="s">
        <v>318</v>
      </c>
      <c r="K2174">
        <v>10</v>
      </c>
      <c r="L2174">
        <v>297</v>
      </c>
      <c r="M2174">
        <v>0</v>
      </c>
      <c r="N2174">
        <v>38</v>
      </c>
      <c r="O2174">
        <v>13</v>
      </c>
      <c r="P2174">
        <v>0</v>
      </c>
      <c r="Q2174">
        <v>152</v>
      </c>
      <c r="R2174" s="2">
        <f t="shared" si="233"/>
        <v>500</v>
      </c>
      <c r="S2174">
        <v>7</v>
      </c>
      <c r="T2174" s="2" t="str">
        <f t="shared" si="234"/>
        <v>With Discount</v>
      </c>
      <c r="U2174">
        <v>5</v>
      </c>
      <c r="V2174" s="18">
        <f t="shared" si="235"/>
        <v>277.77777777777777</v>
      </c>
      <c r="W2174">
        <v>4</v>
      </c>
      <c r="X2174">
        <v>4</v>
      </c>
      <c r="Y2174" s="18">
        <f t="shared" si="236"/>
        <v>222.2222222222222</v>
      </c>
      <c r="Z2174">
        <v>6</v>
      </c>
      <c r="AA2174" s="2">
        <f t="shared" si="237"/>
        <v>20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3</v>
      </c>
      <c r="AI2174">
        <v>11</v>
      </c>
      <c r="AJ2174">
        <v>1</v>
      </c>
    </row>
    <row r="2175" spans="1:36" x14ac:dyDescent="0.25">
      <c r="A2175">
        <v>9014</v>
      </c>
      <c r="B2175">
        <v>1975</v>
      </c>
      <c r="C2175" s="2">
        <f t="shared" ca="1" si="231"/>
        <v>50</v>
      </c>
      <c r="D2175" t="s">
        <v>442</v>
      </c>
      <c r="E2175" t="s">
        <v>34</v>
      </c>
      <c r="F2175">
        <v>37085</v>
      </c>
      <c r="G2175">
        <v>1</v>
      </c>
      <c r="H2175">
        <v>1</v>
      </c>
      <c r="I2175" s="21">
        <f t="shared" si="232"/>
        <v>2</v>
      </c>
      <c r="J2175" t="s">
        <v>167</v>
      </c>
      <c r="K2175">
        <v>65</v>
      </c>
      <c r="L2175">
        <v>39</v>
      </c>
      <c r="M2175">
        <v>1</v>
      </c>
      <c r="N2175">
        <v>16</v>
      </c>
      <c r="O2175">
        <v>2</v>
      </c>
      <c r="P2175">
        <v>0</v>
      </c>
      <c r="Q2175">
        <v>3</v>
      </c>
      <c r="R2175" s="2">
        <f t="shared" si="233"/>
        <v>61</v>
      </c>
      <c r="S2175">
        <v>4</v>
      </c>
      <c r="T2175" s="2" t="str">
        <f t="shared" si="234"/>
        <v>With Discount</v>
      </c>
      <c r="U2175">
        <v>3</v>
      </c>
      <c r="V2175" s="18">
        <f t="shared" si="235"/>
        <v>30.5</v>
      </c>
      <c r="W2175">
        <v>0</v>
      </c>
      <c r="X2175">
        <v>3</v>
      </c>
      <c r="Y2175" s="18">
        <f t="shared" si="236"/>
        <v>30.5</v>
      </c>
      <c r="Z2175">
        <v>8</v>
      </c>
      <c r="AA2175" s="2">
        <f t="shared" si="237"/>
        <v>10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3</v>
      </c>
      <c r="AI2175">
        <v>11</v>
      </c>
      <c r="AJ2175">
        <v>0</v>
      </c>
    </row>
    <row r="2176" spans="1:36" x14ac:dyDescent="0.25">
      <c r="A2176">
        <v>7620</v>
      </c>
      <c r="B2176">
        <v>1990</v>
      </c>
      <c r="C2176" s="2">
        <f t="shared" ca="1" si="231"/>
        <v>35</v>
      </c>
      <c r="D2176" t="s">
        <v>41</v>
      </c>
      <c r="E2176" t="s">
        <v>30</v>
      </c>
      <c r="F2176">
        <v>16185</v>
      </c>
      <c r="G2176">
        <v>1</v>
      </c>
      <c r="H2176">
        <v>0</v>
      </c>
      <c r="I2176" s="21">
        <f t="shared" si="232"/>
        <v>1</v>
      </c>
      <c r="J2176" s="1">
        <v>41402</v>
      </c>
      <c r="K2176">
        <v>71</v>
      </c>
      <c r="L2176">
        <v>5</v>
      </c>
      <c r="M2176">
        <v>11</v>
      </c>
      <c r="N2176">
        <v>16</v>
      </c>
      <c r="O2176">
        <v>21</v>
      </c>
      <c r="P2176">
        <v>8</v>
      </c>
      <c r="Q2176">
        <v>45</v>
      </c>
      <c r="R2176" s="2">
        <f t="shared" si="233"/>
        <v>106</v>
      </c>
      <c r="S2176">
        <v>2</v>
      </c>
      <c r="T2176" s="2" t="str">
        <f t="shared" si="234"/>
        <v>With Discount</v>
      </c>
      <c r="U2176">
        <v>2</v>
      </c>
      <c r="V2176" s="18">
        <f t="shared" si="235"/>
        <v>53</v>
      </c>
      <c r="W2176">
        <v>2</v>
      </c>
      <c r="X2176">
        <v>2</v>
      </c>
      <c r="Y2176" s="18">
        <f t="shared" si="236"/>
        <v>53</v>
      </c>
      <c r="Z2176">
        <v>8</v>
      </c>
      <c r="AA2176" s="2">
        <f t="shared" si="237"/>
        <v>8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3</v>
      </c>
      <c r="AI2176">
        <v>11</v>
      </c>
      <c r="AJ2176">
        <v>0</v>
      </c>
    </row>
    <row r="2177" spans="1:36" x14ac:dyDescent="0.25">
      <c r="A2177">
        <v>10968</v>
      </c>
      <c r="B2177">
        <v>1969</v>
      </c>
      <c r="C2177" s="2">
        <f t="shared" ca="1" si="231"/>
        <v>56</v>
      </c>
      <c r="D2177" t="s">
        <v>442</v>
      </c>
      <c r="E2177" t="s">
        <v>30</v>
      </c>
      <c r="F2177">
        <v>57731</v>
      </c>
      <c r="G2177">
        <v>0</v>
      </c>
      <c r="H2177">
        <v>1</v>
      </c>
      <c r="I2177" s="21">
        <f t="shared" si="232"/>
        <v>1</v>
      </c>
      <c r="J2177" t="s">
        <v>165</v>
      </c>
      <c r="K2177">
        <v>0</v>
      </c>
      <c r="L2177">
        <v>266</v>
      </c>
      <c r="M2177">
        <v>21</v>
      </c>
      <c r="N2177">
        <v>300</v>
      </c>
      <c r="O2177">
        <v>65</v>
      </c>
      <c r="P2177">
        <v>8</v>
      </c>
      <c r="Q2177">
        <v>44</v>
      </c>
      <c r="R2177" s="2">
        <f t="shared" si="233"/>
        <v>704</v>
      </c>
      <c r="S2177">
        <v>4</v>
      </c>
      <c r="T2177" s="2" t="str">
        <f t="shared" si="234"/>
        <v>With Discount</v>
      </c>
      <c r="U2177">
        <v>8</v>
      </c>
      <c r="V2177" s="18">
        <f t="shared" si="235"/>
        <v>402.28571428571428</v>
      </c>
      <c r="W2177">
        <v>8</v>
      </c>
      <c r="X2177">
        <v>6</v>
      </c>
      <c r="Y2177" s="18">
        <f t="shared" si="236"/>
        <v>301.71428571428572</v>
      </c>
      <c r="Z2177">
        <v>6</v>
      </c>
      <c r="AA2177" s="2">
        <f t="shared" si="237"/>
        <v>26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3</v>
      </c>
      <c r="AI2177">
        <v>11</v>
      </c>
      <c r="AJ2177">
        <v>0</v>
      </c>
    </row>
    <row r="2178" spans="1:36" x14ac:dyDescent="0.25">
      <c r="A2178">
        <v>11133</v>
      </c>
      <c r="B2178">
        <v>1973</v>
      </c>
      <c r="C2178" s="2">
        <f t="shared" ca="1" si="231"/>
        <v>52</v>
      </c>
      <c r="D2178" t="s">
        <v>33</v>
      </c>
      <c r="E2178" t="s">
        <v>444</v>
      </c>
      <c r="F2178">
        <v>48432</v>
      </c>
      <c r="G2178">
        <v>0</v>
      </c>
      <c r="H2178">
        <v>1</v>
      </c>
      <c r="I2178" s="21">
        <f t="shared" si="232"/>
        <v>1</v>
      </c>
      <c r="J2178" t="s">
        <v>106</v>
      </c>
      <c r="K2178">
        <v>3</v>
      </c>
      <c r="L2178">
        <v>322</v>
      </c>
      <c r="M2178">
        <v>3</v>
      </c>
      <c r="N2178">
        <v>50</v>
      </c>
      <c r="O2178">
        <v>4</v>
      </c>
      <c r="P2178">
        <v>3</v>
      </c>
      <c r="Q2178">
        <v>42</v>
      </c>
      <c r="R2178" s="2">
        <f t="shared" si="233"/>
        <v>424</v>
      </c>
      <c r="S2178">
        <v>5</v>
      </c>
      <c r="T2178" s="2" t="str">
        <f t="shared" si="234"/>
        <v>With Discount</v>
      </c>
      <c r="U2178">
        <v>7</v>
      </c>
      <c r="V2178" s="18">
        <f t="shared" si="235"/>
        <v>228.30769230769229</v>
      </c>
      <c r="W2178">
        <v>1</v>
      </c>
      <c r="X2178">
        <v>6</v>
      </c>
      <c r="Y2178" s="18">
        <f t="shared" si="236"/>
        <v>195.69230769230771</v>
      </c>
      <c r="Z2178">
        <v>8</v>
      </c>
      <c r="AA2178" s="2">
        <f t="shared" si="237"/>
        <v>19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3</v>
      </c>
      <c r="AI2178">
        <v>11</v>
      </c>
      <c r="AJ2178">
        <v>1</v>
      </c>
    </row>
    <row r="2179" spans="1:36" x14ac:dyDescent="0.25">
      <c r="A2179">
        <v>2736</v>
      </c>
      <c r="B2179">
        <v>1978</v>
      </c>
      <c r="C2179" s="2">
        <f t="shared" ref="C2179:C2214" ca="1" si="238">YEAR(TODAY()) -B2179</f>
        <v>47</v>
      </c>
      <c r="D2179" t="s">
        <v>442</v>
      </c>
      <c r="E2179" t="s">
        <v>34</v>
      </c>
      <c r="F2179">
        <v>73807</v>
      </c>
      <c r="G2179">
        <v>0</v>
      </c>
      <c r="H2179">
        <v>1</v>
      </c>
      <c r="I2179" s="21">
        <f t="shared" ref="I2179:I2214" si="239">SUM(G2179,H2179)</f>
        <v>1</v>
      </c>
      <c r="J2179" s="1">
        <v>41306</v>
      </c>
      <c r="K2179">
        <v>88</v>
      </c>
      <c r="L2179">
        <v>366</v>
      </c>
      <c r="M2179">
        <v>124</v>
      </c>
      <c r="N2179">
        <v>156</v>
      </c>
      <c r="O2179">
        <v>71</v>
      </c>
      <c r="P2179">
        <v>78</v>
      </c>
      <c r="Q2179">
        <v>54</v>
      </c>
      <c r="R2179" s="2">
        <f t="shared" ref="R2179:R2214" si="240">SUM(L2179,M2179,N2179,O2179,P2179,Q2179)</f>
        <v>849</v>
      </c>
      <c r="S2179">
        <v>2</v>
      </c>
      <c r="T2179" s="2" t="str">
        <f t="shared" ref="T2179:T2214" si="241">IF(S2179&gt;0, "With Discount", "Without Discount")</f>
        <v>With Discount</v>
      </c>
      <c r="U2179">
        <v>5</v>
      </c>
      <c r="V2179" s="18">
        <f t="shared" ref="V2179:V2214" si="242">IF((U2179+X2179)=0,0, (U2179/(U2179+X2179))*R2179)</f>
        <v>265.3125</v>
      </c>
      <c r="W2179">
        <v>5</v>
      </c>
      <c r="X2179">
        <v>11</v>
      </c>
      <c r="Y2179" s="18">
        <f t="shared" ref="Y2179:Y2214" si="243">IF((X2179+U2179)=0,0, (X2179/(X2179+U2179))*R2179)</f>
        <v>583.6875</v>
      </c>
      <c r="Z2179">
        <v>2</v>
      </c>
      <c r="AA2179" s="2">
        <f t="shared" ref="AA2179:AA2214" si="244">SUM(S2179,U2179,W2179,X2179)</f>
        <v>23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3</v>
      </c>
      <c r="AI2179">
        <v>11</v>
      </c>
      <c r="AJ2179">
        <v>0</v>
      </c>
    </row>
    <row r="2180" spans="1:36" x14ac:dyDescent="0.25">
      <c r="A2180">
        <v>1876</v>
      </c>
      <c r="B2180">
        <v>1990</v>
      </c>
      <c r="C2180" s="2">
        <f t="shared" ca="1" si="238"/>
        <v>35</v>
      </c>
      <c r="D2180" t="s">
        <v>442</v>
      </c>
      <c r="E2180" t="s">
        <v>34</v>
      </c>
      <c r="F2180">
        <v>18929</v>
      </c>
      <c r="G2180">
        <v>0</v>
      </c>
      <c r="H2180">
        <v>0</v>
      </c>
      <c r="I2180" s="21">
        <f t="shared" si="239"/>
        <v>0</v>
      </c>
      <c r="J2180" t="s">
        <v>229</v>
      </c>
      <c r="K2180">
        <v>15</v>
      </c>
      <c r="L2180">
        <v>32</v>
      </c>
      <c r="M2180">
        <v>0</v>
      </c>
      <c r="N2180">
        <v>8</v>
      </c>
      <c r="O2180">
        <v>23</v>
      </c>
      <c r="P2180">
        <v>4</v>
      </c>
      <c r="Q2180">
        <v>18</v>
      </c>
      <c r="R2180" s="2">
        <f t="shared" si="240"/>
        <v>85</v>
      </c>
      <c r="S2180">
        <v>1</v>
      </c>
      <c r="T2180" s="2" t="str">
        <f t="shared" si="241"/>
        <v>With Discount</v>
      </c>
      <c r="U2180">
        <v>1</v>
      </c>
      <c r="V2180" s="18">
        <f t="shared" si="242"/>
        <v>17</v>
      </c>
      <c r="W2180">
        <v>0</v>
      </c>
      <c r="X2180">
        <v>4</v>
      </c>
      <c r="Y2180" s="18">
        <f t="shared" si="243"/>
        <v>68</v>
      </c>
      <c r="Z2180">
        <v>6</v>
      </c>
      <c r="AA2180" s="2">
        <f t="shared" si="244"/>
        <v>6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3</v>
      </c>
      <c r="AI2180">
        <v>11</v>
      </c>
      <c r="AJ2180">
        <v>0</v>
      </c>
    </row>
    <row r="2181" spans="1:36" x14ac:dyDescent="0.25">
      <c r="A2181">
        <v>5959</v>
      </c>
      <c r="B2181">
        <v>1968</v>
      </c>
      <c r="C2181" s="2">
        <f t="shared" ca="1" si="238"/>
        <v>57</v>
      </c>
      <c r="D2181" t="s">
        <v>442</v>
      </c>
      <c r="E2181" t="s">
        <v>30</v>
      </c>
      <c r="F2181">
        <v>35893</v>
      </c>
      <c r="G2181">
        <v>1</v>
      </c>
      <c r="H2181">
        <v>1</v>
      </c>
      <c r="I2181" s="21">
        <f t="shared" si="239"/>
        <v>2</v>
      </c>
      <c r="J2181" t="s">
        <v>168</v>
      </c>
      <c r="K2181">
        <v>80</v>
      </c>
      <c r="L2181">
        <v>158</v>
      </c>
      <c r="M2181">
        <v>0</v>
      </c>
      <c r="N2181">
        <v>23</v>
      </c>
      <c r="O2181">
        <v>0</v>
      </c>
      <c r="P2181">
        <v>0</v>
      </c>
      <c r="Q2181">
        <v>18</v>
      </c>
      <c r="R2181" s="2">
        <f t="shared" si="240"/>
        <v>199</v>
      </c>
      <c r="S2181">
        <v>6</v>
      </c>
      <c r="T2181" s="2" t="str">
        <f t="shared" si="241"/>
        <v>With Discount</v>
      </c>
      <c r="U2181">
        <v>3</v>
      </c>
      <c r="V2181" s="18">
        <f t="shared" si="242"/>
        <v>74.625</v>
      </c>
      <c r="W2181">
        <v>1</v>
      </c>
      <c r="X2181">
        <v>5</v>
      </c>
      <c r="Y2181" s="18">
        <f t="shared" si="243"/>
        <v>124.375</v>
      </c>
      <c r="Z2181">
        <v>8</v>
      </c>
      <c r="AA2181" s="2">
        <f t="shared" si="244"/>
        <v>15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3</v>
      </c>
      <c r="AI2181">
        <v>11</v>
      </c>
      <c r="AJ2181">
        <v>0</v>
      </c>
    </row>
    <row r="2182" spans="1:36" x14ac:dyDescent="0.25">
      <c r="A2182">
        <v>1092</v>
      </c>
      <c r="B2182">
        <v>1980</v>
      </c>
      <c r="C2182" s="2">
        <f t="shared" ca="1" si="238"/>
        <v>45</v>
      </c>
      <c r="D2182" t="s">
        <v>442</v>
      </c>
      <c r="E2182" t="s">
        <v>34</v>
      </c>
      <c r="F2182">
        <v>61014</v>
      </c>
      <c r="G2182">
        <v>0</v>
      </c>
      <c r="H2182">
        <v>1</v>
      </c>
      <c r="I2182" s="21">
        <f t="shared" si="239"/>
        <v>1</v>
      </c>
      <c r="J2182" s="1">
        <v>41221</v>
      </c>
      <c r="K2182">
        <v>17</v>
      </c>
      <c r="L2182">
        <v>269</v>
      </c>
      <c r="M2182">
        <v>129</v>
      </c>
      <c r="N2182">
        <v>495</v>
      </c>
      <c r="O2182">
        <v>182</v>
      </c>
      <c r="P2182">
        <v>43</v>
      </c>
      <c r="Q2182">
        <v>29</v>
      </c>
      <c r="R2182" s="2">
        <f t="shared" si="240"/>
        <v>1147</v>
      </c>
      <c r="S2182">
        <v>4</v>
      </c>
      <c r="T2182" s="2" t="str">
        <f t="shared" si="241"/>
        <v>With Discount</v>
      </c>
      <c r="U2182">
        <v>9</v>
      </c>
      <c r="V2182" s="18">
        <f t="shared" si="242"/>
        <v>794.07692307692309</v>
      </c>
      <c r="W2182">
        <v>3</v>
      </c>
      <c r="X2182">
        <v>4</v>
      </c>
      <c r="Y2182" s="18">
        <f t="shared" si="243"/>
        <v>352.92307692307696</v>
      </c>
      <c r="Z2182">
        <v>7</v>
      </c>
      <c r="AA2182" s="2">
        <f t="shared" si="244"/>
        <v>20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3</v>
      </c>
      <c r="AI2182">
        <v>11</v>
      </c>
      <c r="AJ2182">
        <v>0</v>
      </c>
    </row>
    <row r="2183" spans="1:36" x14ac:dyDescent="0.25">
      <c r="A2183">
        <v>4333</v>
      </c>
      <c r="B2183">
        <v>1954</v>
      </c>
      <c r="C2183" s="2">
        <f t="shared" ca="1" si="238"/>
        <v>71</v>
      </c>
      <c r="D2183" t="s">
        <v>442</v>
      </c>
      <c r="E2183" t="s">
        <v>34</v>
      </c>
      <c r="F2183">
        <v>32144</v>
      </c>
      <c r="G2183">
        <v>1</v>
      </c>
      <c r="H2183">
        <v>1</v>
      </c>
      <c r="I2183" s="21">
        <f t="shared" si="239"/>
        <v>2</v>
      </c>
      <c r="J2183" t="s">
        <v>81</v>
      </c>
      <c r="K2183">
        <v>76</v>
      </c>
      <c r="L2183">
        <v>41</v>
      </c>
      <c r="M2183">
        <v>0</v>
      </c>
      <c r="N2183">
        <v>10</v>
      </c>
      <c r="O2183">
        <v>0</v>
      </c>
      <c r="P2183">
        <v>0</v>
      </c>
      <c r="Q2183">
        <v>3</v>
      </c>
      <c r="R2183" s="2">
        <f t="shared" si="240"/>
        <v>54</v>
      </c>
      <c r="S2183">
        <v>4</v>
      </c>
      <c r="T2183" s="2" t="str">
        <f t="shared" si="241"/>
        <v>With Discount</v>
      </c>
      <c r="U2183">
        <v>2</v>
      </c>
      <c r="V2183" s="18">
        <f t="shared" si="242"/>
        <v>21.6</v>
      </c>
      <c r="W2183">
        <v>1</v>
      </c>
      <c r="X2183">
        <v>3</v>
      </c>
      <c r="Y2183" s="18">
        <f t="shared" si="243"/>
        <v>32.4</v>
      </c>
      <c r="Z2183">
        <v>7</v>
      </c>
      <c r="AA2183" s="2">
        <f t="shared" si="244"/>
        <v>10</v>
      </c>
      <c r="AB2183">
        <v>0</v>
      </c>
      <c r="AC2183">
        <v>1</v>
      </c>
      <c r="AD2183">
        <v>0</v>
      </c>
      <c r="AE2183">
        <v>0</v>
      </c>
      <c r="AF2183">
        <v>0</v>
      </c>
      <c r="AG2183">
        <v>0</v>
      </c>
      <c r="AH2183">
        <v>3</v>
      </c>
      <c r="AI2183">
        <v>11</v>
      </c>
      <c r="AJ2183">
        <v>0</v>
      </c>
    </row>
    <row r="2184" spans="1:36" x14ac:dyDescent="0.25">
      <c r="A2184">
        <v>3850</v>
      </c>
      <c r="B2184">
        <v>1963</v>
      </c>
      <c r="C2184" s="2">
        <f t="shared" ca="1" si="238"/>
        <v>62</v>
      </c>
      <c r="D2184" t="s">
        <v>41</v>
      </c>
      <c r="E2184" t="s">
        <v>34</v>
      </c>
      <c r="F2184">
        <v>14918</v>
      </c>
      <c r="G2184">
        <v>0</v>
      </c>
      <c r="H2184">
        <v>1</v>
      </c>
      <c r="I2184" s="21">
        <f t="shared" si="239"/>
        <v>1</v>
      </c>
      <c r="J2184" s="1">
        <v>41102</v>
      </c>
      <c r="K2184">
        <v>52</v>
      </c>
      <c r="L2184">
        <v>3</v>
      </c>
      <c r="M2184">
        <v>3</v>
      </c>
      <c r="N2184">
        <v>3</v>
      </c>
      <c r="O2184">
        <v>15</v>
      </c>
      <c r="P2184">
        <v>4</v>
      </c>
      <c r="Q2184">
        <v>15</v>
      </c>
      <c r="R2184" s="2">
        <f t="shared" si="240"/>
        <v>43</v>
      </c>
      <c r="S2184">
        <v>1</v>
      </c>
      <c r="T2184" s="2" t="str">
        <f t="shared" si="241"/>
        <v>With Discount</v>
      </c>
      <c r="U2184">
        <v>1</v>
      </c>
      <c r="V2184" s="18">
        <f t="shared" si="242"/>
        <v>10.75</v>
      </c>
      <c r="W2184">
        <v>0</v>
      </c>
      <c r="X2184">
        <v>3</v>
      </c>
      <c r="Y2184" s="18">
        <f t="shared" si="243"/>
        <v>32.25</v>
      </c>
      <c r="Z2184">
        <v>6</v>
      </c>
      <c r="AA2184" s="2">
        <f t="shared" si="244"/>
        <v>5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3</v>
      </c>
      <c r="AI2184">
        <v>11</v>
      </c>
      <c r="AJ2184">
        <v>0</v>
      </c>
    </row>
    <row r="2185" spans="1:36" x14ac:dyDescent="0.25">
      <c r="A2185">
        <v>6168</v>
      </c>
      <c r="B2185">
        <v>1963</v>
      </c>
      <c r="C2185" s="2">
        <f t="shared" ca="1" si="238"/>
        <v>62</v>
      </c>
      <c r="D2185" t="s">
        <v>442</v>
      </c>
      <c r="E2185" t="s">
        <v>37</v>
      </c>
      <c r="F2185">
        <v>45146</v>
      </c>
      <c r="G2185">
        <v>1</v>
      </c>
      <c r="H2185">
        <v>1</v>
      </c>
      <c r="I2185" s="21">
        <f t="shared" si="239"/>
        <v>2</v>
      </c>
      <c r="J2185" t="s">
        <v>427</v>
      </c>
      <c r="K2185">
        <v>28</v>
      </c>
      <c r="L2185">
        <v>33</v>
      </c>
      <c r="M2185">
        <v>0</v>
      </c>
      <c r="N2185">
        <v>5</v>
      </c>
      <c r="O2185">
        <v>0</v>
      </c>
      <c r="P2185">
        <v>0</v>
      </c>
      <c r="Q2185">
        <v>15</v>
      </c>
      <c r="R2185" s="2">
        <f t="shared" si="240"/>
        <v>53</v>
      </c>
      <c r="S2185">
        <v>2</v>
      </c>
      <c r="T2185" s="2" t="str">
        <f t="shared" si="241"/>
        <v>With Discount</v>
      </c>
      <c r="U2185">
        <v>1</v>
      </c>
      <c r="V2185" s="18">
        <f t="shared" si="242"/>
        <v>17.666666666666664</v>
      </c>
      <c r="W2185">
        <v>1</v>
      </c>
      <c r="X2185">
        <v>2</v>
      </c>
      <c r="Y2185" s="18">
        <f t="shared" si="243"/>
        <v>35.333333333333329</v>
      </c>
      <c r="Z2185">
        <v>4</v>
      </c>
      <c r="AA2185" s="2">
        <f t="shared" si="244"/>
        <v>6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3</v>
      </c>
      <c r="AI2185">
        <v>11</v>
      </c>
      <c r="AJ2185">
        <v>0</v>
      </c>
    </row>
    <row r="2186" spans="1:36" x14ac:dyDescent="0.25">
      <c r="A2186">
        <v>607</v>
      </c>
      <c r="B2186">
        <v>1955</v>
      </c>
      <c r="C2186" s="2">
        <f t="shared" ca="1" si="238"/>
        <v>70</v>
      </c>
      <c r="D2186" t="s">
        <v>443</v>
      </c>
      <c r="E2186" t="s">
        <v>37</v>
      </c>
      <c r="F2186">
        <v>41769</v>
      </c>
      <c r="G2186">
        <v>0</v>
      </c>
      <c r="H2186">
        <v>1</v>
      </c>
      <c r="I2186" s="21">
        <f t="shared" si="239"/>
        <v>1</v>
      </c>
      <c r="J2186" t="s">
        <v>188</v>
      </c>
      <c r="K2186">
        <v>31</v>
      </c>
      <c r="L2186">
        <v>302</v>
      </c>
      <c r="M2186">
        <v>29</v>
      </c>
      <c r="N2186">
        <v>131</v>
      </c>
      <c r="O2186">
        <v>32</v>
      </c>
      <c r="P2186">
        <v>0</v>
      </c>
      <c r="Q2186">
        <v>27</v>
      </c>
      <c r="R2186" s="2">
        <f t="shared" si="240"/>
        <v>521</v>
      </c>
      <c r="S2186">
        <v>6</v>
      </c>
      <c r="T2186" s="2" t="str">
        <f t="shared" si="241"/>
        <v>With Discount</v>
      </c>
      <c r="U2186">
        <v>8</v>
      </c>
      <c r="V2186" s="18">
        <f t="shared" si="242"/>
        <v>277.86666666666667</v>
      </c>
      <c r="W2186">
        <v>1</v>
      </c>
      <c r="X2186">
        <v>7</v>
      </c>
      <c r="Y2186" s="18">
        <f t="shared" si="243"/>
        <v>243.13333333333333</v>
      </c>
      <c r="Z2186">
        <v>8</v>
      </c>
      <c r="AA2186" s="2">
        <f t="shared" si="244"/>
        <v>22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3</v>
      </c>
      <c r="AI2186">
        <v>11</v>
      </c>
      <c r="AJ2186">
        <v>0</v>
      </c>
    </row>
    <row r="2187" spans="1:36" x14ac:dyDescent="0.25">
      <c r="A2187">
        <v>10469</v>
      </c>
      <c r="B2187">
        <v>1981</v>
      </c>
      <c r="C2187" s="2">
        <f t="shared" ca="1" si="238"/>
        <v>44</v>
      </c>
      <c r="D2187" t="s">
        <v>442</v>
      </c>
      <c r="E2187" t="s">
        <v>34</v>
      </c>
      <c r="F2187">
        <v>88325</v>
      </c>
      <c r="G2187">
        <v>0</v>
      </c>
      <c r="H2187">
        <v>0</v>
      </c>
      <c r="I2187" s="21">
        <f t="shared" si="239"/>
        <v>0</v>
      </c>
      <c r="J2187" s="1">
        <v>41761</v>
      </c>
      <c r="K2187">
        <v>42</v>
      </c>
      <c r="L2187">
        <v>519</v>
      </c>
      <c r="M2187">
        <v>71</v>
      </c>
      <c r="N2187">
        <v>860</v>
      </c>
      <c r="O2187">
        <v>93</v>
      </c>
      <c r="P2187">
        <v>27</v>
      </c>
      <c r="Q2187">
        <v>53</v>
      </c>
      <c r="R2187" s="2">
        <f t="shared" si="240"/>
        <v>1623</v>
      </c>
      <c r="S2187">
        <v>1</v>
      </c>
      <c r="T2187" s="2" t="str">
        <f t="shared" si="241"/>
        <v>With Discount</v>
      </c>
      <c r="U2187">
        <v>6</v>
      </c>
      <c r="V2187" s="18">
        <f t="shared" si="242"/>
        <v>649.20000000000005</v>
      </c>
      <c r="W2187">
        <v>2</v>
      </c>
      <c r="X2187">
        <v>9</v>
      </c>
      <c r="Y2187" s="18">
        <f t="shared" si="243"/>
        <v>973.8</v>
      </c>
      <c r="Z2187">
        <v>2</v>
      </c>
      <c r="AA2187" s="2">
        <f t="shared" si="244"/>
        <v>18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3</v>
      </c>
      <c r="AI2187">
        <v>11</v>
      </c>
      <c r="AJ2187">
        <v>0</v>
      </c>
    </row>
    <row r="2188" spans="1:36" x14ac:dyDescent="0.25">
      <c r="A2188">
        <v>6983</v>
      </c>
      <c r="B2188">
        <v>1950</v>
      </c>
      <c r="C2188" s="2">
        <f t="shared" ca="1" si="238"/>
        <v>75</v>
      </c>
      <c r="D2188" t="s">
        <v>443</v>
      </c>
      <c r="E2188" t="s">
        <v>37</v>
      </c>
      <c r="F2188">
        <v>38054</v>
      </c>
      <c r="G2188">
        <v>1</v>
      </c>
      <c r="H2188">
        <v>1</v>
      </c>
      <c r="I2188" s="21">
        <f t="shared" si="239"/>
        <v>2</v>
      </c>
      <c r="J2188" s="1">
        <v>41644</v>
      </c>
      <c r="K2188">
        <v>24</v>
      </c>
      <c r="L2188">
        <v>23</v>
      </c>
      <c r="M2188">
        <v>2</v>
      </c>
      <c r="N2188">
        <v>17</v>
      </c>
      <c r="O2188">
        <v>2</v>
      </c>
      <c r="P2188">
        <v>1</v>
      </c>
      <c r="Q2188">
        <v>0</v>
      </c>
      <c r="R2188" s="2">
        <f t="shared" si="240"/>
        <v>45</v>
      </c>
      <c r="S2188">
        <v>2</v>
      </c>
      <c r="T2188" s="2" t="str">
        <f t="shared" si="241"/>
        <v>With Discount</v>
      </c>
      <c r="U2188">
        <v>2</v>
      </c>
      <c r="V2188" s="18">
        <f t="shared" si="242"/>
        <v>18</v>
      </c>
      <c r="W2188">
        <v>0</v>
      </c>
      <c r="X2188">
        <v>3</v>
      </c>
      <c r="Y2188" s="18">
        <f t="shared" si="243"/>
        <v>27</v>
      </c>
      <c r="Z2188">
        <v>7</v>
      </c>
      <c r="AA2188" s="2">
        <f t="shared" si="244"/>
        <v>7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3</v>
      </c>
      <c r="AI2188">
        <v>11</v>
      </c>
      <c r="AJ2188">
        <v>0</v>
      </c>
    </row>
    <row r="2189" spans="1:36" x14ac:dyDescent="0.25">
      <c r="A2189">
        <v>3661</v>
      </c>
      <c r="B2189">
        <v>1995</v>
      </c>
      <c r="C2189" s="2">
        <f t="shared" ca="1" si="238"/>
        <v>30</v>
      </c>
      <c r="D2189" t="s">
        <v>443</v>
      </c>
      <c r="E2189" t="s">
        <v>30</v>
      </c>
      <c r="F2189">
        <v>80617</v>
      </c>
      <c r="G2189">
        <v>0</v>
      </c>
      <c r="H2189">
        <v>0</v>
      </c>
      <c r="I2189" s="21">
        <f t="shared" si="239"/>
        <v>0</v>
      </c>
      <c r="J2189" s="1">
        <v>41253</v>
      </c>
      <c r="K2189">
        <v>42</v>
      </c>
      <c r="L2189">
        <v>594</v>
      </c>
      <c r="M2189">
        <v>51</v>
      </c>
      <c r="N2189">
        <v>631</v>
      </c>
      <c r="O2189">
        <v>72</v>
      </c>
      <c r="P2189">
        <v>55</v>
      </c>
      <c r="Q2189">
        <v>32</v>
      </c>
      <c r="R2189" s="2">
        <f t="shared" si="240"/>
        <v>1435</v>
      </c>
      <c r="S2189">
        <v>1</v>
      </c>
      <c r="T2189" s="2" t="str">
        <f t="shared" si="241"/>
        <v>With Discount</v>
      </c>
      <c r="U2189">
        <v>4</v>
      </c>
      <c r="V2189" s="18">
        <f t="shared" si="242"/>
        <v>478.33333333333331</v>
      </c>
      <c r="W2189">
        <v>6</v>
      </c>
      <c r="X2189">
        <v>8</v>
      </c>
      <c r="Y2189" s="18">
        <f t="shared" si="243"/>
        <v>956.66666666666663</v>
      </c>
      <c r="Z2189">
        <v>2</v>
      </c>
      <c r="AA2189" s="2">
        <f t="shared" si="244"/>
        <v>19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3</v>
      </c>
      <c r="AI2189">
        <v>11</v>
      </c>
      <c r="AJ2189">
        <v>0</v>
      </c>
    </row>
    <row r="2190" spans="1:36" x14ac:dyDescent="0.25">
      <c r="A2190">
        <v>9303</v>
      </c>
      <c r="B2190">
        <v>1976</v>
      </c>
      <c r="C2190" s="2">
        <f t="shared" ca="1" si="238"/>
        <v>49</v>
      </c>
      <c r="D2190" t="s">
        <v>442</v>
      </c>
      <c r="E2190" t="s">
        <v>34</v>
      </c>
      <c r="F2190">
        <v>5305</v>
      </c>
      <c r="G2190">
        <v>0</v>
      </c>
      <c r="H2190">
        <v>1</v>
      </c>
      <c r="I2190" s="21">
        <f t="shared" si="239"/>
        <v>1</v>
      </c>
      <c r="J2190" t="s">
        <v>357</v>
      </c>
      <c r="K2190">
        <v>12</v>
      </c>
      <c r="L2190">
        <v>12</v>
      </c>
      <c r="M2190">
        <v>4</v>
      </c>
      <c r="N2190">
        <v>7</v>
      </c>
      <c r="O2190">
        <v>1</v>
      </c>
      <c r="P2190">
        <v>3</v>
      </c>
      <c r="Q2190">
        <v>5</v>
      </c>
      <c r="R2190" s="2">
        <f t="shared" si="240"/>
        <v>32</v>
      </c>
      <c r="S2190">
        <v>0</v>
      </c>
      <c r="T2190" s="2" t="str">
        <f t="shared" si="241"/>
        <v>Without Discount</v>
      </c>
      <c r="U2190">
        <v>1</v>
      </c>
      <c r="V2190" s="18">
        <f t="shared" si="242"/>
        <v>32</v>
      </c>
      <c r="W2190">
        <v>0</v>
      </c>
      <c r="X2190">
        <v>0</v>
      </c>
      <c r="Y2190" s="18">
        <f t="shared" si="243"/>
        <v>0</v>
      </c>
      <c r="Z2190">
        <v>13</v>
      </c>
      <c r="AA2190" s="2">
        <f t="shared" si="244"/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3</v>
      </c>
      <c r="AI2190">
        <v>11</v>
      </c>
      <c r="AJ2190">
        <v>0</v>
      </c>
    </row>
    <row r="2191" spans="1:36" x14ac:dyDescent="0.25">
      <c r="A2191">
        <v>692</v>
      </c>
      <c r="B2191">
        <v>1954</v>
      </c>
      <c r="C2191" s="2">
        <f t="shared" ca="1" si="238"/>
        <v>71</v>
      </c>
      <c r="D2191" t="s">
        <v>442</v>
      </c>
      <c r="E2191" t="s">
        <v>34</v>
      </c>
      <c r="F2191">
        <v>36807</v>
      </c>
      <c r="G2191">
        <v>1</v>
      </c>
      <c r="H2191">
        <v>1</v>
      </c>
      <c r="I2191" s="21">
        <f t="shared" si="239"/>
        <v>2</v>
      </c>
      <c r="J2191" t="s">
        <v>441</v>
      </c>
      <c r="K2191">
        <v>88</v>
      </c>
      <c r="L2191">
        <v>4</v>
      </c>
      <c r="M2191">
        <v>2</v>
      </c>
      <c r="N2191">
        <v>5</v>
      </c>
      <c r="O2191">
        <v>0</v>
      </c>
      <c r="P2191">
        <v>0</v>
      </c>
      <c r="Q2191">
        <v>5</v>
      </c>
      <c r="R2191" s="2">
        <f t="shared" si="240"/>
        <v>16</v>
      </c>
      <c r="S2191">
        <v>1</v>
      </c>
      <c r="T2191" s="2" t="str">
        <f t="shared" si="241"/>
        <v>With Discount</v>
      </c>
      <c r="U2191">
        <v>1</v>
      </c>
      <c r="V2191" s="18">
        <f t="shared" si="242"/>
        <v>5.333333333333333</v>
      </c>
      <c r="W2191">
        <v>0</v>
      </c>
      <c r="X2191">
        <v>2</v>
      </c>
      <c r="Y2191" s="18">
        <f t="shared" si="243"/>
        <v>10.666666666666666</v>
      </c>
      <c r="Z2191">
        <v>6</v>
      </c>
      <c r="AA2191" s="2">
        <f t="shared" si="244"/>
        <v>4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3</v>
      </c>
      <c r="AI2191">
        <v>11</v>
      </c>
      <c r="AJ2191">
        <v>0</v>
      </c>
    </row>
    <row r="2192" spans="1:36" x14ac:dyDescent="0.25">
      <c r="A2192">
        <v>736</v>
      </c>
      <c r="B2192">
        <v>1983</v>
      </c>
      <c r="C2192" s="2">
        <f t="shared" ca="1" si="238"/>
        <v>42</v>
      </c>
      <c r="D2192" t="s">
        <v>442</v>
      </c>
      <c r="E2192" t="s">
        <v>34</v>
      </c>
      <c r="F2192">
        <v>28427</v>
      </c>
      <c r="G2192">
        <v>1</v>
      </c>
      <c r="H2192">
        <v>0</v>
      </c>
      <c r="I2192" s="21">
        <f t="shared" si="239"/>
        <v>1</v>
      </c>
      <c r="J2192" t="s">
        <v>379</v>
      </c>
      <c r="K2192">
        <v>67</v>
      </c>
      <c r="L2192">
        <v>18</v>
      </c>
      <c r="M2192">
        <v>3</v>
      </c>
      <c r="N2192">
        <v>19</v>
      </c>
      <c r="O2192">
        <v>3</v>
      </c>
      <c r="P2192">
        <v>3</v>
      </c>
      <c r="Q2192">
        <v>6</v>
      </c>
      <c r="R2192" s="2">
        <f t="shared" si="240"/>
        <v>52</v>
      </c>
      <c r="S2192">
        <v>2</v>
      </c>
      <c r="T2192" s="2" t="str">
        <f t="shared" si="241"/>
        <v>With Discount</v>
      </c>
      <c r="U2192">
        <v>2</v>
      </c>
      <c r="V2192" s="18">
        <f t="shared" si="242"/>
        <v>20.8</v>
      </c>
      <c r="W2192">
        <v>0</v>
      </c>
      <c r="X2192">
        <v>3</v>
      </c>
      <c r="Y2192" s="18">
        <f t="shared" si="243"/>
        <v>31.2</v>
      </c>
      <c r="Z2192">
        <v>8</v>
      </c>
      <c r="AA2192" s="2">
        <f t="shared" si="244"/>
        <v>7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3</v>
      </c>
      <c r="AI2192">
        <v>11</v>
      </c>
      <c r="AJ2192">
        <v>0</v>
      </c>
    </row>
    <row r="2193" spans="1:36" x14ac:dyDescent="0.25">
      <c r="A2193">
        <v>9589</v>
      </c>
      <c r="B2193">
        <v>1948</v>
      </c>
      <c r="C2193" s="2">
        <f t="shared" ca="1" si="238"/>
        <v>77</v>
      </c>
      <c r="D2193" t="s">
        <v>33</v>
      </c>
      <c r="E2193" t="s">
        <v>57</v>
      </c>
      <c r="F2193">
        <v>82032</v>
      </c>
      <c r="G2193">
        <v>0</v>
      </c>
      <c r="H2193">
        <v>0</v>
      </c>
      <c r="I2193" s="21">
        <f t="shared" si="239"/>
        <v>0</v>
      </c>
      <c r="J2193" s="1">
        <v>41763</v>
      </c>
      <c r="K2193">
        <v>54</v>
      </c>
      <c r="L2193">
        <v>332</v>
      </c>
      <c r="M2193">
        <v>194</v>
      </c>
      <c r="N2193">
        <v>377</v>
      </c>
      <c r="O2193">
        <v>149</v>
      </c>
      <c r="P2193">
        <v>125</v>
      </c>
      <c r="Q2193">
        <v>57</v>
      </c>
      <c r="R2193" s="2">
        <f t="shared" si="240"/>
        <v>1234</v>
      </c>
      <c r="S2193">
        <v>0</v>
      </c>
      <c r="T2193" s="2" t="str">
        <f t="shared" si="241"/>
        <v>Without Discount</v>
      </c>
      <c r="U2193">
        <v>4</v>
      </c>
      <c r="V2193" s="18">
        <f t="shared" si="242"/>
        <v>448.72727272727275</v>
      </c>
      <c r="W2193">
        <v>6</v>
      </c>
      <c r="X2193">
        <v>7</v>
      </c>
      <c r="Y2193" s="18">
        <f t="shared" si="243"/>
        <v>785.27272727272725</v>
      </c>
      <c r="Z2193">
        <v>1</v>
      </c>
      <c r="AA2193" s="2">
        <f t="shared" si="244"/>
        <v>17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3</v>
      </c>
      <c r="AI2193">
        <v>11</v>
      </c>
      <c r="AJ2193">
        <v>0</v>
      </c>
    </row>
    <row r="2194" spans="1:36" x14ac:dyDescent="0.25">
      <c r="A2194">
        <v>4838</v>
      </c>
      <c r="B2194">
        <v>1978</v>
      </c>
      <c r="C2194" s="2">
        <f t="shared" ca="1" si="238"/>
        <v>47</v>
      </c>
      <c r="D2194" t="s">
        <v>442</v>
      </c>
      <c r="E2194" t="s">
        <v>34</v>
      </c>
      <c r="F2194">
        <v>22775</v>
      </c>
      <c r="G2194">
        <v>1</v>
      </c>
      <c r="H2194">
        <v>0</v>
      </c>
      <c r="I2194" s="21">
        <f t="shared" si="239"/>
        <v>1</v>
      </c>
      <c r="J2194" t="s">
        <v>169</v>
      </c>
      <c r="K2194">
        <v>40</v>
      </c>
      <c r="L2194">
        <v>5</v>
      </c>
      <c r="M2194">
        <v>1</v>
      </c>
      <c r="N2194">
        <v>8</v>
      </c>
      <c r="O2194">
        <v>0</v>
      </c>
      <c r="P2194">
        <v>0</v>
      </c>
      <c r="Q2194">
        <v>1</v>
      </c>
      <c r="R2194" s="2">
        <f t="shared" si="240"/>
        <v>15</v>
      </c>
      <c r="S2194">
        <v>1</v>
      </c>
      <c r="T2194" s="2" t="str">
        <f t="shared" si="241"/>
        <v>With Discount</v>
      </c>
      <c r="U2194">
        <v>1</v>
      </c>
      <c r="V2194" s="18">
        <f t="shared" si="242"/>
        <v>5</v>
      </c>
      <c r="W2194">
        <v>0</v>
      </c>
      <c r="X2194">
        <v>2</v>
      </c>
      <c r="Y2194" s="18">
        <f t="shared" si="243"/>
        <v>10</v>
      </c>
      <c r="Z2194">
        <v>8</v>
      </c>
      <c r="AA2194" s="2">
        <f t="shared" si="244"/>
        <v>4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3</v>
      </c>
      <c r="AI2194">
        <v>11</v>
      </c>
      <c r="AJ2194">
        <v>0</v>
      </c>
    </row>
    <row r="2195" spans="1:36" x14ac:dyDescent="0.25">
      <c r="A2195">
        <v>9246</v>
      </c>
      <c r="B2195">
        <v>1985</v>
      </c>
      <c r="C2195" s="2">
        <f t="shared" ca="1" si="238"/>
        <v>40</v>
      </c>
      <c r="D2195" t="s">
        <v>443</v>
      </c>
      <c r="E2195" t="s">
        <v>34</v>
      </c>
      <c r="F2195">
        <v>40101</v>
      </c>
      <c r="G2195">
        <v>1</v>
      </c>
      <c r="H2195">
        <v>0</v>
      </c>
      <c r="I2195" s="21">
        <f t="shared" si="239"/>
        <v>1</v>
      </c>
      <c r="J2195" t="s">
        <v>347</v>
      </c>
      <c r="K2195">
        <v>73</v>
      </c>
      <c r="L2195">
        <v>171</v>
      </c>
      <c r="M2195">
        <v>3</v>
      </c>
      <c r="N2195">
        <v>129</v>
      </c>
      <c r="O2195">
        <v>26</v>
      </c>
      <c r="P2195">
        <v>24</v>
      </c>
      <c r="Q2195">
        <v>62</v>
      </c>
      <c r="R2195" s="2">
        <f t="shared" si="240"/>
        <v>415</v>
      </c>
      <c r="S2195">
        <v>4</v>
      </c>
      <c r="T2195" s="2" t="str">
        <f t="shared" si="241"/>
        <v>With Discount</v>
      </c>
      <c r="U2195">
        <v>6</v>
      </c>
      <c r="V2195" s="18">
        <f t="shared" si="242"/>
        <v>207.5</v>
      </c>
      <c r="W2195">
        <v>1</v>
      </c>
      <c r="X2195">
        <v>6</v>
      </c>
      <c r="Y2195" s="18">
        <f t="shared" si="243"/>
        <v>207.5</v>
      </c>
      <c r="Z2195">
        <v>7</v>
      </c>
      <c r="AA2195" s="2">
        <f t="shared" si="244"/>
        <v>17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3</v>
      </c>
      <c r="AI2195">
        <v>11</v>
      </c>
      <c r="AJ2195">
        <v>0</v>
      </c>
    </row>
    <row r="2196" spans="1:36" x14ac:dyDescent="0.25">
      <c r="A2196">
        <v>6261</v>
      </c>
      <c r="B2196">
        <v>1979</v>
      </c>
      <c r="C2196" s="2">
        <f t="shared" ca="1" si="238"/>
        <v>46</v>
      </c>
      <c r="D2196" t="s">
        <v>442</v>
      </c>
      <c r="E2196" t="s">
        <v>34</v>
      </c>
      <c r="F2196">
        <v>58025</v>
      </c>
      <c r="G2196">
        <v>0</v>
      </c>
      <c r="H2196">
        <v>1</v>
      </c>
      <c r="I2196" s="21">
        <f t="shared" si="239"/>
        <v>1</v>
      </c>
      <c r="J2196" t="s">
        <v>423</v>
      </c>
      <c r="K2196">
        <v>81</v>
      </c>
      <c r="L2196">
        <v>270</v>
      </c>
      <c r="M2196">
        <v>31</v>
      </c>
      <c r="N2196">
        <v>88</v>
      </c>
      <c r="O2196">
        <v>11</v>
      </c>
      <c r="P2196">
        <v>48</v>
      </c>
      <c r="Q2196">
        <v>22</v>
      </c>
      <c r="R2196" s="2">
        <f t="shared" si="240"/>
        <v>470</v>
      </c>
      <c r="S2196">
        <v>3</v>
      </c>
      <c r="T2196" s="2" t="str">
        <f t="shared" si="241"/>
        <v>With Discount</v>
      </c>
      <c r="U2196">
        <v>3</v>
      </c>
      <c r="V2196" s="18">
        <f t="shared" si="242"/>
        <v>108.46153846153847</v>
      </c>
      <c r="W2196">
        <v>2</v>
      </c>
      <c r="X2196">
        <v>10</v>
      </c>
      <c r="Y2196" s="18">
        <f t="shared" si="243"/>
        <v>361.53846153846155</v>
      </c>
      <c r="Z2196">
        <v>4</v>
      </c>
      <c r="AA2196" s="2">
        <f t="shared" si="244"/>
        <v>18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3</v>
      </c>
      <c r="AI2196">
        <v>11</v>
      </c>
      <c r="AJ2196">
        <v>0</v>
      </c>
    </row>
    <row r="2197" spans="1:36" x14ac:dyDescent="0.25">
      <c r="A2197">
        <v>7366</v>
      </c>
      <c r="B2197">
        <v>1982</v>
      </c>
      <c r="C2197" s="2">
        <f t="shared" ca="1" si="238"/>
        <v>43</v>
      </c>
      <c r="D2197" t="s">
        <v>443</v>
      </c>
      <c r="E2197" t="s">
        <v>30</v>
      </c>
      <c r="F2197">
        <v>75777</v>
      </c>
      <c r="G2197">
        <v>0</v>
      </c>
      <c r="H2197">
        <v>0</v>
      </c>
      <c r="I2197" s="21">
        <f t="shared" si="239"/>
        <v>0</v>
      </c>
      <c r="J2197" s="1">
        <v>41371</v>
      </c>
      <c r="K2197">
        <v>12</v>
      </c>
      <c r="L2197">
        <v>712</v>
      </c>
      <c r="M2197">
        <v>26</v>
      </c>
      <c r="N2197">
        <v>538</v>
      </c>
      <c r="O2197">
        <v>69</v>
      </c>
      <c r="P2197">
        <v>13</v>
      </c>
      <c r="Q2197">
        <v>80</v>
      </c>
      <c r="R2197" s="2">
        <f t="shared" si="240"/>
        <v>1438</v>
      </c>
      <c r="S2197">
        <v>1</v>
      </c>
      <c r="T2197" s="2" t="str">
        <f t="shared" si="241"/>
        <v>With Discount</v>
      </c>
      <c r="U2197">
        <v>3</v>
      </c>
      <c r="V2197" s="18">
        <f t="shared" si="242"/>
        <v>308.14285714285711</v>
      </c>
      <c r="W2197">
        <v>6</v>
      </c>
      <c r="X2197">
        <v>11</v>
      </c>
      <c r="Y2197" s="18">
        <f t="shared" si="243"/>
        <v>1129.8571428571429</v>
      </c>
      <c r="Z2197">
        <v>1</v>
      </c>
      <c r="AA2197" s="2">
        <f t="shared" si="244"/>
        <v>21</v>
      </c>
      <c r="AB2197">
        <v>0</v>
      </c>
      <c r="AC2197">
        <v>1</v>
      </c>
      <c r="AD2197">
        <v>1</v>
      </c>
      <c r="AE2197">
        <v>0</v>
      </c>
      <c r="AF2197">
        <v>0</v>
      </c>
      <c r="AG2197">
        <v>0</v>
      </c>
      <c r="AH2197">
        <v>3</v>
      </c>
      <c r="AI2197">
        <v>11</v>
      </c>
      <c r="AJ2197">
        <v>1</v>
      </c>
    </row>
    <row r="2198" spans="1:36" x14ac:dyDescent="0.25">
      <c r="A2198">
        <v>10659</v>
      </c>
      <c r="B2198">
        <v>1979</v>
      </c>
      <c r="C2198" s="2">
        <f t="shared" ca="1" si="238"/>
        <v>46</v>
      </c>
      <c r="D2198" t="s">
        <v>443</v>
      </c>
      <c r="E2198" t="s">
        <v>34</v>
      </c>
      <c r="F2198">
        <v>7500</v>
      </c>
      <c r="G2198">
        <v>1</v>
      </c>
      <c r="H2198">
        <v>0</v>
      </c>
      <c r="I2198" s="21">
        <f t="shared" si="239"/>
        <v>1</v>
      </c>
      <c r="J2198" s="1">
        <v>41460</v>
      </c>
      <c r="K2198">
        <v>7</v>
      </c>
      <c r="L2198">
        <v>2</v>
      </c>
      <c r="M2198">
        <v>8</v>
      </c>
      <c r="N2198">
        <v>11</v>
      </c>
      <c r="O2198">
        <v>3</v>
      </c>
      <c r="P2198">
        <v>8</v>
      </c>
      <c r="Q2198">
        <v>21</v>
      </c>
      <c r="R2198" s="2">
        <f t="shared" si="240"/>
        <v>53</v>
      </c>
      <c r="S2198">
        <v>4</v>
      </c>
      <c r="T2198" s="2" t="str">
        <f t="shared" si="241"/>
        <v>With Discount</v>
      </c>
      <c r="U2198">
        <v>3</v>
      </c>
      <c r="V2198" s="18">
        <f t="shared" si="242"/>
        <v>31.799999999999997</v>
      </c>
      <c r="W2198">
        <v>2</v>
      </c>
      <c r="X2198">
        <v>2</v>
      </c>
      <c r="Y2198" s="18">
        <f t="shared" si="243"/>
        <v>21.200000000000003</v>
      </c>
      <c r="Z2198">
        <v>7</v>
      </c>
      <c r="AA2198" s="2">
        <f t="shared" si="244"/>
        <v>11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3</v>
      </c>
      <c r="AI2198">
        <v>11</v>
      </c>
      <c r="AJ2198">
        <v>0</v>
      </c>
    </row>
    <row r="2199" spans="1:36" x14ac:dyDescent="0.25">
      <c r="A2199">
        <v>1448</v>
      </c>
      <c r="B2199">
        <v>1963</v>
      </c>
      <c r="C2199" s="2">
        <f t="shared" ca="1" si="238"/>
        <v>62</v>
      </c>
      <c r="D2199" t="s">
        <v>443</v>
      </c>
      <c r="E2199" t="s">
        <v>34</v>
      </c>
      <c r="F2199">
        <v>33562</v>
      </c>
      <c r="G2199">
        <v>1</v>
      </c>
      <c r="H2199">
        <v>2</v>
      </c>
      <c r="I2199" s="21">
        <f t="shared" si="239"/>
        <v>3</v>
      </c>
      <c r="J2199" t="s">
        <v>90</v>
      </c>
      <c r="K2199">
        <v>33</v>
      </c>
      <c r="L2199">
        <v>21</v>
      </c>
      <c r="M2199">
        <v>12</v>
      </c>
      <c r="N2199">
        <v>12</v>
      </c>
      <c r="O2199">
        <v>0</v>
      </c>
      <c r="P2199">
        <v>3</v>
      </c>
      <c r="Q2199">
        <v>3</v>
      </c>
      <c r="R2199" s="2">
        <f t="shared" si="240"/>
        <v>51</v>
      </c>
      <c r="S2199">
        <v>3</v>
      </c>
      <c r="T2199" s="2" t="str">
        <f t="shared" si="241"/>
        <v>With Discount</v>
      </c>
      <c r="U2199">
        <v>2</v>
      </c>
      <c r="V2199" s="18">
        <f t="shared" si="242"/>
        <v>17</v>
      </c>
      <c r="W2199">
        <v>0</v>
      </c>
      <c r="X2199">
        <v>4</v>
      </c>
      <c r="Y2199" s="18">
        <f t="shared" si="243"/>
        <v>34</v>
      </c>
      <c r="Z2199">
        <v>4</v>
      </c>
      <c r="AA2199" s="2">
        <f t="shared" si="244"/>
        <v>9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3</v>
      </c>
      <c r="AI2199">
        <v>11</v>
      </c>
      <c r="AJ2199">
        <v>0</v>
      </c>
    </row>
    <row r="2200" spans="1:36" x14ac:dyDescent="0.25">
      <c r="A2200">
        <v>4286</v>
      </c>
      <c r="B2200">
        <v>1970</v>
      </c>
      <c r="C2200" s="2">
        <f t="shared" ca="1" si="238"/>
        <v>55</v>
      </c>
      <c r="D2200" t="s">
        <v>33</v>
      </c>
      <c r="E2200" t="s">
        <v>30</v>
      </c>
      <c r="F2200">
        <v>57642</v>
      </c>
      <c r="G2200">
        <v>0</v>
      </c>
      <c r="H2200">
        <v>1</v>
      </c>
      <c r="I2200" s="21">
        <f t="shared" si="239"/>
        <v>1</v>
      </c>
      <c r="J2200" s="1">
        <v>41883</v>
      </c>
      <c r="K2200">
        <v>24</v>
      </c>
      <c r="L2200">
        <v>580</v>
      </c>
      <c r="M2200">
        <v>6</v>
      </c>
      <c r="N2200">
        <v>58</v>
      </c>
      <c r="O2200">
        <v>8</v>
      </c>
      <c r="P2200">
        <v>0</v>
      </c>
      <c r="Q2200">
        <v>27</v>
      </c>
      <c r="R2200" s="2">
        <f t="shared" si="240"/>
        <v>679</v>
      </c>
      <c r="S2200">
        <v>3</v>
      </c>
      <c r="T2200" s="2" t="str">
        <f t="shared" si="241"/>
        <v>With Discount</v>
      </c>
      <c r="U2200">
        <v>7</v>
      </c>
      <c r="V2200" s="18">
        <f t="shared" si="242"/>
        <v>365.61538461538458</v>
      </c>
      <c r="W2200">
        <v>6</v>
      </c>
      <c r="X2200">
        <v>6</v>
      </c>
      <c r="Y2200" s="18">
        <f t="shared" si="243"/>
        <v>313.38461538461542</v>
      </c>
      <c r="Z2200">
        <v>4</v>
      </c>
      <c r="AA2200" s="2">
        <f t="shared" si="244"/>
        <v>22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3</v>
      </c>
      <c r="AI2200">
        <v>11</v>
      </c>
      <c r="AJ2200">
        <v>0</v>
      </c>
    </row>
    <row r="2201" spans="1:36" x14ac:dyDescent="0.25">
      <c r="A2201">
        <v>4749</v>
      </c>
      <c r="B2201">
        <v>1968</v>
      </c>
      <c r="C2201" s="2">
        <f t="shared" ca="1" si="238"/>
        <v>57</v>
      </c>
      <c r="D2201" t="s">
        <v>442</v>
      </c>
      <c r="E2201" t="s">
        <v>34</v>
      </c>
      <c r="F2201">
        <v>58554</v>
      </c>
      <c r="G2201">
        <v>1</v>
      </c>
      <c r="H2201">
        <v>1</v>
      </c>
      <c r="I2201" s="21">
        <f t="shared" si="239"/>
        <v>2</v>
      </c>
      <c r="J2201" t="s">
        <v>391</v>
      </c>
      <c r="K2201">
        <v>55</v>
      </c>
      <c r="L2201">
        <v>368</v>
      </c>
      <c r="M2201">
        <v>24</v>
      </c>
      <c r="N2201">
        <v>68</v>
      </c>
      <c r="O2201">
        <v>38</v>
      </c>
      <c r="P2201">
        <v>0</v>
      </c>
      <c r="Q2201">
        <v>88</v>
      </c>
      <c r="R2201" s="2">
        <f t="shared" si="240"/>
        <v>586</v>
      </c>
      <c r="S2201">
        <v>6</v>
      </c>
      <c r="T2201" s="2" t="str">
        <f t="shared" si="241"/>
        <v>With Discount</v>
      </c>
      <c r="U2201">
        <v>8</v>
      </c>
      <c r="V2201" s="18">
        <f t="shared" si="242"/>
        <v>334.85714285714283</v>
      </c>
      <c r="W2201">
        <v>2</v>
      </c>
      <c r="X2201">
        <v>6</v>
      </c>
      <c r="Y2201" s="18">
        <f t="shared" si="243"/>
        <v>251.14285714285714</v>
      </c>
      <c r="Z2201">
        <v>7</v>
      </c>
      <c r="AA2201" s="2">
        <f t="shared" si="244"/>
        <v>22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3</v>
      </c>
      <c r="AI2201">
        <v>11</v>
      </c>
      <c r="AJ2201">
        <v>0</v>
      </c>
    </row>
    <row r="2202" spans="1:36" x14ac:dyDescent="0.25">
      <c r="A2202">
        <v>4478</v>
      </c>
      <c r="B2202">
        <v>1979</v>
      </c>
      <c r="C2202" s="2">
        <f t="shared" ca="1" si="238"/>
        <v>46</v>
      </c>
      <c r="D2202" t="s">
        <v>442</v>
      </c>
      <c r="E2202" t="s">
        <v>34</v>
      </c>
      <c r="F2202">
        <v>63777</v>
      </c>
      <c r="G2202">
        <v>1</v>
      </c>
      <c r="H2202">
        <v>1</v>
      </c>
      <c r="I2202" s="21">
        <f t="shared" si="239"/>
        <v>2</v>
      </c>
      <c r="J2202" t="s">
        <v>338</v>
      </c>
      <c r="K2202">
        <v>87</v>
      </c>
      <c r="L2202">
        <v>457</v>
      </c>
      <c r="M2202">
        <v>5</v>
      </c>
      <c r="N2202">
        <v>106</v>
      </c>
      <c r="O2202">
        <v>15</v>
      </c>
      <c r="P2202">
        <v>17</v>
      </c>
      <c r="Q2202">
        <v>53</v>
      </c>
      <c r="R2202" s="2">
        <f t="shared" si="240"/>
        <v>653</v>
      </c>
      <c r="S2202">
        <v>8</v>
      </c>
      <c r="T2202" s="2" t="str">
        <f t="shared" si="241"/>
        <v>With Discount</v>
      </c>
      <c r="U2202">
        <v>11</v>
      </c>
      <c r="V2202" s="18">
        <f t="shared" si="242"/>
        <v>422.52941176470591</v>
      </c>
      <c r="W2202">
        <v>1</v>
      </c>
      <c r="X2202">
        <v>6</v>
      </c>
      <c r="Y2202" s="18">
        <f t="shared" si="243"/>
        <v>230.47058823529414</v>
      </c>
      <c r="Z2202">
        <v>8</v>
      </c>
      <c r="AA2202" s="2">
        <f t="shared" si="244"/>
        <v>26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3</v>
      </c>
      <c r="AI2202">
        <v>11</v>
      </c>
      <c r="AJ2202">
        <v>0</v>
      </c>
    </row>
    <row r="2203" spans="1:36" x14ac:dyDescent="0.25">
      <c r="A2203">
        <v>4201</v>
      </c>
      <c r="B2203">
        <v>1962</v>
      </c>
      <c r="C2203" s="2">
        <f t="shared" ca="1" si="238"/>
        <v>63</v>
      </c>
      <c r="D2203" t="s">
        <v>442</v>
      </c>
      <c r="E2203" t="s">
        <v>30</v>
      </c>
      <c r="F2203">
        <v>57967</v>
      </c>
      <c r="G2203">
        <v>0</v>
      </c>
      <c r="H2203">
        <v>1</v>
      </c>
      <c r="I2203" s="21">
        <f t="shared" si="239"/>
        <v>1</v>
      </c>
      <c r="J2203" s="1">
        <v>41336</v>
      </c>
      <c r="K2203">
        <v>39</v>
      </c>
      <c r="L2203">
        <v>229</v>
      </c>
      <c r="M2203">
        <v>7</v>
      </c>
      <c r="N2203">
        <v>137</v>
      </c>
      <c r="O2203">
        <v>4</v>
      </c>
      <c r="P2203">
        <v>0</v>
      </c>
      <c r="Q2203">
        <v>91</v>
      </c>
      <c r="R2203" s="2">
        <f t="shared" si="240"/>
        <v>468</v>
      </c>
      <c r="S2203">
        <v>5</v>
      </c>
      <c r="T2203" s="2" t="str">
        <f t="shared" si="241"/>
        <v>With Discount</v>
      </c>
      <c r="U2203">
        <v>4</v>
      </c>
      <c r="V2203" s="18">
        <f t="shared" si="242"/>
        <v>156</v>
      </c>
      <c r="W2203">
        <v>2</v>
      </c>
      <c r="X2203">
        <v>8</v>
      </c>
      <c r="Y2203" s="18">
        <f t="shared" si="243"/>
        <v>312</v>
      </c>
      <c r="Z2203">
        <v>5</v>
      </c>
      <c r="AA2203" s="2">
        <f t="shared" si="244"/>
        <v>19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3</v>
      </c>
      <c r="AI2203">
        <v>11</v>
      </c>
      <c r="AJ2203">
        <v>0</v>
      </c>
    </row>
    <row r="2204" spans="1:36" x14ac:dyDescent="0.25">
      <c r="A2204">
        <v>10084</v>
      </c>
      <c r="B2204">
        <v>1972</v>
      </c>
      <c r="C2204" s="2">
        <f t="shared" ca="1" si="238"/>
        <v>53</v>
      </c>
      <c r="D2204" t="s">
        <v>442</v>
      </c>
      <c r="E2204" t="s">
        <v>34</v>
      </c>
      <c r="F2204">
        <v>24434</v>
      </c>
      <c r="G2204">
        <v>2</v>
      </c>
      <c r="H2204">
        <v>0</v>
      </c>
      <c r="I2204" s="21">
        <f t="shared" si="239"/>
        <v>2</v>
      </c>
      <c r="J2204" t="s">
        <v>238</v>
      </c>
      <c r="K2204">
        <v>9</v>
      </c>
      <c r="L2204">
        <v>3</v>
      </c>
      <c r="M2204">
        <v>2</v>
      </c>
      <c r="N2204">
        <v>8</v>
      </c>
      <c r="O2204">
        <v>20</v>
      </c>
      <c r="P2204">
        <v>0</v>
      </c>
      <c r="Q2204">
        <v>17</v>
      </c>
      <c r="R2204" s="2">
        <f t="shared" si="240"/>
        <v>50</v>
      </c>
      <c r="S2204">
        <v>2</v>
      </c>
      <c r="T2204" s="2" t="str">
        <f t="shared" si="241"/>
        <v>With Discount</v>
      </c>
      <c r="U2204">
        <v>2</v>
      </c>
      <c r="V2204" s="18">
        <f t="shared" si="242"/>
        <v>25</v>
      </c>
      <c r="W2204">
        <v>1</v>
      </c>
      <c r="X2204">
        <v>2</v>
      </c>
      <c r="Y2204" s="18">
        <f t="shared" si="243"/>
        <v>25</v>
      </c>
      <c r="Z2204">
        <v>7</v>
      </c>
      <c r="AA2204" s="2">
        <f t="shared" si="244"/>
        <v>7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3</v>
      </c>
      <c r="AI2204">
        <v>11</v>
      </c>
      <c r="AJ2204">
        <v>0</v>
      </c>
    </row>
    <row r="2205" spans="1:36" x14ac:dyDescent="0.25">
      <c r="A2205">
        <v>7004</v>
      </c>
      <c r="B2205">
        <v>1984</v>
      </c>
      <c r="C2205" s="2">
        <f t="shared" ca="1" si="238"/>
        <v>41</v>
      </c>
      <c r="D2205" t="s">
        <v>442</v>
      </c>
      <c r="E2205" t="s">
        <v>30</v>
      </c>
      <c r="F2205">
        <v>11012</v>
      </c>
      <c r="G2205">
        <v>1</v>
      </c>
      <c r="H2205">
        <v>0</v>
      </c>
      <c r="I2205" s="21">
        <f t="shared" si="239"/>
        <v>1</v>
      </c>
      <c r="J2205" t="s">
        <v>201</v>
      </c>
      <c r="K2205">
        <v>82</v>
      </c>
      <c r="L2205">
        <v>24</v>
      </c>
      <c r="M2205">
        <v>3</v>
      </c>
      <c r="N2205">
        <v>26</v>
      </c>
      <c r="O2205">
        <v>7</v>
      </c>
      <c r="P2205">
        <v>1</v>
      </c>
      <c r="Q2205">
        <v>23</v>
      </c>
      <c r="R2205" s="2">
        <f t="shared" si="240"/>
        <v>84</v>
      </c>
      <c r="S2205">
        <v>3</v>
      </c>
      <c r="T2205" s="2" t="str">
        <f t="shared" si="241"/>
        <v>With Discount</v>
      </c>
      <c r="U2205">
        <v>3</v>
      </c>
      <c r="V2205" s="18">
        <f t="shared" si="242"/>
        <v>50.4</v>
      </c>
      <c r="W2205">
        <v>1</v>
      </c>
      <c r="X2205">
        <v>2</v>
      </c>
      <c r="Y2205" s="18">
        <f t="shared" si="243"/>
        <v>33.6</v>
      </c>
      <c r="Z2205">
        <v>9</v>
      </c>
      <c r="AA2205" s="2">
        <f t="shared" si="244"/>
        <v>9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3</v>
      </c>
      <c r="AI2205">
        <v>11</v>
      </c>
      <c r="AJ2205">
        <v>0</v>
      </c>
    </row>
    <row r="2206" spans="1:36" x14ac:dyDescent="0.25">
      <c r="A2206">
        <v>9817</v>
      </c>
      <c r="B2206">
        <v>1970</v>
      </c>
      <c r="C2206" s="2">
        <f t="shared" ca="1" si="238"/>
        <v>55</v>
      </c>
      <c r="D2206" t="s">
        <v>443</v>
      </c>
      <c r="E2206" t="s">
        <v>30</v>
      </c>
      <c r="F2206">
        <v>44802</v>
      </c>
      <c r="G2206">
        <v>0</v>
      </c>
      <c r="H2206">
        <v>0</v>
      </c>
      <c r="I2206" s="21">
        <f t="shared" si="239"/>
        <v>0</v>
      </c>
      <c r="J2206" t="s">
        <v>200</v>
      </c>
      <c r="K2206">
        <v>71</v>
      </c>
      <c r="L2206">
        <v>853</v>
      </c>
      <c r="M2206">
        <v>10</v>
      </c>
      <c r="N2206">
        <v>143</v>
      </c>
      <c r="O2206">
        <v>13</v>
      </c>
      <c r="P2206">
        <v>10</v>
      </c>
      <c r="Q2206">
        <v>20</v>
      </c>
      <c r="R2206" s="2">
        <f t="shared" si="240"/>
        <v>1049</v>
      </c>
      <c r="S2206">
        <v>2</v>
      </c>
      <c r="T2206" s="2" t="str">
        <f t="shared" si="241"/>
        <v>With Discount</v>
      </c>
      <c r="U2206">
        <v>9</v>
      </c>
      <c r="V2206" s="18">
        <f t="shared" si="242"/>
        <v>449.57142857142856</v>
      </c>
      <c r="W2206">
        <v>4</v>
      </c>
      <c r="X2206">
        <v>12</v>
      </c>
      <c r="Y2206" s="18">
        <f t="shared" si="243"/>
        <v>599.42857142857144</v>
      </c>
      <c r="Z2206">
        <v>8</v>
      </c>
      <c r="AA2206" s="2">
        <f t="shared" si="244"/>
        <v>27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3</v>
      </c>
      <c r="AI2206">
        <v>11</v>
      </c>
      <c r="AJ2206">
        <v>0</v>
      </c>
    </row>
    <row r="2207" spans="1:36" x14ac:dyDescent="0.25">
      <c r="A2207">
        <v>8080</v>
      </c>
      <c r="B2207">
        <v>1986</v>
      </c>
      <c r="C2207" s="2">
        <f t="shared" ca="1" si="238"/>
        <v>39</v>
      </c>
      <c r="D2207" t="s">
        <v>442</v>
      </c>
      <c r="E2207" t="s">
        <v>30</v>
      </c>
      <c r="F2207">
        <v>26816</v>
      </c>
      <c r="G2207">
        <v>0</v>
      </c>
      <c r="H2207">
        <v>0</v>
      </c>
      <c r="I2207" s="21">
        <f t="shared" si="239"/>
        <v>0</v>
      </c>
      <c r="J2207" t="s">
        <v>155</v>
      </c>
      <c r="K2207">
        <v>50</v>
      </c>
      <c r="L2207">
        <v>5</v>
      </c>
      <c r="M2207">
        <v>1</v>
      </c>
      <c r="N2207">
        <v>6</v>
      </c>
      <c r="O2207">
        <v>3</v>
      </c>
      <c r="P2207">
        <v>4</v>
      </c>
      <c r="Q2207">
        <v>3</v>
      </c>
      <c r="R2207" s="2">
        <f t="shared" si="240"/>
        <v>22</v>
      </c>
      <c r="S2207">
        <v>1</v>
      </c>
      <c r="T2207" s="2" t="str">
        <f t="shared" si="241"/>
        <v>With Discount</v>
      </c>
      <c r="U2207">
        <v>0</v>
      </c>
      <c r="V2207" s="18">
        <f t="shared" si="242"/>
        <v>0</v>
      </c>
      <c r="W2207">
        <v>0</v>
      </c>
      <c r="X2207">
        <v>3</v>
      </c>
      <c r="Y2207" s="18">
        <f t="shared" si="243"/>
        <v>22</v>
      </c>
      <c r="Z2207">
        <v>4</v>
      </c>
      <c r="AA2207" s="2">
        <f t="shared" si="244"/>
        <v>4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3</v>
      </c>
      <c r="AI2207">
        <v>11</v>
      </c>
      <c r="AJ2207">
        <v>0</v>
      </c>
    </row>
    <row r="2208" spans="1:36" x14ac:dyDescent="0.25">
      <c r="A2208">
        <v>9432</v>
      </c>
      <c r="B2208">
        <v>1977</v>
      </c>
      <c r="C2208" s="2">
        <f t="shared" ca="1" si="238"/>
        <v>48</v>
      </c>
      <c r="D2208" t="s">
        <v>442</v>
      </c>
      <c r="E2208" t="s">
        <v>34</v>
      </c>
      <c r="F2208">
        <v>666666</v>
      </c>
      <c r="G2208">
        <v>1</v>
      </c>
      <c r="H2208">
        <v>0</v>
      </c>
      <c r="I2208" s="21">
        <f t="shared" si="239"/>
        <v>1</v>
      </c>
      <c r="J2208" s="1">
        <v>41311</v>
      </c>
      <c r="K2208">
        <v>23</v>
      </c>
      <c r="L2208">
        <v>9</v>
      </c>
      <c r="M2208">
        <v>14</v>
      </c>
      <c r="N2208">
        <v>18</v>
      </c>
      <c r="O2208">
        <v>8</v>
      </c>
      <c r="P2208">
        <v>1</v>
      </c>
      <c r="Q2208">
        <v>12</v>
      </c>
      <c r="R2208" s="2">
        <f t="shared" si="240"/>
        <v>62</v>
      </c>
      <c r="S2208">
        <v>4</v>
      </c>
      <c r="T2208" s="2" t="str">
        <f t="shared" si="241"/>
        <v>With Discount</v>
      </c>
      <c r="U2208">
        <v>3</v>
      </c>
      <c r="V2208" s="18">
        <f t="shared" si="242"/>
        <v>31</v>
      </c>
      <c r="W2208">
        <v>1</v>
      </c>
      <c r="X2208">
        <v>3</v>
      </c>
      <c r="Y2208" s="18">
        <f t="shared" si="243"/>
        <v>31</v>
      </c>
      <c r="Z2208">
        <v>6</v>
      </c>
      <c r="AA2208" s="2">
        <f t="shared" si="244"/>
        <v>11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3</v>
      </c>
      <c r="AI2208">
        <v>11</v>
      </c>
      <c r="AJ2208">
        <v>0</v>
      </c>
    </row>
    <row r="2209" spans="1:36" x14ac:dyDescent="0.25">
      <c r="A2209">
        <v>8372</v>
      </c>
      <c r="B2209">
        <v>1974</v>
      </c>
      <c r="C2209" s="2">
        <f t="shared" ca="1" si="238"/>
        <v>51</v>
      </c>
      <c r="D2209" t="s">
        <v>442</v>
      </c>
      <c r="E2209" t="s">
        <v>34</v>
      </c>
      <c r="F2209">
        <v>34421</v>
      </c>
      <c r="G2209">
        <v>1</v>
      </c>
      <c r="H2209">
        <v>0</v>
      </c>
      <c r="I2209" s="21">
        <f t="shared" si="239"/>
        <v>1</v>
      </c>
      <c r="J2209" s="1">
        <v>41281</v>
      </c>
      <c r="K2209">
        <v>81</v>
      </c>
      <c r="L2209">
        <v>3</v>
      </c>
      <c r="M2209">
        <v>3</v>
      </c>
      <c r="N2209">
        <v>7</v>
      </c>
      <c r="O2209">
        <v>6</v>
      </c>
      <c r="P2209">
        <v>2</v>
      </c>
      <c r="Q2209">
        <v>9</v>
      </c>
      <c r="R2209" s="2">
        <f t="shared" si="240"/>
        <v>30</v>
      </c>
      <c r="S2209">
        <v>1</v>
      </c>
      <c r="T2209" s="2" t="str">
        <f t="shared" si="241"/>
        <v>With Discount</v>
      </c>
      <c r="U2209">
        <v>1</v>
      </c>
      <c r="V2209" s="18">
        <f t="shared" si="242"/>
        <v>10</v>
      </c>
      <c r="W2209">
        <v>0</v>
      </c>
      <c r="X2209">
        <v>2</v>
      </c>
      <c r="Y2209" s="18">
        <f t="shared" si="243"/>
        <v>20</v>
      </c>
      <c r="Z2209">
        <v>7</v>
      </c>
      <c r="AA2209" s="2">
        <f t="shared" si="244"/>
        <v>4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3</v>
      </c>
      <c r="AI2209">
        <v>11</v>
      </c>
      <c r="AJ2209">
        <v>0</v>
      </c>
    </row>
    <row r="2210" spans="1:36" x14ac:dyDescent="0.25">
      <c r="A2210">
        <v>10870</v>
      </c>
      <c r="B2210">
        <v>1967</v>
      </c>
      <c r="C2210" s="2">
        <f t="shared" ca="1" si="238"/>
        <v>58</v>
      </c>
      <c r="D2210" t="s">
        <v>442</v>
      </c>
      <c r="E2210" t="s">
        <v>34</v>
      </c>
      <c r="F2210">
        <v>61223</v>
      </c>
      <c r="G2210">
        <v>0</v>
      </c>
      <c r="H2210">
        <v>1</v>
      </c>
      <c r="I2210" s="21">
        <f t="shared" si="239"/>
        <v>1</v>
      </c>
      <c r="J2210" t="s">
        <v>173</v>
      </c>
      <c r="K2210">
        <v>46</v>
      </c>
      <c r="L2210">
        <v>709</v>
      </c>
      <c r="M2210">
        <v>43</v>
      </c>
      <c r="N2210">
        <v>182</v>
      </c>
      <c r="O2210">
        <v>42</v>
      </c>
      <c r="P2210">
        <v>118</v>
      </c>
      <c r="Q2210">
        <v>247</v>
      </c>
      <c r="R2210" s="2">
        <f t="shared" si="240"/>
        <v>1341</v>
      </c>
      <c r="S2210">
        <v>2</v>
      </c>
      <c r="T2210" s="2" t="str">
        <f t="shared" si="241"/>
        <v>With Discount</v>
      </c>
      <c r="U2210">
        <v>9</v>
      </c>
      <c r="V2210" s="18">
        <f t="shared" si="242"/>
        <v>928.38461538461536</v>
      </c>
      <c r="W2210">
        <v>3</v>
      </c>
      <c r="X2210">
        <v>4</v>
      </c>
      <c r="Y2210" s="18">
        <f t="shared" si="243"/>
        <v>412.61538461538464</v>
      </c>
      <c r="Z2210">
        <v>5</v>
      </c>
      <c r="AA2210" s="2">
        <f t="shared" si="244"/>
        <v>18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3</v>
      </c>
      <c r="AI2210">
        <v>11</v>
      </c>
      <c r="AJ2210">
        <v>0</v>
      </c>
    </row>
    <row r="2211" spans="1:36" x14ac:dyDescent="0.25">
      <c r="A2211">
        <v>4001</v>
      </c>
      <c r="B2211">
        <v>1946</v>
      </c>
      <c r="C2211" s="2">
        <f t="shared" ca="1" si="238"/>
        <v>79</v>
      </c>
      <c r="D2211" t="s">
        <v>33</v>
      </c>
      <c r="E2211" t="s">
        <v>34</v>
      </c>
      <c r="F2211">
        <v>64014</v>
      </c>
      <c r="G2211">
        <v>2</v>
      </c>
      <c r="H2211">
        <v>1</v>
      </c>
      <c r="I2211" s="21">
        <f t="shared" si="239"/>
        <v>3</v>
      </c>
      <c r="J2211" s="1">
        <v>41918</v>
      </c>
      <c r="K2211">
        <v>56</v>
      </c>
      <c r="L2211">
        <v>406</v>
      </c>
      <c r="M2211">
        <v>0</v>
      </c>
      <c r="N2211">
        <v>30</v>
      </c>
      <c r="O2211">
        <v>0</v>
      </c>
      <c r="P2211">
        <v>0</v>
      </c>
      <c r="Q2211">
        <v>8</v>
      </c>
      <c r="R2211" s="2">
        <f t="shared" si="240"/>
        <v>444</v>
      </c>
      <c r="S2211">
        <v>7</v>
      </c>
      <c r="T2211" s="2" t="str">
        <f t="shared" si="241"/>
        <v>With Discount</v>
      </c>
      <c r="U2211">
        <v>8</v>
      </c>
      <c r="V2211" s="18">
        <f t="shared" si="242"/>
        <v>273.23076923076923</v>
      </c>
      <c r="W2211">
        <v>2</v>
      </c>
      <c r="X2211">
        <v>5</v>
      </c>
      <c r="Y2211" s="18">
        <f t="shared" si="243"/>
        <v>170.76923076923077</v>
      </c>
      <c r="Z2211">
        <v>7</v>
      </c>
      <c r="AA2211" s="2">
        <f t="shared" si="244"/>
        <v>22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3</v>
      </c>
      <c r="AI2211">
        <v>11</v>
      </c>
      <c r="AJ2211">
        <v>0</v>
      </c>
    </row>
    <row r="2212" spans="1:36" x14ac:dyDescent="0.25">
      <c r="A2212">
        <v>7270</v>
      </c>
      <c r="B2212">
        <v>1981</v>
      </c>
      <c r="C2212" s="2">
        <f t="shared" ca="1" si="238"/>
        <v>44</v>
      </c>
      <c r="D2212" t="s">
        <v>442</v>
      </c>
      <c r="E2212" t="s">
        <v>37</v>
      </c>
      <c r="F2212">
        <v>56981</v>
      </c>
      <c r="G2212">
        <v>0</v>
      </c>
      <c r="H2212">
        <v>0</v>
      </c>
      <c r="I2212" s="21">
        <f t="shared" si="239"/>
        <v>0</v>
      </c>
      <c r="J2212" t="s">
        <v>309</v>
      </c>
      <c r="K2212">
        <v>91</v>
      </c>
      <c r="L2212">
        <v>908</v>
      </c>
      <c r="M2212">
        <v>48</v>
      </c>
      <c r="N2212">
        <v>217</v>
      </c>
      <c r="O2212">
        <v>32</v>
      </c>
      <c r="P2212">
        <v>12</v>
      </c>
      <c r="Q2212">
        <v>24</v>
      </c>
      <c r="R2212" s="2">
        <f t="shared" si="240"/>
        <v>1241</v>
      </c>
      <c r="S2212">
        <v>1</v>
      </c>
      <c r="T2212" s="2" t="str">
        <f t="shared" si="241"/>
        <v>With Discount</v>
      </c>
      <c r="U2212">
        <v>2</v>
      </c>
      <c r="V2212" s="18">
        <f t="shared" si="242"/>
        <v>165.46666666666667</v>
      </c>
      <c r="W2212">
        <v>3</v>
      </c>
      <c r="X2212">
        <v>13</v>
      </c>
      <c r="Y2212" s="18">
        <f t="shared" si="243"/>
        <v>1075.5333333333333</v>
      </c>
      <c r="Z2212">
        <v>6</v>
      </c>
      <c r="AA2212" s="2">
        <f t="shared" si="244"/>
        <v>19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3</v>
      </c>
      <c r="AI2212">
        <v>11</v>
      </c>
      <c r="AJ2212">
        <v>0</v>
      </c>
    </row>
    <row r="2213" spans="1:36" x14ac:dyDescent="0.25">
      <c r="A2213">
        <v>8235</v>
      </c>
      <c r="B2213">
        <v>1956</v>
      </c>
      <c r="C2213" s="2">
        <f t="shared" ca="1" si="238"/>
        <v>69</v>
      </c>
      <c r="D2213" t="s">
        <v>443</v>
      </c>
      <c r="E2213" t="s">
        <v>34</v>
      </c>
      <c r="F2213">
        <v>69245</v>
      </c>
      <c r="G2213">
        <v>0</v>
      </c>
      <c r="H2213">
        <v>1</v>
      </c>
      <c r="I2213" s="21">
        <f t="shared" si="239"/>
        <v>1</v>
      </c>
      <c r="J2213" t="s">
        <v>91</v>
      </c>
      <c r="K2213">
        <v>8</v>
      </c>
      <c r="L2213">
        <v>428</v>
      </c>
      <c r="M2213">
        <v>30</v>
      </c>
      <c r="N2213">
        <v>214</v>
      </c>
      <c r="O2213">
        <v>80</v>
      </c>
      <c r="P2213">
        <v>30</v>
      </c>
      <c r="Q2213">
        <v>61</v>
      </c>
      <c r="R2213" s="2">
        <f t="shared" si="240"/>
        <v>843</v>
      </c>
      <c r="S2213">
        <v>2</v>
      </c>
      <c r="T2213" s="2" t="str">
        <f t="shared" si="241"/>
        <v>With Discount</v>
      </c>
      <c r="U2213">
        <v>6</v>
      </c>
      <c r="V2213" s="18">
        <f t="shared" si="242"/>
        <v>316.125</v>
      </c>
      <c r="W2213">
        <v>5</v>
      </c>
      <c r="X2213">
        <v>10</v>
      </c>
      <c r="Y2213" s="18">
        <f t="shared" si="243"/>
        <v>526.875</v>
      </c>
      <c r="Z2213">
        <v>3</v>
      </c>
      <c r="AA2213" s="2">
        <f t="shared" si="244"/>
        <v>23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3</v>
      </c>
      <c r="AI2213">
        <v>11</v>
      </c>
      <c r="AJ2213">
        <v>0</v>
      </c>
    </row>
    <row r="2214" spans="1:36" x14ac:dyDescent="0.25">
      <c r="A2214">
        <v>9405</v>
      </c>
      <c r="B2214">
        <v>1954</v>
      </c>
      <c r="C2214" s="2">
        <f t="shared" ca="1" si="238"/>
        <v>71</v>
      </c>
      <c r="D2214" t="s">
        <v>33</v>
      </c>
      <c r="E2214" t="s">
        <v>34</v>
      </c>
      <c r="F2214">
        <v>52869</v>
      </c>
      <c r="G2214">
        <v>1</v>
      </c>
      <c r="H2214">
        <v>1</v>
      </c>
      <c r="I2214" s="21">
        <f t="shared" si="239"/>
        <v>2</v>
      </c>
      <c r="J2214" t="s">
        <v>168</v>
      </c>
      <c r="K2214">
        <v>40</v>
      </c>
      <c r="L2214">
        <v>84</v>
      </c>
      <c r="M2214">
        <v>3</v>
      </c>
      <c r="N2214">
        <v>61</v>
      </c>
      <c r="O2214">
        <v>2</v>
      </c>
      <c r="P2214">
        <v>1</v>
      </c>
      <c r="Q2214">
        <v>21</v>
      </c>
      <c r="R2214" s="2">
        <f t="shared" si="240"/>
        <v>172</v>
      </c>
      <c r="S2214">
        <v>3</v>
      </c>
      <c r="T2214" s="2" t="str">
        <f t="shared" si="241"/>
        <v>With Discount</v>
      </c>
      <c r="U2214">
        <v>3</v>
      </c>
      <c r="V2214" s="18">
        <f t="shared" si="242"/>
        <v>73.714285714285708</v>
      </c>
      <c r="W2214">
        <v>1</v>
      </c>
      <c r="X2214">
        <v>4</v>
      </c>
      <c r="Y2214" s="18">
        <f t="shared" si="243"/>
        <v>98.285714285714278</v>
      </c>
      <c r="Z2214">
        <v>7</v>
      </c>
      <c r="AA2214" s="2">
        <f t="shared" si="244"/>
        <v>11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3</v>
      </c>
      <c r="AI2214">
        <v>11</v>
      </c>
      <c r="AJ2214">
        <v>1</v>
      </c>
    </row>
  </sheetData>
  <autoFilter ref="A1:AJ2214" xr:uid="{A5F8DD09-7F88-4319-9344-81BEB9F2B8D0}"/>
  <conditionalFormatting sqref="I1 R1 AA1 A1:B2214 D1:H2214 J1:Q2214 S1:S2214 U1:U2214 W1:X2214 Z1:Z2214 AB1:AJ2214">
    <cfRule type="containsBlanks" dxfId="3" priority="4">
      <formula>LEN(TRIM(A1))=0</formula>
    </cfRule>
  </conditionalFormatting>
  <conditionalFormatting sqref="T1">
    <cfRule type="containsBlanks" dxfId="2" priority="3">
      <formula>LEN(TRIM(T1))=0</formula>
    </cfRule>
  </conditionalFormatting>
  <conditionalFormatting sqref="V1">
    <cfRule type="containsBlanks" dxfId="1" priority="2">
      <formula>LEN(TRIM(V1))=0</formula>
    </cfRule>
  </conditionalFormatting>
  <conditionalFormatting sqref="Y1">
    <cfRule type="containsBlanks" dxfId="0" priority="1">
      <formula>LEN(TRIM(Y1))=0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3CF5-9E0B-41D7-8217-E7F6D63DC837}">
  <dimension ref="A1:AC2241"/>
  <sheetViews>
    <sheetView workbookViewId="0">
      <selection activeCell="I1" sqref="I1:I1048576"/>
    </sheetView>
  </sheetViews>
  <sheetFormatPr defaultRowHeight="15" x14ac:dyDescent="0.25"/>
  <cols>
    <col min="2" max="2" width="9.85546875" bestFit="1" customWidth="1"/>
    <col min="3" max="3" width="11" bestFit="1" customWidth="1"/>
    <col min="4" max="4" width="11.85546875" customWidth="1"/>
    <col min="8" max="8" width="12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t="s">
        <v>32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t="s">
        <v>35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36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29</v>
      </c>
      <c r="D8" t="s">
        <v>37</v>
      </c>
      <c r="E8">
        <v>55635</v>
      </c>
      <c r="F8">
        <v>0</v>
      </c>
      <c r="G8">
        <v>1</v>
      </c>
      <c r="H8" t="s">
        <v>38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33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33</v>
      </c>
      <c r="D11" t="s">
        <v>31</v>
      </c>
      <c r="E11">
        <v>5648</v>
      </c>
      <c r="F11">
        <v>1</v>
      </c>
      <c r="G11">
        <v>1</v>
      </c>
      <c r="H11" t="s">
        <v>39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29</v>
      </c>
      <c r="D12" t="s">
        <v>34</v>
      </c>
      <c r="F12">
        <v>1</v>
      </c>
      <c r="G12">
        <v>0</v>
      </c>
      <c r="H12" t="s">
        <v>40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41</v>
      </c>
      <c r="D13" t="s">
        <v>34</v>
      </c>
      <c r="E13">
        <v>7500</v>
      </c>
      <c r="F13">
        <v>0</v>
      </c>
      <c r="G13">
        <v>0</v>
      </c>
      <c r="H13" t="s">
        <v>38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29</v>
      </c>
      <c r="D14" t="s">
        <v>37</v>
      </c>
      <c r="E14">
        <v>63033</v>
      </c>
      <c r="F14">
        <v>0</v>
      </c>
      <c r="G14">
        <v>0</v>
      </c>
      <c r="H14" t="s">
        <v>40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36</v>
      </c>
      <c r="D15" t="s">
        <v>37</v>
      </c>
      <c r="E15">
        <v>59354</v>
      </c>
      <c r="F15">
        <v>1</v>
      </c>
      <c r="G15">
        <v>1</v>
      </c>
      <c r="H15" t="s">
        <v>40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29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33</v>
      </c>
      <c r="D17" t="s">
        <v>30</v>
      </c>
      <c r="E17">
        <v>82800</v>
      </c>
      <c r="F17">
        <v>0</v>
      </c>
      <c r="G17">
        <v>0</v>
      </c>
      <c r="H17" t="s">
        <v>42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29</v>
      </c>
      <c r="D18" t="s">
        <v>34</v>
      </c>
      <c r="E18">
        <v>41850</v>
      </c>
      <c r="F18">
        <v>1</v>
      </c>
      <c r="G18">
        <v>1</v>
      </c>
      <c r="H18" t="s">
        <v>43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t="s">
        <v>44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36</v>
      </c>
      <c r="D20" t="s">
        <v>34</v>
      </c>
      <c r="E20">
        <v>76995</v>
      </c>
      <c r="F20">
        <v>0</v>
      </c>
      <c r="G20">
        <v>1</v>
      </c>
      <c r="H20" t="s">
        <v>45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46</v>
      </c>
      <c r="D21" t="s">
        <v>30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29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29</v>
      </c>
      <c r="D23" t="s">
        <v>34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t="s">
        <v>47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t="s">
        <v>48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29</v>
      </c>
      <c r="D28" t="s">
        <v>34</v>
      </c>
      <c r="E28">
        <v>53359</v>
      </c>
      <c r="F28">
        <v>1</v>
      </c>
      <c r="G28">
        <v>1</v>
      </c>
      <c r="H28" t="s">
        <v>49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50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29</v>
      </c>
      <c r="D30" t="s">
        <v>34</v>
      </c>
      <c r="E30">
        <v>38360</v>
      </c>
      <c r="F30">
        <v>1</v>
      </c>
      <c r="G30">
        <v>0</v>
      </c>
      <c r="H30" t="s">
        <v>51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t="s">
        <v>52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36</v>
      </c>
      <c r="D32" t="s">
        <v>37</v>
      </c>
      <c r="E32">
        <v>10979</v>
      </c>
      <c r="F32">
        <v>0</v>
      </c>
      <c r="G32">
        <v>0</v>
      </c>
      <c r="H32" t="s">
        <v>53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36</v>
      </c>
      <c r="D33" t="s">
        <v>31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33</v>
      </c>
      <c r="D35" t="s">
        <v>37</v>
      </c>
      <c r="E35">
        <v>46610</v>
      </c>
      <c r="F35">
        <v>0</v>
      </c>
      <c r="G35">
        <v>2</v>
      </c>
      <c r="H35" t="s">
        <v>54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36</v>
      </c>
      <c r="D36" t="s">
        <v>34</v>
      </c>
      <c r="E36">
        <v>68657</v>
      </c>
      <c r="F36">
        <v>0</v>
      </c>
      <c r="G36">
        <v>0</v>
      </c>
      <c r="H36" t="s">
        <v>50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36</v>
      </c>
      <c r="D37" t="s">
        <v>30</v>
      </c>
      <c r="E37">
        <v>49389</v>
      </c>
      <c r="F37">
        <v>1</v>
      </c>
      <c r="G37">
        <v>1</v>
      </c>
      <c r="H37" t="s">
        <v>55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t="s">
        <v>56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46</v>
      </c>
      <c r="D39" t="s">
        <v>34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29</v>
      </c>
      <c r="D40" t="s">
        <v>57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33</v>
      </c>
      <c r="D41" t="s">
        <v>37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29</v>
      </c>
      <c r="D42" t="s">
        <v>34</v>
      </c>
      <c r="E42">
        <v>80011</v>
      </c>
      <c r="F42">
        <v>0</v>
      </c>
      <c r="G42">
        <v>1</v>
      </c>
      <c r="H42" t="s">
        <v>58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36</v>
      </c>
      <c r="D43" t="s">
        <v>34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t="s">
        <v>43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33</v>
      </c>
      <c r="D45" t="s">
        <v>30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36</v>
      </c>
      <c r="D46" t="s">
        <v>34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59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46</v>
      </c>
      <c r="D48" t="s">
        <v>34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t="s">
        <v>60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29</v>
      </c>
      <c r="D52" t="s">
        <v>57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36</v>
      </c>
      <c r="D53" t="s">
        <v>34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29</v>
      </c>
      <c r="D55" t="s">
        <v>37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29</v>
      </c>
      <c r="D56" t="s">
        <v>34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36</v>
      </c>
      <c r="D57" t="s">
        <v>31</v>
      </c>
      <c r="E57">
        <v>82384</v>
      </c>
      <c r="F57">
        <v>0</v>
      </c>
      <c r="G57">
        <v>0</v>
      </c>
      <c r="H57" t="s">
        <v>61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29</v>
      </c>
      <c r="D58" t="s">
        <v>37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62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63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36</v>
      </c>
      <c r="D62" t="s">
        <v>30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64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33</v>
      </c>
      <c r="D65" t="s">
        <v>57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29</v>
      </c>
      <c r="D67" t="s">
        <v>34</v>
      </c>
      <c r="E67">
        <v>25721</v>
      </c>
      <c r="F67">
        <v>1</v>
      </c>
      <c r="G67">
        <v>0</v>
      </c>
      <c r="H67" t="s">
        <v>65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46</v>
      </c>
      <c r="D69" t="s">
        <v>30</v>
      </c>
      <c r="E69">
        <v>88194</v>
      </c>
      <c r="F69">
        <v>0</v>
      </c>
      <c r="G69">
        <v>1</v>
      </c>
      <c r="H69" t="s">
        <v>66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t="s">
        <v>67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36</v>
      </c>
      <c r="D72" t="s">
        <v>34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46</v>
      </c>
      <c r="D73" t="s">
        <v>34</v>
      </c>
      <c r="F73">
        <v>1</v>
      </c>
      <c r="G73">
        <v>0</v>
      </c>
      <c r="H73" t="s">
        <v>68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29</v>
      </c>
      <c r="D74" t="s">
        <v>34</v>
      </c>
      <c r="E74">
        <v>65031</v>
      </c>
      <c r="F74">
        <v>0</v>
      </c>
      <c r="G74">
        <v>1</v>
      </c>
      <c r="H74" t="s">
        <v>69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29</v>
      </c>
      <c r="D76" t="s">
        <v>34</v>
      </c>
      <c r="E76">
        <v>28332</v>
      </c>
      <c r="F76">
        <v>0</v>
      </c>
      <c r="G76">
        <v>0</v>
      </c>
      <c r="H76" t="s">
        <v>70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29</v>
      </c>
      <c r="D77" t="s">
        <v>37</v>
      </c>
      <c r="E77">
        <v>40246</v>
      </c>
      <c r="F77">
        <v>1</v>
      </c>
      <c r="G77">
        <v>0</v>
      </c>
      <c r="H77" t="s">
        <v>71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36</v>
      </c>
      <c r="D78" t="s">
        <v>34</v>
      </c>
      <c r="E78">
        <v>75251</v>
      </c>
      <c r="F78">
        <v>0</v>
      </c>
      <c r="G78">
        <v>0</v>
      </c>
      <c r="H78" t="s">
        <v>72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46</v>
      </c>
      <c r="D80" t="s">
        <v>31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73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29</v>
      </c>
      <c r="D83" t="s">
        <v>34</v>
      </c>
      <c r="E83">
        <v>26304</v>
      </c>
      <c r="F83">
        <v>1</v>
      </c>
      <c r="G83">
        <v>0</v>
      </c>
      <c r="H83" t="s">
        <v>74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46</v>
      </c>
      <c r="D84" t="s">
        <v>34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36</v>
      </c>
      <c r="D85" t="s">
        <v>31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29</v>
      </c>
      <c r="D86" t="s">
        <v>37</v>
      </c>
      <c r="E86">
        <v>81361</v>
      </c>
      <c r="F86">
        <v>0</v>
      </c>
      <c r="G86">
        <v>0</v>
      </c>
      <c r="H86" t="s">
        <v>75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29</v>
      </c>
      <c r="D87" t="s">
        <v>34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36</v>
      </c>
      <c r="D88" t="s">
        <v>34</v>
      </c>
      <c r="E88">
        <v>36138</v>
      </c>
      <c r="F88">
        <v>1</v>
      </c>
      <c r="G88">
        <v>1</v>
      </c>
      <c r="H88" t="s">
        <v>76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77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29</v>
      </c>
      <c r="D90" t="s">
        <v>34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t="s">
        <v>78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t="s">
        <v>61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79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36</v>
      </c>
      <c r="D94" t="s">
        <v>31</v>
      </c>
      <c r="F94">
        <v>0</v>
      </c>
      <c r="G94">
        <v>0</v>
      </c>
      <c r="H94" t="s">
        <v>80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36</v>
      </c>
      <c r="D95" t="s">
        <v>30</v>
      </c>
      <c r="E95">
        <v>42394</v>
      </c>
      <c r="F95">
        <v>1</v>
      </c>
      <c r="G95">
        <v>0</v>
      </c>
      <c r="H95" t="s">
        <v>81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t="s">
        <v>82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29</v>
      </c>
      <c r="D97" t="s">
        <v>34</v>
      </c>
      <c r="E97">
        <v>30096</v>
      </c>
      <c r="F97">
        <v>1</v>
      </c>
      <c r="G97">
        <v>0</v>
      </c>
      <c r="H97" t="s">
        <v>53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29</v>
      </c>
      <c r="D98" t="s">
        <v>57</v>
      </c>
      <c r="E98">
        <v>47916</v>
      </c>
      <c r="F98">
        <v>0</v>
      </c>
      <c r="G98">
        <v>1</v>
      </c>
      <c r="H98" t="s">
        <v>83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29</v>
      </c>
      <c r="D99" t="s">
        <v>37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46</v>
      </c>
      <c r="D100" t="s">
        <v>34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t="s">
        <v>84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46</v>
      </c>
      <c r="D102" t="s">
        <v>30</v>
      </c>
      <c r="E102">
        <v>47823</v>
      </c>
      <c r="F102">
        <v>0</v>
      </c>
      <c r="G102">
        <v>1</v>
      </c>
      <c r="H102" t="s">
        <v>85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33</v>
      </c>
      <c r="D103" t="s">
        <v>30</v>
      </c>
      <c r="E103">
        <v>34554</v>
      </c>
      <c r="F103">
        <v>0</v>
      </c>
      <c r="G103">
        <v>1</v>
      </c>
      <c r="H103" t="s">
        <v>86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t="s">
        <v>87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t="s">
        <v>88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29</v>
      </c>
      <c r="D106" t="s">
        <v>34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41</v>
      </c>
      <c r="D107" t="s">
        <v>31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29</v>
      </c>
      <c r="D108" t="s">
        <v>34</v>
      </c>
      <c r="E108">
        <v>49096</v>
      </c>
      <c r="F108">
        <v>1</v>
      </c>
      <c r="G108">
        <v>1</v>
      </c>
      <c r="H108" t="s">
        <v>89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29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71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36</v>
      </c>
      <c r="D111" t="s">
        <v>34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33</v>
      </c>
      <c r="D113" t="s">
        <v>30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36</v>
      </c>
      <c r="D114" t="s">
        <v>31</v>
      </c>
      <c r="E114">
        <v>57288</v>
      </c>
      <c r="F114">
        <v>0</v>
      </c>
      <c r="G114">
        <v>1</v>
      </c>
      <c r="H114" t="s">
        <v>90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29</v>
      </c>
      <c r="D118" t="s">
        <v>34</v>
      </c>
      <c r="E118">
        <v>90765</v>
      </c>
      <c r="F118">
        <v>0</v>
      </c>
      <c r="G118">
        <v>0</v>
      </c>
      <c r="H118" t="s">
        <v>91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46</v>
      </c>
      <c r="D119" t="s">
        <v>34</v>
      </c>
      <c r="E119">
        <v>36550</v>
      </c>
      <c r="F119">
        <v>1</v>
      </c>
      <c r="G119">
        <v>0</v>
      </c>
      <c r="H119" t="s">
        <v>92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46</v>
      </c>
      <c r="D120" t="s">
        <v>31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t="s">
        <v>93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36</v>
      </c>
      <c r="D122" t="s">
        <v>31</v>
      </c>
      <c r="E122">
        <v>56129</v>
      </c>
      <c r="F122">
        <v>0</v>
      </c>
      <c r="G122">
        <v>1</v>
      </c>
      <c r="H122" t="s">
        <v>84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36</v>
      </c>
      <c r="D123" t="s">
        <v>30</v>
      </c>
      <c r="E123">
        <v>32557</v>
      </c>
      <c r="F123">
        <v>1</v>
      </c>
      <c r="G123">
        <v>0</v>
      </c>
      <c r="H123" t="s">
        <v>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36</v>
      </c>
      <c r="D124" t="s">
        <v>34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29</v>
      </c>
      <c r="D125" t="s">
        <v>37</v>
      </c>
      <c r="E125">
        <v>30992</v>
      </c>
      <c r="F125">
        <v>1</v>
      </c>
      <c r="G125">
        <v>0</v>
      </c>
      <c r="H125" t="s">
        <v>95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46</v>
      </c>
      <c r="D127" t="s">
        <v>31</v>
      </c>
      <c r="E127">
        <v>71488</v>
      </c>
      <c r="F127">
        <v>0</v>
      </c>
      <c r="G127">
        <v>0</v>
      </c>
      <c r="H127" t="s">
        <v>64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96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36</v>
      </c>
      <c r="D129" t="s">
        <v>34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33</v>
      </c>
      <c r="D131" t="s">
        <v>31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29</v>
      </c>
      <c r="D132" t="s">
        <v>34</v>
      </c>
      <c r="E132">
        <v>62998</v>
      </c>
      <c r="F132">
        <v>0</v>
      </c>
      <c r="G132">
        <v>1</v>
      </c>
      <c r="H132" t="s">
        <v>97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36</v>
      </c>
      <c r="D133" t="s">
        <v>98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29</v>
      </c>
      <c r="D134" t="s">
        <v>34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29</v>
      </c>
      <c r="D135" t="s">
        <v>34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t="s">
        <v>99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33</v>
      </c>
      <c r="D137" t="s">
        <v>31</v>
      </c>
      <c r="E137">
        <v>62981</v>
      </c>
      <c r="F137">
        <v>0</v>
      </c>
      <c r="G137">
        <v>0</v>
      </c>
      <c r="H137" t="s">
        <v>69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41</v>
      </c>
      <c r="D138" t="s">
        <v>37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33</v>
      </c>
      <c r="D140" t="s">
        <v>98</v>
      </c>
      <c r="E140">
        <v>35860</v>
      </c>
      <c r="F140">
        <v>1</v>
      </c>
      <c r="G140">
        <v>1</v>
      </c>
      <c r="H140" t="s">
        <v>100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33</v>
      </c>
      <c r="D141" t="s">
        <v>37</v>
      </c>
      <c r="E141">
        <v>36921</v>
      </c>
      <c r="F141">
        <v>1</v>
      </c>
      <c r="G141">
        <v>1</v>
      </c>
      <c r="H141" t="s">
        <v>101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36</v>
      </c>
      <c r="D142" t="s">
        <v>30</v>
      </c>
      <c r="E142">
        <v>92859</v>
      </c>
      <c r="F142">
        <v>0</v>
      </c>
      <c r="G142">
        <v>0</v>
      </c>
      <c r="H142" t="s">
        <v>102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36</v>
      </c>
      <c r="D143" t="s">
        <v>31</v>
      </c>
      <c r="E143">
        <v>65104</v>
      </c>
      <c r="F143">
        <v>0</v>
      </c>
      <c r="G143">
        <v>1</v>
      </c>
      <c r="H143" t="s">
        <v>93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29</v>
      </c>
      <c r="D144" t="s">
        <v>34</v>
      </c>
      <c r="E144">
        <v>86111</v>
      </c>
      <c r="F144">
        <v>0</v>
      </c>
      <c r="G144">
        <v>0</v>
      </c>
      <c r="H144" t="s">
        <v>103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33</v>
      </c>
      <c r="D145" t="s">
        <v>30</v>
      </c>
      <c r="E145">
        <v>68352</v>
      </c>
      <c r="F145">
        <v>0</v>
      </c>
      <c r="G145">
        <v>1</v>
      </c>
      <c r="H145" t="s">
        <v>104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t="s">
        <v>105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29</v>
      </c>
      <c r="D147" t="s">
        <v>34</v>
      </c>
      <c r="E147">
        <v>59809</v>
      </c>
      <c r="F147">
        <v>0</v>
      </c>
      <c r="G147">
        <v>2</v>
      </c>
      <c r="H147" t="s">
        <v>106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29</v>
      </c>
      <c r="D148" t="s">
        <v>34</v>
      </c>
      <c r="E148">
        <v>23957</v>
      </c>
      <c r="F148">
        <v>1</v>
      </c>
      <c r="G148">
        <v>0</v>
      </c>
      <c r="H148" t="s">
        <v>107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t="s">
        <v>104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46</v>
      </c>
      <c r="D150" t="s">
        <v>34</v>
      </c>
      <c r="E150">
        <v>35688</v>
      </c>
      <c r="F150">
        <v>2</v>
      </c>
      <c r="G150">
        <v>1</v>
      </c>
      <c r="H150" t="s">
        <v>108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36</v>
      </c>
      <c r="D151" t="s">
        <v>34</v>
      </c>
      <c r="E151">
        <v>49605</v>
      </c>
      <c r="F151">
        <v>0</v>
      </c>
      <c r="G151">
        <v>0</v>
      </c>
      <c r="H151" t="s">
        <v>109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36</v>
      </c>
      <c r="D152" t="s">
        <v>34</v>
      </c>
      <c r="E152">
        <v>59354</v>
      </c>
      <c r="F152">
        <v>0</v>
      </c>
      <c r="G152">
        <v>2</v>
      </c>
      <c r="H152" t="s">
        <v>110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29</v>
      </c>
      <c r="D153" t="s">
        <v>34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46</v>
      </c>
      <c r="D154" t="s">
        <v>31</v>
      </c>
      <c r="E154">
        <v>46344</v>
      </c>
      <c r="F154">
        <v>0</v>
      </c>
      <c r="G154">
        <v>1</v>
      </c>
      <c r="H154" t="s">
        <v>111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29</v>
      </c>
      <c r="D155" t="s">
        <v>98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33</v>
      </c>
      <c r="D156" t="s">
        <v>31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t="s">
        <v>92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t="s">
        <v>112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113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36</v>
      </c>
      <c r="D162" t="s">
        <v>30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29</v>
      </c>
      <c r="D164" t="s">
        <v>34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33</v>
      </c>
      <c r="D165" t="s">
        <v>37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t="s">
        <v>114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29</v>
      </c>
      <c r="D168" t="s">
        <v>37</v>
      </c>
      <c r="E168">
        <v>62551</v>
      </c>
      <c r="F168">
        <v>0</v>
      </c>
      <c r="G168">
        <v>0</v>
      </c>
      <c r="H168" t="s">
        <v>115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29</v>
      </c>
      <c r="D169" t="s">
        <v>37</v>
      </c>
      <c r="E169">
        <v>52332</v>
      </c>
      <c r="F169">
        <v>0</v>
      </c>
      <c r="G169">
        <v>0</v>
      </c>
      <c r="H169" t="s">
        <v>104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t="s">
        <v>75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t="s">
        <v>116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29</v>
      </c>
      <c r="D173" t="s">
        <v>34</v>
      </c>
      <c r="E173">
        <v>28718</v>
      </c>
      <c r="F173">
        <v>1</v>
      </c>
      <c r="G173">
        <v>0</v>
      </c>
      <c r="H173" t="s">
        <v>117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29</v>
      </c>
      <c r="D174" t="s">
        <v>34</v>
      </c>
      <c r="E174">
        <v>50447</v>
      </c>
      <c r="F174">
        <v>2</v>
      </c>
      <c r="G174">
        <v>0</v>
      </c>
      <c r="H174" t="s">
        <v>116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33</v>
      </c>
      <c r="D175" t="s">
        <v>31</v>
      </c>
      <c r="E175">
        <v>53537</v>
      </c>
      <c r="F175">
        <v>1</v>
      </c>
      <c r="G175">
        <v>1</v>
      </c>
      <c r="H175" t="s">
        <v>118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t="s">
        <v>119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t="s">
        <v>120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t="s">
        <v>121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46</v>
      </c>
      <c r="D181" t="s">
        <v>34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46</v>
      </c>
      <c r="D183" t="s">
        <v>34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36</v>
      </c>
      <c r="D184" t="s">
        <v>34</v>
      </c>
      <c r="E184">
        <v>66835</v>
      </c>
      <c r="F184">
        <v>0</v>
      </c>
      <c r="G184">
        <v>0</v>
      </c>
      <c r="H184" t="s">
        <v>122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36</v>
      </c>
      <c r="D185" t="s">
        <v>34</v>
      </c>
      <c r="E185">
        <v>30477</v>
      </c>
      <c r="F185">
        <v>1</v>
      </c>
      <c r="G185">
        <v>0</v>
      </c>
      <c r="H185" t="s">
        <v>123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41</v>
      </c>
      <c r="D186" t="s">
        <v>34</v>
      </c>
      <c r="E186">
        <v>28249</v>
      </c>
      <c r="F186">
        <v>0</v>
      </c>
      <c r="G186">
        <v>0</v>
      </c>
      <c r="H186" t="s">
        <v>124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29</v>
      </c>
      <c r="D187" t="s">
        <v>34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33</v>
      </c>
      <c r="D188" t="s">
        <v>30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29</v>
      </c>
      <c r="D189" t="s">
        <v>34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29</v>
      </c>
      <c r="D190" t="s">
        <v>34</v>
      </c>
      <c r="E190">
        <v>74068</v>
      </c>
      <c r="F190">
        <v>0</v>
      </c>
      <c r="G190">
        <v>0</v>
      </c>
      <c r="H190" t="s">
        <v>105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t="s">
        <v>125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41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33</v>
      </c>
      <c r="D193" t="s">
        <v>31</v>
      </c>
      <c r="E193">
        <v>66973</v>
      </c>
      <c r="F193">
        <v>0</v>
      </c>
      <c r="G193">
        <v>0</v>
      </c>
      <c r="H193" t="s">
        <v>88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46</v>
      </c>
      <c r="D194" t="s">
        <v>37</v>
      </c>
      <c r="E194">
        <v>36640</v>
      </c>
      <c r="F194">
        <v>1</v>
      </c>
      <c r="G194">
        <v>0</v>
      </c>
      <c r="H194" t="s">
        <v>126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29</v>
      </c>
      <c r="D195" t="s">
        <v>34</v>
      </c>
      <c r="E195">
        <v>38872</v>
      </c>
      <c r="F195">
        <v>1</v>
      </c>
      <c r="G195">
        <v>0</v>
      </c>
      <c r="H195" t="s">
        <v>127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29</v>
      </c>
      <c r="D196" t="s">
        <v>34</v>
      </c>
      <c r="E196">
        <v>51148</v>
      </c>
      <c r="F196">
        <v>1</v>
      </c>
      <c r="G196">
        <v>1</v>
      </c>
      <c r="H196" t="s">
        <v>64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29</v>
      </c>
      <c r="D197" t="s">
        <v>34</v>
      </c>
      <c r="E197">
        <v>31353</v>
      </c>
      <c r="F197">
        <v>1</v>
      </c>
      <c r="G197">
        <v>1</v>
      </c>
      <c r="H197" t="s">
        <v>128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36</v>
      </c>
      <c r="D198" t="s">
        <v>34</v>
      </c>
      <c r="E198">
        <v>69661</v>
      </c>
      <c r="F198">
        <v>0</v>
      </c>
      <c r="G198">
        <v>0</v>
      </c>
      <c r="H198" t="s">
        <v>129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29</v>
      </c>
      <c r="D199" t="s">
        <v>34</v>
      </c>
      <c r="E199">
        <v>80067</v>
      </c>
      <c r="F199">
        <v>0</v>
      </c>
      <c r="G199">
        <v>0</v>
      </c>
      <c r="H199" t="s">
        <v>130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29</v>
      </c>
      <c r="D200" t="s">
        <v>34</v>
      </c>
      <c r="E200">
        <v>86718</v>
      </c>
      <c r="F200">
        <v>0</v>
      </c>
      <c r="G200">
        <v>0</v>
      </c>
      <c r="H200" t="s">
        <v>131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33</v>
      </c>
      <c r="D201" t="s">
        <v>30</v>
      </c>
      <c r="E201">
        <v>46854</v>
      </c>
      <c r="F201">
        <v>1</v>
      </c>
      <c r="G201">
        <v>1</v>
      </c>
      <c r="H201" t="s">
        <v>132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29</v>
      </c>
      <c r="D202" t="s">
        <v>37</v>
      </c>
      <c r="E202">
        <v>69142</v>
      </c>
      <c r="F202">
        <v>0</v>
      </c>
      <c r="G202">
        <v>1</v>
      </c>
      <c r="H202" t="s">
        <v>133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29</v>
      </c>
      <c r="D204" t="s">
        <v>37</v>
      </c>
      <c r="E204">
        <v>63693</v>
      </c>
      <c r="F204">
        <v>0</v>
      </c>
      <c r="G204">
        <v>1</v>
      </c>
      <c r="H204" t="s">
        <v>134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33</v>
      </c>
      <c r="D205" t="s">
        <v>31</v>
      </c>
      <c r="E205">
        <v>102160</v>
      </c>
      <c r="F205">
        <v>0</v>
      </c>
      <c r="G205">
        <v>0</v>
      </c>
      <c r="H205" s="1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33</v>
      </c>
      <c r="D206" t="s">
        <v>30</v>
      </c>
      <c r="E206">
        <v>40637</v>
      </c>
      <c r="F206">
        <v>1</v>
      </c>
      <c r="G206">
        <v>1</v>
      </c>
      <c r="H206" t="s">
        <v>135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36</v>
      </c>
      <c r="D207" t="s">
        <v>30</v>
      </c>
      <c r="E207">
        <v>18890</v>
      </c>
      <c r="F207">
        <v>0</v>
      </c>
      <c r="G207">
        <v>0</v>
      </c>
      <c r="H207" s="1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36</v>
      </c>
      <c r="D209" t="s">
        <v>37</v>
      </c>
      <c r="E209">
        <v>48721</v>
      </c>
      <c r="F209">
        <v>1</v>
      </c>
      <c r="G209">
        <v>1</v>
      </c>
      <c r="H209" t="s">
        <v>136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29</v>
      </c>
      <c r="D210" t="s">
        <v>34</v>
      </c>
      <c r="E210">
        <v>44794</v>
      </c>
      <c r="F210">
        <v>0</v>
      </c>
      <c r="G210">
        <v>1</v>
      </c>
      <c r="H210" s="1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29</v>
      </c>
      <c r="D211" t="s">
        <v>37</v>
      </c>
      <c r="E211">
        <v>64497</v>
      </c>
      <c r="F211">
        <v>0</v>
      </c>
      <c r="G211">
        <v>1</v>
      </c>
      <c r="H211" s="1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t="s">
        <v>137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t="s">
        <v>138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36</v>
      </c>
      <c r="D215" t="s">
        <v>31</v>
      </c>
      <c r="E215">
        <v>46014</v>
      </c>
      <c r="F215">
        <v>1</v>
      </c>
      <c r="G215">
        <v>1</v>
      </c>
      <c r="H215" t="s">
        <v>139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29</v>
      </c>
      <c r="D216" t="s">
        <v>34</v>
      </c>
      <c r="E216">
        <v>70951</v>
      </c>
      <c r="F216">
        <v>0</v>
      </c>
      <c r="G216">
        <v>0</v>
      </c>
      <c r="H216" s="1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29</v>
      </c>
      <c r="D217" t="s">
        <v>34</v>
      </c>
      <c r="E217">
        <v>41443</v>
      </c>
      <c r="F217">
        <v>1</v>
      </c>
      <c r="G217">
        <v>0</v>
      </c>
      <c r="H217" s="1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46</v>
      </c>
      <c r="D218" t="s">
        <v>30</v>
      </c>
      <c r="E218">
        <v>52195</v>
      </c>
      <c r="F218">
        <v>2</v>
      </c>
      <c r="G218">
        <v>1</v>
      </c>
      <c r="H218" s="1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36</v>
      </c>
      <c r="D219" t="s">
        <v>34</v>
      </c>
      <c r="E219">
        <v>83790</v>
      </c>
      <c r="F219">
        <v>0</v>
      </c>
      <c r="G219">
        <v>0</v>
      </c>
      <c r="H219" t="s">
        <v>40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36</v>
      </c>
      <c r="D220" t="s">
        <v>57</v>
      </c>
      <c r="E220">
        <v>44551</v>
      </c>
      <c r="F220">
        <v>0</v>
      </c>
      <c r="G220">
        <v>1</v>
      </c>
      <c r="H220" t="s">
        <v>140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t="s">
        <v>141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46</v>
      </c>
      <c r="D222" t="s">
        <v>31</v>
      </c>
      <c r="E222">
        <v>45204</v>
      </c>
      <c r="F222">
        <v>1</v>
      </c>
      <c r="G222">
        <v>0</v>
      </c>
      <c r="H222" s="1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29</v>
      </c>
      <c r="D223" t="s">
        <v>34</v>
      </c>
      <c r="E223">
        <v>72460</v>
      </c>
      <c r="F223">
        <v>0</v>
      </c>
      <c r="G223">
        <v>0</v>
      </c>
      <c r="H223" t="s">
        <v>93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33</v>
      </c>
      <c r="D224" t="s">
        <v>31</v>
      </c>
      <c r="E224">
        <v>77622</v>
      </c>
      <c r="F224">
        <v>0</v>
      </c>
      <c r="G224">
        <v>2</v>
      </c>
      <c r="H224" t="s">
        <v>142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29</v>
      </c>
      <c r="D226" t="s">
        <v>37</v>
      </c>
      <c r="E226">
        <v>63887</v>
      </c>
      <c r="F226">
        <v>0</v>
      </c>
      <c r="G226">
        <v>1</v>
      </c>
      <c r="H226" s="1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t="s">
        <v>143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t="s">
        <v>144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29</v>
      </c>
      <c r="D229" t="s">
        <v>37</v>
      </c>
      <c r="E229">
        <v>51537</v>
      </c>
      <c r="F229">
        <v>0</v>
      </c>
      <c r="G229">
        <v>1</v>
      </c>
      <c r="H229" s="1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33</v>
      </c>
      <c r="D231" t="s">
        <v>31</v>
      </c>
      <c r="E231">
        <v>34320</v>
      </c>
      <c r="F231">
        <v>1</v>
      </c>
      <c r="G231">
        <v>0</v>
      </c>
      <c r="H231" t="s">
        <v>145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146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46</v>
      </c>
      <c r="D233" t="s">
        <v>37</v>
      </c>
      <c r="E233">
        <v>81975</v>
      </c>
      <c r="F233">
        <v>0</v>
      </c>
      <c r="G233">
        <v>1</v>
      </c>
      <c r="H233" s="1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t="s">
        <v>147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148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t="s">
        <v>149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46</v>
      </c>
      <c r="D237" t="s">
        <v>34</v>
      </c>
      <c r="E237">
        <v>22212</v>
      </c>
      <c r="F237">
        <v>1</v>
      </c>
      <c r="G237">
        <v>0</v>
      </c>
      <c r="H237" s="1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36</v>
      </c>
      <c r="D238" t="s">
        <v>31</v>
      </c>
      <c r="E238">
        <v>23661</v>
      </c>
      <c r="F238">
        <v>1</v>
      </c>
      <c r="G238">
        <v>0</v>
      </c>
      <c r="H238" s="1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33</v>
      </c>
      <c r="D239" t="s">
        <v>30</v>
      </c>
      <c r="E239">
        <v>79761</v>
      </c>
      <c r="F239">
        <v>0</v>
      </c>
      <c r="G239">
        <v>1</v>
      </c>
      <c r="H239" s="1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150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46</v>
      </c>
      <c r="D241" t="s">
        <v>30</v>
      </c>
      <c r="E241">
        <v>60182</v>
      </c>
      <c r="F241">
        <v>0</v>
      </c>
      <c r="G241">
        <v>1</v>
      </c>
      <c r="H241" t="s">
        <v>151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29</v>
      </c>
      <c r="D242" t="s">
        <v>57</v>
      </c>
      <c r="E242">
        <v>73455</v>
      </c>
      <c r="F242">
        <v>0</v>
      </c>
      <c r="G242">
        <v>0</v>
      </c>
      <c r="H242" t="s">
        <v>152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t="s">
        <v>47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153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29</v>
      </c>
      <c r="D245" t="s">
        <v>34</v>
      </c>
      <c r="E245">
        <v>73687</v>
      </c>
      <c r="F245">
        <v>0</v>
      </c>
      <c r="G245">
        <v>0</v>
      </c>
      <c r="H245" t="s">
        <v>154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29</v>
      </c>
      <c r="D246" t="s">
        <v>34</v>
      </c>
      <c r="E246">
        <v>61074</v>
      </c>
      <c r="F246">
        <v>0</v>
      </c>
      <c r="G246">
        <v>1</v>
      </c>
      <c r="H246" t="s">
        <v>155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29</v>
      </c>
      <c r="D248" t="s">
        <v>34</v>
      </c>
      <c r="E248">
        <v>80134</v>
      </c>
      <c r="F248">
        <v>1</v>
      </c>
      <c r="G248">
        <v>0</v>
      </c>
      <c r="H248" t="s">
        <v>156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29</v>
      </c>
      <c r="D249" t="s">
        <v>34</v>
      </c>
      <c r="E249">
        <v>75027</v>
      </c>
      <c r="F249">
        <v>0</v>
      </c>
      <c r="G249">
        <v>1</v>
      </c>
      <c r="H249" s="1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t="s">
        <v>44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36</v>
      </c>
      <c r="D251" t="s">
        <v>31</v>
      </c>
      <c r="E251">
        <v>65176</v>
      </c>
      <c r="F251">
        <v>0</v>
      </c>
      <c r="G251">
        <v>1</v>
      </c>
      <c r="H251" t="s">
        <v>54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36</v>
      </c>
      <c r="D252" t="s">
        <v>30</v>
      </c>
      <c r="E252">
        <v>31160</v>
      </c>
      <c r="F252">
        <v>1</v>
      </c>
      <c r="G252">
        <v>0</v>
      </c>
      <c r="H252" t="s">
        <v>157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158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29</v>
      </c>
      <c r="D254" t="s">
        <v>37</v>
      </c>
      <c r="E254">
        <v>102692</v>
      </c>
      <c r="F254">
        <v>0</v>
      </c>
      <c r="G254">
        <v>0</v>
      </c>
      <c r="H254" s="1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46</v>
      </c>
      <c r="D255" t="s">
        <v>31</v>
      </c>
      <c r="E255">
        <v>26490</v>
      </c>
      <c r="F255">
        <v>0</v>
      </c>
      <c r="G255">
        <v>0</v>
      </c>
      <c r="H255" t="s">
        <v>159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t="s">
        <v>73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33</v>
      </c>
      <c r="D257" t="s">
        <v>30</v>
      </c>
      <c r="E257">
        <v>30899</v>
      </c>
      <c r="F257">
        <v>1</v>
      </c>
      <c r="G257">
        <v>0</v>
      </c>
      <c r="H257" t="s">
        <v>160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33</v>
      </c>
      <c r="D258" t="s">
        <v>31</v>
      </c>
      <c r="E258">
        <v>63342</v>
      </c>
      <c r="F258">
        <v>0</v>
      </c>
      <c r="G258">
        <v>1</v>
      </c>
      <c r="H258" t="s">
        <v>161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162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33</v>
      </c>
      <c r="D261" t="s">
        <v>30</v>
      </c>
      <c r="E261">
        <v>40737</v>
      </c>
      <c r="F261">
        <v>2</v>
      </c>
      <c r="G261">
        <v>1</v>
      </c>
      <c r="H261" s="1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29</v>
      </c>
      <c r="D262" t="s">
        <v>37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33</v>
      </c>
      <c r="D263" t="s">
        <v>37</v>
      </c>
      <c r="E263">
        <v>69674</v>
      </c>
      <c r="F263">
        <v>0</v>
      </c>
      <c r="G263">
        <v>2</v>
      </c>
      <c r="H263" t="s">
        <v>163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36</v>
      </c>
      <c r="D264" t="s">
        <v>34</v>
      </c>
      <c r="E264">
        <v>44159</v>
      </c>
      <c r="F264">
        <v>1</v>
      </c>
      <c r="G264">
        <v>0</v>
      </c>
      <c r="H264" t="s">
        <v>164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t="s">
        <v>165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36</v>
      </c>
      <c r="D266" t="s">
        <v>31</v>
      </c>
      <c r="E266">
        <v>43776</v>
      </c>
      <c r="F266">
        <v>1</v>
      </c>
      <c r="G266">
        <v>1</v>
      </c>
      <c r="H266" s="1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36</v>
      </c>
      <c r="D267" t="s">
        <v>34</v>
      </c>
      <c r="E267">
        <v>38179</v>
      </c>
      <c r="F267">
        <v>1</v>
      </c>
      <c r="G267">
        <v>1</v>
      </c>
      <c r="H267" t="s">
        <v>166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29</v>
      </c>
      <c r="D268" t="s">
        <v>34</v>
      </c>
      <c r="E268">
        <v>80124</v>
      </c>
      <c r="F268">
        <v>0</v>
      </c>
      <c r="G268">
        <v>0</v>
      </c>
      <c r="H268" t="s">
        <v>167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t="s">
        <v>168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29</v>
      </c>
      <c r="D270" t="s">
        <v>34</v>
      </c>
      <c r="E270">
        <v>72940</v>
      </c>
      <c r="F270">
        <v>0</v>
      </c>
      <c r="G270">
        <v>0</v>
      </c>
      <c r="H270" t="s">
        <v>169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159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36</v>
      </c>
      <c r="D273" t="s">
        <v>30</v>
      </c>
      <c r="E273">
        <v>31788</v>
      </c>
      <c r="F273">
        <v>1</v>
      </c>
      <c r="G273">
        <v>0</v>
      </c>
      <c r="H273" t="s">
        <v>170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33</v>
      </c>
      <c r="D274" t="s">
        <v>31</v>
      </c>
      <c r="E274">
        <v>61905</v>
      </c>
      <c r="F274">
        <v>0</v>
      </c>
      <c r="G274">
        <v>1</v>
      </c>
      <c r="H274" s="1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29</v>
      </c>
      <c r="D275" t="s">
        <v>34</v>
      </c>
      <c r="E275">
        <v>29315</v>
      </c>
      <c r="F275">
        <v>1</v>
      </c>
      <c r="G275">
        <v>1</v>
      </c>
      <c r="H275" s="1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29</v>
      </c>
      <c r="D276" t="s">
        <v>37</v>
      </c>
      <c r="E276">
        <v>33378</v>
      </c>
      <c r="F276">
        <v>1</v>
      </c>
      <c r="G276">
        <v>1</v>
      </c>
      <c r="H276" s="1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33</v>
      </c>
      <c r="D277" t="s">
        <v>31</v>
      </c>
      <c r="E277">
        <v>66313</v>
      </c>
      <c r="F277">
        <v>0</v>
      </c>
      <c r="G277">
        <v>1</v>
      </c>
      <c r="H277" t="s">
        <v>157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131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36</v>
      </c>
      <c r="D279" t="s">
        <v>31</v>
      </c>
      <c r="E279">
        <v>77882</v>
      </c>
      <c r="F279">
        <v>0</v>
      </c>
      <c r="G279">
        <v>0</v>
      </c>
      <c r="H279" t="s">
        <v>70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33</v>
      </c>
      <c r="D280" t="s">
        <v>30</v>
      </c>
      <c r="E280">
        <v>69867</v>
      </c>
      <c r="F280">
        <v>0</v>
      </c>
      <c r="G280">
        <v>0</v>
      </c>
      <c r="H280" s="1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36</v>
      </c>
      <c r="D281" t="s">
        <v>37</v>
      </c>
      <c r="E281">
        <v>63841</v>
      </c>
      <c r="F281">
        <v>0</v>
      </c>
      <c r="G281">
        <v>1</v>
      </c>
      <c r="H281" t="s">
        <v>96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41</v>
      </c>
      <c r="D282" t="s">
        <v>34</v>
      </c>
      <c r="E282">
        <v>24480</v>
      </c>
      <c r="F282">
        <v>1</v>
      </c>
      <c r="G282">
        <v>0</v>
      </c>
      <c r="H282" s="1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t="s">
        <v>144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t="s">
        <v>44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33</v>
      </c>
      <c r="D285" t="s">
        <v>31</v>
      </c>
      <c r="E285">
        <v>65640</v>
      </c>
      <c r="F285">
        <v>0</v>
      </c>
      <c r="G285">
        <v>1</v>
      </c>
      <c r="H285" s="1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36</v>
      </c>
      <c r="D286" t="s">
        <v>34</v>
      </c>
      <c r="E286">
        <v>44319</v>
      </c>
      <c r="F286">
        <v>1</v>
      </c>
      <c r="G286">
        <v>1</v>
      </c>
      <c r="H286" t="s">
        <v>171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29</v>
      </c>
      <c r="D287" t="s">
        <v>34</v>
      </c>
      <c r="E287">
        <v>30631</v>
      </c>
      <c r="F287">
        <v>1</v>
      </c>
      <c r="G287">
        <v>0</v>
      </c>
      <c r="H287" s="1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t="s">
        <v>172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36</v>
      </c>
      <c r="D289" t="s">
        <v>31</v>
      </c>
      <c r="E289">
        <v>50898</v>
      </c>
      <c r="F289">
        <v>1</v>
      </c>
      <c r="G289">
        <v>1</v>
      </c>
      <c r="H289" s="1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29</v>
      </c>
      <c r="D290" t="s">
        <v>57</v>
      </c>
      <c r="E290">
        <v>79946</v>
      </c>
      <c r="F290">
        <v>0</v>
      </c>
      <c r="G290">
        <v>0</v>
      </c>
      <c r="H290" s="1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36</v>
      </c>
      <c r="D291" t="s">
        <v>37</v>
      </c>
      <c r="E291">
        <v>35416</v>
      </c>
      <c r="F291">
        <v>0</v>
      </c>
      <c r="G291">
        <v>0</v>
      </c>
      <c r="H291" t="s">
        <v>173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46</v>
      </c>
      <c r="D292" t="s">
        <v>31</v>
      </c>
      <c r="E292">
        <v>32414</v>
      </c>
      <c r="F292">
        <v>0</v>
      </c>
      <c r="G292">
        <v>0</v>
      </c>
      <c r="H292" s="1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t="s">
        <v>174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29</v>
      </c>
      <c r="D294" t="s">
        <v>34</v>
      </c>
      <c r="E294">
        <v>82497</v>
      </c>
      <c r="F294">
        <v>0</v>
      </c>
      <c r="G294">
        <v>0</v>
      </c>
      <c r="H294" t="s">
        <v>175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t="s">
        <v>176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36</v>
      </c>
      <c r="D297" t="s">
        <v>31</v>
      </c>
      <c r="E297">
        <v>55951</v>
      </c>
      <c r="F297">
        <v>0</v>
      </c>
      <c r="G297">
        <v>1</v>
      </c>
      <c r="H297" t="s">
        <v>177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46</v>
      </c>
      <c r="D298" t="s">
        <v>37</v>
      </c>
      <c r="E298">
        <v>35388</v>
      </c>
      <c r="F298">
        <v>1</v>
      </c>
      <c r="G298">
        <v>0</v>
      </c>
      <c r="H298" s="1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36</v>
      </c>
      <c r="D299" t="s">
        <v>31</v>
      </c>
      <c r="E299">
        <v>42386</v>
      </c>
      <c r="F299">
        <v>1</v>
      </c>
      <c r="G299">
        <v>0</v>
      </c>
      <c r="H299" t="s">
        <v>178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33</v>
      </c>
      <c r="D301" t="s">
        <v>37</v>
      </c>
      <c r="E301">
        <v>57912</v>
      </c>
      <c r="F301">
        <v>0</v>
      </c>
      <c r="G301">
        <v>1</v>
      </c>
      <c r="H301" t="s">
        <v>179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29</v>
      </c>
      <c r="D302" t="s">
        <v>37</v>
      </c>
      <c r="E302">
        <v>35246</v>
      </c>
      <c r="F302">
        <v>1</v>
      </c>
      <c r="G302">
        <v>1</v>
      </c>
      <c r="H302" t="s">
        <v>148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46</v>
      </c>
      <c r="D303" t="s">
        <v>31</v>
      </c>
      <c r="E303">
        <v>58821</v>
      </c>
      <c r="F303">
        <v>0</v>
      </c>
      <c r="G303">
        <v>1</v>
      </c>
      <c r="H303" s="1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180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t="s">
        <v>174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36</v>
      </c>
      <c r="D307" t="s">
        <v>34</v>
      </c>
      <c r="E307">
        <v>80950</v>
      </c>
      <c r="F307">
        <v>0</v>
      </c>
      <c r="G307">
        <v>0</v>
      </c>
      <c r="H307" t="s">
        <v>45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29</v>
      </c>
      <c r="D308" t="s">
        <v>57</v>
      </c>
      <c r="E308">
        <v>27038</v>
      </c>
      <c r="F308">
        <v>0</v>
      </c>
      <c r="G308">
        <v>0</v>
      </c>
      <c r="H308" t="s">
        <v>181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36</v>
      </c>
      <c r="D310" t="s">
        <v>34</v>
      </c>
      <c r="E310">
        <v>64100</v>
      </c>
      <c r="F310">
        <v>0</v>
      </c>
      <c r="G310">
        <v>1</v>
      </c>
      <c r="H310" s="1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36</v>
      </c>
      <c r="D311" t="s">
        <v>31</v>
      </c>
      <c r="E311">
        <v>42670</v>
      </c>
      <c r="F311">
        <v>0</v>
      </c>
      <c r="G311">
        <v>0</v>
      </c>
      <c r="H311" t="s">
        <v>182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29</v>
      </c>
      <c r="D312" t="s">
        <v>37</v>
      </c>
      <c r="E312">
        <v>12571</v>
      </c>
      <c r="F312">
        <v>1</v>
      </c>
      <c r="G312">
        <v>0</v>
      </c>
      <c r="H312" t="s">
        <v>183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29</v>
      </c>
      <c r="D313" t="s">
        <v>34</v>
      </c>
      <c r="E313">
        <v>22574</v>
      </c>
      <c r="F313">
        <v>2</v>
      </c>
      <c r="G313">
        <v>1</v>
      </c>
      <c r="H313" t="s">
        <v>152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29</v>
      </c>
      <c r="D314" t="s">
        <v>34</v>
      </c>
      <c r="F314">
        <v>0</v>
      </c>
      <c r="G314">
        <v>0</v>
      </c>
      <c r="H314" s="1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36</v>
      </c>
      <c r="D315" t="s">
        <v>30</v>
      </c>
      <c r="E315">
        <v>70893</v>
      </c>
      <c r="F315">
        <v>0</v>
      </c>
      <c r="G315">
        <v>0</v>
      </c>
      <c r="H315" s="1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29</v>
      </c>
      <c r="D316" t="s">
        <v>34</v>
      </c>
      <c r="E316">
        <v>54198</v>
      </c>
      <c r="F316">
        <v>1</v>
      </c>
      <c r="G316">
        <v>1</v>
      </c>
      <c r="H316" t="s">
        <v>184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36</v>
      </c>
      <c r="D317" t="s">
        <v>31</v>
      </c>
      <c r="E317">
        <v>28839</v>
      </c>
      <c r="F317">
        <v>1</v>
      </c>
      <c r="G317">
        <v>1</v>
      </c>
      <c r="H317" s="1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29</v>
      </c>
      <c r="D318" t="s">
        <v>34</v>
      </c>
      <c r="E318">
        <v>40321</v>
      </c>
      <c r="F318">
        <v>1</v>
      </c>
      <c r="G318">
        <v>1</v>
      </c>
      <c r="H318" t="s">
        <v>185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186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29</v>
      </c>
      <c r="D320" t="s">
        <v>34</v>
      </c>
      <c r="E320">
        <v>30833</v>
      </c>
      <c r="F320">
        <v>1</v>
      </c>
      <c r="G320">
        <v>1</v>
      </c>
      <c r="H320" t="s">
        <v>76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187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29</v>
      </c>
      <c r="D322" t="s">
        <v>34</v>
      </c>
      <c r="E322">
        <v>64795</v>
      </c>
      <c r="F322">
        <v>0</v>
      </c>
      <c r="G322">
        <v>1</v>
      </c>
      <c r="H322" t="s">
        <v>131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29</v>
      </c>
      <c r="D323" t="s">
        <v>34</v>
      </c>
      <c r="E323">
        <v>34421</v>
      </c>
      <c r="F323">
        <v>1</v>
      </c>
      <c r="G323">
        <v>0</v>
      </c>
      <c r="H323" s="1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33</v>
      </c>
      <c r="D324" t="s">
        <v>37</v>
      </c>
      <c r="E324">
        <v>47025</v>
      </c>
      <c r="F324">
        <v>1</v>
      </c>
      <c r="G324">
        <v>1</v>
      </c>
      <c r="H324" s="1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33</v>
      </c>
      <c r="D325" t="s">
        <v>37</v>
      </c>
      <c r="E325">
        <v>64325</v>
      </c>
      <c r="F325">
        <v>0</v>
      </c>
      <c r="G325">
        <v>1</v>
      </c>
      <c r="H325" s="1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29</v>
      </c>
      <c r="D327" t="s">
        <v>34</v>
      </c>
      <c r="E327">
        <v>62187</v>
      </c>
      <c r="F327">
        <v>0</v>
      </c>
      <c r="G327">
        <v>0</v>
      </c>
      <c r="H327" s="1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33</v>
      </c>
      <c r="D328" t="s">
        <v>37</v>
      </c>
      <c r="E328">
        <v>14849</v>
      </c>
      <c r="F328">
        <v>1</v>
      </c>
      <c r="G328">
        <v>0</v>
      </c>
      <c r="H328" s="1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29</v>
      </c>
      <c r="D329" t="s">
        <v>34</v>
      </c>
      <c r="E329">
        <v>27255</v>
      </c>
      <c r="F329">
        <v>1</v>
      </c>
      <c r="G329">
        <v>0</v>
      </c>
      <c r="H329" s="1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33</v>
      </c>
      <c r="D331" t="s">
        <v>30</v>
      </c>
      <c r="E331">
        <v>29999</v>
      </c>
      <c r="F331">
        <v>1</v>
      </c>
      <c r="G331">
        <v>0</v>
      </c>
      <c r="H331" t="s">
        <v>188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189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33</v>
      </c>
      <c r="D333" t="s">
        <v>30</v>
      </c>
      <c r="E333">
        <v>33996</v>
      </c>
      <c r="F333">
        <v>0</v>
      </c>
      <c r="G333">
        <v>0</v>
      </c>
      <c r="H333" s="1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36</v>
      </c>
      <c r="D335" t="s">
        <v>34</v>
      </c>
      <c r="E335">
        <v>35178</v>
      </c>
      <c r="F335">
        <v>1</v>
      </c>
      <c r="G335">
        <v>0</v>
      </c>
      <c r="H335" s="1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t="s">
        <v>190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29</v>
      </c>
      <c r="D337" t="s">
        <v>37</v>
      </c>
      <c r="E337">
        <v>62204</v>
      </c>
      <c r="F337">
        <v>0</v>
      </c>
      <c r="G337">
        <v>2</v>
      </c>
      <c r="H337" s="1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29</v>
      </c>
      <c r="D338" t="s">
        <v>37</v>
      </c>
      <c r="E338">
        <v>75693</v>
      </c>
      <c r="F338">
        <v>0</v>
      </c>
      <c r="G338">
        <v>0</v>
      </c>
      <c r="H338" s="1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29</v>
      </c>
      <c r="D339" t="s">
        <v>34</v>
      </c>
      <c r="E339">
        <v>30675</v>
      </c>
      <c r="F339">
        <v>1</v>
      </c>
      <c r="G339">
        <v>0</v>
      </c>
      <c r="H339" s="1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33</v>
      </c>
      <c r="D341" t="s">
        <v>31</v>
      </c>
      <c r="E341">
        <v>83532</v>
      </c>
      <c r="F341">
        <v>0</v>
      </c>
      <c r="G341">
        <v>0</v>
      </c>
      <c r="H341" t="s">
        <v>126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29</v>
      </c>
      <c r="D343" t="s">
        <v>37</v>
      </c>
      <c r="E343">
        <v>41411</v>
      </c>
      <c r="F343">
        <v>0</v>
      </c>
      <c r="G343">
        <v>0</v>
      </c>
      <c r="H343" s="1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t="s">
        <v>165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33</v>
      </c>
      <c r="D345" t="s">
        <v>31</v>
      </c>
      <c r="E345">
        <v>59292</v>
      </c>
      <c r="F345">
        <v>0</v>
      </c>
      <c r="G345">
        <v>1</v>
      </c>
      <c r="H345" t="s">
        <v>173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41</v>
      </c>
      <c r="D346" t="s">
        <v>31</v>
      </c>
      <c r="E346">
        <v>27190</v>
      </c>
      <c r="F346">
        <v>1</v>
      </c>
      <c r="G346">
        <v>0</v>
      </c>
      <c r="H346" t="s">
        <v>191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29</v>
      </c>
      <c r="D347" t="s">
        <v>37</v>
      </c>
      <c r="E347">
        <v>82623</v>
      </c>
      <c r="F347">
        <v>0</v>
      </c>
      <c r="G347">
        <v>0</v>
      </c>
      <c r="H347" s="1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29</v>
      </c>
      <c r="D348" t="s">
        <v>34</v>
      </c>
      <c r="E348">
        <v>44300</v>
      </c>
      <c r="F348">
        <v>1</v>
      </c>
      <c r="G348">
        <v>1</v>
      </c>
      <c r="H348" t="s">
        <v>74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29</v>
      </c>
      <c r="D349" t="s">
        <v>37</v>
      </c>
      <c r="E349">
        <v>84835</v>
      </c>
      <c r="F349">
        <v>0</v>
      </c>
      <c r="G349">
        <v>0</v>
      </c>
      <c r="H349" t="s">
        <v>192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29</v>
      </c>
      <c r="D350" t="s">
        <v>57</v>
      </c>
      <c r="E350">
        <v>30372</v>
      </c>
      <c r="F350">
        <v>1</v>
      </c>
      <c r="G350">
        <v>1</v>
      </c>
      <c r="H350" t="s">
        <v>193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36</v>
      </c>
      <c r="D351" t="s">
        <v>34</v>
      </c>
      <c r="E351">
        <v>33181</v>
      </c>
      <c r="F351">
        <v>1</v>
      </c>
      <c r="G351">
        <v>0</v>
      </c>
      <c r="H351" s="1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29</v>
      </c>
      <c r="D352" t="s">
        <v>34</v>
      </c>
      <c r="E352">
        <v>71113</v>
      </c>
      <c r="F352">
        <v>0</v>
      </c>
      <c r="G352">
        <v>1</v>
      </c>
      <c r="H352" t="s">
        <v>184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29</v>
      </c>
      <c r="D353" t="s">
        <v>34</v>
      </c>
      <c r="E353">
        <v>71952</v>
      </c>
      <c r="F353">
        <v>1</v>
      </c>
      <c r="G353">
        <v>0</v>
      </c>
      <c r="H353" s="1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33</v>
      </c>
      <c r="D354" t="s">
        <v>30</v>
      </c>
      <c r="E354">
        <v>69759</v>
      </c>
      <c r="F354">
        <v>0</v>
      </c>
      <c r="G354">
        <v>0</v>
      </c>
      <c r="H354" t="s">
        <v>152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29</v>
      </c>
      <c r="D355" t="s">
        <v>34</v>
      </c>
      <c r="E355">
        <v>72099</v>
      </c>
      <c r="F355">
        <v>0</v>
      </c>
      <c r="G355">
        <v>0</v>
      </c>
      <c r="H355" t="s">
        <v>194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33</v>
      </c>
      <c r="D356" t="s">
        <v>30</v>
      </c>
      <c r="E356">
        <v>60000</v>
      </c>
      <c r="F356">
        <v>0</v>
      </c>
      <c r="G356">
        <v>1</v>
      </c>
      <c r="H356" t="s">
        <v>195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196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29</v>
      </c>
      <c r="D358" t="s">
        <v>34</v>
      </c>
      <c r="E358">
        <v>50737</v>
      </c>
      <c r="F358">
        <v>0</v>
      </c>
      <c r="G358">
        <v>1</v>
      </c>
      <c r="H358" s="1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36</v>
      </c>
      <c r="D360" t="s">
        <v>34</v>
      </c>
      <c r="E360">
        <v>65073</v>
      </c>
      <c r="F360">
        <v>0</v>
      </c>
      <c r="G360">
        <v>0</v>
      </c>
      <c r="H360" t="s">
        <v>113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33</v>
      </c>
      <c r="D361" t="s">
        <v>31</v>
      </c>
      <c r="E361">
        <v>46681</v>
      </c>
      <c r="F361">
        <v>0</v>
      </c>
      <c r="G361">
        <v>2</v>
      </c>
      <c r="H361" s="1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29</v>
      </c>
      <c r="D362" t="s">
        <v>34</v>
      </c>
      <c r="E362">
        <v>78618</v>
      </c>
      <c r="F362">
        <v>0</v>
      </c>
      <c r="G362">
        <v>0</v>
      </c>
      <c r="H362" t="s">
        <v>197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33</v>
      </c>
      <c r="D363" t="s">
        <v>57</v>
      </c>
      <c r="E363">
        <v>62187</v>
      </c>
      <c r="F363">
        <v>0</v>
      </c>
      <c r="G363">
        <v>1</v>
      </c>
      <c r="H363" t="s">
        <v>198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29</v>
      </c>
      <c r="D364" t="s">
        <v>34</v>
      </c>
      <c r="E364">
        <v>28442</v>
      </c>
      <c r="F364">
        <v>2</v>
      </c>
      <c r="G364">
        <v>0</v>
      </c>
      <c r="H364" t="s">
        <v>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t="s">
        <v>165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29</v>
      </c>
      <c r="D366" t="s">
        <v>34</v>
      </c>
      <c r="E366">
        <v>51479</v>
      </c>
      <c r="F366">
        <v>1</v>
      </c>
      <c r="G366">
        <v>1</v>
      </c>
      <c r="H366" t="s">
        <v>199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200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29</v>
      </c>
      <c r="D368" t="s">
        <v>34</v>
      </c>
      <c r="E368">
        <v>79530</v>
      </c>
      <c r="F368">
        <v>0</v>
      </c>
      <c r="G368">
        <v>0</v>
      </c>
      <c r="H368" t="s">
        <v>88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29</v>
      </c>
      <c r="D369" t="s">
        <v>37</v>
      </c>
      <c r="E369">
        <v>31615</v>
      </c>
      <c r="F369">
        <v>1</v>
      </c>
      <c r="G369">
        <v>0</v>
      </c>
      <c r="H369" t="s">
        <v>201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t="s">
        <v>202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33</v>
      </c>
      <c r="D371" t="s">
        <v>30</v>
      </c>
      <c r="E371">
        <v>52614</v>
      </c>
      <c r="F371">
        <v>0</v>
      </c>
      <c r="G371">
        <v>1</v>
      </c>
      <c r="H371" s="1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46</v>
      </c>
      <c r="D372" t="s">
        <v>34</v>
      </c>
      <c r="E372">
        <v>35684</v>
      </c>
      <c r="F372">
        <v>1</v>
      </c>
      <c r="G372">
        <v>0</v>
      </c>
      <c r="H372" t="s">
        <v>203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29</v>
      </c>
      <c r="D373" t="s">
        <v>34</v>
      </c>
      <c r="E373">
        <v>48178</v>
      </c>
      <c r="F373">
        <v>1</v>
      </c>
      <c r="G373">
        <v>1</v>
      </c>
      <c r="H373" t="s">
        <v>107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36</v>
      </c>
      <c r="D374" t="s">
        <v>30</v>
      </c>
      <c r="E374">
        <v>29548</v>
      </c>
      <c r="F374">
        <v>1</v>
      </c>
      <c r="G374">
        <v>0</v>
      </c>
      <c r="H374" t="s">
        <v>55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33</v>
      </c>
      <c r="D376" t="s">
        <v>30</v>
      </c>
      <c r="E376">
        <v>38578</v>
      </c>
      <c r="F376">
        <v>1</v>
      </c>
      <c r="G376">
        <v>1</v>
      </c>
      <c r="H376" t="s">
        <v>204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36</v>
      </c>
      <c r="D377" t="s">
        <v>30</v>
      </c>
      <c r="E377">
        <v>46098</v>
      </c>
      <c r="F377">
        <v>1</v>
      </c>
      <c r="G377">
        <v>1</v>
      </c>
      <c r="H377" t="s">
        <v>205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48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206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33</v>
      </c>
      <c r="D380" t="s">
        <v>31</v>
      </c>
      <c r="E380">
        <v>66426</v>
      </c>
      <c r="F380">
        <v>0</v>
      </c>
      <c r="G380">
        <v>1</v>
      </c>
      <c r="H380" s="1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207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29</v>
      </c>
      <c r="D383" t="s">
        <v>34</v>
      </c>
      <c r="E383">
        <v>19986</v>
      </c>
      <c r="F383">
        <v>1</v>
      </c>
      <c r="G383">
        <v>0</v>
      </c>
      <c r="H383" t="s">
        <v>93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29</v>
      </c>
      <c r="D384" t="s">
        <v>57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46</v>
      </c>
      <c r="D385" t="s">
        <v>34</v>
      </c>
      <c r="E385">
        <v>35688</v>
      </c>
      <c r="F385">
        <v>2</v>
      </c>
      <c r="G385">
        <v>1</v>
      </c>
      <c r="H385" t="s">
        <v>108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36</v>
      </c>
      <c r="D386" t="s">
        <v>30</v>
      </c>
      <c r="E386">
        <v>36143</v>
      </c>
      <c r="F386">
        <v>1</v>
      </c>
      <c r="G386">
        <v>0</v>
      </c>
      <c r="H386" t="s">
        <v>86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147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36</v>
      </c>
      <c r="D388" t="s">
        <v>31</v>
      </c>
      <c r="E388">
        <v>43795</v>
      </c>
      <c r="F388">
        <v>0</v>
      </c>
      <c r="G388">
        <v>1</v>
      </c>
      <c r="H388" t="s">
        <v>208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t="s">
        <v>209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33</v>
      </c>
      <c r="D391" t="s">
        <v>37</v>
      </c>
      <c r="E391">
        <v>83664</v>
      </c>
      <c r="F391">
        <v>1</v>
      </c>
      <c r="G391">
        <v>1</v>
      </c>
      <c r="H391" s="1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36</v>
      </c>
      <c r="D393" t="s">
        <v>31</v>
      </c>
      <c r="E393">
        <v>62499</v>
      </c>
      <c r="F393">
        <v>1</v>
      </c>
      <c r="G393">
        <v>0</v>
      </c>
      <c r="H393" s="1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t="s">
        <v>210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36</v>
      </c>
      <c r="D396" t="s">
        <v>34</v>
      </c>
      <c r="E396">
        <v>70777</v>
      </c>
      <c r="F396">
        <v>0</v>
      </c>
      <c r="G396">
        <v>1</v>
      </c>
      <c r="H396" t="s">
        <v>75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33</v>
      </c>
      <c r="D397" t="s">
        <v>31</v>
      </c>
      <c r="E397">
        <v>68682</v>
      </c>
      <c r="F397">
        <v>0</v>
      </c>
      <c r="G397">
        <v>0</v>
      </c>
      <c r="H397" s="1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29</v>
      </c>
      <c r="D398" t="s">
        <v>34</v>
      </c>
      <c r="E398">
        <v>43824</v>
      </c>
      <c r="F398">
        <v>1</v>
      </c>
      <c r="G398">
        <v>1</v>
      </c>
      <c r="H398" t="s">
        <v>211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t="s">
        <v>44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43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46</v>
      </c>
      <c r="D401" t="s">
        <v>31</v>
      </c>
      <c r="E401">
        <v>14515</v>
      </c>
      <c r="F401">
        <v>1</v>
      </c>
      <c r="G401">
        <v>0</v>
      </c>
      <c r="H401" s="1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46</v>
      </c>
      <c r="D402" t="s">
        <v>37</v>
      </c>
      <c r="E402">
        <v>31395</v>
      </c>
      <c r="F402">
        <v>1</v>
      </c>
      <c r="G402">
        <v>1</v>
      </c>
      <c r="H402" t="s">
        <v>149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t="s">
        <v>212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191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33</v>
      </c>
      <c r="D406" t="s">
        <v>30</v>
      </c>
      <c r="E406">
        <v>55521</v>
      </c>
      <c r="F406">
        <v>1</v>
      </c>
      <c r="G406">
        <v>2</v>
      </c>
      <c r="H406" t="s">
        <v>213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29</v>
      </c>
      <c r="D407" t="s">
        <v>34</v>
      </c>
      <c r="E407">
        <v>48006</v>
      </c>
      <c r="F407">
        <v>1</v>
      </c>
      <c r="G407">
        <v>1</v>
      </c>
      <c r="H407" s="1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33</v>
      </c>
      <c r="D408" t="s">
        <v>30</v>
      </c>
      <c r="E408">
        <v>27213</v>
      </c>
      <c r="F408">
        <v>1</v>
      </c>
      <c r="G408">
        <v>0</v>
      </c>
      <c r="H408" t="s">
        <v>209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33</v>
      </c>
      <c r="D409" t="s">
        <v>37</v>
      </c>
      <c r="E409">
        <v>65808</v>
      </c>
      <c r="F409">
        <v>1</v>
      </c>
      <c r="G409">
        <v>1</v>
      </c>
      <c r="H409" t="s">
        <v>214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33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29</v>
      </c>
      <c r="D411" t="s">
        <v>34</v>
      </c>
      <c r="E411">
        <v>50437</v>
      </c>
      <c r="F411">
        <v>0</v>
      </c>
      <c r="G411">
        <v>2</v>
      </c>
      <c r="H411" t="s">
        <v>215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46</v>
      </c>
      <c r="D412" t="s">
        <v>30</v>
      </c>
      <c r="E412">
        <v>23616</v>
      </c>
      <c r="F412">
        <v>1</v>
      </c>
      <c r="G412">
        <v>0</v>
      </c>
      <c r="H412" t="s">
        <v>202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29</v>
      </c>
      <c r="D413" t="s">
        <v>34</v>
      </c>
      <c r="E413">
        <v>53858</v>
      </c>
      <c r="F413">
        <v>0</v>
      </c>
      <c r="G413">
        <v>1</v>
      </c>
      <c r="H413" s="1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t="s">
        <v>216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108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t="s">
        <v>217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t="s">
        <v>132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46</v>
      </c>
      <c r="D418" t="s">
        <v>31</v>
      </c>
      <c r="E418">
        <v>19789</v>
      </c>
      <c r="F418">
        <v>1</v>
      </c>
      <c r="G418">
        <v>0</v>
      </c>
      <c r="H418" t="s">
        <v>218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t="s">
        <v>219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220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36</v>
      </c>
      <c r="D421" t="s">
        <v>34</v>
      </c>
      <c r="E421">
        <v>49505</v>
      </c>
      <c r="F421">
        <v>1</v>
      </c>
      <c r="G421">
        <v>1</v>
      </c>
      <c r="H421" s="1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29</v>
      </c>
      <c r="D423" t="s">
        <v>34</v>
      </c>
      <c r="E423">
        <v>30096</v>
      </c>
      <c r="F423">
        <v>1</v>
      </c>
      <c r="G423">
        <v>0</v>
      </c>
      <c r="H423" t="s">
        <v>53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36</v>
      </c>
      <c r="D424" t="s">
        <v>31</v>
      </c>
      <c r="E424">
        <v>18492</v>
      </c>
      <c r="F424">
        <v>1</v>
      </c>
      <c r="G424">
        <v>0</v>
      </c>
      <c r="H424" s="1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36</v>
      </c>
      <c r="D425" t="s">
        <v>34</v>
      </c>
      <c r="E425">
        <v>82584</v>
      </c>
      <c r="F425">
        <v>0</v>
      </c>
      <c r="G425">
        <v>0</v>
      </c>
      <c r="H425" s="1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t="s">
        <v>221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29</v>
      </c>
      <c r="D427" t="s">
        <v>34</v>
      </c>
      <c r="E427">
        <v>48686</v>
      </c>
      <c r="F427">
        <v>1</v>
      </c>
      <c r="G427">
        <v>2</v>
      </c>
      <c r="H427" s="1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29</v>
      </c>
      <c r="D428" t="s">
        <v>34</v>
      </c>
      <c r="E428">
        <v>92910</v>
      </c>
      <c r="F428">
        <v>0</v>
      </c>
      <c r="G428">
        <v>0</v>
      </c>
      <c r="H428" t="s">
        <v>110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29</v>
      </c>
      <c r="D429" t="s">
        <v>34</v>
      </c>
      <c r="E429">
        <v>75433</v>
      </c>
      <c r="F429">
        <v>1</v>
      </c>
      <c r="G429">
        <v>0</v>
      </c>
      <c r="H429" s="1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46</v>
      </c>
      <c r="D430" t="s">
        <v>31</v>
      </c>
      <c r="E430">
        <v>10404</v>
      </c>
      <c r="F430">
        <v>1</v>
      </c>
      <c r="G430">
        <v>0</v>
      </c>
      <c r="H430" s="1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29</v>
      </c>
      <c r="D431" t="s">
        <v>34</v>
      </c>
      <c r="E431">
        <v>61314</v>
      </c>
      <c r="F431">
        <v>0</v>
      </c>
      <c r="G431">
        <v>1</v>
      </c>
      <c r="H431" t="s">
        <v>222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33</v>
      </c>
      <c r="D432" t="s">
        <v>30</v>
      </c>
      <c r="E432">
        <v>84865</v>
      </c>
      <c r="F432">
        <v>0</v>
      </c>
      <c r="G432">
        <v>0</v>
      </c>
      <c r="H432" s="1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29</v>
      </c>
      <c r="D433" t="s">
        <v>34</v>
      </c>
      <c r="E433">
        <v>42387</v>
      </c>
      <c r="F433">
        <v>1</v>
      </c>
      <c r="G433">
        <v>0</v>
      </c>
      <c r="H433" t="s">
        <v>54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46</v>
      </c>
      <c r="D434" t="s">
        <v>31</v>
      </c>
      <c r="E434">
        <v>67309</v>
      </c>
      <c r="F434">
        <v>1</v>
      </c>
      <c r="G434">
        <v>1</v>
      </c>
      <c r="H434" t="s">
        <v>217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29</v>
      </c>
      <c r="D435" t="s">
        <v>34</v>
      </c>
      <c r="E435">
        <v>75236</v>
      </c>
      <c r="F435">
        <v>0</v>
      </c>
      <c r="G435">
        <v>1</v>
      </c>
      <c r="H435" t="s">
        <v>223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36</v>
      </c>
      <c r="D437" t="s">
        <v>31</v>
      </c>
      <c r="E437">
        <v>50943</v>
      </c>
      <c r="F437">
        <v>0</v>
      </c>
      <c r="G437">
        <v>1</v>
      </c>
      <c r="H437" t="s">
        <v>224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29</v>
      </c>
      <c r="D438" t="s">
        <v>37</v>
      </c>
      <c r="E438">
        <v>67272</v>
      </c>
      <c r="F438">
        <v>0</v>
      </c>
      <c r="G438">
        <v>1</v>
      </c>
      <c r="H438" t="s">
        <v>225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36</v>
      </c>
      <c r="D439" t="s">
        <v>57</v>
      </c>
      <c r="E439">
        <v>51529</v>
      </c>
      <c r="F439">
        <v>0</v>
      </c>
      <c r="G439">
        <v>1</v>
      </c>
      <c r="H439" s="1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t="s">
        <v>226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46</v>
      </c>
      <c r="D441" t="s">
        <v>34</v>
      </c>
      <c r="E441">
        <v>7500</v>
      </c>
      <c r="F441">
        <v>1</v>
      </c>
      <c r="G441">
        <v>0</v>
      </c>
      <c r="H441" s="1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29</v>
      </c>
      <c r="D442" t="s">
        <v>34</v>
      </c>
      <c r="E442">
        <v>28691</v>
      </c>
      <c r="F442">
        <v>1</v>
      </c>
      <c r="G442">
        <v>0</v>
      </c>
      <c r="H442" s="1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t="s">
        <v>227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29</v>
      </c>
      <c r="D444" t="s">
        <v>34</v>
      </c>
      <c r="E444">
        <v>18100</v>
      </c>
      <c r="F444">
        <v>0</v>
      </c>
      <c r="G444">
        <v>0</v>
      </c>
      <c r="H444" s="1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206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46</v>
      </c>
      <c r="D446" t="s">
        <v>34</v>
      </c>
      <c r="E446">
        <v>20130</v>
      </c>
      <c r="F446">
        <v>0</v>
      </c>
      <c r="G446">
        <v>0</v>
      </c>
      <c r="H446" t="s">
        <v>179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29</v>
      </c>
      <c r="D447" t="s">
        <v>37</v>
      </c>
      <c r="E447">
        <v>23295</v>
      </c>
      <c r="F447">
        <v>0</v>
      </c>
      <c r="G447">
        <v>0</v>
      </c>
      <c r="H447" t="s">
        <v>117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36</v>
      </c>
      <c r="D448" t="s">
        <v>37</v>
      </c>
      <c r="E448">
        <v>42618</v>
      </c>
      <c r="F448">
        <v>1</v>
      </c>
      <c r="G448">
        <v>0</v>
      </c>
      <c r="H448" s="1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128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29</v>
      </c>
      <c r="D450" t="s">
        <v>34</v>
      </c>
      <c r="E450">
        <v>24027</v>
      </c>
      <c r="F450">
        <v>1</v>
      </c>
      <c r="G450">
        <v>0</v>
      </c>
      <c r="H450" s="1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t="s">
        <v>228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29</v>
      </c>
      <c r="D453" t="s">
        <v>34</v>
      </c>
      <c r="E453">
        <v>56796</v>
      </c>
      <c r="F453">
        <v>0</v>
      </c>
      <c r="G453">
        <v>1</v>
      </c>
      <c r="H453" t="s">
        <v>229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36</v>
      </c>
      <c r="D454" t="s">
        <v>30</v>
      </c>
      <c r="E454">
        <v>36230</v>
      </c>
      <c r="F454">
        <v>1</v>
      </c>
      <c r="G454">
        <v>0</v>
      </c>
      <c r="H454" t="s">
        <v>112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46</v>
      </c>
      <c r="D455" t="s">
        <v>34</v>
      </c>
      <c r="E455">
        <v>70829</v>
      </c>
      <c r="F455">
        <v>1</v>
      </c>
      <c r="G455">
        <v>1</v>
      </c>
      <c r="H455" s="1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29</v>
      </c>
      <c r="D456" t="s">
        <v>34</v>
      </c>
      <c r="E456">
        <v>65991</v>
      </c>
      <c r="F456">
        <v>0</v>
      </c>
      <c r="G456">
        <v>1</v>
      </c>
      <c r="H456" s="1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29</v>
      </c>
      <c r="D457" t="s">
        <v>34</v>
      </c>
      <c r="E457">
        <v>38988</v>
      </c>
      <c r="F457">
        <v>1</v>
      </c>
      <c r="G457">
        <v>2</v>
      </c>
      <c r="H457" t="s">
        <v>230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46</v>
      </c>
      <c r="D458" t="s">
        <v>30</v>
      </c>
      <c r="E458">
        <v>89572</v>
      </c>
      <c r="F458">
        <v>0</v>
      </c>
      <c r="G458">
        <v>0</v>
      </c>
      <c r="H458" t="s">
        <v>211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36</v>
      </c>
      <c r="D459" t="s">
        <v>34</v>
      </c>
      <c r="E459">
        <v>42207</v>
      </c>
      <c r="F459">
        <v>1</v>
      </c>
      <c r="G459">
        <v>0</v>
      </c>
      <c r="H459" s="1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29</v>
      </c>
      <c r="D460" t="s">
        <v>34</v>
      </c>
      <c r="E460">
        <v>50300</v>
      </c>
      <c r="F460">
        <v>0</v>
      </c>
      <c r="G460">
        <v>1</v>
      </c>
      <c r="H460" t="s">
        <v>231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46</v>
      </c>
      <c r="D461" t="s">
        <v>31</v>
      </c>
      <c r="E461">
        <v>66664</v>
      </c>
      <c r="F461">
        <v>0</v>
      </c>
      <c r="G461">
        <v>0</v>
      </c>
      <c r="H461" t="s">
        <v>232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29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29</v>
      </c>
      <c r="D463" t="s">
        <v>57</v>
      </c>
      <c r="E463">
        <v>70165</v>
      </c>
      <c r="F463">
        <v>0</v>
      </c>
      <c r="G463">
        <v>0</v>
      </c>
      <c r="H463" t="s">
        <v>233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33</v>
      </c>
      <c r="D464" t="s">
        <v>57</v>
      </c>
      <c r="E464">
        <v>50520</v>
      </c>
      <c r="F464">
        <v>0</v>
      </c>
      <c r="G464">
        <v>1</v>
      </c>
      <c r="H464" t="s">
        <v>234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29</v>
      </c>
      <c r="D465" t="s">
        <v>34</v>
      </c>
      <c r="E465">
        <v>80124</v>
      </c>
      <c r="F465">
        <v>0</v>
      </c>
      <c r="G465">
        <v>0</v>
      </c>
      <c r="H465" t="s">
        <v>167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29</v>
      </c>
      <c r="D466" t="s">
        <v>34</v>
      </c>
      <c r="E466">
        <v>33183</v>
      </c>
      <c r="F466">
        <v>1</v>
      </c>
      <c r="G466">
        <v>0</v>
      </c>
      <c r="H466" t="s">
        <v>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33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33</v>
      </c>
      <c r="D468" t="s">
        <v>31</v>
      </c>
      <c r="E468">
        <v>75261</v>
      </c>
      <c r="F468">
        <v>0</v>
      </c>
      <c r="G468">
        <v>0</v>
      </c>
      <c r="H468" t="s">
        <v>235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29</v>
      </c>
      <c r="D469" t="s">
        <v>57</v>
      </c>
      <c r="E469">
        <v>31880</v>
      </c>
      <c r="F469">
        <v>1</v>
      </c>
      <c r="G469">
        <v>0</v>
      </c>
      <c r="H469" t="s">
        <v>175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29</v>
      </c>
      <c r="D470" t="s">
        <v>34</v>
      </c>
      <c r="E470">
        <v>53790</v>
      </c>
      <c r="F470">
        <v>0</v>
      </c>
      <c r="G470">
        <v>2</v>
      </c>
      <c r="H470" s="1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33</v>
      </c>
      <c r="D471" t="s">
        <v>31</v>
      </c>
      <c r="E471">
        <v>49269</v>
      </c>
      <c r="F471">
        <v>1</v>
      </c>
      <c r="G471">
        <v>0</v>
      </c>
      <c r="H471" t="s">
        <v>236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29</v>
      </c>
      <c r="D472" t="s">
        <v>34</v>
      </c>
      <c r="E472">
        <v>61456</v>
      </c>
      <c r="F472">
        <v>0</v>
      </c>
      <c r="G472">
        <v>1</v>
      </c>
      <c r="H472" t="s">
        <v>237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29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33</v>
      </c>
      <c r="D474" t="s">
        <v>31</v>
      </c>
      <c r="E474">
        <v>56937</v>
      </c>
      <c r="F474">
        <v>1</v>
      </c>
      <c r="G474">
        <v>0</v>
      </c>
      <c r="H474" s="1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29</v>
      </c>
      <c r="D475" t="s">
        <v>34</v>
      </c>
      <c r="E475">
        <v>38415</v>
      </c>
      <c r="F475">
        <v>1</v>
      </c>
      <c r="G475">
        <v>1</v>
      </c>
      <c r="H475" s="1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238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29</v>
      </c>
      <c r="D477" t="s">
        <v>34</v>
      </c>
      <c r="E477">
        <v>62503</v>
      </c>
      <c r="F477">
        <v>0</v>
      </c>
      <c r="G477">
        <v>1</v>
      </c>
      <c r="H477" t="s">
        <v>64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33</v>
      </c>
      <c r="D478" t="s">
        <v>30</v>
      </c>
      <c r="E478">
        <v>41644</v>
      </c>
      <c r="F478">
        <v>1</v>
      </c>
      <c r="G478">
        <v>1</v>
      </c>
      <c r="H478" s="1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36</v>
      </c>
      <c r="D479" t="s">
        <v>34</v>
      </c>
      <c r="E479">
        <v>55842</v>
      </c>
      <c r="F479">
        <v>0</v>
      </c>
      <c r="G479">
        <v>1</v>
      </c>
      <c r="H479" t="s">
        <v>120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t="s">
        <v>239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29</v>
      </c>
      <c r="D481" t="s">
        <v>34</v>
      </c>
      <c r="E481">
        <v>41124</v>
      </c>
      <c r="F481">
        <v>1</v>
      </c>
      <c r="G481">
        <v>0</v>
      </c>
      <c r="H481" t="s">
        <v>175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36</v>
      </c>
      <c r="D482" t="s">
        <v>34</v>
      </c>
      <c r="E482">
        <v>38961</v>
      </c>
      <c r="F482">
        <v>1</v>
      </c>
      <c r="G482">
        <v>0</v>
      </c>
      <c r="H482" t="s">
        <v>240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36</v>
      </c>
      <c r="D483" t="s">
        <v>37</v>
      </c>
      <c r="E483">
        <v>37760</v>
      </c>
      <c r="F483">
        <v>1</v>
      </c>
      <c r="G483">
        <v>0</v>
      </c>
      <c r="H483" s="1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241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29</v>
      </c>
      <c r="D485" t="s">
        <v>34</v>
      </c>
      <c r="E485">
        <v>43057</v>
      </c>
      <c r="F485">
        <v>0</v>
      </c>
      <c r="G485">
        <v>1</v>
      </c>
      <c r="H485" t="s">
        <v>242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36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33</v>
      </c>
      <c r="D487" t="s">
        <v>37</v>
      </c>
      <c r="E487">
        <v>78825</v>
      </c>
      <c r="F487">
        <v>0</v>
      </c>
      <c r="G487">
        <v>0</v>
      </c>
      <c r="H487" t="s">
        <v>68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36</v>
      </c>
      <c r="D488" t="s">
        <v>31</v>
      </c>
      <c r="E488">
        <v>65104</v>
      </c>
      <c r="F488">
        <v>0</v>
      </c>
      <c r="G488">
        <v>1</v>
      </c>
      <c r="H488" t="s">
        <v>93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29</v>
      </c>
      <c r="D489" t="s">
        <v>34</v>
      </c>
      <c r="E489">
        <v>60093</v>
      </c>
      <c r="F489">
        <v>0</v>
      </c>
      <c r="G489">
        <v>1</v>
      </c>
      <c r="H489" t="s">
        <v>243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29</v>
      </c>
      <c r="D490" t="s">
        <v>34</v>
      </c>
      <c r="E490">
        <v>14045</v>
      </c>
      <c r="F490">
        <v>1</v>
      </c>
      <c r="G490">
        <v>0</v>
      </c>
      <c r="H490" t="s">
        <v>244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46</v>
      </c>
      <c r="D491" t="s">
        <v>57</v>
      </c>
      <c r="E491">
        <v>28457</v>
      </c>
      <c r="F491">
        <v>0</v>
      </c>
      <c r="G491">
        <v>0</v>
      </c>
      <c r="H491" t="s">
        <v>107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33</v>
      </c>
      <c r="D492" t="s">
        <v>31</v>
      </c>
      <c r="E492">
        <v>78952</v>
      </c>
      <c r="F492">
        <v>0</v>
      </c>
      <c r="G492">
        <v>1</v>
      </c>
      <c r="H492" t="s">
        <v>245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29</v>
      </c>
      <c r="D493" t="s">
        <v>37</v>
      </c>
      <c r="E493">
        <v>46310</v>
      </c>
      <c r="F493">
        <v>1</v>
      </c>
      <c r="G493">
        <v>0</v>
      </c>
      <c r="H493" s="1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t="s">
        <v>220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36</v>
      </c>
      <c r="D495" t="s">
        <v>30</v>
      </c>
      <c r="E495">
        <v>58308</v>
      </c>
      <c r="F495">
        <v>0</v>
      </c>
      <c r="G495">
        <v>1</v>
      </c>
      <c r="H495" s="1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33</v>
      </c>
      <c r="D496" t="s">
        <v>37</v>
      </c>
      <c r="E496">
        <v>55614</v>
      </c>
      <c r="F496">
        <v>0</v>
      </c>
      <c r="G496">
        <v>0</v>
      </c>
      <c r="H496" t="s">
        <v>246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36</v>
      </c>
      <c r="D497" t="s">
        <v>37</v>
      </c>
      <c r="E497">
        <v>59432</v>
      </c>
      <c r="F497">
        <v>0</v>
      </c>
      <c r="G497">
        <v>1</v>
      </c>
      <c r="H497" t="s">
        <v>221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29</v>
      </c>
      <c r="D498" t="s">
        <v>37</v>
      </c>
      <c r="E498">
        <v>55563</v>
      </c>
      <c r="F498">
        <v>0</v>
      </c>
      <c r="G498">
        <v>1</v>
      </c>
      <c r="H498" s="1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33</v>
      </c>
      <c r="D499" t="s">
        <v>31</v>
      </c>
      <c r="E499">
        <v>78642</v>
      </c>
      <c r="F499">
        <v>0</v>
      </c>
      <c r="G499">
        <v>1</v>
      </c>
      <c r="H499" t="s">
        <v>96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33</v>
      </c>
      <c r="D500" t="s">
        <v>31</v>
      </c>
      <c r="E500">
        <v>67911</v>
      </c>
      <c r="F500">
        <v>0</v>
      </c>
      <c r="G500">
        <v>1</v>
      </c>
      <c r="H500" t="s">
        <v>53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29</v>
      </c>
      <c r="D501" t="s">
        <v>34</v>
      </c>
      <c r="E501">
        <v>65275</v>
      </c>
      <c r="F501">
        <v>0</v>
      </c>
      <c r="G501">
        <v>0</v>
      </c>
      <c r="H501" s="1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36</v>
      </c>
      <c r="D503" t="s">
        <v>31</v>
      </c>
      <c r="E503">
        <v>48330</v>
      </c>
      <c r="F503">
        <v>0</v>
      </c>
      <c r="G503">
        <v>1</v>
      </c>
      <c r="H503" t="s">
        <v>40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41</v>
      </c>
      <c r="D504" t="s">
        <v>34</v>
      </c>
      <c r="E504">
        <v>24279</v>
      </c>
      <c r="F504">
        <v>0</v>
      </c>
      <c r="G504">
        <v>0</v>
      </c>
      <c r="H504" t="s">
        <v>247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t="s">
        <v>248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36</v>
      </c>
      <c r="D506" t="s">
        <v>31</v>
      </c>
      <c r="E506">
        <v>50943</v>
      </c>
      <c r="F506">
        <v>0</v>
      </c>
      <c r="G506">
        <v>1</v>
      </c>
      <c r="H506" t="s">
        <v>224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29</v>
      </c>
      <c r="D507" t="s">
        <v>57</v>
      </c>
      <c r="E507">
        <v>53653</v>
      </c>
      <c r="F507">
        <v>0</v>
      </c>
      <c r="G507">
        <v>0</v>
      </c>
      <c r="H507" s="1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29</v>
      </c>
      <c r="D508" t="s">
        <v>34</v>
      </c>
      <c r="E508">
        <v>65665</v>
      </c>
      <c r="F508">
        <v>0</v>
      </c>
      <c r="G508">
        <v>1</v>
      </c>
      <c r="H508" s="1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249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29</v>
      </c>
      <c r="D510" t="s">
        <v>34</v>
      </c>
      <c r="E510">
        <v>34935</v>
      </c>
      <c r="F510">
        <v>0</v>
      </c>
      <c r="G510">
        <v>0</v>
      </c>
      <c r="H510" t="s">
        <v>224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29</v>
      </c>
      <c r="D511" t="s">
        <v>37</v>
      </c>
      <c r="E511">
        <v>61250</v>
      </c>
      <c r="F511">
        <v>0</v>
      </c>
      <c r="G511">
        <v>1</v>
      </c>
      <c r="H511" t="s">
        <v>119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33</v>
      </c>
      <c r="D512" t="s">
        <v>31</v>
      </c>
      <c r="E512">
        <v>39665</v>
      </c>
      <c r="F512">
        <v>1</v>
      </c>
      <c r="G512">
        <v>0</v>
      </c>
      <c r="H512" t="s">
        <v>250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45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29</v>
      </c>
      <c r="D514" t="s">
        <v>34</v>
      </c>
      <c r="E514">
        <v>48920</v>
      </c>
      <c r="F514">
        <v>0</v>
      </c>
      <c r="G514">
        <v>2</v>
      </c>
      <c r="H514" t="s">
        <v>251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36</v>
      </c>
      <c r="D515" t="s">
        <v>31</v>
      </c>
      <c r="E515">
        <v>89120</v>
      </c>
      <c r="F515">
        <v>0</v>
      </c>
      <c r="G515">
        <v>0</v>
      </c>
      <c r="H515" t="s">
        <v>179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33</v>
      </c>
      <c r="D516" t="s">
        <v>31</v>
      </c>
      <c r="E516">
        <v>44124</v>
      </c>
      <c r="F516">
        <v>0</v>
      </c>
      <c r="G516">
        <v>1</v>
      </c>
      <c r="H516" s="1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36</v>
      </c>
      <c r="D517" t="s">
        <v>30</v>
      </c>
      <c r="E517">
        <v>81169</v>
      </c>
      <c r="F517">
        <v>0</v>
      </c>
      <c r="G517">
        <v>0</v>
      </c>
      <c r="H517" t="s">
        <v>252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29</v>
      </c>
      <c r="D518" t="s">
        <v>34</v>
      </c>
      <c r="E518">
        <v>36443</v>
      </c>
      <c r="F518">
        <v>1</v>
      </c>
      <c r="G518">
        <v>1</v>
      </c>
      <c r="H518" s="1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190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t="s">
        <v>187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36</v>
      </c>
      <c r="D521" t="s">
        <v>34</v>
      </c>
      <c r="E521">
        <v>80184</v>
      </c>
      <c r="F521">
        <v>0</v>
      </c>
      <c r="G521">
        <v>0</v>
      </c>
      <c r="H521" s="1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29</v>
      </c>
      <c r="D522" t="s">
        <v>37</v>
      </c>
      <c r="E522">
        <v>30630</v>
      </c>
      <c r="F522">
        <v>1</v>
      </c>
      <c r="G522">
        <v>1</v>
      </c>
      <c r="H522" t="s">
        <v>253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36</v>
      </c>
      <c r="D523" t="s">
        <v>30</v>
      </c>
      <c r="E523">
        <v>73454</v>
      </c>
      <c r="F523">
        <v>0</v>
      </c>
      <c r="G523">
        <v>0</v>
      </c>
      <c r="H523" s="1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29</v>
      </c>
      <c r="D524" t="s">
        <v>34</v>
      </c>
      <c r="E524">
        <v>42691</v>
      </c>
      <c r="F524">
        <v>0</v>
      </c>
      <c r="G524">
        <v>0</v>
      </c>
      <c r="H524" t="s">
        <v>254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29</v>
      </c>
      <c r="D525" t="s">
        <v>34</v>
      </c>
      <c r="E525">
        <v>70503</v>
      </c>
      <c r="F525">
        <v>0</v>
      </c>
      <c r="G525">
        <v>0</v>
      </c>
      <c r="H525" t="s">
        <v>255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29</v>
      </c>
      <c r="D526" t="s">
        <v>34</v>
      </c>
      <c r="E526">
        <v>25545</v>
      </c>
      <c r="F526">
        <v>1</v>
      </c>
      <c r="G526">
        <v>0</v>
      </c>
      <c r="H526" s="1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29</v>
      </c>
      <c r="D527" t="s">
        <v>34</v>
      </c>
      <c r="E527">
        <v>32880</v>
      </c>
      <c r="F527">
        <v>1</v>
      </c>
      <c r="G527">
        <v>0</v>
      </c>
      <c r="H527" s="1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33</v>
      </c>
      <c r="D528" t="s">
        <v>31</v>
      </c>
      <c r="E528">
        <v>77863</v>
      </c>
      <c r="F528">
        <v>0</v>
      </c>
      <c r="G528">
        <v>0</v>
      </c>
      <c r="H528" t="s">
        <v>246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36</v>
      </c>
      <c r="D529" t="s">
        <v>34</v>
      </c>
      <c r="E529">
        <v>50353</v>
      </c>
      <c r="F529">
        <v>0</v>
      </c>
      <c r="G529">
        <v>0</v>
      </c>
      <c r="H529" s="1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46</v>
      </c>
      <c r="D532" t="s">
        <v>57</v>
      </c>
      <c r="E532">
        <v>47682</v>
      </c>
      <c r="F532">
        <v>0</v>
      </c>
      <c r="G532">
        <v>1</v>
      </c>
      <c r="H532" t="s">
        <v>256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257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36</v>
      </c>
      <c r="D534" t="s">
        <v>31</v>
      </c>
      <c r="E534">
        <v>57954</v>
      </c>
      <c r="F534">
        <v>1</v>
      </c>
      <c r="G534">
        <v>1</v>
      </c>
      <c r="H534" t="s">
        <v>258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29</v>
      </c>
      <c r="D535" t="s">
        <v>34</v>
      </c>
      <c r="E535">
        <v>65316</v>
      </c>
      <c r="F535">
        <v>1</v>
      </c>
      <c r="G535">
        <v>1</v>
      </c>
      <c r="H535" t="s">
        <v>259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63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36</v>
      </c>
      <c r="D537" t="s">
        <v>31</v>
      </c>
      <c r="E537">
        <v>47352</v>
      </c>
      <c r="F537">
        <v>0</v>
      </c>
      <c r="G537">
        <v>1</v>
      </c>
      <c r="H537" s="1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t="s">
        <v>183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29</v>
      </c>
      <c r="D539" t="s">
        <v>37</v>
      </c>
      <c r="E539">
        <v>76982</v>
      </c>
      <c r="F539">
        <v>0</v>
      </c>
      <c r="G539">
        <v>0</v>
      </c>
      <c r="H539" t="s">
        <v>260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46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36</v>
      </c>
      <c r="D541" t="s">
        <v>30</v>
      </c>
      <c r="E541">
        <v>22944</v>
      </c>
      <c r="F541">
        <v>1</v>
      </c>
      <c r="G541">
        <v>0</v>
      </c>
      <c r="H541" t="s">
        <v>261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46</v>
      </c>
      <c r="D542" t="s">
        <v>31</v>
      </c>
      <c r="E542">
        <v>25315</v>
      </c>
      <c r="F542">
        <v>1</v>
      </c>
      <c r="G542">
        <v>0</v>
      </c>
      <c r="H542" s="1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29</v>
      </c>
      <c r="D543" t="s">
        <v>57</v>
      </c>
      <c r="E543">
        <v>43638</v>
      </c>
      <c r="F543">
        <v>0</v>
      </c>
      <c r="G543">
        <v>1</v>
      </c>
      <c r="H543" s="1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33</v>
      </c>
      <c r="D544" t="s">
        <v>30</v>
      </c>
      <c r="E544">
        <v>42710</v>
      </c>
      <c r="F544">
        <v>1</v>
      </c>
      <c r="G544">
        <v>0</v>
      </c>
      <c r="H544" t="s">
        <v>262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46</v>
      </c>
      <c r="D547" t="s">
        <v>34</v>
      </c>
      <c r="E547">
        <v>24683</v>
      </c>
      <c r="F547">
        <v>1</v>
      </c>
      <c r="G547">
        <v>0</v>
      </c>
      <c r="H547" s="1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29</v>
      </c>
      <c r="D548" t="s">
        <v>57</v>
      </c>
      <c r="E548">
        <v>85620</v>
      </c>
      <c r="F548">
        <v>0</v>
      </c>
      <c r="G548">
        <v>0</v>
      </c>
      <c r="H548" s="1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29</v>
      </c>
      <c r="D549" t="s">
        <v>34</v>
      </c>
      <c r="E549">
        <v>47850</v>
      </c>
      <c r="F549">
        <v>1</v>
      </c>
      <c r="G549">
        <v>0</v>
      </c>
      <c r="H549" s="1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29</v>
      </c>
      <c r="D550" t="s">
        <v>34</v>
      </c>
      <c r="E550">
        <v>19514</v>
      </c>
      <c r="F550">
        <v>1</v>
      </c>
      <c r="G550">
        <v>1</v>
      </c>
      <c r="H550" t="s">
        <v>244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36</v>
      </c>
      <c r="D551" t="s">
        <v>34</v>
      </c>
      <c r="E551">
        <v>27159</v>
      </c>
      <c r="F551">
        <v>1</v>
      </c>
      <c r="G551">
        <v>1</v>
      </c>
      <c r="H551" t="s">
        <v>263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46</v>
      </c>
      <c r="D552" t="s">
        <v>30</v>
      </c>
      <c r="E552">
        <v>39548</v>
      </c>
      <c r="F552">
        <v>1</v>
      </c>
      <c r="G552">
        <v>1</v>
      </c>
      <c r="H552" t="s">
        <v>132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33</v>
      </c>
      <c r="D554" t="s">
        <v>30</v>
      </c>
      <c r="E554">
        <v>60504</v>
      </c>
      <c r="F554">
        <v>0</v>
      </c>
      <c r="G554">
        <v>1</v>
      </c>
      <c r="H554" s="1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29</v>
      </c>
      <c r="D555" t="s">
        <v>34</v>
      </c>
      <c r="E555">
        <v>22419</v>
      </c>
      <c r="F555">
        <v>0</v>
      </c>
      <c r="G555">
        <v>0</v>
      </c>
      <c r="H555" t="s">
        <v>210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36</v>
      </c>
      <c r="D556" t="s">
        <v>34</v>
      </c>
      <c r="E556">
        <v>81698</v>
      </c>
      <c r="F556">
        <v>0</v>
      </c>
      <c r="G556">
        <v>0</v>
      </c>
      <c r="H556" s="1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33</v>
      </c>
      <c r="D558" t="s">
        <v>30</v>
      </c>
      <c r="E558">
        <v>54880</v>
      </c>
      <c r="F558">
        <v>1</v>
      </c>
      <c r="G558">
        <v>0</v>
      </c>
      <c r="H558" s="1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29</v>
      </c>
      <c r="D559" t="s">
        <v>34</v>
      </c>
      <c r="E559">
        <v>79908</v>
      </c>
      <c r="F559">
        <v>0</v>
      </c>
      <c r="G559">
        <v>0</v>
      </c>
      <c r="H559" s="1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46</v>
      </c>
      <c r="D560" t="s">
        <v>34</v>
      </c>
      <c r="E560">
        <v>15315</v>
      </c>
      <c r="F560">
        <v>0</v>
      </c>
      <c r="G560">
        <v>0</v>
      </c>
      <c r="H560" s="1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t="s">
        <v>163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29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264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36</v>
      </c>
      <c r="D564" t="s">
        <v>31</v>
      </c>
      <c r="E564">
        <v>71499</v>
      </c>
      <c r="F564">
        <v>0</v>
      </c>
      <c r="G564">
        <v>1</v>
      </c>
      <c r="H564" t="s">
        <v>265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46</v>
      </c>
      <c r="D565" t="s">
        <v>34</v>
      </c>
      <c r="E565">
        <v>62466</v>
      </c>
      <c r="F565">
        <v>0</v>
      </c>
      <c r="G565">
        <v>1</v>
      </c>
      <c r="H565" t="s">
        <v>176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33</v>
      </c>
      <c r="D566" t="s">
        <v>37</v>
      </c>
      <c r="E566">
        <v>48799</v>
      </c>
      <c r="F566">
        <v>0</v>
      </c>
      <c r="G566">
        <v>1</v>
      </c>
      <c r="H566" s="1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33</v>
      </c>
      <c r="D567" t="s">
        <v>31</v>
      </c>
      <c r="E567">
        <v>52157</v>
      </c>
      <c r="F567">
        <v>0</v>
      </c>
      <c r="G567">
        <v>1</v>
      </c>
      <c r="H567" s="1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36</v>
      </c>
      <c r="D569" t="s">
        <v>31</v>
      </c>
      <c r="E569">
        <v>29298</v>
      </c>
      <c r="F569">
        <v>1</v>
      </c>
      <c r="G569">
        <v>1</v>
      </c>
      <c r="H569" s="1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29</v>
      </c>
      <c r="D572" t="s">
        <v>34</v>
      </c>
      <c r="E572">
        <v>44989</v>
      </c>
      <c r="F572">
        <v>0</v>
      </c>
      <c r="G572">
        <v>1</v>
      </c>
      <c r="H572" s="1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t="s">
        <v>253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46</v>
      </c>
      <c r="D574" t="s">
        <v>30</v>
      </c>
      <c r="E574">
        <v>38593</v>
      </c>
      <c r="F574">
        <v>1</v>
      </c>
      <c r="G574">
        <v>0</v>
      </c>
      <c r="H574" t="s">
        <v>266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33</v>
      </c>
      <c r="D575" t="s">
        <v>31</v>
      </c>
      <c r="E575">
        <v>64413</v>
      </c>
      <c r="F575">
        <v>0</v>
      </c>
      <c r="G575">
        <v>1</v>
      </c>
      <c r="H575" s="1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36</v>
      </c>
      <c r="D576" t="s">
        <v>34</v>
      </c>
      <c r="E576">
        <v>36959</v>
      </c>
      <c r="F576">
        <v>1</v>
      </c>
      <c r="G576">
        <v>0</v>
      </c>
      <c r="H576" s="1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t="s">
        <v>267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29</v>
      </c>
      <c r="D578" t="s">
        <v>34</v>
      </c>
      <c r="E578">
        <v>51287</v>
      </c>
      <c r="F578">
        <v>1</v>
      </c>
      <c r="G578">
        <v>1</v>
      </c>
      <c r="H578" s="1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29</v>
      </c>
      <c r="D579" t="s">
        <v>34</v>
      </c>
      <c r="E579">
        <v>13260</v>
      </c>
      <c r="F579">
        <v>1</v>
      </c>
      <c r="G579">
        <v>1</v>
      </c>
      <c r="H579" t="s">
        <v>187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33</v>
      </c>
      <c r="D580" t="s">
        <v>31</v>
      </c>
      <c r="E580">
        <v>47472</v>
      </c>
      <c r="F580">
        <v>1</v>
      </c>
      <c r="G580">
        <v>1</v>
      </c>
      <c r="H580" t="s">
        <v>157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36</v>
      </c>
      <c r="D581" t="s">
        <v>31</v>
      </c>
      <c r="E581">
        <v>54603</v>
      </c>
      <c r="F581">
        <v>1</v>
      </c>
      <c r="G581">
        <v>1</v>
      </c>
      <c r="H581" s="1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t="s">
        <v>48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46</v>
      </c>
      <c r="D584" t="s">
        <v>31</v>
      </c>
      <c r="E584">
        <v>47821</v>
      </c>
      <c r="F584">
        <v>1</v>
      </c>
      <c r="G584">
        <v>1</v>
      </c>
      <c r="H584" t="s">
        <v>251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36</v>
      </c>
      <c r="D585" t="s">
        <v>34</v>
      </c>
      <c r="E585">
        <v>27450</v>
      </c>
      <c r="F585">
        <v>0</v>
      </c>
      <c r="G585">
        <v>0</v>
      </c>
      <c r="H585" t="s">
        <v>268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46</v>
      </c>
      <c r="D587" t="s">
        <v>31</v>
      </c>
      <c r="E587">
        <v>26850</v>
      </c>
      <c r="F587">
        <v>1</v>
      </c>
      <c r="G587">
        <v>1</v>
      </c>
      <c r="H587" t="s">
        <v>269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29</v>
      </c>
      <c r="D588" t="s">
        <v>57</v>
      </c>
      <c r="E588">
        <v>79800</v>
      </c>
      <c r="F588">
        <v>0</v>
      </c>
      <c r="G588">
        <v>0</v>
      </c>
      <c r="H588" t="s">
        <v>270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36</v>
      </c>
      <c r="D589" t="s">
        <v>34</v>
      </c>
      <c r="E589">
        <v>61794</v>
      </c>
      <c r="F589">
        <v>0</v>
      </c>
      <c r="G589">
        <v>1</v>
      </c>
      <c r="H589" t="s">
        <v>271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t="s">
        <v>151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t="s">
        <v>113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33</v>
      </c>
      <c r="D592" t="s">
        <v>30</v>
      </c>
      <c r="E592">
        <v>39684</v>
      </c>
      <c r="F592">
        <v>1</v>
      </c>
      <c r="G592">
        <v>0</v>
      </c>
      <c r="H592" s="1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36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36</v>
      </c>
      <c r="D594" t="s">
        <v>30</v>
      </c>
      <c r="E594">
        <v>69882</v>
      </c>
      <c r="F594">
        <v>0</v>
      </c>
      <c r="G594">
        <v>0</v>
      </c>
      <c r="H594" s="1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t="s">
        <v>118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36</v>
      </c>
      <c r="D597" t="s">
        <v>31</v>
      </c>
      <c r="E597">
        <v>17459</v>
      </c>
      <c r="F597">
        <v>1</v>
      </c>
      <c r="G597">
        <v>0</v>
      </c>
      <c r="H597" t="s">
        <v>130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29</v>
      </c>
      <c r="D598" t="s">
        <v>37</v>
      </c>
      <c r="E598">
        <v>23910</v>
      </c>
      <c r="F598">
        <v>1</v>
      </c>
      <c r="G598">
        <v>0</v>
      </c>
      <c r="H598" t="s">
        <v>272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36</v>
      </c>
      <c r="D599" t="s">
        <v>34</v>
      </c>
      <c r="E599">
        <v>42169</v>
      </c>
      <c r="F599">
        <v>1</v>
      </c>
      <c r="G599">
        <v>1</v>
      </c>
      <c r="H599" t="s">
        <v>273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46</v>
      </c>
      <c r="D600" t="s">
        <v>34</v>
      </c>
      <c r="E600">
        <v>26224</v>
      </c>
      <c r="F600">
        <v>1</v>
      </c>
      <c r="G600">
        <v>0</v>
      </c>
      <c r="H600" s="1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t="s">
        <v>155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274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t="s">
        <v>44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275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36</v>
      </c>
      <c r="D606" t="s">
        <v>31</v>
      </c>
      <c r="E606">
        <v>49618</v>
      </c>
      <c r="F606">
        <v>1</v>
      </c>
      <c r="G606">
        <v>1</v>
      </c>
      <c r="H606" t="s">
        <v>276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36</v>
      </c>
      <c r="D607" t="s">
        <v>30</v>
      </c>
      <c r="E607">
        <v>21888</v>
      </c>
      <c r="F607">
        <v>1</v>
      </c>
      <c r="G607">
        <v>0</v>
      </c>
      <c r="H607" t="s">
        <v>247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29</v>
      </c>
      <c r="D608" t="s">
        <v>57</v>
      </c>
      <c r="E608">
        <v>42429</v>
      </c>
      <c r="F608">
        <v>0</v>
      </c>
      <c r="G608">
        <v>1</v>
      </c>
      <c r="H608" s="1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29</v>
      </c>
      <c r="D609" t="s">
        <v>37</v>
      </c>
      <c r="E609">
        <v>26150</v>
      </c>
      <c r="F609">
        <v>2</v>
      </c>
      <c r="G609">
        <v>1</v>
      </c>
      <c r="H609" s="1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41</v>
      </c>
      <c r="D610" t="s">
        <v>34</v>
      </c>
      <c r="E610">
        <v>30801</v>
      </c>
      <c r="F610">
        <v>0</v>
      </c>
      <c r="G610">
        <v>1</v>
      </c>
      <c r="H610" t="s">
        <v>272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29</v>
      </c>
      <c r="D611" t="s">
        <v>34</v>
      </c>
      <c r="E611">
        <v>81168</v>
      </c>
      <c r="F611">
        <v>0</v>
      </c>
      <c r="G611">
        <v>0</v>
      </c>
      <c r="H611" s="1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36</v>
      </c>
      <c r="D612" t="s">
        <v>30</v>
      </c>
      <c r="E612">
        <v>26877</v>
      </c>
      <c r="F612">
        <v>0</v>
      </c>
      <c r="G612">
        <v>0</v>
      </c>
      <c r="H612" t="s">
        <v>277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36</v>
      </c>
      <c r="D613" t="s">
        <v>57</v>
      </c>
      <c r="E613">
        <v>45006</v>
      </c>
      <c r="F613">
        <v>0</v>
      </c>
      <c r="G613">
        <v>0</v>
      </c>
      <c r="H613" t="s">
        <v>278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41</v>
      </c>
      <c r="D614" t="s">
        <v>34</v>
      </c>
      <c r="E614">
        <v>18978</v>
      </c>
      <c r="F614">
        <v>1</v>
      </c>
      <c r="G614">
        <v>0</v>
      </c>
      <c r="H614" s="1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29</v>
      </c>
      <c r="D615" t="s">
        <v>34</v>
      </c>
      <c r="E615">
        <v>22574</v>
      </c>
      <c r="F615">
        <v>2</v>
      </c>
      <c r="G615">
        <v>1</v>
      </c>
      <c r="H615" t="s">
        <v>152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33</v>
      </c>
      <c r="D616" t="s">
        <v>30</v>
      </c>
      <c r="E616">
        <v>48240</v>
      </c>
      <c r="F616">
        <v>0</v>
      </c>
      <c r="G616">
        <v>0</v>
      </c>
      <c r="H616" s="1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29</v>
      </c>
      <c r="D617" t="s">
        <v>34</v>
      </c>
      <c r="E617">
        <v>45837</v>
      </c>
      <c r="F617">
        <v>1</v>
      </c>
      <c r="G617">
        <v>1</v>
      </c>
      <c r="H617" t="s">
        <v>279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36</v>
      </c>
      <c r="D618" t="s">
        <v>30</v>
      </c>
      <c r="E618">
        <v>35791</v>
      </c>
      <c r="F618">
        <v>2</v>
      </c>
      <c r="G618">
        <v>1</v>
      </c>
      <c r="H618" s="1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33</v>
      </c>
      <c r="D619" t="s">
        <v>31</v>
      </c>
      <c r="E619">
        <v>162397</v>
      </c>
      <c r="F619">
        <v>1</v>
      </c>
      <c r="G619">
        <v>1</v>
      </c>
      <c r="H619" s="1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29</v>
      </c>
      <c r="D620" t="s">
        <v>57</v>
      </c>
      <c r="E620">
        <v>54162</v>
      </c>
      <c r="F620">
        <v>1</v>
      </c>
      <c r="G620">
        <v>1</v>
      </c>
      <c r="H620" t="s">
        <v>48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36</v>
      </c>
      <c r="D621" t="s">
        <v>34</v>
      </c>
      <c r="E621">
        <v>30522</v>
      </c>
      <c r="F621">
        <v>0</v>
      </c>
      <c r="G621">
        <v>1</v>
      </c>
      <c r="H621" t="s">
        <v>155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280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29</v>
      </c>
      <c r="D624" t="s">
        <v>57</v>
      </c>
      <c r="E624">
        <v>72298</v>
      </c>
      <c r="F624">
        <v>0</v>
      </c>
      <c r="G624">
        <v>0</v>
      </c>
      <c r="H624" s="1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46</v>
      </c>
      <c r="D625" t="s">
        <v>30</v>
      </c>
      <c r="E625">
        <v>36975</v>
      </c>
      <c r="F625">
        <v>1</v>
      </c>
      <c r="G625">
        <v>0</v>
      </c>
      <c r="H625" t="s">
        <v>281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46</v>
      </c>
      <c r="D626" t="s">
        <v>34</v>
      </c>
      <c r="E626">
        <v>72635</v>
      </c>
      <c r="F626">
        <v>0</v>
      </c>
      <c r="G626">
        <v>0</v>
      </c>
      <c r="H626" s="1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29</v>
      </c>
      <c r="D627" t="s">
        <v>34</v>
      </c>
      <c r="E627">
        <v>13624</v>
      </c>
      <c r="F627">
        <v>1</v>
      </c>
      <c r="G627">
        <v>0</v>
      </c>
      <c r="H627" t="s">
        <v>282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t="s">
        <v>283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33</v>
      </c>
      <c r="D630" t="s">
        <v>37</v>
      </c>
      <c r="E630">
        <v>34487</v>
      </c>
      <c r="F630">
        <v>1</v>
      </c>
      <c r="G630">
        <v>1</v>
      </c>
      <c r="H630" s="1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284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t="s">
        <v>285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33</v>
      </c>
      <c r="D633" t="s">
        <v>31</v>
      </c>
      <c r="E633">
        <v>65488</v>
      </c>
      <c r="F633">
        <v>0</v>
      </c>
      <c r="G633">
        <v>0</v>
      </c>
      <c r="H633" t="s">
        <v>286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46</v>
      </c>
      <c r="D634" t="s">
        <v>34</v>
      </c>
      <c r="E634">
        <v>62466</v>
      </c>
      <c r="F634">
        <v>0</v>
      </c>
      <c r="G634">
        <v>1</v>
      </c>
      <c r="H634" t="s">
        <v>176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46</v>
      </c>
      <c r="D635" t="s">
        <v>30</v>
      </c>
      <c r="E635">
        <v>32218</v>
      </c>
      <c r="F635">
        <v>0</v>
      </c>
      <c r="G635">
        <v>0</v>
      </c>
      <c r="H635" t="s">
        <v>260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210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29</v>
      </c>
      <c r="D637" t="s">
        <v>37</v>
      </c>
      <c r="E637">
        <v>46102</v>
      </c>
      <c r="F637">
        <v>2</v>
      </c>
      <c r="G637">
        <v>1</v>
      </c>
      <c r="H637" s="1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29</v>
      </c>
      <c r="D639" t="s">
        <v>34</v>
      </c>
      <c r="E639">
        <v>56181</v>
      </c>
      <c r="F639">
        <v>0</v>
      </c>
      <c r="G639">
        <v>1</v>
      </c>
      <c r="H639" s="1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36</v>
      </c>
      <c r="D640" t="s">
        <v>37</v>
      </c>
      <c r="E640">
        <v>63120</v>
      </c>
      <c r="F640">
        <v>0</v>
      </c>
      <c r="G640">
        <v>1</v>
      </c>
      <c r="H640" t="s">
        <v>197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29</v>
      </c>
      <c r="D641" t="s">
        <v>34</v>
      </c>
      <c r="E641">
        <v>73691</v>
      </c>
      <c r="F641">
        <v>0</v>
      </c>
      <c r="G641">
        <v>1</v>
      </c>
      <c r="H641" s="1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33</v>
      </c>
      <c r="D643" t="s">
        <v>31</v>
      </c>
      <c r="E643">
        <v>76140</v>
      </c>
      <c r="F643">
        <v>0</v>
      </c>
      <c r="G643">
        <v>0</v>
      </c>
      <c r="H643" t="s">
        <v>129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33</v>
      </c>
      <c r="D644" t="s">
        <v>37</v>
      </c>
      <c r="E644">
        <v>62859</v>
      </c>
      <c r="F644">
        <v>0</v>
      </c>
      <c r="G644">
        <v>1</v>
      </c>
      <c r="H644" t="s">
        <v>206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36</v>
      </c>
      <c r="D646" t="s">
        <v>31</v>
      </c>
      <c r="E646">
        <v>77632</v>
      </c>
      <c r="F646">
        <v>0</v>
      </c>
      <c r="G646">
        <v>0</v>
      </c>
      <c r="H646" s="1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t="s">
        <v>287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t="s">
        <v>139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36</v>
      </c>
      <c r="D649" t="s">
        <v>37</v>
      </c>
      <c r="E649">
        <v>55282</v>
      </c>
      <c r="F649">
        <v>1</v>
      </c>
      <c r="G649">
        <v>0</v>
      </c>
      <c r="H649" t="s">
        <v>288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36</v>
      </c>
      <c r="D650" t="s">
        <v>34</v>
      </c>
      <c r="E650">
        <v>78710</v>
      </c>
      <c r="F650">
        <v>0</v>
      </c>
      <c r="G650">
        <v>1</v>
      </c>
      <c r="H650" t="s">
        <v>120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t="s">
        <v>157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36</v>
      </c>
      <c r="D652" t="s">
        <v>30</v>
      </c>
      <c r="E652">
        <v>98777</v>
      </c>
      <c r="F652">
        <v>0</v>
      </c>
      <c r="G652">
        <v>0</v>
      </c>
      <c r="H652" t="s">
        <v>289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t="s">
        <v>72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29</v>
      </c>
      <c r="D654" t="s">
        <v>34</v>
      </c>
      <c r="E654">
        <v>67445</v>
      </c>
      <c r="F654">
        <v>0</v>
      </c>
      <c r="G654">
        <v>1</v>
      </c>
      <c r="H654" s="1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33</v>
      </c>
      <c r="D655" t="s">
        <v>31</v>
      </c>
      <c r="E655">
        <v>50616</v>
      </c>
      <c r="F655">
        <v>0</v>
      </c>
      <c r="G655">
        <v>1</v>
      </c>
      <c r="H655" t="s">
        <v>180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29</v>
      </c>
      <c r="D656" t="s">
        <v>37</v>
      </c>
      <c r="E656">
        <v>49431</v>
      </c>
      <c r="F656">
        <v>0</v>
      </c>
      <c r="G656">
        <v>1</v>
      </c>
      <c r="H656" s="1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29</v>
      </c>
      <c r="D657" t="s">
        <v>37</v>
      </c>
      <c r="E657">
        <v>153924</v>
      </c>
      <c r="F657">
        <v>0</v>
      </c>
      <c r="G657">
        <v>0</v>
      </c>
      <c r="H657" s="1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46</v>
      </c>
      <c r="D659" t="s">
        <v>31</v>
      </c>
      <c r="E659">
        <v>26490</v>
      </c>
      <c r="F659">
        <v>0</v>
      </c>
      <c r="G659">
        <v>0</v>
      </c>
      <c r="H659" t="s">
        <v>159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33</v>
      </c>
      <c r="D660" t="s">
        <v>31</v>
      </c>
      <c r="E660">
        <v>73059</v>
      </c>
      <c r="F660">
        <v>0</v>
      </c>
      <c r="G660">
        <v>1</v>
      </c>
      <c r="H660" t="s">
        <v>140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33</v>
      </c>
      <c r="D661" t="s">
        <v>30</v>
      </c>
      <c r="E661">
        <v>46734</v>
      </c>
      <c r="F661">
        <v>1</v>
      </c>
      <c r="G661">
        <v>2</v>
      </c>
      <c r="H661" t="s">
        <v>290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29</v>
      </c>
      <c r="D663" t="s">
        <v>34</v>
      </c>
      <c r="E663">
        <v>19986</v>
      </c>
      <c r="F663">
        <v>1</v>
      </c>
      <c r="G663">
        <v>0</v>
      </c>
      <c r="H663" t="s">
        <v>93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29</v>
      </c>
      <c r="D664" t="s">
        <v>57</v>
      </c>
      <c r="E664">
        <v>58330</v>
      </c>
      <c r="F664">
        <v>0</v>
      </c>
      <c r="G664">
        <v>1</v>
      </c>
      <c r="H664" t="s">
        <v>291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41</v>
      </c>
      <c r="D665" t="s">
        <v>34</v>
      </c>
      <c r="E665">
        <v>25965</v>
      </c>
      <c r="F665">
        <v>0</v>
      </c>
      <c r="G665">
        <v>0</v>
      </c>
      <c r="H665" s="1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36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29</v>
      </c>
      <c r="D667" t="s">
        <v>34</v>
      </c>
      <c r="E667">
        <v>18690</v>
      </c>
      <c r="F667">
        <v>0</v>
      </c>
      <c r="G667">
        <v>0</v>
      </c>
      <c r="H667" t="s">
        <v>199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33</v>
      </c>
      <c r="D668" t="s">
        <v>31</v>
      </c>
      <c r="E668">
        <v>45068</v>
      </c>
      <c r="F668">
        <v>0</v>
      </c>
      <c r="G668">
        <v>1</v>
      </c>
      <c r="H668" t="s">
        <v>292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41</v>
      </c>
      <c r="D669" t="s">
        <v>30</v>
      </c>
      <c r="E669">
        <v>21063</v>
      </c>
      <c r="F669">
        <v>1</v>
      </c>
      <c r="G669">
        <v>0</v>
      </c>
      <c r="H669" t="s">
        <v>293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46</v>
      </c>
      <c r="D671" t="s">
        <v>34</v>
      </c>
      <c r="E671">
        <v>54690</v>
      </c>
      <c r="F671">
        <v>1</v>
      </c>
      <c r="G671">
        <v>1</v>
      </c>
      <c r="H671" s="1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t="s">
        <v>185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36</v>
      </c>
      <c r="D673" t="s">
        <v>30</v>
      </c>
      <c r="E673">
        <v>59247</v>
      </c>
      <c r="F673">
        <v>0</v>
      </c>
      <c r="G673">
        <v>2</v>
      </c>
      <c r="H673" s="1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29</v>
      </c>
      <c r="D674" t="s">
        <v>57</v>
      </c>
      <c r="E674">
        <v>66731</v>
      </c>
      <c r="F674">
        <v>0</v>
      </c>
      <c r="G674">
        <v>1</v>
      </c>
      <c r="H674" s="1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29</v>
      </c>
      <c r="D675" t="s">
        <v>34</v>
      </c>
      <c r="E675">
        <v>77353</v>
      </c>
      <c r="F675">
        <v>0</v>
      </c>
      <c r="G675">
        <v>1</v>
      </c>
      <c r="H675" t="s">
        <v>294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33</v>
      </c>
      <c r="D676" t="s">
        <v>30</v>
      </c>
      <c r="E676">
        <v>52614</v>
      </c>
      <c r="F676">
        <v>0</v>
      </c>
      <c r="G676">
        <v>1</v>
      </c>
      <c r="H676" s="1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29</v>
      </c>
      <c r="D677" t="s">
        <v>34</v>
      </c>
      <c r="E677">
        <v>26751</v>
      </c>
      <c r="F677">
        <v>2</v>
      </c>
      <c r="G677">
        <v>0</v>
      </c>
      <c r="H677" t="s">
        <v>53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t="s">
        <v>295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46</v>
      </c>
      <c r="D680" t="s">
        <v>34</v>
      </c>
      <c r="E680">
        <v>36145</v>
      </c>
      <c r="F680">
        <v>1</v>
      </c>
      <c r="G680">
        <v>0</v>
      </c>
      <c r="H680" t="s">
        <v>264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33</v>
      </c>
      <c r="D681" t="s">
        <v>30</v>
      </c>
      <c r="E681">
        <v>65295</v>
      </c>
      <c r="F681">
        <v>0</v>
      </c>
      <c r="G681">
        <v>0</v>
      </c>
      <c r="H681" t="s">
        <v>261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29</v>
      </c>
      <c r="D682" t="s">
        <v>37</v>
      </c>
      <c r="E682">
        <v>68118</v>
      </c>
      <c r="F682">
        <v>0</v>
      </c>
      <c r="G682">
        <v>1</v>
      </c>
      <c r="H682" t="s">
        <v>296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29</v>
      </c>
      <c r="D683" t="s">
        <v>37</v>
      </c>
      <c r="E683">
        <v>68743</v>
      </c>
      <c r="F683">
        <v>0</v>
      </c>
      <c r="G683">
        <v>0</v>
      </c>
      <c r="H683" t="s">
        <v>209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46</v>
      </c>
      <c r="D684" t="s">
        <v>31</v>
      </c>
      <c r="E684">
        <v>41039</v>
      </c>
      <c r="F684">
        <v>0</v>
      </c>
      <c r="G684">
        <v>0</v>
      </c>
      <c r="H684" t="s">
        <v>297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t="s">
        <v>298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t="s">
        <v>299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33</v>
      </c>
      <c r="D687" t="s">
        <v>37</v>
      </c>
      <c r="E687">
        <v>66476</v>
      </c>
      <c r="F687">
        <v>0</v>
      </c>
      <c r="G687">
        <v>1</v>
      </c>
      <c r="H687" s="1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33</v>
      </c>
      <c r="D688" t="s">
        <v>30</v>
      </c>
      <c r="E688">
        <v>86857</v>
      </c>
      <c r="F688">
        <v>0</v>
      </c>
      <c r="G688">
        <v>0</v>
      </c>
      <c r="H688" s="1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33</v>
      </c>
      <c r="D690" t="s">
        <v>31</v>
      </c>
      <c r="E690">
        <v>77845</v>
      </c>
      <c r="F690">
        <v>0</v>
      </c>
      <c r="G690">
        <v>0</v>
      </c>
      <c r="H690" t="s">
        <v>300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33</v>
      </c>
      <c r="D691" t="s">
        <v>31</v>
      </c>
      <c r="E691">
        <v>69476</v>
      </c>
      <c r="F691">
        <v>0</v>
      </c>
      <c r="G691">
        <v>0</v>
      </c>
      <c r="H691" t="s">
        <v>97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33</v>
      </c>
      <c r="D692" t="s">
        <v>37</v>
      </c>
      <c r="E692">
        <v>50611</v>
      </c>
      <c r="F692">
        <v>0</v>
      </c>
      <c r="G692">
        <v>1</v>
      </c>
      <c r="H692" s="1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301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36</v>
      </c>
      <c r="D694" t="s">
        <v>31</v>
      </c>
      <c r="E694">
        <v>42315</v>
      </c>
      <c r="F694">
        <v>0</v>
      </c>
      <c r="G694">
        <v>1</v>
      </c>
      <c r="H694" s="1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41</v>
      </c>
      <c r="D695" t="s">
        <v>31</v>
      </c>
      <c r="E695">
        <v>13084</v>
      </c>
      <c r="F695">
        <v>0</v>
      </c>
      <c r="G695">
        <v>0</v>
      </c>
      <c r="H695" s="1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36</v>
      </c>
      <c r="D696" t="s">
        <v>57</v>
      </c>
      <c r="E696">
        <v>47570</v>
      </c>
      <c r="F696">
        <v>1</v>
      </c>
      <c r="G696">
        <v>1</v>
      </c>
      <c r="H696" t="s">
        <v>302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36</v>
      </c>
      <c r="D697" t="s">
        <v>34</v>
      </c>
      <c r="E697">
        <v>61923</v>
      </c>
      <c r="F697">
        <v>0</v>
      </c>
      <c r="G697">
        <v>2</v>
      </c>
      <c r="H697" t="s">
        <v>279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303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33</v>
      </c>
      <c r="D699" t="s">
        <v>30</v>
      </c>
      <c r="E699">
        <v>26518</v>
      </c>
      <c r="F699">
        <v>1</v>
      </c>
      <c r="G699">
        <v>1</v>
      </c>
      <c r="H699" s="1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29</v>
      </c>
      <c r="D702" t="s">
        <v>37</v>
      </c>
      <c r="E702">
        <v>78901</v>
      </c>
      <c r="F702">
        <v>0</v>
      </c>
      <c r="G702">
        <v>1</v>
      </c>
      <c r="H702" t="s">
        <v>275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29</v>
      </c>
      <c r="D703" t="s">
        <v>34</v>
      </c>
      <c r="E703">
        <v>71427</v>
      </c>
      <c r="F703">
        <v>2</v>
      </c>
      <c r="G703">
        <v>0</v>
      </c>
      <c r="H703" s="1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29</v>
      </c>
      <c r="D704" t="s">
        <v>37</v>
      </c>
      <c r="E704">
        <v>71022</v>
      </c>
      <c r="F704">
        <v>0</v>
      </c>
      <c r="G704">
        <v>1</v>
      </c>
      <c r="H704" s="1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36</v>
      </c>
      <c r="D705" t="s">
        <v>30</v>
      </c>
      <c r="E705">
        <v>90247</v>
      </c>
      <c r="F705">
        <v>0</v>
      </c>
      <c r="G705">
        <v>0</v>
      </c>
      <c r="H705" t="s">
        <v>304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36</v>
      </c>
      <c r="D706" t="s">
        <v>37</v>
      </c>
      <c r="E706">
        <v>41335</v>
      </c>
      <c r="F706">
        <v>1</v>
      </c>
      <c r="G706">
        <v>0</v>
      </c>
      <c r="H706" t="s">
        <v>150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29</v>
      </c>
      <c r="D707" t="s">
        <v>34</v>
      </c>
      <c r="E707">
        <v>71952</v>
      </c>
      <c r="F707">
        <v>1</v>
      </c>
      <c r="G707">
        <v>0</v>
      </c>
      <c r="H707" s="1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33</v>
      </c>
      <c r="D708" t="s">
        <v>37</v>
      </c>
      <c r="E708">
        <v>35682</v>
      </c>
      <c r="F708">
        <v>1</v>
      </c>
      <c r="G708">
        <v>0</v>
      </c>
      <c r="H708" t="s">
        <v>305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29</v>
      </c>
      <c r="D709" t="s">
        <v>37</v>
      </c>
      <c r="E709">
        <v>43185</v>
      </c>
      <c r="F709">
        <v>0</v>
      </c>
      <c r="G709">
        <v>1</v>
      </c>
      <c r="H709" s="1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33</v>
      </c>
      <c r="D710" t="s">
        <v>31</v>
      </c>
      <c r="E710">
        <v>66375</v>
      </c>
      <c r="F710">
        <v>0</v>
      </c>
      <c r="G710">
        <v>1</v>
      </c>
      <c r="H710" t="s">
        <v>306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36</v>
      </c>
      <c r="D711" t="s">
        <v>34</v>
      </c>
      <c r="E711">
        <v>35178</v>
      </c>
      <c r="F711">
        <v>1</v>
      </c>
      <c r="G711">
        <v>0</v>
      </c>
      <c r="H711" s="1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29</v>
      </c>
      <c r="D712" t="s">
        <v>34</v>
      </c>
      <c r="E712">
        <v>25252</v>
      </c>
      <c r="F712">
        <v>1</v>
      </c>
      <c r="G712">
        <v>0</v>
      </c>
      <c r="H712" s="1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36</v>
      </c>
      <c r="D713" t="s">
        <v>30</v>
      </c>
      <c r="E713">
        <v>55250</v>
      </c>
      <c r="F713">
        <v>0</v>
      </c>
      <c r="G713">
        <v>1</v>
      </c>
      <c r="H713" t="s">
        <v>307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50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t="s">
        <v>308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46</v>
      </c>
      <c r="D718" t="s">
        <v>37</v>
      </c>
      <c r="E718">
        <v>87305</v>
      </c>
      <c r="F718">
        <v>0</v>
      </c>
      <c r="G718">
        <v>0</v>
      </c>
      <c r="H718" t="s">
        <v>270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29</v>
      </c>
      <c r="D720" t="s">
        <v>37</v>
      </c>
      <c r="E720">
        <v>58710</v>
      </c>
      <c r="F720">
        <v>0</v>
      </c>
      <c r="G720">
        <v>1</v>
      </c>
      <c r="H720" t="s">
        <v>137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263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36</v>
      </c>
      <c r="D722" t="s">
        <v>34</v>
      </c>
      <c r="E722">
        <v>74806</v>
      </c>
      <c r="F722">
        <v>0</v>
      </c>
      <c r="G722">
        <v>1</v>
      </c>
      <c r="H722" t="s">
        <v>71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29</v>
      </c>
      <c r="D723" t="s">
        <v>34</v>
      </c>
      <c r="E723">
        <v>59111</v>
      </c>
      <c r="F723">
        <v>0</v>
      </c>
      <c r="G723">
        <v>0</v>
      </c>
      <c r="H723" s="1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t="s">
        <v>120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29</v>
      </c>
      <c r="D725" t="s">
        <v>34</v>
      </c>
      <c r="E725">
        <v>72190</v>
      </c>
      <c r="F725">
        <v>0</v>
      </c>
      <c r="G725">
        <v>0</v>
      </c>
      <c r="H725" t="s">
        <v>188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29</v>
      </c>
      <c r="D726" t="s">
        <v>34</v>
      </c>
      <c r="E726">
        <v>7500</v>
      </c>
      <c r="F726">
        <v>1</v>
      </c>
      <c r="G726">
        <v>0</v>
      </c>
      <c r="H726" s="1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29</v>
      </c>
      <c r="D727" t="s">
        <v>34</v>
      </c>
      <c r="E727">
        <v>44794</v>
      </c>
      <c r="F727">
        <v>0</v>
      </c>
      <c r="G727">
        <v>1</v>
      </c>
      <c r="H727" s="1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29</v>
      </c>
      <c r="D728" t="s">
        <v>34</v>
      </c>
      <c r="E728">
        <v>80395</v>
      </c>
      <c r="F728">
        <v>0</v>
      </c>
      <c r="G728">
        <v>0</v>
      </c>
      <c r="H728" t="s">
        <v>80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36</v>
      </c>
      <c r="D729" t="s">
        <v>37</v>
      </c>
      <c r="E729">
        <v>75012</v>
      </c>
      <c r="F729">
        <v>0</v>
      </c>
      <c r="G729">
        <v>0</v>
      </c>
      <c r="H729" t="s">
        <v>309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36</v>
      </c>
      <c r="D730" t="s">
        <v>34</v>
      </c>
      <c r="E730">
        <v>56962</v>
      </c>
      <c r="F730">
        <v>2</v>
      </c>
      <c r="G730">
        <v>1</v>
      </c>
      <c r="H730" s="1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t="s">
        <v>268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33</v>
      </c>
      <c r="D732" t="s">
        <v>37</v>
      </c>
      <c r="E732">
        <v>35946</v>
      </c>
      <c r="F732">
        <v>1</v>
      </c>
      <c r="G732">
        <v>1</v>
      </c>
      <c r="H732" t="s">
        <v>67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33</v>
      </c>
      <c r="D733" t="s">
        <v>31</v>
      </c>
      <c r="E733">
        <v>53593</v>
      </c>
      <c r="F733">
        <v>1</v>
      </c>
      <c r="G733">
        <v>1</v>
      </c>
      <c r="H733" s="1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29</v>
      </c>
      <c r="D734" t="s">
        <v>34</v>
      </c>
      <c r="E734">
        <v>66373</v>
      </c>
      <c r="F734">
        <v>1</v>
      </c>
      <c r="G734">
        <v>1</v>
      </c>
      <c r="H734" s="1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33</v>
      </c>
      <c r="D735" t="s">
        <v>37</v>
      </c>
      <c r="E735">
        <v>45072</v>
      </c>
      <c r="F735">
        <v>1</v>
      </c>
      <c r="G735">
        <v>2</v>
      </c>
      <c r="H735" t="s">
        <v>208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29</v>
      </c>
      <c r="D736" t="s">
        <v>37</v>
      </c>
      <c r="E736">
        <v>89694</v>
      </c>
      <c r="F736">
        <v>1</v>
      </c>
      <c r="G736">
        <v>1</v>
      </c>
      <c r="H736" s="1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29</v>
      </c>
      <c r="D737" t="s">
        <v>34</v>
      </c>
      <c r="E737">
        <v>72025</v>
      </c>
      <c r="F737">
        <v>0</v>
      </c>
      <c r="G737">
        <v>0</v>
      </c>
      <c r="H737" t="s">
        <v>304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29</v>
      </c>
      <c r="D738" t="s">
        <v>34</v>
      </c>
      <c r="E738">
        <v>67432</v>
      </c>
      <c r="F738">
        <v>0</v>
      </c>
      <c r="G738">
        <v>1</v>
      </c>
      <c r="H738" t="s">
        <v>310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36</v>
      </c>
      <c r="D739" t="s">
        <v>31</v>
      </c>
      <c r="E739">
        <v>70545</v>
      </c>
      <c r="F739">
        <v>0</v>
      </c>
      <c r="G739">
        <v>1</v>
      </c>
      <c r="H739" s="1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41</v>
      </c>
      <c r="D740" t="s">
        <v>34</v>
      </c>
      <c r="E740">
        <v>17487</v>
      </c>
      <c r="F740">
        <v>1</v>
      </c>
      <c r="G740">
        <v>0</v>
      </c>
      <c r="H740" t="s">
        <v>48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33</v>
      </c>
      <c r="D742" t="s">
        <v>30</v>
      </c>
      <c r="E742">
        <v>64108</v>
      </c>
      <c r="F742">
        <v>0</v>
      </c>
      <c r="G742">
        <v>1</v>
      </c>
      <c r="H742" t="s">
        <v>149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36</v>
      </c>
      <c r="D743" t="s">
        <v>31</v>
      </c>
      <c r="E743">
        <v>34941</v>
      </c>
      <c r="F743">
        <v>1</v>
      </c>
      <c r="G743">
        <v>1</v>
      </c>
      <c r="H743" s="1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33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46</v>
      </c>
      <c r="D745" t="s">
        <v>31</v>
      </c>
      <c r="E745">
        <v>38702</v>
      </c>
      <c r="F745">
        <v>1</v>
      </c>
      <c r="G745">
        <v>0</v>
      </c>
      <c r="H745" s="1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29</v>
      </c>
      <c r="D746" t="s">
        <v>34</v>
      </c>
      <c r="E746">
        <v>82224</v>
      </c>
      <c r="F746">
        <v>0</v>
      </c>
      <c r="G746">
        <v>0</v>
      </c>
      <c r="H746" t="s">
        <v>309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46</v>
      </c>
      <c r="D748" t="s">
        <v>34</v>
      </c>
      <c r="E748">
        <v>17003</v>
      </c>
      <c r="F748">
        <v>1</v>
      </c>
      <c r="G748">
        <v>0</v>
      </c>
      <c r="H748" s="1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311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46</v>
      </c>
      <c r="D751" t="s">
        <v>34</v>
      </c>
      <c r="E751">
        <v>63564</v>
      </c>
      <c r="F751">
        <v>0</v>
      </c>
      <c r="G751">
        <v>0</v>
      </c>
      <c r="H751" t="s">
        <v>312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33</v>
      </c>
      <c r="D752" t="s">
        <v>31</v>
      </c>
      <c r="E752">
        <v>83443</v>
      </c>
      <c r="F752">
        <v>0</v>
      </c>
      <c r="G752">
        <v>0</v>
      </c>
      <c r="H752" t="s">
        <v>56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33</v>
      </c>
      <c r="D753" t="s">
        <v>31</v>
      </c>
      <c r="E753">
        <v>51518</v>
      </c>
      <c r="F753">
        <v>0</v>
      </c>
      <c r="G753">
        <v>1</v>
      </c>
      <c r="H753" s="1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29</v>
      </c>
      <c r="D754" t="s">
        <v>57</v>
      </c>
      <c r="E754">
        <v>58330</v>
      </c>
      <c r="F754">
        <v>0</v>
      </c>
      <c r="G754">
        <v>1</v>
      </c>
      <c r="H754" t="s">
        <v>291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29</v>
      </c>
      <c r="D755" t="s">
        <v>34</v>
      </c>
      <c r="E755">
        <v>80952</v>
      </c>
      <c r="F755">
        <v>0</v>
      </c>
      <c r="G755">
        <v>0</v>
      </c>
      <c r="H755" t="s">
        <v>313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46</v>
      </c>
      <c r="D757" t="s">
        <v>31</v>
      </c>
      <c r="E757">
        <v>63855</v>
      </c>
      <c r="F757">
        <v>0</v>
      </c>
      <c r="G757">
        <v>0</v>
      </c>
      <c r="H757" s="1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33</v>
      </c>
      <c r="D758" t="s">
        <v>31</v>
      </c>
      <c r="E758">
        <v>62220</v>
      </c>
      <c r="F758">
        <v>0</v>
      </c>
      <c r="G758">
        <v>1</v>
      </c>
      <c r="H758" s="1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29</v>
      </c>
      <c r="D759" t="s">
        <v>34</v>
      </c>
      <c r="E759">
        <v>58512</v>
      </c>
      <c r="F759">
        <v>0</v>
      </c>
      <c r="G759">
        <v>1</v>
      </c>
      <c r="H759" t="s">
        <v>130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36</v>
      </c>
      <c r="D760" t="s">
        <v>34</v>
      </c>
      <c r="E760">
        <v>40662</v>
      </c>
      <c r="F760">
        <v>1</v>
      </c>
      <c r="G760">
        <v>0</v>
      </c>
      <c r="H760" t="s">
        <v>314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46</v>
      </c>
      <c r="D762" t="s">
        <v>34</v>
      </c>
      <c r="E762">
        <v>35523</v>
      </c>
      <c r="F762">
        <v>1</v>
      </c>
      <c r="G762">
        <v>0</v>
      </c>
      <c r="H762" s="1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110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36</v>
      </c>
      <c r="D764" t="s">
        <v>34</v>
      </c>
      <c r="E764">
        <v>78285</v>
      </c>
      <c r="F764">
        <v>0</v>
      </c>
      <c r="G764">
        <v>0</v>
      </c>
      <c r="H764" t="s">
        <v>152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33</v>
      </c>
      <c r="D765" t="s">
        <v>30</v>
      </c>
      <c r="E765">
        <v>31626</v>
      </c>
      <c r="F765">
        <v>1</v>
      </c>
      <c r="G765">
        <v>0</v>
      </c>
      <c r="H765" s="1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53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29</v>
      </c>
      <c r="D767" t="s">
        <v>34</v>
      </c>
      <c r="E767">
        <v>48726</v>
      </c>
      <c r="F767">
        <v>0</v>
      </c>
      <c r="G767">
        <v>1</v>
      </c>
      <c r="H767" t="s">
        <v>182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29</v>
      </c>
      <c r="D768" t="s">
        <v>34</v>
      </c>
      <c r="E768">
        <v>74985</v>
      </c>
      <c r="F768">
        <v>0</v>
      </c>
      <c r="G768">
        <v>0</v>
      </c>
      <c r="H768" s="1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46</v>
      </c>
      <c r="D770" t="s">
        <v>34</v>
      </c>
      <c r="E770">
        <v>46891</v>
      </c>
      <c r="F770">
        <v>0</v>
      </c>
      <c r="G770">
        <v>1</v>
      </c>
      <c r="H770" s="1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36</v>
      </c>
      <c r="D771" t="s">
        <v>34</v>
      </c>
      <c r="E771">
        <v>62058</v>
      </c>
      <c r="F771">
        <v>0</v>
      </c>
      <c r="G771">
        <v>1</v>
      </c>
      <c r="H771" t="s">
        <v>315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29</v>
      </c>
      <c r="D772" t="s">
        <v>34</v>
      </c>
      <c r="E772">
        <v>72063</v>
      </c>
      <c r="F772">
        <v>0</v>
      </c>
      <c r="G772">
        <v>1</v>
      </c>
      <c r="H772" s="1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259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29</v>
      </c>
      <c r="D775" t="s">
        <v>34</v>
      </c>
      <c r="E775">
        <v>33622</v>
      </c>
      <c r="F775">
        <v>1</v>
      </c>
      <c r="G775">
        <v>1</v>
      </c>
      <c r="H775" t="s">
        <v>221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33</v>
      </c>
      <c r="D776" t="s">
        <v>31</v>
      </c>
      <c r="E776">
        <v>6835</v>
      </c>
      <c r="F776">
        <v>0</v>
      </c>
      <c r="G776">
        <v>1</v>
      </c>
      <c r="H776" s="1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33</v>
      </c>
      <c r="D778" t="s">
        <v>30</v>
      </c>
      <c r="E778">
        <v>40760</v>
      </c>
      <c r="F778">
        <v>0</v>
      </c>
      <c r="G778">
        <v>1</v>
      </c>
      <c r="H778" t="s">
        <v>316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33</v>
      </c>
      <c r="D779" t="s">
        <v>31</v>
      </c>
      <c r="E779">
        <v>74250</v>
      </c>
      <c r="F779">
        <v>0</v>
      </c>
      <c r="G779">
        <v>0</v>
      </c>
      <c r="H779" t="s">
        <v>244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36</v>
      </c>
      <c r="D780" t="s">
        <v>30</v>
      </c>
      <c r="E780">
        <v>51124</v>
      </c>
      <c r="F780">
        <v>1</v>
      </c>
      <c r="G780">
        <v>1</v>
      </c>
      <c r="H780" t="s">
        <v>317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33</v>
      </c>
      <c r="D782" t="s">
        <v>30</v>
      </c>
      <c r="E782">
        <v>71466</v>
      </c>
      <c r="F782">
        <v>0</v>
      </c>
      <c r="G782">
        <v>0</v>
      </c>
      <c r="H782" s="1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t="s">
        <v>142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29</v>
      </c>
      <c r="D785" t="s">
        <v>34</v>
      </c>
      <c r="E785">
        <v>30467</v>
      </c>
      <c r="F785">
        <v>1</v>
      </c>
      <c r="G785">
        <v>0</v>
      </c>
      <c r="H785" t="s">
        <v>66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t="s">
        <v>318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41</v>
      </c>
      <c r="D787" t="s">
        <v>34</v>
      </c>
      <c r="E787">
        <v>20425</v>
      </c>
      <c r="F787">
        <v>1</v>
      </c>
      <c r="G787">
        <v>0</v>
      </c>
      <c r="H787" t="s">
        <v>54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36</v>
      </c>
      <c r="D788" t="s">
        <v>31</v>
      </c>
      <c r="E788">
        <v>17144</v>
      </c>
      <c r="F788">
        <v>1</v>
      </c>
      <c r="G788">
        <v>1</v>
      </c>
      <c r="H788" t="s">
        <v>260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33</v>
      </c>
      <c r="D789" t="s">
        <v>37</v>
      </c>
      <c r="E789">
        <v>42564</v>
      </c>
      <c r="F789">
        <v>0</v>
      </c>
      <c r="G789">
        <v>1</v>
      </c>
      <c r="H789" s="1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36</v>
      </c>
      <c r="D790" t="s">
        <v>34</v>
      </c>
      <c r="E790">
        <v>43783</v>
      </c>
      <c r="F790">
        <v>1</v>
      </c>
      <c r="G790">
        <v>0</v>
      </c>
      <c r="H790" t="s">
        <v>319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29</v>
      </c>
      <c r="D791" t="s">
        <v>37</v>
      </c>
      <c r="E791">
        <v>40780</v>
      </c>
      <c r="F791">
        <v>0</v>
      </c>
      <c r="G791">
        <v>1</v>
      </c>
      <c r="H791" s="1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36</v>
      </c>
      <c r="D792" t="s">
        <v>31</v>
      </c>
      <c r="E792">
        <v>62847</v>
      </c>
      <c r="F792">
        <v>0</v>
      </c>
      <c r="G792">
        <v>0</v>
      </c>
      <c r="H792" t="s">
        <v>320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249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29</v>
      </c>
      <c r="D795" t="s">
        <v>34</v>
      </c>
      <c r="E795">
        <v>51267</v>
      </c>
      <c r="F795">
        <v>1</v>
      </c>
      <c r="G795">
        <v>1</v>
      </c>
      <c r="H795" t="s">
        <v>321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36</v>
      </c>
      <c r="D797" t="s">
        <v>30</v>
      </c>
      <c r="E797">
        <v>45183</v>
      </c>
      <c r="F797">
        <v>0</v>
      </c>
      <c r="G797">
        <v>0</v>
      </c>
      <c r="H797" t="s">
        <v>282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t="s">
        <v>59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46</v>
      </c>
      <c r="D799" t="s">
        <v>37</v>
      </c>
      <c r="E799">
        <v>60161</v>
      </c>
      <c r="F799">
        <v>0</v>
      </c>
      <c r="G799">
        <v>1</v>
      </c>
      <c r="H799" t="s">
        <v>239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29</v>
      </c>
      <c r="D801" t="s">
        <v>34</v>
      </c>
      <c r="E801">
        <v>19329</v>
      </c>
      <c r="F801">
        <v>1</v>
      </c>
      <c r="G801">
        <v>0</v>
      </c>
      <c r="H801" t="s">
        <v>322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36</v>
      </c>
      <c r="D802" t="s">
        <v>34</v>
      </c>
      <c r="E802">
        <v>61872</v>
      </c>
      <c r="F802">
        <v>0</v>
      </c>
      <c r="G802">
        <v>1</v>
      </c>
      <c r="H802" t="s">
        <v>288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29</v>
      </c>
      <c r="D803" t="s">
        <v>57</v>
      </c>
      <c r="E803">
        <v>46984</v>
      </c>
      <c r="F803">
        <v>1</v>
      </c>
      <c r="G803">
        <v>1</v>
      </c>
      <c r="H803" t="s">
        <v>143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29</v>
      </c>
      <c r="D804" t="s">
        <v>34</v>
      </c>
      <c r="E804">
        <v>34838</v>
      </c>
      <c r="F804">
        <v>1</v>
      </c>
      <c r="G804">
        <v>1</v>
      </c>
      <c r="H804" t="s">
        <v>323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33</v>
      </c>
      <c r="D805" t="s">
        <v>30</v>
      </c>
      <c r="E805">
        <v>82716</v>
      </c>
      <c r="F805">
        <v>0</v>
      </c>
      <c r="G805">
        <v>0</v>
      </c>
      <c r="H805" s="1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29</v>
      </c>
      <c r="D806" t="s">
        <v>34</v>
      </c>
      <c r="E806">
        <v>48192</v>
      </c>
      <c r="F806">
        <v>0</v>
      </c>
      <c r="G806">
        <v>0</v>
      </c>
      <c r="H806" s="1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36</v>
      </c>
      <c r="D807" t="s">
        <v>34</v>
      </c>
      <c r="E807">
        <v>49681</v>
      </c>
      <c r="F807">
        <v>0</v>
      </c>
      <c r="G807">
        <v>2</v>
      </c>
      <c r="H807" s="1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36</v>
      </c>
      <c r="D808" t="s">
        <v>34</v>
      </c>
      <c r="E808">
        <v>56850</v>
      </c>
      <c r="F808">
        <v>0</v>
      </c>
      <c r="G808">
        <v>1</v>
      </c>
      <c r="H808" t="s">
        <v>81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29</v>
      </c>
      <c r="D809" t="s">
        <v>34</v>
      </c>
      <c r="E809">
        <v>55267</v>
      </c>
      <c r="F809">
        <v>0</v>
      </c>
      <c r="G809">
        <v>1</v>
      </c>
      <c r="H809" t="s">
        <v>290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29</v>
      </c>
      <c r="D810" t="s">
        <v>34</v>
      </c>
      <c r="E810">
        <v>59666</v>
      </c>
      <c r="F810">
        <v>1</v>
      </c>
      <c r="G810">
        <v>1</v>
      </c>
      <c r="H810" t="s">
        <v>324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29</v>
      </c>
      <c r="D812" t="s">
        <v>34</v>
      </c>
      <c r="E812">
        <v>26872</v>
      </c>
      <c r="F812">
        <v>0</v>
      </c>
      <c r="G812">
        <v>0</v>
      </c>
      <c r="H812" t="s">
        <v>208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87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325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36</v>
      </c>
      <c r="D815" t="s">
        <v>34</v>
      </c>
      <c r="E815">
        <v>52750</v>
      </c>
      <c r="F815">
        <v>0</v>
      </c>
      <c r="G815">
        <v>1</v>
      </c>
      <c r="H815" s="1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33</v>
      </c>
      <c r="D816" t="s">
        <v>31</v>
      </c>
      <c r="E816">
        <v>91820</v>
      </c>
      <c r="F816">
        <v>0</v>
      </c>
      <c r="G816">
        <v>0</v>
      </c>
      <c r="H816" t="s">
        <v>80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33</v>
      </c>
      <c r="D817" t="s">
        <v>31</v>
      </c>
      <c r="E817">
        <v>65968</v>
      </c>
      <c r="F817">
        <v>0</v>
      </c>
      <c r="G817">
        <v>1</v>
      </c>
      <c r="H817" s="1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29</v>
      </c>
      <c r="D818" t="s">
        <v>34</v>
      </c>
      <c r="E818">
        <v>30772</v>
      </c>
      <c r="F818">
        <v>1</v>
      </c>
      <c r="G818">
        <v>1</v>
      </c>
      <c r="H818" s="1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42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29</v>
      </c>
      <c r="D820" t="s">
        <v>34</v>
      </c>
      <c r="E820">
        <v>65685</v>
      </c>
      <c r="F820">
        <v>0</v>
      </c>
      <c r="G820">
        <v>1</v>
      </c>
      <c r="H820" t="s">
        <v>263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46</v>
      </c>
      <c r="D821" t="s">
        <v>34</v>
      </c>
      <c r="E821">
        <v>25804</v>
      </c>
      <c r="F821">
        <v>1</v>
      </c>
      <c r="G821">
        <v>0</v>
      </c>
      <c r="H821" s="1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33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29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124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29</v>
      </c>
      <c r="D825" t="s">
        <v>34</v>
      </c>
      <c r="E825">
        <v>22419</v>
      </c>
      <c r="F825">
        <v>0</v>
      </c>
      <c r="G825">
        <v>0</v>
      </c>
      <c r="H825" t="s">
        <v>210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t="s">
        <v>163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46</v>
      </c>
      <c r="D827" t="s">
        <v>37</v>
      </c>
      <c r="E827">
        <v>78353</v>
      </c>
      <c r="F827">
        <v>0</v>
      </c>
      <c r="G827">
        <v>1</v>
      </c>
      <c r="H827" t="s">
        <v>189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29</v>
      </c>
      <c r="D828" t="s">
        <v>34</v>
      </c>
      <c r="E828">
        <v>93404</v>
      </c>
      <c r="F828">
        <v>1</v>
      </c>
      <c r="G828">
        <v>2</v>
      </c>
      <c r="H828" s="1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29</v>
      </c>
      <c r="D829" t="s">
        <v>37</v>
      </c>
      <c r="E829">
        <v>37859</v>
      </c>
      <c r="F829">
        <v>1</v>
      </c>
      <c r="G829">
        <v>2</v>
      </c>
      <c r="H829" s="1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33</v>
      </c>
      <c r="D830" t="s">
        <v>57</v>
      </c>
      <c r="E830">
        <v>80995</v>
      </c>
      <c r="F830">
        <v>0</v>
      </c>
      <c r="G830">
        <v>1</v>
      </c>
      <c r="H830" s="1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33</v>
      </c>
      <c r="D832" t="s">
        <v>37</v>
      </c>
      <c r="E832">
        <v>55412</v>
      </c>
      <c r="F832">
        <v>1</v>
      </c>
      <c r="G832">
        <v>1</v>
      </c>
      <c r="H832" t="s">
        <v>52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33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46</v>
      </c>
      <c r="D835" t="s">
        <v>31</v>
      </c>
      <c r="E835">
        <v>25130</v>
      </c>
      <c r="F835">
        <v>1</v>
      </c>
      <c r="G835">
        <v>0</v>
      </c>
      <c r="H835" s="1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29</v>
      </c>
      <c r="D836" t="s">
        <v>34</v>
      </c>
      <c r="E836">
        <v>35441</v>
      </c>
      <c r="F836">
        <v>1</v>
      </c>
      <c r="G836">
        <v>1</v>
      </c>
      <c r="H836" t="s">
        <v>326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29</v>
      </c>
      <c r="D837" t="s">
        <v>34</v>
      </c>
      <c r="E837">
        <v>71391</v>
      </c>
      <c r="F837">
        <v>0</v>
      </c>
      <c r="G837">
        <v>1</v>
      </c>
      <c r="H837" t="s">
        <v>310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36</v>
      </c>
      <c r="D838" t="s">
        <v>30</v>
      </c>
      <c r="E838">
        <v>49494</v>
      </c>
      <c r="F838">
        <v>1</v>
      </c>
      <c r="G838">
        <v>0</v>
      </c>
      <c r="H838" t="s">
        <v>222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29</v>
      </c>
      <c r="D839" t="s">
        <v>37</v>
      </c>
      <c r="E839">
        <v>81702</v>
      </c>
      <c r="F839">
        <v>0</v>
      </c>
      <c r="G839">
        <v>0</v>
      </c>
      <c r="H839" t="s">
        <v>270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46</v>
      </c>
      <c r="D840" t="s">
        <v>30</v>
      </c>
      <c r="E840">
        <v>45889</v>
      </c>
      <c r="F840">
        <v>0</v>
      </c>
      <c r="G840">
        <v>1</v>
      </c>
      <c r="H840" s="1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327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29</v>
      </c>
      <c r="D843" t="s">
        <v>34</v>
      </c>
      <c r="E843">
        <v>40049</v>
      </c>
      <c r="F843">
        <v>0</v>
      </c>
      <c r="G843">
        <v>1</v>
      </c>
      <c r="H843" t="s">
        <v>328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29</v>
      </c>
      <c r="D845" t="s">
        <v>34</v>
      </c>
      <c r="E845">
        <v>19419</v>
      </c>
      <c r="F845">
        <v>1</v>
      </c>
      <c r="G845">
        <v>0</v>
      </c>
      <c r="H845" s="1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46</v>
      </c>
      <c r="D846" t="s">
        <v>34</v>
      </c>
      <c r="E846">
        <v>82504</v>
      </c>
      <c r="F846">
        <v>0</v>
      </c>
      <c r="G846">
        <v>0</v>
      </c>
      <c r="H846" t="s">
        <v>329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t="s">
        <v>330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46</v>
      </c>
      <c r="D848" t="s">
        <v>30</v>
      </c>
      <c r="E848">
        <v>61618</v>
      </c>
      <c r="F848">
        <v>0</v>
      </c>
      <c r="G848">
        <v>0</v>
      </c>
      <c r="H848" t="s">
        <v>331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36</v>
      </c>
      <c r="D849" t="s">
        <v>30</v>
      </c>
      <c r="E849">
        <v>55284</v>
      </c>
      <c r="F849">
        <v>0</v>
      </c>
      <c r="G849">
        <v>1</v>
      </c>
      <c r="H849" t="s">
        <v>43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332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29</v>
      </c>
      <c r="D851" t="s">
        <v>34</v>
      </c>
      <c r="E851">
        <v>15072</v>
      </c>
      <c r="F851">
        <v>2</v>
      </c>
      <c r="G851">
        <v>0</v>
      </c>
      <c r="H851" s="1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173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46</v>
      </c>
      <c r="D854" t="s">
        <v>34</v>
      </c>
      <c r="E854">
        <v>82347</v>
      </c>
      <c r="F854">
        <v>0</v>
      </c>
      <c r="G854">
        <v>0</v>
      </c>
      <c r="H854" s="1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33</v>
      </c>
      <c r="D855" t="s">
        <v>31</v>
      </c>
      <c r="E855">
        <v>30843</v>
      </c>
      <c r="F855">
        <v>1</v>
      </c>
      <c r="G855">
        <v>1</v>
      </c>
      <c r="H855" t="s">
        <v>333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t="s">
        <v>179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36</v>
      </c>
      <c r="D858" t="s">
        <v>34</v>
      </c>
      <c r="E858">
        <v>38576</v>
      </c>
      <c r="F858">
        <v>0</v>
      </c>
      <c r="G858">
        <v>1</v>
      </c>
      <c r="H858" s="1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29</v>
      </c>
      <c r="D859" t="s">
        <v>34</v>
      </c>
      <c r="E859">
        <v>55357</v>
      </c>
      <c r="F859">
        <v>2</v>
      </c>
      <c r="G859">
        <v>0</v>
      </c>
      <c r="H859" t="s">
        <v>92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46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t="s">
        <v>244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36</v>
      </c>
      <c r="D863" t="s">
        <v>31</v>
      </c>
      <c r="E863">
        <v>44602</v>
      </c>
      <c r="F863">
        <v>1</v>
      </c>
      <c r="G863">
        <v>1</v>
      </c>
      <c r="H863" t="s">
        <v>260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29</v>
      </c>
      <c r="D864" t="s">
        <v>34</v>
      </c>
      <c r="E864">
        <v>7500</v>
      </c>
      <c r="F864">
        <v>0</v>
      </c>
      <c r="G864">
        <v>0</v>
      </c>
      <c r="H864" s="1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46</v>
      </c>
      <c r="D865" t="s">
        <v>31</v>
      </c>
      <c r="E865">
        <v>38683</v>
      </c>
      <c r="F865">
        <v>1</v>
      </c>
      <c r="G865">
        <v>0</v>
      </c>
      <c r="H865" s="1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46</v>
      </c>
      <c r="D866" t="s">
        <v>30</v>
      </c>
      <c r="E866">
        <v>49514</v>
      </c>
      <c r="F866">
        <v>1</v>
      </c>
      <c r="G866">
        <v>0</v>
      </c>
      <c r="H866" t="s">
        <v>184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33</v>
      </c>
      <c r="D867" t="s">
        <v>31</v>
      </c>
      <c r="E867">
        <v>57906</v>
      </c>
      <c r="F867">
        <v>0</v>
      </c>
      <c r="G867">
        <v>1</v>
      </c>
      <c r="H867" s="1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36</v>
      </c>
      <c r="D868" t="s">
        <v>30</v>
      </c>
      <c r="E868">
        <v>43456</v>
      </c>
      <c r="F868">
        <v>0</v>
      </c>
      <c r="G868">
        <v>1</v>
      </c>
      <c r="H868" t="s">
        <v>143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36</v>
      </c>
      <c r="D869" t="s">
        <v>30</v>
      </c>
      <c r="E869">
        <v>19485</v>
      </c>
      <c r="F869">
        <v>2</v>
      </c>
      <c r="G869">
        <v>0</v>
      </c>
      <c r="H869" t="s">
        <v>89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t="s">
        <v>215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33</v>
      </c>
      <c r="D872" t="s">
        <v>31</v>
      </c>
      <c r="E872">
        <v>70123</v>
      </c>
      <c r="F872">
        <v>0</v>
      </c>
      <c r="G872">
        <v>0</v>
      </c>
      <c r="H872" t="s">
        <v>122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46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36</v>
      </c>
      <c r="D876" t="s">
        <v>31</v>
      </c>
      <c r="E876">
        <v>61346</v>
      </c>
      <c r="F876">
        <v>1</v>
      </c>
      <c r="G876">
        <v>0</v>
      </c>
      <c r="H876" s="1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t="s">
        <v>275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36</v>
      </c>
      <c r="D878" t="s">
        <v>37</v>
      </c>
      <c r="E878">
        <v>42835</v>
      </c>
      <c r="F878">
        <v>1</v>
      </c>
      <c r="G878">
        <v>1</v>
      </c>
      <c r="H878" t="s">
        <v>190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29</v>
      </c>
      <c r="D879" t="s">
        <v>34</v>
      </c>
      <c r="E879">
        <v>39922</v>
      </c>
      <c r="F879">
        <v>1</v>
      </c>
      <c r="G879">
        <v>0</v>
      </c>
      <c r="H879" t="s">
        <v>326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36</v>
      </c>
      <c r="D880" t="s">
        <v>30</v>
      </c>
      <c r="E880">
        <v>86424</v>
      </c>
      <c r="F880">
        <v>0</v>
      </c>
      <c r="G880">
        <v>0</v>
      </c>
      <c r="H880" s="1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46</v>
      </c>
      <c r="D881" t="s">
        <v>31</v>
      </c>
      <c r="E881">
        <v>17117</v>
      </c>
      <c r="F881">
        <v>1</v>
      </c>
      <c r="G881">
        <v>0</v>
      </c>
      <c r="H881" t="s">
        <v>131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29</v>
      </c>
      <c r="D883" t="s">
        <v>34</v>
      </c>
      <c r="E883">
        <v>35797</v>
      </c>
      <c r="F883">
        <v>0</v>
      </c>
      <c r="G883">
        <v>1</v>
      </c>
      <c r="H883" t="s">
        <v>161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29</v>
      </c>
      <c r="D884" t="s">
        <v>37</v>
      </c>
      <c r="E884">
        <v>36627</v>
      </c>
      <c r="F884">
        <v>2</v>
      </c>
      <c r="G884">
        <v>0</v>
      </c>
      <c r="H884" t="s">
        <v>85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46</v>
      </c>
      <c r="D885" t="s">
        <v>34</v>
      </c>
      <c r="E885">
        <v>51111</v>
      </c>
      <c r="F885">
        <v>1</v>
      </c>
      <c r="G885">
        <v>1</v>
      </c>
      <c r="H885" t="s">
        <v>334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33</v>
      </c>
      <c r="D886" t="s">
        <v>30</v>
      </c>
      <c r="E886">
        <v>86857</v>
      </c>
      <c r="F886">
        <v>0</v>
      </c>
      <c r="G886">
        <v>0</v>
      </c>
      <c r="H886" s="1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33</v>
      </c>
      <c r="D887" t="s">
        <v>31</v>
      </c>
      <c r="E887">
        <v>82072</v>
      </c>
      <c r="F887">
        <v>0</v>
      </c>
      <c r="G887">
        <v>0</v>
      </c>
      <c r="H887" s="1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33</v>
      </c>
      <c r="D888" t="s">
        <v>30</v>
      </c>
      <c r="E888">
        <v>46231</v>
      </c>
      <c r="F888">
        <v>2</v>
      </c>
      <c r="G888">
        <v>1</v>
      </c>
      <c r="H888" t="s">
        <v>335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29</v>
      </c>
      <c r="D889" t="s">
        <v>34</v>
      </c>
      <c r="E889">
        <v>42243</v>
      </c>
      <c r="F889">
        <v>1</v>
      </c>
      <c r="G889">
        <v>1</v>
      </c>
      <c r="H889" s="1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36</v>
      </c>
      <c r="D891" t="s">
        <v>30</v>
      </c>
      <c r="E891">
        <v>68092</v>
      </c>
      <c r="F891">
        <v>0</v>
      </c>
      <c r="G891">
        <v>0</v>
      </c>
      <c r="H891" t="s">
        <v>294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29</v>
      </c>
      <c r="D892" t="s">
        <v>34</v>
      </c>
      <c r="E892">
        <v>31814</v>
      </c>
      <c r="F892">
        <v>1</v>
      </c>
      <c r="G892">
        <v>0</v>
      </c>
      <c r="H892" s="1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36</v>
      </c>
      <c r="D893" t="s">
        <v>57</v>
      </c>
      <c r="E893">
        <v>51390</v>
      </c>
      <c r="F893">
        <v>1</v>
      </c>
      <c r="G893">
        <v>1</v>
      </c>
      <c r="H893" s="1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29</v>
      </c>
      <c r="D894" t="s">
        <v>34</v>
      </c>
      <c r="E894">
        <v>76630</v>
      </c>
      <c r="F894">
        <v>0</v>
      </c>
      <c r="G894">
        <v>0</v>
      </c>
      <c r="H894" t="s">
        <v>336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41</v>
      </c>
      <c r="D895" t="s">
        <v>30</v>
      </c>
      <c r="E895">
        <v>26868</v>
      </c>
      <c r="F895">
        <v>1</v>
      </c>
      <c r="G895">
        <v>0</v>
      </c>
      <c r="H895" t="s">
        <v>70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33</v>
      </c>
      <c r="D896" t="s">
        <v>37</v>
      </c>
      <c r="E896">
        <v>48948</v>
      </c>
      <c r="F896">
        <v>0</v>
      </c>
      <c r="G896">
        <v>0</v>
      </c>
      <c r="H896" s="1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33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29</v>
      </c>
      <c r="D899" t="s">
        <v>37</v>
      </c>
      <c r="E899">
        <v>78331</v>
      </c>
      <c r="F899">
        <v>0</v>
      </c>
      <c r="G899">
        <v>1</v>
      </c>
      <c r="H899" t="s">
        <v>337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29</v>
      </c>
      <c r="D901" t="s">
        <v>37</v>
      </c>
      <c r="E901">
        <v>21846</v>
      </c>
      <c r="F901">
        <v>1</v>
      </c>
      <c r="G901">
        <v>0</v>
      </c>
      <c r="H901" t="s">
        <v>213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29</v>
      </c>
      <c r="D902" t="s">
        <v>34</v>
      </c>
      <c r="E902">
        <v>81320</v>
      </c>
      <c r="F902">
        <v>0</v>
      </c>
      <c r="G902">
        <v>0</v>
      </c>
      <c r="H902" s="1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29</v>
      </c>
      <c r="D903" t="s">
        <v>37</v>
      </c>
      <c r="E903">
        <v>54137</v>
      </c>
      <c r="F903">
        <v>0</v>
      </c>
      <c r="G903">
        <v>1</v>
      </c>
      <c r="H903" t="s">
        <v>254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t="s">
        <v>280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t="s">
        <v>338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306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29</v>
      </c>
      <c r="D909" t="s">
        <v>57</v>
      </c>
      <c r="E909">
        <v>45684</v>
      </c>
      <c r="F909">
        <v>1</v>
      </c>
      <c r="G909">
        <v>0</v>
      </c>
      <c r="H909" s="1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33</v>
      </c>
      <c r="D912" t="s">
        <v>30</v>
      </c>
      <c r="E912">
        <v>78420</v>
      </c>
      <c r="F912">
        <v>0</v>
      </c>
      <c r="G912">
        <v>0</v>
      </c>
      <c r="H912" t="s">
        <v>339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33</v>
      </c>
      <c r="D914" t="s">
        <v>57</v>
      </c>
      <c r="E914">
        <v>52278</v>
      </c>
      <c r="F914">
        <v>0</v>
      </c>
      <c r="G914">
        <v>1</v>
      </c>
      <c r="H914" t="s">
        <v>340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36</v>
      </c>
      <c r="D915" t="s">
        <v>34</v>
      </c>
      <c r="E915">
        <v>35641</v>
      </c>
      <c r="F915">
        <v>1</v>
      </c>
      <c r="G915">
        <v>0</v>
      </c>
      <c r="H915" t="s">
        <v>280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29</v>
      </c>
      <c r="D917" t="s">
        <v>34</v>
      </c>
      <c r="E917">
        <v>62820</v>
      </c>
      <c r="F917">
        <v>0</v>
      </c>
      <c r="G917">
        <v>0</v>
      </c>
      <c r="H917" s="1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36</v>
      </c>
      <c r="D918" t="s">
        <v>31</v>
      </c>
      <c r="E918">
        <v>73113</v>
      </c>
      <c r="F918">
        <v>0</v>
      </c>
      <c r="G918">
        <v>0</v>
      </c>
      <c r="H918" t="s">
        <v>150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46</v>
      </c>
      <c r="D920" t="s">
        <v>30</v>
      </c>
      <c r="E920">
        <v>42607</v>
      </c>
      <c r="F920">
        <v>0</v>
      </c>
      <c r="G920">
        <v>1</v>
      </c>
      <c r="H920" t="s">
        <v>341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33</v>
      </c>
      <c r="D921" t="s">
        <v>30</v>
      </c>
      <c r="E921">
        <v>74637</v>
      </c>
      <c r="F921">
        <v>0</v>
      </c>
      <c r="G921">
        <v>0</v>
      </c>
      <c r="H921" t="s">
        <v>342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33</v>
      </c>
      <c r="D922" t="s">
        <v>31</v>
      </c>
      <c r="E922">
        <v>46015</v>
      </c>
      <c r="F922">
        <v>1</v>
      </c>
      <c r="G922">
        <v>1</v>
      </c>
      <c r="H922" t="s">
        <v>180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343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36</v>
      </c>
      <c r="D924" t="s">
        <v>30</v>
      </c>
      <c r="E924">
        <v>39858</v>
      </c>
      <c r="F924">
        <v>1</v>
      </c>
      <c r="G924">
        <v>0</v>
      </c>
      <c r="H924" t="s">
        <v>344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t="s">
        <v>238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36</v>
      </c>
      <c r="D927" t="s">
        <v>31</v>
      </c>
      <c r="E927">
        <v>24401</v>
      </c>
      <c r="F927">
        <v>0</v>
      </c>
      <c r="G927">
        <v>0</v>
      </c>
      <c r="H927" t="s">
        <v>44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29</v>
      </c>
      <c r="D928" t="s">
        <v>34</v>
      </c>
      <c r="E928">
        <v>77583</v>
      </c>
      <c r="F928">
        <v>0</v>
      </c>
      <c r="G928">
        <v>0</v>
      </c>
      <c r="H928" s="1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46</v>
      </c>
      <c r="D929" t="s">
        <v>30</v>
      </c>
      <c r="E929">
        <v>74116</v>
      </c>
      <c r="F929">
        <v>0</v>
      </c>
      <c r="G929">
        <v>0</v>
      </c>
      <c r="H929" t="s">
        <v>240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t="s">
        <v>341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33</v>
      </c>
      <c r="D932" t="s">
        <v>31</v>
      </c>
      <c r="E932">
        <v>79632</v>
      </c>
      <c r="F932">
        <v>0</v>
      </c>
      <c r="G932">
        <v>0</v>
      </c>
      <c r="H932" s="1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33</v>
      </c>
      <c r="D934" t="s">
        <v>30</v>
      </c>
      <c r="E934">
        <v>64950</v>
      </c>
      <c r="F934">
        <v>0</v>
      </c>
      <c r="G934">
        <v>1</v>
      </c>
      <c r="H934" s="1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41</v>
      </c>
      <c r="D935" t="s">
        <v>34</v>
      </c>
      <c r="E935">
        <v>25443</v>
      </c>
      <c r="F935">
        <v>1</v>
      </c>
      <c r="G935">
        <v>0</v>
      </c>
      <c r="H935" t="s">
        <v>195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53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33</v>
      </c>
      <c r="D937" t="s">
        <v>31</v>
      </c>
      <c r="E937">
        <v>32892</v>
      </c>
      <c r="F937">
        <v>1</v>
      </c>
      <c r="G937">
        <v>0</v>
      </c>
      <c r="H937" t="s">
        <v>231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t="s">
        <v>298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t="s">
        <v>163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280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33</v>
      </c>
      <c r="D941" t="s">
        <v>37</v>
      </c>
      <c r="E941">
        <v>60554</v>
      </c>
      <c r="F941">
        <v>1</v>
      </c>
      <c r="G941">
        <v>0</v>
      </c>
      <c r="H941" s="1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46</v>
      </c>
      <c r="D942" t="s">
        <v>30</v>
      </c>
      <c r="E942">
        <v>64831</v>
      </c>
      <c r="F942">
        <v>1</v>
      </c>
      <c r="G942">
        <v>1</v>
      </c>
      <c r="H942" s="1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33</v>
      </c>
      <c r="D943" t="s">
        <v>31</v>
      </c>
      <c r="E943">
        <v>56067</v>
      </c>
      <c r="F943">
        <v>0</v>
      </c>
      <c r="G943">
        <v>1</v>
      </c>
      <c r="H943" t="s">
        <v>345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29</v>
      </c>
      <c r="D944" t="s">
        <v>37</v>
      </c>
      <c r="E944">
        <v>82025</v>
      </c>
      <c r="F944">
        <v>0</v>
      </c>
      <c r="G944">
        <v>0</v>
      </c>
      <c r="H944" t="s">
        <v>346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41</v>
      </c>
      <c r="D946" t="s">
        <v>30</v>
      </c>
      <c r="E946">
        <v>14906</v>
      </c>
      <c r="F946">
        <v>0</v>
      </c>
      <c r="G946">
        <v>0</v>
      </c>
      <c r="H946" t="s">
        <v>195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46</v>
      </c>
      <c r="D948" t="s">
        <v>34</v>
      </c>
      <c r="E948">
        <v>57937</v>
      </c>
      <c r="F948">
        <v>0</v>
      </c>
      <c r="G948">
        <v>1</v>
      </c>
      <c r="H948" t="s">
        <v>145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29</v>
      </c>
      <c r="D949" t="s">
        <v>37</v>
      </c>
      <c r="E949">
        <v>68274</v>
      </c>
      <c r="F949">
        <v>1</v>
      </c>
      <c r="G949">
        <v>1</v>
      </c>
      <c r="H949" t="s">
        <v>97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46</v>
      </c>
      <c r="D951" t="s">
        <v>37</v>
      </c>
      <c r="E951">
        <v>67893</v>
      </c>
      <c r="F951">
        <v>0</v>
      </c>
      <c r="G951">
        <v>1</v>
      </c>
      <c r="H951" s="1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33</v>
      </c>
      <c r="D952" t="s">
        <v>31</v>
      </c>
      <c r="E952">
        <v>27922</v>
      </c>
      <c r="F952">
        <v>1</v>
      </c>
      <c r="G952">
        <v>0</v>
      </c>
      <c r="H952" s="1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33</v>
      </c>
      <c r="D953" t="s">
        <v>31</v>
      </c>
      <c r="E953">
        <v>52190</v>
      </c>
      <c r="F953">
        <v>1</v>
      </c>
      <c r="G953">
        <v>1</v>
      </c>
      <c r="H953" s="1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36</v>
      </c>
      <c r="D954" t="s">
        <v>37</v>
      </c>
      <c r="E954">
        <v>44051</v>
      </c>
      <c r="F954">
        <v>1</v>
      </c>
      <c r="G954">
        <v>1</v>
      </c>
      <c r="H954" t="s">
        <v>172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33</v>
      </c>
      <c r="D955" t="s">
        <v>30</v>
      </c>
      <c r="E955">
        <v>42767</v>
      </c>
      <c r="F955">
        <v>2</v>
      </c>
      <c r="G955">
        <v>0</v>
      </c>
      <c r="H955" s="1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36</v>
      </c>
      <c r="D956" t="s">
        <v>31</v>
      </c>
      <c r="E956">
        <v>46106</v>
      </c>
      <c r="F956">
        <v>1</v>
      </c>
      <c r="G956">
        <v>1</v>
      </c>
      <c r="H956" s="1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29</v>
      </c>
      <c r="D958" t="s">
        <v>34</v>
      </c>
      <c r="E958">
        <v>59754</v>
      </c>
      <c r="F958">
        <v>0</v>
      </c>
      <c r="G958">
        <v>1</v>
      </c>
      <c r="H958" s="1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155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29</v>
      </c>
      <c r="D960" t="s">
        <v>34</v>
      </c>
      <c r="E960">
        <v>59041</v>
      </c>
      <c r="F960">
        <v>1</v>
      </c>
      <c r="G960">
        <v>1</v>
      </c>
      <c r="H960" s="1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33</v>
      </c>
      <c r="D961" t="s">
        <v>37</v>
      </c>
      <c r="E961">
        <v>54237</v>
      </c>
      <c r="F961">
        <v>0</v>
      </c>
      <c r="G961">
        <v>1</v>
      </c>
      <c r="H961" t="s">
        <v>182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29</v>
      </c>
      <c r="D962" t="s">
        <v>37</v>
      </c>
      <c r="E962">
        <v>70647</v>
      </c>
      <c r="F962">
        <v>0</v>
      </c>
      <c r="G962">
        <v>1</v>
      </c>
      <c r="H962" t="s">
        <v>283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33</v>
      </c>
      <c r="D963" t="s">
        <v>30</v>
      </c>
      <c r="E963">
        <v>52597</v>
      </c>
      <c r="F963">
        <v>0</v>
      </c>
      <c r="G963">
        <v>1</v>
      </c>
      <c r="H963" s="1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36</v>
      </c>
      <c r="D964" t="s">
        <v>31</v>
      </c>
      <c r="E964">
        <v>41021</v>
      </c>
      <c r="F964">
        <v>1</v>
      </c>
      <c r="G964">
        <v>0</v>
      </c>
      <c r="H964" t="s">
        <v>206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t="s">
        <v>134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29</v>
      </c>
      <c r="D966" t="s">
        <v>34</v>
      </c>
      <c r="E966">
        <v>50183</v>
      </c>
      <c r="F966">
        <v>1</v>
      </c>
      <c r="G966">
        <v>1</v>
      </c>
      <c r="H966" t="s">
        <v>90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29</v>
      </c>
      <c r="D968" t="s">
        <v>34</v>
      </c>
      <c r="E968">
        <v>92955</v>
      </c>
      <c r="F968">
        <v>0</v>
      </c>
      <c r="G968">
        <v>0</v>
      </c>
      <c r="H968" t="s">
        <v>277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29</v>
      </c>
      <c r="D969" t="s">
        <v>34</v>
      </c>
      <c r="E969">
        <v>33471</v>
      </c>
      <c r="F969">
        <v>1</v>
      </c>
      <c r="G969">
        <v>0</v>
      </c>
      <c r="H969" s="1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t="s">
        <v>221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t="s">
        <v>160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29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33</v>
      </c>
      <c r="D973" t="s">
        <v>31</v>
      </c>
      <c r="E973">
        <v>40706</v>
      </c>
      <c r="F973">
        <v>2</v>
      </c>
      <c r="G973">
        <v>1</v>
      </c>
      <c r="H973" t="s">
        <v>131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46</v>
      </c>
      <c r="D974" t="s">
        <v>34</v>
      </c>
      <c r="E974">
        <v>15716</v>
      </c>
      <c r="F974">
        <v>1</v>
      </c>
      <c r="G974">
        <v>0</v>
      </c>
      <c r="H974" s="1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46</v>
      </c>
      <c r="D975" t="s">
        <v>37</v>
      </c>
      <c r="E975">
        <v>59052</v>
      </c>
      <c r="F975">
        <v>0</v>
      </c>
      <c r="G975">
        <v>1</v>
      </c>
      <c r="H975" t="s">
        <v>341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36</v>
      </c>
      <c r="D976" t="s">
        <v>31</v>
      </c>
      <c r="E976">
        <v>80573</v>
      </c>
      <c r="F976">
        <v>0</v>
      </c>
      <c r="G976">
        <v>0</v>
      </c>
      <c r="H976" t="s">
        <v>347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29</v>
      </c>
      <c r="D977" t="s">
        <v>34</v>
      </c>
      <c r="E977">
        <v>83715</v>
      </c>
      <c r="F977">
        <v>0</v>
      </c>
      <c r="G977">
        <v>0</v>
      </c>
      <c r="H977" s="1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36</v>
      </c>
      <c r="D978" t="s">
        <v>31</v>
      </c>
      <c r="E978">
        <v>82576</v>
      </c>
      <c r="F978">
        <v>0</v>
      </c>
      <c r="G978">
        <v>0</v>
      </c>
      <c r="H978" s="1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36</v>
      </c>
      <c r="D979" t="s">
        <v>34</v>
      </c>
      <c r="E979">
        <v>56962</v>
      </c>
      <c r="F979">
        <v>2</v>
      </c>
      <c r="G979">
        <v>1</v>
      </c>
      <c r="H979" s="1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29</v>
      </c>
      <c r="D980" t="s">
        <v>34</v>
      </c>
      <c r="E980">
        <v>35704</v>
      </c>
      <c r="F980">
        <v>1</v>
      </c>
      <c r="G980">
        <v>1</v>
      </c>
      <c r="H980" s="1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46</v>
      </c>
      <c r="D982" t="s">
        <v>57</v>
      </c>
      <c r="E982">
        <v>46779</v>
      </c>
      <c r="F982">
        <v>1</v>
      </c>
      <c r="G982">
        <v>1</v>
      </c>
      <c r="H982" s="1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29</v>
      </c>
      <c r="D983" t="s">
        <v>37</v>
      </c>
      <c r="E983">
        <v>4861</v>
      </c>
      <c r="F983">
        <v>0</v>
      </c>
      <c r="G983">
        <v>0</v>
      </c>
      <c r="H983" t="s">
        <v>348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36</v>
      </c>
      <c r="D984" t="s">
        <v>37</v>
      </c>
      <c r="E984">
        <v>33462</v>
      </c>
      <c r="F984">
        <v>1</v>
      </c>
      <c r="G984">
        <v>0</v>
      </c>
      <c r="H984" s="1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29</v>
      </c>
      <c r="D985" t="s">
        <v>37</v>
      </c>
      <c r="E985">
        <v>63693</v>
      </c>
      <c r="F985">
        <v>0</v>
      </c>
      <c r="G985">
        <v>1</v>
      </c>
      <c r="H985" t="s">
        <v>134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29</v>
      </c>
      <c r="D986" t="s">
        <v>34</v>
      </c>
      <c r="E986">
        <v>80763</v>
      </c>
      <c r="F986">
        <v>0</v>
      </c>
      <c r="G986">
        <v>0</v>
      </c>
      <c r="H986" t="s">
        <v>191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t="s">
        <v>32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t="s">
        <v>223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29</v>
      </c>
      <c r="D989" t="s">
        <v>34</v>
      </c>
      <c r="E989">
        <v>75759</v>
      </c>
      <c r="F989">
        <v>0</v>
      </c>
      <c r="G989">
        <v>0</v>
      </c>
      <c r="H989" t="s">
        <v>349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46</v>
      </c>
      <c r="D990" t="s">
        <v>30</v>
      </c>
      <c r="E990">
        <v>79689</v>
      </c>
      <c r="F990">
        <v>0</v>
      </c>
      <c r="G990">
        <v>0</v>
      </c>
      <c r="H990" s="1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33</v>
      </c>
      <c r="D991" t="s">
        <v>57</v>
      </c>
      <c r="E991">
        <v>35340</v>
      </c>
      <c r="F991">
        <v>1</v>
      </c>
      <c r="G991">
        <v>1</v>
      </c>
      <c r="H991" t="s">
        <v>133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29</v>
      </c>
      <c r="D992" t="s">
        <v>37</v>
      </c>
      <c r="E992">
        <v>85683</v>
      </c>
      <c r="F992">
        <v>0</v>
      </c>
      <c r="G992">
        <v>0</v>
      </c>
      <c r="H992" t="s">
        <v>327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46</v>
      </c>
      <c r="D993" t="s">
        <v>34</v>
      </c>
      <c r="E993">
        <v>24884</v>
      </c>
      <c r="F993">
        <v>1</v>
      </c>
      <c r="G993">
        <v>0</v>
      </c>
      <c r="H993" t="s">
        <v>328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36</v>
      </c>
      <c r="D994" t="s">
        <v>31</v>
      </c>
      <c r="E994">
        <v>42021</v>
      </c>
      <c r="F994">
        <v>1</v>
      </c>
      <c r="G994">
        <v>0</v>
      </c>
      <c r="H994" t="s">
        <v>44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350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29</v>
      </c>
      <c r="D996" t="s">
        <v>37</v>
      </c>
      <c r="E996">
        <v>64587</v>
      </c>
      <c r="F996">
        <v>1</v>
      </c>
      <c r="G996">
        <v>1</v>
      </c>
      <c r="H996" t="s">
        <v>348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303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t="s">
        <v>75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29</v>
      </c>
      <c r="D1000" t="s">
        <v>34</v>
      </c>
      <c r="E1000">
        <v>52845</v>
      </c>
      <c r="F1000">
        <v>1</v>
      </c>
      <c r="G1000">
        <v>0</v>
      </c>
      <c r="H1000" t="s">
        <v>351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29</v>
      </c>
      <c r="D1001" t="s">
        <v>37</v>
      </c>
      <c r="E1001">
        <v>46086</v>
      </c>
      <c r="F1001">
        <v>0</v>
      </c>
      <c r="G1001">
        <v>1</v>
      </c>
      <c r="H1001" s="1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33</v>
      </c>
      <c r="D1002" t="s">
        <v>57</v>
      </c>
      <c r="E1002">
        <v>78028</v>
      </c>
      <c r="F1002">
        <v>0</v>
      </c>
      <c r="G1002">
        <v>1</v>
      </c>
      <c r="H1002" s="1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33</v>
      </c>
      <c r="D1003" t="s">
        <v>30</v>
      </c>
      <c r="E1003">
        <v>95169</v>
      </c>
      <c r="F1003">
        <v>0</v>
      </c>
      <c r="G1003">
        <v>0</v>
      </c>
      <c r="H1003" s="1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46</v>
      </c>
      <c r="D1004" t="s">
        <v>34</v>
      </c>
      <c r="E1004">
        <v>56337</v>
      </c>
      <c r="F1004">
        <v>1</v>
      </c>
      <c r="G1004">
        <v>1</v>
      </c>
      <c r="H1004" t="s">
        <v>237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t="s">
        <v>188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t="s">
        <v>88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36</v>
      </c>
      <c r="D1008" t="s">
        <v>34</v>
      </c>
      <c r="E1008">
        <v>65569</v>
      </c>
      <c r="F1008">
        <v>0</v>
      </c>
      <c r="G1008">
        <v>1</v>
      </c>
      <c r="H1008" s="1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29</v>
      </c>
      <c r="D1010" t="s">
        <v>34</v>
      </c>
      <c r="E1010">
        <v>19514</v>
      </c>
      <c r="F1010">
        <v>1</v>
      </c>
      <c r="G1010">
        <v>1</v>
      </c>
      <c r="H1010" t="s">
        <v>244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33</v>
      </c>
      <c r="D1011" t="s">
        <v>30</v>
      </c>
      <c r="E1011">
        <v>36736</v>
      </c>
      <c r="F1011">
        <v>1</v>
      </c>
      <c r="G1011">
        <v>1</v>
      </c>
      <c r="H1011" s="1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t="s">
        <v>352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33</v>
      </c>
      <c r="D1013" t="s">
        <v>31</v>
      </c>
      <c r="E1013">
        <v>49187</v>
      </c>
      <c r="F1013">
        <v>0</v>
      </c>
      <c r="G1013">
        <v>1</v>
      </c>
      <c r="H1013" s="1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36</v>
      </c>
      <c r="D1015" t="s">
        <v>31</v>
      </c>
      <c r="E1015">
        <v>34053</v>
      </c>
      <c r="F1015">
        <v>0</v>
      </c>
      <c r="G1015">
        <v>1</v>
      </c>
      <c r="H1015" s="1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36</v>
      </c>
      <c r="D1016" t="s">
        <v>34</v>
      </c>
      <c r="E1016">
        <v>38196</v>
      </c>
      <c r="F1016">
        <v>1</v>
      </c>
      <c r="G1016">
        <v>1</v>
      </c>
      <c r="H1016" t="s">
        <v>269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36</v>
      </c>
      <c r="D1017" t="s">
        <v>34</v>
      </c>
      <c r="E1017">
        <v>59412</v>
      </c>
      <c r="F1017">
        <v>0</v>
      </c>
      <c r="G1017">
        <v>0</v>
      </c>
      <c r="H1017" t="s">
        <v>353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46</v>
      </c>
      <c r="D1018" t="s">
        <v>34</v>
      </c>
      <c r="E1018">
        <v>70924</v>
      </c>
      <c r="F1018">
        <v>0</v>
      </c>
      <c r="G1018">
        <v>0</v>
      </c>
      <c r="H1018" s="1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t="s">
        <v>346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29</v>
      </c>
      <c r="D1020" t="s">
        <v>34</v>
      </c>
      <c r="E1020">
        <v>32300</v>
      </c>
      <c r="F1020">
        <v>1</v>
      </c>
      <c r="G1020">
        <v>0</v>
      </c>
      <c r="H1020" s="1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50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29</v>
      </c>
      <c r="D1022" t="s">
        <v>34</v>
      </c>
      <c r="E1022">
        <v>34961</v>
      </c>
      <c r="F1022">
        <v>1</v>
      </c>
      <c r="G1022">
        <v>0</v>
      </c>
      <c r="H1022" t="s">
        <v>334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33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33</v>
      </c>
      <c r="D1024" t="s">
        <v>31</v>
      </c>
      <c r="E1024">
        <v>64504</v>
      </c>
      <c r="F1024">
        <v>1</v>
      </c>
      <c r="G1024">
        <v>2</v>
      </c>
      <c r="H1024" s="1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36</v>
      </c>
      <c r="D1025" t="s">
        <v>31</v>
      </c>
      <c r="E1025">
        <v>33564</v>
      </c>
      <c r="F1025">
        <v>0</v>
      </c>
      <c r="G1025">
        <v>1</v>
      </c>
      <c r="H1025" t="s">
        <v>121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29</v>
      </c>
      <c r="D1026" t="s">
        <v>34</v>
      </c>
      <c r="E1026">
        <v>17345</v>
      </c>
      <c r="F1026">
        <v>1</v>
      </c>
      <c r="G1026">
        <v>0</v>
      </c>
      <c r="H1026" s="1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32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41</v>
      </c>
      <c r="D1029" t="s">
        <v>30</v>
      </c>
      <c r="E1029">
        <v>15038</v>
      </c>
      <c r="F1029">
        <v>1</v>
      </c>
      <c r="G1029">
        <v>0</v>
      </c>
      <c r="H1029" t="s">
        <v>172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33</v>
      </c>
      <c r="D1030" t="s">
        <v>37</v>
      </c>
      <c r="E1030">
        <v>32173</v>
      </c>
      <c r="F1030">
        <v>0</v>
      </c>
      <c r="G1030">
        <v>1</v>
      </c>
      <c r="H1030" s="1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46</v>
      </c>
      <c r="D1031" t="s">
        <v>31</v>
      </c>
      <c r="E1031">
        <v>68316</v>
      </c>
      <c r="F1031">
        <v>0</v>
      </c>
      <c r="G1031">
        <v>1</v>
      </c>
      <c r="H1031" s="1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t="s">
        <v>339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131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t="s">
        <v>90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46</v>
      </c>
      <c r="D1035" t="s">
        <v>34</v>
      </c>
      <c r="E1035">
        <v>31056</v>
      </c>
      <c r="F1035">
        <v>1</v>
      </c>
      <c r="G1035">
        <v>0</v>
      </c>
      <c r="H1035" t="s">
        <v>354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29</v>
      </c>
      <c r="D1036" t="s">
        <v>34</v>
      </c>
      <c r="E1036">
        <v>79593</v>
      </c>
      <c r="F1036">
        <v>0</v>
      </c>
      <c r="G1036">
        <v>0</v>
      </c>
      <c r="H1036" s="1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73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33</v>
      </c>
      <c r="D1038" t="s">
        <v>31</v>
      </c>
      <c r="E1038">
        <v>37334</v>
      </c>
      <c r="F1038">
        <v>1</v>
      </c>
      <c r="G1038">
        <v>1</v>
      </c>
      <c r="H1038" t="s">
        <v>355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36</v>
      </c>
      <c r="D1039" t="s">
        <v>30</v>
      </c>
      <c r="E1039">
        <v>46423</v>
      </c>
      <c r="F1039">
        <v>1</v>
      </c>
      <c r="G1039">
        <v>1</v>
      </c>
      <c r="H1039" t="s">
        <v>257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t="s">
        <v>86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29</v>
      </c>
      <c r="D1041" t="s">
        <v>34</v>
      </c>
      <c r="E1041">
        <v>47703</v>
      </c>
      <c r="F1041">
        <v>0</v>
      </c>
      <c r="G1041">
        <v>1</v>
      </c>
      <c r="H1041" t="s">
        <v>302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29</v>
      </c>
      <c r="D1042" t="s">
        <v>34</v>
      </c>
      <c r="E1042">
        <v>61180</v>
      </c>
      <c r="F1042">
        <v>0</v>
      </c>
      <c r="G1042">
        <v>1</v>
      </c>
      <c r="H1042" t="s">
        <v>356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29</v>
      </c>
      <c r="D1043" t="s">
        <v>34</v>
      </c>
      <c r="E1043">
        <v>38998</v>
      </c>
      <c r="F1043">
        <v>1</v>
      </c>
      <c r="G1043">
        <v>1</v>
      </c>
      <c r="H1043" s="1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181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t="s">
        <v>120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t="s">
        <v>357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36</v>
      </c>
      <c r="D1047" t="s">
        <v>30</v>
      </c>
      <c r="E1047">
        <v>33168</v>
      </c>
      <c r="F1047">
        <v>0</v>
      </c>
      <c r="G1047">
        <v>1</v>
      </c>
      <c r="H1047" t="s">
        <v>160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36</v>
      </c>
      <c r="D1048" t="s">
        <v>34</v>
      </c>
      <c r="E1048">
        <v>33585</v>
      </c>
      <c r="F1048">
        <v>0</v>
      </c>
      <c r="G1048">
        <v>1</v>
      </c>
      <c r="H1048" t="s">
        <v>293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t="s">
        <v>358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t="s">
        <v>38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29</v>
      </c>
      <c r="D1051" t="s">
        <v>34</v>
      </c>
      <c r="E1051">
        <v>44529</v>
      </c>
      <c r="F1051">
        <v>0</v>
      </c>
      <c r="G1051">
        <v>1</v>
      </c>
      <c r="H1051" s="1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46</v>
      </c>
      <c r="D1052" t="s">
        <v>34</v>
      </c>
      <c r="E1052">
        <v>70924</v>
      </c>
      <c r="F1052">
        <v>0</v>
      </c>
      <c r="G1052">
        <v>0</v>
      </c>
      <c r="H1052" s="1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33</v>
      </c>
      <c r="D1053" t="s">
        <v>31</v>
      </c>
      <c r="E1053">
        <v>28764</v>
      </c>
      <c r="F1053">
        <v>1</v>
      </c>
      <c r="G1053">
        <v>1</v>
      </c>
      <c r="H1053" s="1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t="s">
        <v>229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46</v>
      </c>
      <c r="D1055" t="s">
        <v>37</v>
      </c>
      <c r="E1055">
        <v>25959</v>
      </c>
      <c r="F1055">
        <v>1</v>
      </c>
      <c r="G1055">
        <v>1</v>
      </c>
      <c r="H1055" t="s">
        <v>326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36</v>
      </c>
      <c r="D1056" t="s">
        <v>34</v>
      </c>
      <c r="E1056">
        <v>27100</v>
      </c>
      <c r="F1056">
        <v>1</v>
      </c>
      <c r="G1056">
        <v>0</v>
      </c>
      <c r="H1056" s="1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29</v>
      </c>
      <c r="D1058" t="s">
        <v>34</v>
      </c>
      <c r="E1058">
        <v>42557</v>
      </c>
      <c r="F1058">
        <v>0</v>
      </c>
      <c r="G1058">
        <v>1</v>
      </c>
      <c r="H1058" t="s">
        <v>73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359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t="s">
        <v>137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36</v>
      </c>
      <c r="D1062" t="s">
        <v>34</v>
      </c>
      <c r="E1062">
        <v>62845</v>
      </c>
      <c r="F1062">
        <v>1</v>
      </c>
      <c r="G1062">
        <v>1</v>
      </c>
      <c r="H1062" s="1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t="s">
        <v>297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33</v>
      </c>
      <c r="D1064" t="s">
        <v>30</v>
      </c>
      <c r="E1064">
        <v>42000</v>
      </c>
      <c r="F1064">
        <v>0</v>
      </c>
      <c r="G1064">
        <v>0</v>
      </c>
      <c r="H1064" s="1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33</v>
      </c>
      <c r="D1065" t="s">
        <v>37</v>
      </c>
      <c r="E1065">
        <v>35860</v>
      </c>
      <c r="F1065">
        <v>1</v>
      </c>
      <c r="G1065">
        <v>1</v>
      </c>
      <c r="H1065" t="s">
        <v>100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29</v>
      </c>
      <c r="D1067" t="s">
        <v>34</v>
      </c>
      <c r="E1067">
        <v>16860</v>
      </c>
      <c r="F1067">
        <v>1</v>
      </c>
      <c r="G1067">
        <v>1</v>
      </c>
      <c r="H1067" s="1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46</v>
      </c>
      <c r="D1069" t="s">
        <v>37</v>
      </c>
      <c r="E1069">
        <v>64176</v>
      </c>
      <c r="F1069">
        <v>0</v>
      </c>
      <c r="G1069">
        <v>1</v>
      </c>
      <c r="H1069" s="1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29</v>
      </c>
      <c r="D1070" t="s">
        <v>37</v>
      </c>
      <c r="E1070">
        <v>22304</v>
      </c>
      <c r="F1070">
        <v>0</v>
      </c>
      <c r="G1070">
        <v>0</v>
      </c>
      <c r="H1070" s="1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29</v>
      </c>
      <c r="D1071" t="s">
        <v>34</v>
      </c>
      <c r="E1071">
        <v>67023</v>
      </c>
      <c r="F1071">
        <v>0</v>
      </c>
      <c r="G1071">
        <v>0</v>
      </c>
      <c r="H1071" s="1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33</v>
      </c>
      <c r="D1072" t="s">
        <v>31</v>
      </c>
      <c r="E1072">
        <v>32892</v>
      </c>
      <c r="F1072">
        <v>1</v>
      </c>
      <c r="G1072">
        <v>0</v>
      </c>
      <c r="H1072" t="s">
        <v>231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t="s">
        <v>360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29</v>
      </c>
      <c r="D1075" t="s">
        <v>34</v>
      </c>
      <c r="E1075">
        <v>39722</v>
      </c>
      <c r="F1075">
        <v>0</v>
      </c>
      <c r="G1075">
        <v>1</v>
      </c>
      <c r="H1075" t="s">
        <v>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t="s">
        <v>278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46</v>
      </c>
      <c r="D1079" t="s">
        <v>31</v>
      </c>
      <c r="E1079">
        <v>26907</v>
      </c>
      <c r="F1079">
        <v>1</v>
      </c>
      <c r="G1079">
        <v>1</v>
      </c>
      <c r="H1079" t="s">
        <v>113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36</v>
      </c>
      <c r="D1080" t="s">
        <v>30</v>
      </c>
      <c r="E1080">
        <v>50014</v>
      </c>
      <c r="F1080">
        <v>1</v>
      </c>
      <c r="G1080">
        <v>0</v>
      </c>
      <c r="H1080" t="s">
        <v>123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t="s">
        <v>95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179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29</v>
      </c>
      <c r="D1083" t="s">
        <v>34</v>
      </c>
      <c r="E1083">
        <v>36715</v>
      </c>
      <c r="F1083">
        <v>1</v>
      </c>
      <c r="G1083">
        <v>0</v>
      </c>
      <c r="H1083" t="s">
        <v>202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29</v>
      </c>
      <c r="D1084" t="s">
        <v>34</v>
      </c>
      <c r="E1084">
        <v>79456</v>
      </c>
      <c r="F1084">
        <v>0</v>
      </c>
      <c r="G1084">
        <v>0</v>
      </c>
      <c r="H1084" t="s">
        <v>108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t="s">
        <v>361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36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29</v>
      </c>
      <c r="D1087" t="s">
        <v>34</v>
      </c>
      <c r="E1087">
        <v>54233</v>
      </c>
      <c r="F1087">
        <v>0</v>
      </c>
      <c r="G1087">
        <v>1</v>
      </c>
      <c r="H1087" s="1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33</v>
      </c>
      <c r="D1089" t="s">
        <v>31</v>
      </c>
      <c r="E1089">
        <v>84460</v>
      </c>
      <c r="F1089">
        <v>0</v>
      </c>
      <c r="G1089">
        <v>0</v>
      </c>
      <c r="H1089" s="1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33</v>
      </c>
      <c r="D1091" t="s">
        <v>30</v>
      </c>
      <c r="E1091">
        <v>71691</v>
      </c>
      <c r="F1091">
        <v>0</v>
      </c>
      <c r="G1091">
        <v>0</v>
      </c>
      <c r="H1091" t="s">
        <v>179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t="s">
        <v>319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33</v>
      </c>
      <c r="D1093" t="s">
        <v>30</v>
      </c>
      <c r="E1093">
        <v>39190</v>
      </c>
      <c r="F1093">
        <v>1</v>
      </c>
      <c r="G1093">
        <v>0</v>
      </c>
      <c r="H1093" t="s">
        <v>362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t="s">
        <v>187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33</v>
      </c>
      <c r="D1095" t="s">
        <v>30</v>
      </c>
      <c r="E1095">
        <v>38578</v>
      </c>
      <c r="F1095">
        <v>1</v>
      </c>
      <c r="G1095">
        <v>1</v>
      </c>
      <c r="H1095" t="s">
        <v>204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29</v>
      </c>
      <c r="D1098" t="s">
        <v>37</v>
      </c>
      <c r="E1098">
        <v>79803</v>
      </c>
      <c r="F1098">
        <v>0</v>
      </c>
      <c r="G1098">
        <v>1</v>
      </c>
      <c r="H1098" s="1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46</v>
      </c>
      <c r="D1099" t="s">
        <v>30</v>
      </c>
      <c r="E1099">
        <v>80910</v>
      </c>
      <c r="F1099">
        <v>0</v>
      </c>
      <c r="G1099">
        <v>0</v>
      </c>
      <c r="H1099" t="s">
        <v>175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36</v>
      </c>
      <c r="D1100" t="s">
        <v>31</v>
      </c>
      <c r="E1100">
        <v>27590</v>
      </c>
      <c r="F1100">
        <v>1</v>
      </c>
      <c r="G1100">
        <v>0</v>
      </c>
      <c r="H1100" t="s">
        <v>235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29</v>
      </c>
      <c r="D1101" t="s">
        <v>34</v>
      </c>
      <c r="E1101">
        <v>56775</v>
      </c>
      <c r="F1101">
        <v>0</v>
      </c>
      <c r="G1101">
        <v>1</v>
      </c>
      <c r="H1101" s="1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29</v>
      </c>
      <c r="D1102" t="s">
        <v>37</v>
      </c>
      <c r="E1102">
        <v>83829</v>
      </c>
      <c r="F1102">
        <v>0</v>
      </c>
      <c r="G1102">
        <v>0</v>
      </c>
      <c r="H1102" s="1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46</v>
      </c>
      <c r="D1103" t="s">
        <v>34</v>
      </c>
      <c r="E1103">
        <v>54210</v>
      </c>
      <c r="F1103">
        <v>0</v>
      </c>
      <c r="G1103">
        <v>1</v>
      </c>
      <c r="H1103" t="s">
        <v>156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29</v>
      </c>
      <c r="D1104" t="s">
        <v>34</v>
      </c>
      <c r="E1104">
        <v>38508</v>
      </c>
      <c r="F1104">
        <v>1</v>
      </c>
      <c r="G1104">
        <v>0</v>
      </c>
      <c r="H1104" s="1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t="s">
        <v>363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29</v>
      </c>
      <c r="D1106" t="s">
        <v>34</v>
      </c>
      <c r="E1106">
        <v>30023</v>
      </c>
      <c r="F1106">
        <v>1</v>
      </c>
      <c r="G1106">
        <v>0</v>
      </c>
      <c r="H1106" t="s">
        <v>364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33</v>
      </c>
      <c r="D1107" t="s">
        <v>30</v>
      </c>
      <c r="E1107">
        <v>76045</v>
      </c>
      <c r="F1107">
        <v>0</v>
      </c>
      <c r="G1107">
        <v>0</v>
      </c>
      <c r="H1107" t="s">
        <v>40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t="s">
        <v>334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46</v>
      </c>
      <c r="D1109" t="s">
        <v>34</v>
      </c>
      <c r="E1109">
        <v>15315</v>
      </c>
      <c r="F1109">
        <v>0</v>
      </c>
      <c r="G1109">
        <v>0</v>
      </c>
      <c r="H1109" s="1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46</v>
      </c>
      <c r="D1110" t="s">
        <v>34</v>
      </c>
      <c r="E1110">
        <v>65463</v>
      </c>
      <c r="F1110">
        <v>1</v>
      </c>
      <c r="G1110">
        <v>0</v>
      </c>
      <c r="H1110" t="s">
        <v>118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29</v>
      </c>
      <c r="D1111" t="s">
        <v>34</v>
      </c>
      <c r="E1111">
        <v>66480</v>
      </c>
      <c r="F1111">
        <v>1</v>
      </c>
      <c r="G1111">
        <v>1</v>
      </c>
      <c r="H1111" t="s">
        <v>325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29</v>
      </c>
      <c r="D1112" t="s">
        <v>37</v>
      </c>
      <c r="E1112">
        <v>76773</v>
      </c>
      <c r="F1112">
        <v>0</v>
      </c>
      <c r="G1112">
        <v>0</v>
      </c>
      <c r="H1112" t="s">
        <v>365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46</v>
      </c>
      <c r="D1113" t="s">
        <v>30</v>
      </c>
      <c r="E1113">
        <v>81698</v>
      </c>
      <c r="F1113">
        <v>0</v>
      </c>
      <c r="G1113">
        <v>0</v>
      </c>
      <c r="H1113" s="1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33</v>
      </c>
      <c r="D1114" t="s">
        <v>30</v>
      </c>
      <c r="E1114">
        <v>54466</v>
      </c>
      <c r="F1114">
        <v>1</v>
      </c>
      <c r="G1114">
        <v>1</v>
      </c>
      <c r="H1114" s="1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36</v>
      </c>
      <c r="D1115" t="s">
        <v>30</v>
      </c>
      <c r="E1115">
        <v>98777</v>
      </c>
      <c r="F1115">
        <v>0</v>
      </c>
      <c r="G1115">
        <v>0</v>
      </c>
      <c r="H1115" t="s">
        <v>289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33</v>
      </c>
      <c r="D1116" t="s">
        <v>30</v>
      </c>
      <c r="E1116">
        <v>16269</v>
      </c>
      <c r="F1116">
        <v>1</v>
      </c>
      <c r="G1116">
        <v>0</v>
      </c>
      <c r="H1116" t="s">
        <v>316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t="s">
        <v>104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t="s">
        <v>208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36</v>
      </c>
      <c r="D1119" t="s">
        <v>34</v>
      </c>
      <c r="E1119">
        <v>36262</v>
      </c>
      <c r="F1119">
        <v>0</v>
      </c>
      <c r="G1119">
        <v>0</v>
      </c>
      <c r="H1119" t="s">
        <v>366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41</v>
      </c>
      <c r="D1120" t="s">
        <v>31</v>
      </c>
      <c r="E1120">
        <v>22634</v>
      </c>
      <c r="F1120">
        <v>0</v>
      </c>
      <c r="G1120">
        <v>0</v>
      </c>
      <c r="H1120" t="s">
        <v>367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46</v>
      </c>
      <c r="D1121" t="s">
        <v>34</v>
      </c>
      <c r="E1121">
        <v>47025</v>
      </c>
      <c r="F1121">
        <v>0</v>
      </c>
      <c r="G1121">
        <v>1</v>
      </c>
      <c r="H1121" s="1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t="s">
        <v>83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36</v>
      </c>
      <c r="D1124" t="s">
        <v>37</v>
      </c>
      <c r="E1124">
        <v>52034</v>
      </c>
      <c r="F1124">
        <v>1</v>
      </c>
      <c r="G1124">
        <v>1</v>
      </c>
      <c r="H1124" t="s">
        <v>88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368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29</v>
      </c>
      <c r="D1126" t="s">
        <v>34</v>
      </c>
      <c r="E1126">
        <v>46734</v>
      </c>
      <c r="F1126">
        <v>0</v>
      </c>
      <c r="G1126">
        <v>1</v>
      </c>
      <c r="H1126" t="s">
        <v>369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29</v>
      </c>
      <c r="D1127" t="s">
        <v>37</v>
      </c>
      <c r="E1127">
        <v>39552</v>
      </c>
      <c r="F1127">
        <v>1</v>
      </c>
      <c r="G1127">
        <v>1</v>
      </c>
      <c r="H1127" t="s">
        <v>284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t="s">
        <v>110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41</v>
      </c>
      <c r="D1130" t="s">
        <v>30</v>
      </c>
      <c r="E1130">
        <v>16581</v>
      </c>
      <c r="F1130">
        <v>0</v>
      </c>
      <c r="G1130">
        <v>0</v>
      </c>
      <c r="H1130" s="1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46</v>
      </c>
      <c r="D1131" t="s">
        <v>37</v>
      </c>
      <c r="E1131">
        <v>63998</v>
      </c>
      <c r="F1131">
        <v>0</v>
      </c>
      <c r="G1131">
        <v>0</v>
      </c>
      <c r="H1131" t="s">
        <v>227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36</v>
      </c>
      <c r="D1132" t="s">
        <v>34</v>
      </c>
      <c r="E1132">
        <v>67381</v>
      </c>
      <c r="F1132">
        <v>0</v>
      </c>
      <c r="G1132">
        <v>1</v>
      </c>
      <c r="H1132" t="s">
        <v>320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29</v>
      </c>
      <c r="D1134" t="s">
        <v>34</v>
      </c>
      <c r="E1134">
        <v>42693</v>
      </c>
      <c r="F1134">
        <v>1</v>
      </c>
      <c r="G1134">
        <v>0</v>
      </c>
      <c r="H1134" s="1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321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46</v>
      </c>
      <c r="D1137" t="s">
        <v>31</v>
      </c>
      <c r="E1137">
        <v>49669</v>
      </c>
      <c r="F1137">
        <v>1</v>
      </c>
      <c r="G1137">
        <v>0</v>
      </c>
      <c r="H1137" t="s">
        <v>82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33</v>
      </c>
      <c r="D1139" t="s">
        <v>37</v>
      </c>
      <c r="E1139">
        <v>85696</v>
      </c>
      <c r="F1139">
        <v>0</v>
      </c>
      <c r="G1139">
        <v>0</v>
      </c>
      <c r="H1139" s="1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36</v>
      </c>
      <c r="D1140" t="s">
        <v>37</v>
      </c>
      <c r="E1140">
        <v>10979</v>
      </c>
      <c r="F1140">
        <v>0</v>
      </c>
      <c r="G1140">
        <v>0</v>
      </c>
      <c r="H1140" t="s">
        <v>53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29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36</v>
      </c>
      <c r="D1142" t="s">
        <v>31</v>
      </c>
      <c r="E1142">
        <v>56129</v>
      </c>
      <c r="F1142">
        <v>0</v>
      </c>
      <c r="G1142">
        <v>1</v>
      </c>
      <c r="H1142" t="s">
        <v>84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29</v>
      </c>
      <c r="D1143" t="s">
        <v>34</v>
      </c>
      <c r="E1143">
        <v>37155</v>
      </c>
      <c r="F1143">
        <v>1</v>
      </c>
      <c r="G1143">
        <v>0</v>
      </c>
      <c r="H1143" t="s">
        <v>267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46</v>
      </c>
      <c r="D1144" t="s">
        <v>37</v>
      </c>
      <c r="E1144">
        <v>21282</v>
      </c>
      <c r="F1144">
        <v>1</v>
      </c>
      <c r="G1144">
        <v>0</v>
      </c>
      <c r="H1144" s="1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33</v>
      </c>
      <c r="D1145" t="s">
        <v>30</v>
      </c>
      <c r="E1145">
        <v>33419</v>
      </c>
      <c r="F1145">
        <v>0</v>
      </c>
      <c r="G1145">
        <v>1</v>
      </c>
      <c r="H1145" t="s">
        <v>361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29</v>
      </c>
      <c r="D1146" t="s">
        <v>57</v>
      </c>
      <c r="E1146">
        <v>63285</v>
      </c>
      <c r="F1146">
        <v>0</v>
      </c>
      <c r="G1146">
        <v>0</v>
      </c>
      <c r="H1146" s="1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36</v>
      </c>
      <c r="D1147" t="s">
        <v>31</v>
      </c>
      <c r="E1147">
        <v>21255</v>
      </c>
      <c r="F1147">
        <v>1</v>
      </c>
      <c r="G1147">
        <v>0</v>
      </c>
      <c r="H1147" t="s">
        <v>78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t="s">
        <v>285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t="s">
        <v>68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160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33</v>
      </c>
      <c r="D1152" t="s">
        <v>57</v>
      </c>
      <c r="E1152">
        <v>57513</v>
      </c>
      <c r="F1152">
        <v>0</v>
      </c>
      <c r="G1152">
        <v>0</v>
      </c>
      <c r="H1152" s="1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t="s">
        <v>73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29</v>
      </c>
      <c r="D1154" t="s">
        <v>34</v>
      </c>
      <c r="E1154">
        <v>7500</v>
      </c>
      <c r="F1154">
        <v>0</v>
      </c>
      <c r="G1154">
        <v>1</v>
      </c>
      <c r="H1154" t="s">
        <v>73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t="s">
        <v>159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36</v>
      </c>
      <c r="D1156" t="s">
        <v>34</v>
      </c>
      <c r="E1156">
        <v>54197</v>
      </c>
      <c r="F1156">
        <v>0</v>
      </c>
      <c r="G1156">
        <v>1</v>
      </c>
      <c r="H1156" s="1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33</v>
      </c>
      <c r="D1157" t="s">
        <v>30</v>
      </c>
      <c r="E1157">
        <v>23091</v>
      </c>
      <c r="F1157">
        <v>1</v>
      </c>
      <c r="G1157">
        <v>1</v>
      </c>
      <c r="H1157" t="s">
        <v>77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29</v>
      </c>
      <c r="D1158" t="s">
        <v>34</v>
      </c>
      <c r="E1158">
        <v>46049</v>
      </c>
      <c r="F1158">
        <v>1</v>
      </c>
      <c r="G1158">
        <v>1</v>
      </c>
      <c r="H1158" t="s">
        <v>370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29</v>
      </c>
      <c r="D1160" t="s">
        <v>34</v>
      </c>
      <c r="E1160">
        <v>79410</v>
      </c>
      <c r="F1160">
        <v>0</v>
      </c>
      <c r="G1160">
        <v>0</v>
      </c>
      <c r="H1160" t="s">
        <v>319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29</v>
      </c>
      <c r="D1161" t="s">
        <v>34</v>
      </c>
      <c r="E1161">
        <v>57304</v>
      </c>
      <c r="F1161">
        <v>0</v>
      </c>
      <c r="G1161">
        <v>1</v>
      </c>
      <c r="H1161" s="1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29</v>
      </c>
      <c r="D1162" t="s">
        <v>34</v>
      </c>
      <c r="E1162">
        <v>44375</v>
      </c>
      <c r="F1162">
        <v>0</v>
      </c>
      <c r="G1162">
        <v>1</v>
      </c>
      <c r="H1162" t="s">
        <v>81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t="s">
        <v>68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29</v>
      </c>
      <c r="D1164" t="s">
        <v>34</v>
      </c>
      <c r="E1164">
        <v>59594</v>
      </c>
      <c r="F1164">
        <v>0</v>
      </c>
      <c r="G1164">
        <v>1</v>
      </c>
      <c r="H1164" t="s">
        <v>371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t="s">
        <v>108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t="s">
        <v>358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29</v>
      </c>
      <c r="D1167" t="s">
        <v>34</v>
      </c>
      <c r="E1167">
        <v>62710</v>
      </c>
      <c r="F1167">
        <v>0</v>
      </c>
      <c r="G1167">
        <v>1</v>
      </c>
      <c r="H1167" t="s">
        <v>372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46</v>
      </c>
      <c r="D1168" t="s">
        <v>34</v>
      </c>
      <c r="E1168">
        <v>48985</v>
      </c>
      <c r="F1168">
        <v>0</v>
      </c>
      <c r="G1168">
        <v>1</v>
      </c>
      <c r="H1168" s="1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t="s">
        <v>108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29</v>
      </c>
      <c r="D1170" t="s">
        <v>34</v>
      </c>
      <c r="E1170">
        <v>77142</v>
      </c>
      <c r="F1170">
        <v>0</v>
      </c>
      <c r="G1170">
        <v>0</v>
      </c>
      <c r="H1170" t="s">
        <v>302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123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41</v>
      </c>
      <c r="D1172" t="s">
        <v>34</v>
      </c>
      <c r="E1172">
        <v>14421</v>
      </c>
      <c r="F1172">
        <v>0</v>
      </c>
      <c r="G1172">
        <v>0</v>
      </c>
      <c r="H1172" t="s">
        <v>289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46</v>
      </c>
      <c r="D1173" t="s">
        <v>34</v>
      </c>
      <c r="E1173">
        <v>20130</v>
      </c>
      <c r="F1173">
        <v>0</v>
      </c>
      <c r="G1173">
        <v>0</v>
      </c>
      <c r="H1173" t="s">
        <v>179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t="s">
        <v>373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36</v>
      </c>
      <c r="D1175" t="s">
        <v>34</v>
      </c>
      <c r="E1175">
        <v>66726</v>
      </c>
      <c r="F1175">
        <v>1</v>
      </c>
      <c r="G1175">
        <v>1</v>
      </c>
      <c r="H1175" s="1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41</v>
      </c>
      <c r="D1176" t="s">
        <v>31</v>
      </c>
      <c r="E1176">
        <v>23724</v>
      </c>
      <c r="F1176">
        <v>1</v>
      </c>
      <c r="G1176">
        <v>0</v>
      </c>
      <c r="H1176" s="1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36</v>
      </c>
      <c r="D1177" t="s">
        <v>34</v>
      </c>
      <c r="E1177">
        <v>47353</v>
      </c>
      <c r="F1177">
        <v>0</v>
      </c>
      <c r="G1177">
        <v>1</v>
      </c>
      <c r="H1177" t="s">
        <v>114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36</v>
      </c>
      <c r="D1178" t="s">
        <v>34</v>
      </c>
      <c r="E1178">
        <v>33444</v>
      </c>
      <c r="F1178">
        <v>1</v>
      </c>
      <c r="G1178">
        <v>1</v>
      </c>
      <c r="H1178" s="1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29</v>
      </c>
      <c r="D1179" t="s">
        <v>34</v>
      </c>
      <c r="E1179">
        <v>54386</v>
      </c>
      <c r="F1179">
        <v>0</v>
      </c>
      <c r="G1179">
        <v>1</v>
      </c>
      <c r="H1179" t="s">
        <v>88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29</v>
      </c>
      <c r="D1180" t="s">
        <v>37</v>
      </c>
      <c r="E1180">
        <v>28510</v>
      </c>
      <c r="F1180">
        <v>1</v>
      </c>
      <c r="G1180">
        <v>1</v>
      </c>
      <c r="H1180" t="s">
        <v>221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36</v>
      </c>
      <c r="D1181" t="s">
        <v>30</v>
      </c>
      <c r="E1181">
        <v>90638</v>
      </c>
      <c r="F1181">
        <v>0</v>
      </c>
      <c r="G1181">
        <v>0</v>
      </c>
      <c r="H1181" t="s">
        <v>374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t="s">
        <v>178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29</v>
      </c>
      <c r="D1183" t="s">
        <v>34</v>
      </c>
      <c r="E1183">
        <v>43140</v>
      </c>
      <c r="F1183">
        <v>0</v>
      </c>
      <c r="G1183">
        <v>1</v>
      </c>
      <c r="H1183" s="1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33</v>
      </c>
      <c r="D1184" t="s">
        <v>37</v>
      </c>
      <c r="E1184">
        <v>54959</v>
      </c>
      <c r="F1184">
        <v>0</v>
      </c>
      <c r="G1184">
        <v>1</v>
      </c>
      <c r="H1184" t="s">
        <v>323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41</v>
      </c>
      <c r="D1185" t="s">
        <v>30</v>
      </c>
      <c r="E1185">
        <v>15056</v>
      </c>
      <c r="F1185">
        <v>1</v>
      </c>
      <c r="G1185">
        <v>1</v>
      </c>
      <c r="H1185" s="1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29</v>
      </c>
      <c r="D1188" t="s">
        <v>34</v>
      </c>
      <c r="E1188">
        <v>44393</v>
      </c>
      <c r="F1188">
        <v>1</v>
      </c>
      <c r="G1188">
        <v>1</v>
      </c>
      <c r="H1188" t="s">
        <v>226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33</v>
      </c>
      <c r="D1189" t="s">
        <v>30</v>
      </c>
      <c r="E1189">
        <v>62000</v>
      </c>
      <c r="F1189">
        <v>0</v>
      </c>
      <c r="G1189">
        <v>1</v>
      </c>
      <c r="H1189" t="s">
        <v>301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33</v>
      </c>
      <c r="D1190" t="s">
        <v>31</v>
      </c>
      <c r="E1190">
        <v>31497</v>
      </c>
      <c r="F1190">
        <v>0</v>
      </c>
      <c r="G1190">
        <v>1</v>
      </c>
      <c r="H1190" s="1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46</v>
      </c>
      <c r="D1191" t="s">
        <v>34</v>
      </c>
      <c r="E1191">
        <v>45894</v>
      </c>
      <c r="F1191">
        <v>0</v>
      </c>
      <c r="G1191">
        <v>2</v>
      </c>
      <c r="H1191" t="s">
        <v>375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36</v>
      </c>
      <c r="D1192" t="s">
        <v>37</v>
      </c>
      <c r="E1192">
        <v>78579</v>
      </c>
      <c r="F1192">
        <v>0</v>
      </c>
      <c r="G1192">
        <v>0</v>
      </c>
      <c r="H1192" t="s">
        <v>195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36</v>
      </c>
      <c r="D1193" t="s">
        <v>57</v>
      </c>
      <c r="E1193">
        <v>67369</v>
      </c>
      <c r="F1193">
        <v>0</v>
      </c>
      <c r="G1193">
        <v>1</v>
      </c>
      <c r="H1193" t="s">
        <v>202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29</v>
      </c>
      <c r="D1194" t="s">
        <v>37</v>
      </c>
      <c r="E1194">
        <v>58401</v>
      </c>
      <c r="F1194">
        <v>0</v>
      </c>
      <c r="G1194">
        <v>1</v>
      </c>
      <c r="H1194" t="s">
        <v>376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289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36</v>
      </c>
      <c r="D1196" t="s">
        <v>34</v>
      </c>
      <c r="E1196">
        <v>43641</v>
      </c>
      <c r="F1196">
        <v>1</v>
      </c>
      <c r="G1196">
        <v>1</v>
      </c>
      <c r="H1196" t="s">
        <v>95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36</v>
      </c>
      <c r="D1197" t="s">
        <v>37</v>
      </c>
      <c r="E1197">
        <v>63841</v>
      </c>
      <c r="F1197">
        <v>0</v>
      </c>
      <c r="G1197">
        <v>1</v>
      </c>
      <c r="H1197" t="s">
        <v>96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46</v>
      </c>
      <c r="D1198" t="s">
        <v>34</v>
      </c>
      <c r="E1198">
        <v>46891</v>
      </c>
      <c r="F1198">
        <v>0</v>
      </c>
      <c r="G1198">
        <v>1</v>
      </c>
      <c r="H1198" s="1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36</v>
      </c>
      <c r="D1199" t="s">
        <v>34</v>
      </c>
      <c r="E1199">
        <v>70091</v>
      </c>
      <c r="F1199">
        <v>1</v>
      </c>
      <c r="G1199">
        <v>0</v>
      </c>
      <c r="H1199" t="s">
        <v>137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46</v>
      </c>
      <c r="D1201" t="s">
        <v>57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29</v>
      </c>
      <c r="D1202" t="s">
        <v>34</v>
      </c>
      <c r="E1202">
        <v>54809</v>
      </c>
      <c r="F1202">
        <v>1</v>
      </c>
      <c r="G1202">
        <v>1</v>
      </c>
      <c r="H1202" s="1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29</v>
      </c>
      <c r="D1203" t="s">
        <v>34</v>
      </c>
      <c r="E1203">
        <v>58113</v>
      </c>
      <c r="F1203">
        <v>0</v>
      </c>
      <c r="G1203">
        <v>1</v>
      </c>
      <c r="H1203" t="s">
        <v>340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36</v>
      </c>
      <c r="D1204" t="s">
        <v>34</v>
      </c>
      <c r="E1204">
        <v>51412</v>
      </c>
      <c r="F1204">
        <v>0</v>
      </c>
      <c r="G1204">
        <v>1</v>
      </c>
      <c r="H1204" t="s">
        <v>56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29</v>
      </c>
      <c r="D1205" t="s">
        <v>37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36</v>
      </c>
      <c r="D1206" t="s">
        <v>31</v>
      </c>
      <c r="E1206">
        <v>66636</v>
      </c>
      <c r="F1206">
        <v>0</v>
      </c>
      <c r="G1206">
        <v>0</v>
      </c>
      <c r="H1206" t="s">
        <v>361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36</v>
      </c>
      <c r="D1207" t="s">
        <v>34</v>
      </c>
      <c r="E1207">
        <v>50965</v>
      </c>
      <c r="F1207">
        <v>0</v>
      </c>
      <c r="G1207">
        <v>1</v>
      </c>
      <c r="H1207" t="s">
        <v>50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t="s">
        <v>52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29</v>
      </c>
      <c r="D1209" t="s">
        <v>34</v>
      </c>
      <c r="E1209">
        <v>18351</v>
      </c>
      <c r="F1209">
        <v>0</v>
      </c>
      <c r="G1209">
        <v>0</v>
      </c>
      <c r="H1209" t="s">
        <v>321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33</v>
      </c>
      <c r="D1210" t="s">
        <v>31</v>
      </c>
      <c r="E1210">
        <v>40451</v>
      </c>
      <c r="F1210">
        <v>0</v>
      </c>
      <c r="G1210">
        <v>2</v>
      </c>
      <c r="H1210" t="s">
        <v>145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t="s">
        <v>163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t="s">
        <v>268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t="s">
        <v>158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29</v>
      </c>
      <c r="D1216" t="s">
        <v>34</v>
      </c>
      <c r="E1216">
        <v>56721</v>
      </c>
      <c r="F1216">
        <v>1</v>
      </c>
      <c r="G1216">
        <v>1</v>
      </c>
      <c r="H1216" t="s">
        <v>175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377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135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33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33</v>
      </c>
      <c r="D1220" t="s">
        <v>31</v>
      </c>
      <c r="E1220">
        <v>68682</v>
      </c>
      <c r="F1220">
        <v>0</v>
      </c>
      <c r="G1220">
        <v>0</v>
      </c>
      <c r="H1220" s="1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323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41</v>
      </c>
      <c r="D1222" t="s">
        <v>30</v>
      </c>
      <c r="E1222">
        <v>8940</v>
      </c>
      <c r="F1222">
        <v>1</v>
      </c>
      <c r="G1222">
        <v>0</v>
      </c>
      <c r="H1222" t="s">
        <v>108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29</v>
      </c>
      <c r="D1223" t="s">
        <v>34</v>
      </c>
      <c r="E1223">
        <v>26228</v>
      </c>
      <c r="F1223">
        <v>1</v>
      </c>
      <c r="G1223">
        <v>0</v>
      </c>
      <c r="H1223" t="s">
        <v>233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46</v>
      </c>
      <c r="D1224" t="s">
        <v>37</v>
      </c>
      <c r="E1224">
        <v>77297</v>
      </c>
      <c r="F1224">
        <v>0</v>
      </c>
      <c r="G1224">
        <v>0</v>
      </c>
      <c r="H1224" t="s">
        <v>276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29</v>
      </c>
      <c r="D1225" t="s">
        <v>34</v>
      </c>
      <c r="E1225">
        <v>40211</v>
      </c>
      <c r="F1225">
        <v>1</v>
      </c>
      <c r="G1225">
        <v>1</v>
      </c>
      <c r="H1225" t="s">
        <v>357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33</v>
      </c>
      <c r="D1226" t="s">
        <v>57</v>
      </c>
      <c r="E1226">
        <v>33438</v>
      </c>
      <c r="F1226">
        <v>1</v>
      </c>
      <c r="G1226">
        <v>1</v>
      </c>
      <c r="H1226" t="s">
        <v>233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t="s">
        <v>378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33</v>
      </c>
      <c r="D1228" t="s">
        <v>30</v>
      </c>
      <c r="E1228">
        <v>61284</v>
      </c>
      <c r="F1228">
        <v>0</v>
      </c>
      <c r="G1228">
        <v>0</v>
      </c>
      <c r="H1228" s="1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29</v>
      </c>
      <c r="D1229" t="s">
        <v>34</v>
      </c>
      <c r="E1229">
        <v>22518</v>
      </c>
      <c r="F1229">
        <v>1</v>
      </c>
      <c r="G1229">
        <v>0</v>
      </c>
      <c r="H1229" t="s">
        <v>162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36</v>
      </c>
      <c r="D1230" t="s">
        <v>34</v>
      </c>
      <c r="E1230">
        <v>54730</v>
      </c>
      <c r="F1230">
        <v>0</v>
      </c>
      <c r="G1230">
        <v>1</v>
      </c>
      <c r="H1230" t="s">
        <v>191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36</v>
      </c>
      <c r="D1231" t="s">
        <v>34</v>
      </c>
      <c r="E1231">
        <v>38452</v>
      </c>
      <c r="F1231">
        <v>1</v>
      </c>
      <c r="G1231">
        <v>1</v>
      </c>
      <c r="H1231" t="s">
        <v>86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29</v>
      </c>
      <c r="D1232" t="s">
        <v>37</v>
      </c>
      <c r="E1232">
        <v>44421</v>
      </c>
      <c r="F1232">
        <v>1</v>
      </c>
      <c r="G1232">
        <v>1</v>
      </c>
      <c r="H1232" t="s">
        <v>256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33</v>
      </c>
      <c r="D1233" t="s">
        <v>31</v>
      </c>
      <c r="E1233">
        <v>38197</v>
      </c>
      <c r="F1233">
        <v>1</v>
      </c>
      <c r="G1233">
        <v>0</v>
      </c>
      <c r="H1233" t="s">
        <v>339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29</v>
      </c>
      <c r="D1234" t="s">
        <v>37</v>
      </c>
      <c r="E1234">
        <v>41986</v>
      </c>
      <c r="F1234">
        <v>0</v>
      </c>
      <c r="G1234">
        <v>1</v>
      </c>
      <c r="H1234" s="1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t="s">
        <v>379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33</v>
      </c>
      <c r="D1236" t="s">
        <v>31</v>
      </c>
      <c r="E1236">
        <v>37395</v>
      </c>
      <c r="F1236">
        <v>1</v>
      </c>
      <c r="G1236">
        <v>0</v>
      </c>
      <c r="H1236" s="1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29</v>
      </c>
      <c r="D1237" t="s">
        <v>34</v>
      </c>
      <c r="E1237">
        <v>64722</v>
      </c>
      <c r="F1237">
        <v>1</v>
      </c>
      <c r="G1237">
        <v>0</v>
      </c>
      <c r="H1237" t="s">
        <v>333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36</v>
      </c>
      <c r="D1238" t="s">
        <v>31</v>
      </c>
      <c r="E1238">
        <v>55249</v>
      </c>
      <c r="F1238">
        <v>0</v>
      </c>
      <c r="G1238">
        <v>1</v>
      </c>
      <c r="H1238" t="s">
        <v>171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29</v>
      </c>
      <c r="D1240" t="s">
        <v>34</v>
      </c>
      <c r="E1240">
        <v>28691</v>
      </c>
      <c r="F1240">
        <v>1</v>
      </c>
      <c r="G1240">
        <v>0</v>
      </c>
      <c r="H1240" s="1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196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41</v>
      </c>
      <c r="D1242" t="s">
        <v>30</v>
      </c>
      <c r="E1242">
        <v>25707</v>
      </c>
      <c r="F1242">
        <v>1</v>
      </c>
      <c r="G1242">
        <v>0</v>
      </c>
      <c r="H1242" t="s">
        <v>183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82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36</v>
      </c>
      <c r="D1245" t="s">
        <v>31</v>
      </c>
      <c r="E1245">
        <v>66000</v>
      </c>
      <c r="F1245">
        <v>0</v>
      </c>
      <c r="G1245">
        <v>0</v>
      </c>
      <c r="H1245" t="s">
        <v>376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33</v>
      </c>
      <c r="D1246" t="s">
        <v>31</v>
      </c>
      <c r="E1246">
        <v>27683</v>
      </c>
      <c r="F1246">
        <v>1</v>
      </c>
      <c r="G1246">
        <v>0</v>
      </c>
      <c r="H1246" s="1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29</v>
      </c>
      <c r="D1247" t="s">
        <v>37</v>
      </c>
      <c r="E1247">
        <v>1730</v>
      </c>
      <c r="F1247">
        <v>0</v>
      </c>
      <c r="G1247">
        <v>0</v>
      </c>
      <c r="H1247" t="s">
        <v>238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41</v>
      </c>
      <c r="D1248" t="s">
        <v>30</v>
      </c>
      <c r="E1248">
        <v>7500</v>
      </c>
      <c r="F1248">
        <v>1</v>
      </c>
      <c r="G1248">
        <v>0</v>
      </c>
      <c r="H1248" s="1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33</v>
      </c>
      <c r="D1250" t="s">
        <v>31</v>
      </c>
      <c r="E1250">
        <v>20427</v>
      </c>
      <c r="F1250">
        <v>1</v>
      </c>
      <c r="G1250">
        <v>0</v>
      </c>
      <c r="H1250" t="s">
        <v>364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29</v>
      </c>
      <c r="D1251" t="s">
        <v>34</v>
      </c>
      <c r="E1251">
        <v>65106</v>
      </c>
      <c r="F1251">
        <v>0</v>
      </c>
      <c r="G1251">
        <v>1</v>
      </c>
      <c r="H1251" t="s">
        <v>82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t="s">
        <v>380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29</v>
      </c>
      <c r="D1253" t="s">
        <v>34</v>
      </c>
      <c r="E1253">
        <v>67433</v>
      </c>
      <c r="F1253">
        <v>0</v>
      </c>
      <c r="G1253">
        <v>2</v>
      </c>
      <c r="H1253" t="s">
        <v>76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t="s">
        <v>220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29</v>
      </c>
      <c r="D1255" t="s">
        <v>34</v>
      </c>
      <c r="E1255">
        <v>74716</v>
      </c>
      <c r="F1255">
        <v>0</v>
      </c>
      <c r="G1255">
        <v>1</v>
      </c>
      <c r="H1255" s="1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29</v>
      </c>
      <c r="D1256" t="s">
        <v>37</v>
      </c>
      <c r="E1256">
        <v>68118</v>
      </c>
      <c r="F1256">
        <v>0</v>
      </c>
      <c r="G1256">
        <v>1</v>
      </c>
      <c r="H1256" t="s">
        <v>296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t="s">
        <v>381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46</v>
      </c>
      <c r="D1258" t="s">
        <v>34</v>
      </c>
      <c r="E1258">
        <v>62972</v>
      </c>
      <c r="F1258">
        <v>0</v>
      </c>
      <c r="G1258">
        <v>1</v>
      </c>
      <c r="H1258" s="1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29</v>
      </c>
      <c r="D1259" t="s">
        <v>34</v>
      </c>
      <c r="E1259">
        <v>74190</v>
      </c>
      <c r="F1259">
        <v>0</v>
      </c>
      <c r="G1259">
        <v>1</v>
      </c>
      <c r="H1259" s="1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29</v>
      </c>
      <c r="D1260" t="s">
        <v>34</v>
      </c>
      <c r="E1260">
        <v>39356</v>
      </c>
      <c r="F1260">
        <v>1</v>
      </c>
      <c r="G1260">
        <v>1</v>
      </c>
      <c r="H1260" t="s">
        <v>66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t="s">
        <v>254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33</v>
      </c>
      <c r="D1262" t="s">
        <v>37</v>
      </c>
      <c r="E1262">
        <v>35860</v>
      </c>
      <c r="F1262">
        <v>1</v>
      </c>
      <c r="G1262">
        <v>1</v>
      </c>
      <c r="H1262" t="s">
        <v>100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33</v>
      </c>
      <c r="D1263" t="s">
        <v>37</v>
      </c>
      <c r="E1263">
        <v>90687</v>
      </c>
      <c r="F1263">
        <v>0</v>
      </c>
      <c r="G1263">
        <v>0</v>
      </c>
      <c r="H1263" t="s">
        <v>163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36</v>
      </c>
      <c r="D1264" t="s">
        <v>31</v>
      </c>
      <c r="E1264">
        <v>73450</v>
      </c>
      <c r="F1264">
        <v>0</v>
      </c>
      <c r="G1264">
        <v>0</v>
      </c>
      <c r="H1264" s="1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29</v>
      </c>
      <c r="D1265" t="s">
        <v>34</v>
      </c>
      <c r="E1265">
        <v>31454</v>
      </c>
      <c r="F1265">
        <v>1</v>
      </c>
      <c r="G1265">
        <v>1</v>
      </c>
      <c r="H1265" s="1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29</v>
      </c>
      <c r="D1267" t="s">
        <v>37</v>
      </c>
      <c r="E1267">
        <v>83829</v>
      </c>
      <c r="F1267">
        <v>0</v>
      </c>
      <c r="G1267">
        <v>0</v>
      </c>
      <c r="H1267" s="1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t="s">
        <v>245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t="s">
        <v>113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46</v>
      </c>
      <c r="D1271" t="s">
        <v>30</v>
      </c>
      <c r="E1271">
        <v>85485</v>
      </c>
      <c r="F1271">
        <v>0</v>
      </c>
      <c r="G1271">
        <v>0</v>
      </c>
      <c r="H1271" t="s">
        <v>109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29</v>
      </c>
      <c r="D1272" t="s">
        <v>34</v>
      </c>
      <c r="E1272">
        <v>55956</v>
      </c>
      <c r="F1272">
        <v>0</v>
      </c>
      <c r="G1272">
        <v>0</v>
      </c>
      <c r="H1272" s="1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36</v>
      </c>
      <c r="D1273" t="s">
        <v>30</v>
      </c>
      <c r="E1273">
        <v>64191</v>
      </c>
      <c r="F1273">
        <v>0</v>
      </c>
      <c r="G1273">
        <v>1</v>
      </c>
      <c r="H1273" t="s">
        <v>354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373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36</v>
      </c>
      <c r="D1275" t="s">
        <v>34</v>
      </c>
      <c r="E1275">
        <v>57183</v>
      </c>
      <c r="F1275">
        <v>1</v>
      </c>
      <c r="G1275">
        <v>1</v>
      </c>
      <c r="H1275" t="s">
        <v>105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36</v>
      </c>
      <c r="D1276" t="s">
        <v>37</v>
      </c>
      <c r="E1276">
        <v>23748</v>
      </c>
      <c r="F1276">
        <v>1</v>
      </c>
      <c r="G1276">
        <v>0</v>
      </c>
      <c r="H1276" t="s">
        <v>382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29</v>
      </c>
      <c r="D1277" t="s">
        <v>34</v>
      </c>
      <c r="E1277">
        <v>66303</v>
      </c>
      <c r="F1277">
        <v>0</v>
      </c>
      <c r="G1277">
        <v>1</v>
      </c>
      <c r="H1277" t="s">
        <v>383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36</v>
      </c>
      <c r="D1278" t="s">
        <v>34</v>
      </c>
      <c r="E1278">
        <v>37368</v>
      </c>
      <c r="F1278">
        <v>1</v>
      </c>
      <c r="G1278">
        <v>0</v>
      </c>
      <c r="H1278" t="s">
        <v>294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29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29</v>
      </c>
      <c r="D1280" t="s">
        <v>37</v>
      </c>
      <c r="E1280">
        <v>71847</v>
      </c>
      <c r="F1280">
        <v>0</v>
      </c>
      <c r="G1280">
        <v>0</v>
      </c>
      <c r="H1280" t="s">
        <v>283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29</v>
      </c>
      <c r="D1281" t="s">
        <v>34</v>
      </c>
      <c r="E1281">
        <v>46149</v>
      </c>
      <c r="F1281">
        <v>0</v>
      </c>
      <c r="G1281">
        <v>1</v>
      </c>
      <c r="H1281" t="s">
        <v>196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46</v>
      </c>
      <c r="D1283" t="s">
        <v>37</v>
      </c>
      <c r="E1283">
        <v>49118</v>
      </c>
      <c r="F1283">
        <v>0</v>
      </c>
      <c r="G1283">
        <v>0</v>
      </c>
      <c r="H1283" t="s">
        <v>205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t="s">
        <v>384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36</v>
      </c>
      <c r="D1285" t="s">
        <v>31</v>
      </c>
      <c r="E1285">
        <v>39767</v>
      </c>
      <c r="F1285">
        <v>0</v>
      </c>
      <c r="G1285">
        <v>0</v>
      </c>
      <c r="H1285" t="s">
        <v>370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41</v>
      </c>
      <c r="D1286" t="s">
        <v>34</v>
      </c>
      <c r="E1286">
        <v>26997</v>
      </c>
      <c r="F1286">
        <v>0</v>
      </c>
      <c r="G1286">
        <v>0</v>
      </c>
      <c r="H1286" s="1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29</v>
      </c>
      <c r="D1287" t="s">
        <v>37</v>
      </c>
      <c r="E1287">
        <v>33986</v>
      </c>
      <c r="F1287">
        <v>1</v>
      </c>
      <c r="G1287">
        <v>0</v>
      </c>
      <c r="H1287" t="s">
        <v>166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t="s">
        <v>165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46</v>
      </c>
      <c r="D1289" t="s">
        <v>34</v>
      </c>
      <c r="E1289">
        <v>46831</v>
      </c>
      <c r="F1289">
        <v>1</v>
      </c>
      <c r="G1289">
        <v>1</v>
      </c>
      <c r="H1289" s="1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36</v>
      </c>
      <c r="D1290" t="s">
        <v>34</v>
      </c>
      <c r="E1290">
        <v>83151</v>
      </c>
      <c r="F1290">
        <v>0</v>
      </c>
      <c r="G1290">
        <v>0</v>
      </c>
      <c r="H1290" s="1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29</v>
      </c>
      <c r="D1291" t="s">
        <v>34</v>
      </c>
      <c r="E1291">
        <v>52531</v>
      </c>
      <c r="F1291">
        <v>0</v>
      </c>
      <c r="G1291">
        <v>0</v>
      </c>
      <c r="H1291" t="s">
        <v>206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29</v>
      </c>
      <c r="D1292" t="s">
        <v>34</v>
      </c>
      <c r="E1292">
        <v>15759</v>
      </c>
      <c r="F1292">
        <v>0</v>
      </c>
      <c r="G1292">
        <v>0</v>
      </c>
      <c r="H1292" s="1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153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46</v>
      </c>
      <c r="D1294" t="s">
        <v>34</v>
      </c>
      <c r="E1294">
        <v>43050</v>
      </c>
      <c r="F1294">
        <v>1</v>
      </c>
      <c r="G1294">
        <v>0</v>
      </c>
      <c r="H1294" t="s">
        <v>138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33</v>
      </c>
      <c r="D1295" t="s">
        <v>30</v>
      </c>
      <c r="E1295">
        <v>42997</v>
      </c>
      <c r="F1295">
        <v>1</v>
      </c>
      <c r="G1295">
        <v>1</v>
      </c>
      <c r="H1295" s="1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33</v>
      </c>
      <c r="D1296" t="s">
        <v>30</v>
      </c>
      <c r="E1296">
        <v>48918</v>
      </c>
      <c r="F1296">
        <v>1</v>
      </c>
      <c r="G1296">
        <v>1</v>
      </c>
      <c r="H1296" s="1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36</v>
      </c>
      <c r="D1297" t="s">
        <v>31</v>
      </c>
      <c r="E1297">
        <v>60033</v>
      </c>
      <c r="F1297">
        <v>0</v>
      </c>
      <c r="G1297">
        <v>1</v>
      </c>
      <c r="H1297" t="s">
        <v>263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33</v>
      </c>
      <c r="D1298" t="s">
        <v>31</v>
      </c>
      <c r="E1298">
        <v>34043</v>
      </c>
      <c r="F1298">
        <v>1</v>
      </c>
      <c r="G1298">
        <v>0</v>
      </c>
      <c r="H1298" t="s">
        <v>349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t="s">
        <v>385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29</v>
      </c>
      <c r="D1300" t="s">
        <v>34</v>
      </c>
      <c r="E1300">
        <v>78569</v>
      </c>
      <c r="F1300">
        <v>0</v>
      </c>
      <c r="G1300">
        <v>0</v>
      </c>
      <c r="H1300" t="s">
        <v>386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387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36</v>
      </c>
      <c r="D1302" t="s">
        <v>31</v>
      </c>
      <c r="E1302">
        <v>157733</v>
      </c>
      <c r="F1302">
        <v>1</v>
      </c>
      <c r="G1302">
        <v>0</v>
      </c>
      <c r="H1302" s="1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46</v>
      </c>
      <c r="D1304" t="s">
        <v>34</v>
      </c>
      <c r="E1304">
        <v>23148</v>
      </c>
      <c r="F1304">
        <v>0</v>
      </c>
      <c r="G1304">
        <v>0</v>
      </c>
      <c r="H1304" t="s">
        <v>350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29</v>
      </c>
      <c r="D1305" t="s">
        <v>37</v>
      </c>
      <c r="E1305">
        <v>44267</v>
      </c>
      <c r="F1305">
        <v>1</v>
      </c>
      <c r="G1305">
        <v>1</v>
      </c>
      <c r="H1305" t="s">
        <v>365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29</v>
      </c>
      <c r="D1306" t="s">
        <v>34</v>
      </c>
      <c r="E1306">
        <v>71626</v>
      </c>
      <c r="F1306">
        <v>0</v>
      </c>
      <c r="G1306">
        <v>0</v>
      </c>
      <c r="H1306" s="1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t="s">
        <v>377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t="s">
        <v>120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29</v>
      </c>
      <c r="D1310" t="s">
        <v>34</v>
      </c>
      <c r="E1310">
        <v>65169</v>
      </c>
      <c r="F1310">
        <v>0</v>
      </c>
      <c r="G1310">
        <v>0</v>
      </c>
      <c r="H1310" t="s">
        <v>336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t="s">
        <v>388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t="s">
        <v>389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36</v>
      </c>
      <c r="D1313" t="s">
        <v>30</v>
      </c>
      <c r="E1313">
        <v>64857</v>
      </c>
      <c r="F1313">
        <v>0</v>
      </c>
      <c r="G1313">
        <v>0</v>
      </c>
      <c r="H1313" t="s">
        <v>165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36</v>
      </c>
      <c r="D1314" t="s">
        <v>31</v>
      </c>
      <c r="E1314">
        <v>45143</v>
      </c>
      <c r="F1314">
        <v>0</v>
      </c>
      <c r="G1314">
        <v>1</v>
      </c>
      <c r="H1314" t="s">
        <v>390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46</v>
      </c>
      <c r="D1315" t="s">
        <v>31</v>
      </c>
      <c r="E1315">
        <v>74805</v>
      </c>
      <c r="F1315">
        <v>0</v>
      </c>
      <c r="G1315">
        <v>1</v>
      </c>
      <c r="H1315" s="1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46</v>
      </c>
      <c r="D1316" t="s">
        <v>34</v>
      </c>
      <c r="E1316">
        <v>59060</v>
      </c>
      <c r="F1316">
        <v>1</v>
      </c>
      <c r="G1316">
        <v>0</v>
      </c>
      <c r="H1316" s="1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33</v>
      </c>
      <c r="D1317" t="s">
        <v>30</v>
      </c>
      <c r="E1317">
        <v>27238</v>
      </c>
      <c r="F1317">
        <v>1</v>
      </c>
      <c r="G1317">
        <v>1</v>
      </c>
      <c r="H1317" t="s">
        <v>87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46</v>
      </c>
      <c r="D1319" t="s">
        <v>34</v>
      </c>
      <c r="E1319">
        <v>46094</v>
      </c>
      <c r="F1319">
        <v>1</v>
      </c>
      <c r="G1319">
        <v>1</v>
      </c>
      <c r="H1319" s="1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29</v>
      </c>
      <c r="D1320" t="s">
        <v>34</v>
      </c>
      <c r="E1320">
        <v>40321</v>
      </c>
      <c r="F1320">
        <v>1</v>
      </c>
      <c r="G1320">
        <v>1</v>
      </c>
      <c r="H1320" t="s">
        <v>185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36</v>
      </c>
      <c r="D1322" t="s">
        <v>34</v>
      </c>
      <c r="E1322">
        <v>81843</v>
      </c>
      <c r="F1322">
        <v>0</v>
      </c>
      <c r="G1322">
        <v>0</v>
      </c>
      <c r="H1322" t="s">
        <v>95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36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41</v>
      </c>
      <c r="D1326" t="s">
        <v>34</v>
      </c>
      <c r="E1326">
        <v>18393</v>
      </c>
      <c r="F1326">
        <v>1</v>
      </c>
      <c r="G1326">
        <v>0</v>
      </c>
      <c r="H1326" t="s">
        <v>263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36</v>
      </c>
      <c r="D1327" t="s">
        <v>34</v>
      </c>
      <c r="E1327">
        <v>72828</v>
      </c>
      <c r="F1327">
        <v>0</v>
      </c>
      <c r="G1327">
        <v>1</v>
      </c>
      <c r="H1327" t="s">
        <v>326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29</v>
      </c>
      <c r="D1328" t="s">
        <v>34</v>
      </c>
      <c r="E1328">
        <v>24711</v>
      </c>
      <c r="F1328">
        <v>0</v>
      </c>
      <c r="G1328">
        <v>0</v>
      </c>
      <c r="H1328" t="s">
        <v>269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t="s">
        <v>293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36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33</v>
      </c>
      <c r="D1331" t="s">
        <v>31</v>
      </c>
      <c r="E1331">
        <v>71604</v>
      </c>
      <c r="F1331">
        <v>0</v>
      </c>
      <c r="G1331">
        <v>0</v>
      </c>
      <c r="H1331" t="s">
        <v>341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29</v>
      </c>
      <c r="D1332" t="s">
        <v>34</v>
      </c>
      <c r="E1332">
        <v>27244</v>
      </c>
      <c r="F1332">
        <v>1</v>
      </c>
      <c r="G1332">
        <v>0</v>
      </c>
      <c r="H1332" s="1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29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29</v>
      </c>
      <c r="D1334" t="s">
        <v>34</v>
      </c>
      <c r="E1334">
        <v>71434</v>
      </c>
      <c r="F1334">
        <v>0</v>
      </c>
      <c r="G1334">
        <v>1</v>
      </c>
      <c r="H1334" t="s">
        <v>257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185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36</v>
      </c>
      <c r="D1336" t="s">
        <v>34</v>
      </c>
      <c r="E1336">
        <v>88097</v>
      </c>
      <c r="F1336">
        <v>1</v>
      </c>
      <c r="G1336">
        <v>0</v>
      </c>
      <c r="H1336" t="s">
        <v>205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29</v>
      </c>
      <c r="D1337" t="s">
        <v>34</v>
      </c>
      <c r="E1337">
        <v>51948</v>
      </c>
      <c r="F1337">
        <v>0</v>
      </c>
      <c r="G1337">
        <v>1</v>
      </c>
      <c r="H1337" t="s">
        <v>275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36</v>
      </c>
      <c r="D1339" t="s">
        <v>34</v>
      </c>
      <c r="E1339">
        <v>35876</v>
      </c>
      <c r="F1339">
        <v>0</v>
      </c>
      <c r="G1339">
        <v>0</v>
      </c>
      <c r="H1339" t="s">
        <v>376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29</v>
      </c>
      <c r="D1340" t="s">
        <v>57</v>
      </c>
      <c r="E1340">
        <v>40049</v>
      </c>
      <c r="F1340">
        <v>0</v>
      </c>
      <c r="G1340">
        <v>1</v>
      </c>
      <c r="H1340" t="s">
        <v>208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t="s">
        <v>319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36</v>
      </c>
      <c r="D1343" t="s">
        <v>34</v>
      </c>
      <c r="E1343">
        <v>43263</v>
      </c>
      <c r="F1343">
        <v>0</v>
      </c>
      <c r="G1343">
        <v>1</v>
      </c>
      <c r="H1343" t="s">
        <v>382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36</v>
      </c>
      <c r="D1344" t="s">
        <v>34</v>
      </c>
      <c r="E1344">
        <v>62845</v>
      </c>
      <c r="F1344">
        <v>1</v>
      </c>
      <c r="G1344">
        <v>1</v>
      </c>
      <c r="H1344" s="1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29</v>
      </c>
      <c r="D1345" t="s">
        <v>34</v>
      </c>
      <c r="E1345">
        <v>18929</v>
      </c>
      <c r="F1345">
        <v>0</v>
      </c>
      <c r="G1345">
        <v>0</v>
      </c>
      <c r="H1345" t="s">
        <v>229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41</v>
      </c>
      <c r="D1346" t="s">
        <v>30</v>
      </c>
      <c r="E1346">
        <v>24367</v>
      </c>
      <c r="F1346">
        <v>1</v>
      </c>
      <c r="G1346">
        <v>0</v>
      </c>
      <c r="H1346" t="s">
        <v>146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50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46</v>
      </c>
      <c r="D1348" t="s">
        <v>34</v>
      </c>
      <c r="E1348">
        <v>26887</v>
      </c>
      <c r="F1348">
        <v>0</v>
      </c>
      <c r="G1348">
        <v>1</v>
      </c>
      <c r="H1348" s="1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t="s">
        <v>84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t="s">
        <v>140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33</v>
      </c>
      <c r="D1351" t="s">
        <v>37</v>
      </c>
      <c r="E1351">
        <v>85696</v>
      </c>
      <c r="F1351">
        <v>0</v>
      </c>
      <c r="G1351">
        <v>0</v>
      </c>
      <c r="H1351" s="1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33</v>
      </c>
      <c r="D1352" t="s">
        <v>31</v>
      </c>
      <c r="E1352">
        <v>76542</v>
      </c>
      <c r="F1352">
        <v>0</v>
      </c>
      <c r="G1352">
        <v>0</v>
      </c>
      <c r="H1352" t="s">
        <v>216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290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29</v>
      </c>
      <c r="D1355" t="s">
        <v>34</v>
      </c>
      <c r="E1355">
        <v>69139</v>
      </c>
      <c r="F1355">
        <v>0</v>
      </c>
      <c r="G1355">
        <v>1</v>
      </c>
      <c r="H1355" t="s">
        <v>253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29</v>
      </c>
      <c r="D1356" t="s">
        <v>34</v>
      </c>
      <c r="E1356">
        <v>69109</v>
      </c>
      <c r="F1356">
        <v>0</v>
      </c>
      <c r="G1356">
        <v>0</v>
      </c>
      <c r="H1356" s="1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69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29</v>
      </c>
      <c r="D1358" t="s">
        <v>34</v>
      </c>
      <c r="E1358">
        <v>38136</v>
      </c>
      <c r="F1358">
        <v>1</v>
      </c>
      <c r="G1358">
        <v>0</v>
      </c>
      <c r="H1358" t="s">
        <v>95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33</v>
      </c>
      <c r="D1359" t="s">
        <v>30</v>
      </c>
      <c r="E1359">
        <v>62159</v>
      </c>
      <c r="F1359">
        <v>0</v>
      </c>
      <c r="G1359">
        <v>0</v>
      </c>
      <c r="H1359" t="s">
        <v>62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128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36</v>
      </c>
      <c r="D1361" t="s">
        <v>30</v>
      </c>
      <c r="E1361">
        <v>33316</v>
      </c>
      <c r="F1361">
        <v>1</v>
      </c>
      <c r="G1361">
        <v>1</v>
      </c>
      <c r="H1361" s="1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t="s">
        <v>391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41</v>
      </c>
      <c r="D1363" t="s">
        <v>34</v>
      </c>
      <c r="E1363">
        <v>17256</v>
      </c>
      <c r="F1363">
        <v>1</v>
      </c>
      <c r="G1363">
        <v>0</v>
      </c>
      <c r="H1363" t="s">
        <v>80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29</v>
      </c>
      <c r="D1364" t="s">
        <v>37</v>
      </c>
      <c r="E1364">
        <v>53034</v>
      </c>
      <c r="F1364">
        <v>1</v>
      </c>
      <c r="G1364">
        <v>1</v>
      </c>
      <c r="H1364" t="s">
        <v>127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46</v>
      </c>
      <c r="D1365" t="s">
        <v>31</v>
      </c>
      <c r="E1365">
        <v>52203</v>
      </c>
      <c r="F1365">
        <v>0</v>
      </c>
      <c r="G1365">
        <v>0</v>
      </c>
      <c r="H1365" t="s">
        <v>392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46</v>
      </c>
      <c r="D1366" t="s">
        <v>37</v>
      </c>
      <c r="E1366">
        <v>59601</v>
      </c>
      <c r="F1366">
        <v>0</v>
      </c>
      <c r="G1366">
        <v>1</v>
      </c>
      <c r="H1366" t="s">
        <v>297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36</v>
      </c>
      <c r="D1367" t="s">
        <v>30</v>
      </c>
      <c r="E1367">
        <v>75154</v>
      </c>
      <c r="F1367">
        <v>0</v>
      </c>
      <c r="G1367">
        <v>1</v>
      </c>
      <c r="H1367" s="1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29</v>
      </c>
      <c r="D1369" t="s">
        <v>34</v>
      </c>
      <c r="E1369">
        <v>37971</v>
      </c>
      <c r="F1369">
        <v>1</v>
      </c>
      <c r="G1369">
        <v>0</v>
      </c>
      <c r="H1369" t="s">
        <v>223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36</v>
      </c>
      <c r="D1370" t="s">
        <v>37</v>
      </c>
      <c r="E1370">
        <v>41335</v>
      </c>
      <c r="F1370">
        <v>1</v>
      </c>
      <c r="G1370">
        <v>0</v>
      </c>
      <c r="H1370" t="s">
        <v>150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29</v>
      </c>
      <c r="D1371" t="s">
        <v>34</v>
      </c>
      <c r="E1371">
        <v>67267</v>
      </c>
      <c r="F1371">
        <v>0</v>
      </c>
      <c r="G1371">
        <v>1</v>
      </c>
      <c r="H1371" t="s">
        <v>129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304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46</v>
      </c>
      <c r="D1373" t="s">
        <v>31</v>
      </c>
      <c r="E1373">
        <v>50523</v>
      </c>
      <c r="F1373">
        <v>1</v>
      </c>
      <c r="G1373">
        <v>1</v>
      </c>
      <c r="H1373" t="s">
        <v>291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36</v>
      </c>
      <c r="D1374" t="s">
        <v>30</v>
      </c>
      <c r="E1374">
        <v>35791</v>
      </c>
      <c r="F1374">
        <v>2</v>
      </c>
      <c r="G1374">
        <v>1</v>
      </c>
      <c r="H1374" s="1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33</v>
      </c>
      <c r="D1375" t="s">
        <v>37</v>
      </c>
      <c r="E1375">
        <v>50611</v>
      </c>
      <c r="F1375">
        <v>0</v>
      </c>
      <c r="G1375">
        <v>1</v>
      </c>
      <c r="H1375" s="1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240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29</v>
      </c>
      <c r="D1379" t="s">
        <v>34</v>
      </c>
      <c r="E1379">
        <v>21355</v>
      </c>
      <c r="F1379">
        <v>1</v>
      </c>
      <c r="G1379">
        <v>0</v>
      </c>
      <c r="H1379" t="s">
        <v>113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36</v>
      </c>
      <c r="D1380" t="s">
        <v>31</v>
      </c>
      <c r="E1380">
        <v>57420</v>
      </c>
      <c r="F1380">
        <v>0</v>
      </c>
      <c r="G1380">
        <v>1</v>
      </c>
      <c r="H1380" t="s">
        <v>265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36</v>
      </c>
      <c r="D1381" t="s">
        <v>31</v>
      </c>
      <c r="F1381">
        <v>0</v>
      </c>
      <c r="G1381">
        <v>1</v>
      </c>
      <c r="H1381" s="1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36</v>
      </c>
      <c r="D1382" t="s">
        <v>37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46</v>
      </c>
      <c r="D1383" t="s">
        <v>31</v>
      </c>
      <c r="E1383">
        <v>54342</v>
      </c>
      <c r="F1383">
        <v>1</v>
      </c>
      <c r="G1383">
        <v>1</v>
      </c>
      <c r="H1383" s="1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46</v>
      </c>
      <c r="D1385" t="s">
        <v>30</v>
      </c>
      <c r="F1385">
        <v>1</v>
      </c>
      <c r="G1385">
        <v>1</v>
      </c>
      <c r="H1385" s="1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29</v>
      </c>
      <c r="D1386" t="s">
        <v>34</v>
      </c>
      <c r="E1386">
        <v>20895</v>
      </c>
      <c r="F1386">
        <v>1</v>
      </c>
      <c r="G1386">
        <v>0</v>
      </c>
      <c r="H1386" s="1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29</v>
      </c>
      <c r="D1387" t="s">
        <v>34</v>
      </c>
      <c r="E1387">
        <v>92344</v>
      </c>
      <c r="F1387">
        <v>0</v>
      </c>
      <c r="G1387">
        <v>0</v>
      </c>
      <c r="H1387" t="s">
        <v>176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33</v>
      </c>
      <c r="D1388" t="s">
        <v>31</v>
      </c>
      <c r="F1388">
        <v>1</v>
      </c>
      <c r="G1388">
        <v>0</v>
      </c>
      <c r="H1388" s="1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46</v>
      </c>
      <c r="D1389" t="s">
        <v>31</v>
      </c>
      <c r="E1389">
        <v>26907</v>
      </c>
      <c r="F1389">
        <v>1</v>
      </c>
      <c r="G1389">
        <v>1</v>
      </c>
      <c r="H1389" t="s">
        <v>113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t="s">
        <v>119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36</v>
      </c>
      <c r="D1392" t="s">
        <v>34</v>
      </c>
      <c r="E1392">
        <v>53761</v>
      </c>
      <c r="F1392">
        <v>1</v>
      </c>
      <c r="G1392">
        <v>1</v>
      </c>
      <c r="H1392" s="1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33</v>
      </c>
      <c r="D1394" t="s">
        <v>31</v>
      </c>
      <c r="E1394">
        <v>38887</v>
      </c>
      <c r="F1394">
        <v>1</v>
      </c>
      <c r="G1394">
        <v>0</v>
      </c>
      <c r="H1394" s="1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46</v>
      </c>
      <c r="D1395" t="s">
        <v>30</v>
      </c>
      <c r="E1395">
        <v>41658</v>
      </c>
      <c r="F1395">
        <v>1</v>
      </c>
      <c r="G1395">
        <v>1</v>
      </c>
      <c r="H1395" s="1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t="s">
        <v>393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36</v>
      </c>
      <c r="D1397" t="s">
        <v>34</v>
      </c>
      <c r="E1397">
        <v>63915</v>
      </c>
      <c r="F1397">
        <v>0</v>
      </c>
      <c r="G1397">
        <v>2</v>
      </c>
      <c r="H1397" t="s">
        <v>357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29</v>
      </c>
      <c r="D1398" t="s">
        <v>37</v>
      </c>
      <c r="E1398">
        <v>39996</v>
      </c>
      <c r="F1398">
        <v>1</v>
      </c>
      <c r="G1398">
        <v>1</v>
      </c>
      <c r="H1398" t="s">
        <v>53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29</v>
      </c>
      <c r="D1399" t="s">
        <v>37</v>
      </c>
      <c r="E1399">
        <v>26759</v>
      </c>
      <c r="F1399">
        <v>1</v>
      </c>
      <c r="G1399">
        <v>0</v>
      </c>
      <c r="H1399" s="1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36</v>
      </c>
      <c r="D1400" t="s">
        <v>37</v>
      </c>
      <c r="E1400">
        <v>63841</v>
      </c>
      <c r="F1400">
        <v>0</v>
      </c>
      <c r="G1400">
        <v>1</v>
      </c>
      <c r="H1400" t="s">
        <v>96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29</v>
      </c>
      <c r="D1402" t="s">
        <v>34</v>
      </c>
      <c r="E1402">
        <v>60544</v>
      </c>
      <c r="F1402">
        <v>1</v>
      </c>
      <c r="G1402">
        <v>1</v>
      </c>
      <c r="H1402" t="s">
        <v>352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29</v>
      </c>
      <c r="D1403" t="s">
        <v>34</v>
      </c>
      <c r="E1403">
        <v>65685</v>
      </c>
      <c r="F1403">
        <v>0</v>
      </c>
      <c r="G1403">
        <v>1</v>
      </c>
      <c r="H1403" t="s">
        <v>263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29</v>
      </c>
      <c r="D1404" t="s">
        <v>34</v>
      </c>
      <c r="E1404">
        <v>37716</v>
      </c>
      <c r="F1404">
        <v>0</v>
      </c>
      <c r="G1404">
        <v>1</v>
      </c>
      <c r="H1404" t="s">
        <v>116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394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36</v>
      </c>
      <c r="D1406" t="s">
        <v>34</v>
      </c>
      <c r="E1406">
        <v>44511</v>
      </c>
      <c r="F1406">
        <v>1</v>
      </c>
      <c r="G1406">
        <v>0</v>
      </c>
      <c r="H1406" s="1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36</v>
      </c>
      <c r="D1408" t="s">
        <v>31</v>
      </c>
      <c r="E1408">
        <v>47352</v>
      </c>
      <c r="F1408">
        <v>0</v>
      </c>
      <c r="G1408">
        <v>1</v>
      </c>
      <c r="H1408" s="1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36</v>
      </c>
      <c r="D1409" t="s">
        <v>34</v>
      </c>
      <c r="E1409">
        <v>67087</v>
      </c>
      <c r="F1409">
        <v>0</v>
      </c>
      <c r="G1409">
        <v>1</v>
      </c>
      <c r="H1409" t="s">
        <v>184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29</v>
      </c>
      <c r="D1410" t="s">
        <v>34</v>
      </c>
      <c r="E1410">
        <v>57045</v>
      </c>
      <c r="F1410">
        <v>0</v>
      </c>
      <c r="G1410">
        <v>1</v>
      </c>
      <c r="H1410" s="1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33</v>
      </c>
      <c r="D1411" t="s">
        <v>37</v>
      </c>
      <c r="E1411">
        <v>36957</v>
      </c>
      <c r="F1411">
        <v>1</v>
      </c>
      <c r="G1411">
        <v>1</v>
      </c>
      <c r="H1411" s="1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t="s">
        <v>197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29</v>
      </c>
      <c r="D1413" t="s">
        <v>34</v>
      </c>
      <c r="E1413">
        <v>80134</v>
      </c>
      <c r="F1413">
        <v>1</v>
      </c>
      <c r="G1413">
        <v>0</v>
      </c>
      <c r="H1413" t="s">
        <v>156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36</v>
      </c>
      <c r="D1414" t="s">
        <v>34</v>
      </c>
      <c r="E1414">
        <v>43142</v>
      </c>
      <c r="F1414">
        <v>1</v>
      </c>
      <c r="G1414">
        <v>1</v>
      </c>
      <c r="H1414" t="s">
        <v>350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29</v>
      </c>
      <c r="D1415" t="s">
        <v>34</v>
      </c>
      <c r="E1415">
        <v>80589</v>
      </c>
      <c r="F1415">
        <v>0</v>
      </c>
      <c r="G1415">
        <v>0</v>
      </c>
      <c r="H1415" t="s">
        <v>123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188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41</v>
      </c>
      <c r="D1418" t="s">
        <v>31</v>
      </c>
      <c r="E1418">
        <v>22634</v>
      </c>
      <c r="F1418">
        <v>0</v>
      </c>
      <c r="G1418">
        <v>0</v>
      </c>
      <c r="H1418" t="s">
        <v>367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t="s">
        <v>395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29</v>
      </c>
      <c r="D1420" t="s">
        <v>34</v>
      </c>
      <c r="E1420">
        <v>36026</v>
      </c>
      <c r="F1420">
        <v>2</v>
      </c>
      <c r="G1420">
        <v>1</v>
      </c>
      <c r="H1420" t="s">
        <v>396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29</v>
      </c>
      <c r="D1421" t="s">
        <v>34</v>
      </c>
      <c r="E1421">
        <v>24639</v>
      </c>
      <c r="F1421">
        <v>1</v>
      </c>
      <c r="G1421">
        <v>1</v>
      </c>
      <c r="H1421" t="s">
        <v>234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33</v>
      </c>
      <c r="D1422" t="s">
        <v>31</v>
      </c>
      <c r="E1422">
        <v>34578</v>
      </c>
      <c r="F1422">
        <v>2</v>
      </c>
      <c r="G1422">
        <v>1</v>
      </c>
      <c r="H1422" s="1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46</v>
      </c>
      <c r="D1423" t="s">
        <v>30</v>
      </c>
      <c r="E1423">
        <v>65704</v>
      </c>
      <c r="F1423">
        <v>0</v>
      </c>
      <c r="G1423">
        <v>0</v>
      </c>
      <c r="H1423" t="s">
        <v>358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33</v>
      </c>
      <c r="D1425" t="s">
        <v>31</v>
      </c>
      <c r="E1425">
        <v>54132</v>
      </c>
      <c r="F1425">
        <v>0</v>
      </c>
      <c r="G1425">
        <v>1</v>
      </c>
      <c r="H1425" t="s">
        <v>145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29</v>
      </c>
      <c r="D1426" t="s">
        <v>34</v>
      </c>
      <c r="E1426">
        <v>18690</v>
      </c>
      <c r="F1426">
        <v>0</v>
      </c>
      <c r="G1426">
        <v>0</v>
      </c>
      <c r="H1426" t="s">
        <v>199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29</v>
      </c>
      <c r="D1427" t="s">
        <v>34</v>
      </c>
      <c r="E1427">
        <v>28164</v>
      </c>
      <c r="F1427">
        <v>1</v>
      </c>
      <c r="G1427">
        <v>0</v>
      </c>
      <c r="H1427" s="1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t="s">
        <v>221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t="s">
        <v>157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46</v>
      </c>
      <c r="D1430" t="s">
        <v>30</v>
      </c>
      <c r="E1430">
        <v>38741</v>
      </c>
      <c r="F1430">
        <v>1</v>
      </c>
      <c r="G1430">
        <v>1</v>
      </c>
      <c r="H1430" t="s">
        <v>86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36</v>
      </c>
      <c r="D1432" t="s">
        <v>34</v>
      </c>
      <c r="E1432">
        <v>27100</v>
      </c>
      <c r="F1432">
        <v>1</v>
      </c>
      <c r="G1432">
        <v>0</v>
      </c>
      <c r="H1432" s="1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46</v>
      </c>
      <c r="D1433" t="s">
        <v>37</v>
      </c>
      <c r="E1433">
        <v>31163</v>
      </c>
      <c r="F1433">
        <v>1</v>
      </c>
      <c r="G1433">
        <v>0</v>
      </c>
      <c r="H1433" t="s">
        <v>374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29</v>
      </c>
      <c r="D1434" t="s">
        <v>34</v>
      </c>
      <c r="E1434">
        <v>92533</v>
      </c>
      <c r="F1434">
        <v>0</v>
      </c>
      <c r="G1434">
        <v>0</v>
      </c>
      <c r="H1434" t="s">
        <v>299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261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29</v>
      </c>
      <c r="D1436" t="s">
        <v>37</v>
      </c>
      <c r="E1436">
        <v>70844</v>
      </c>
      <c r="F1436">
        <v>1</v>
      </c>
      <c r="G1436">
        <v>1</v>
      </c>
      <c r="H1436" t="s">
        <v>242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46</v>
      </c>
      <c r="D1437" t="s">
        <v>34</v>
      </c>
      <c r="E1437">
        <v>31086</v>
      </c>
      <c r="F1437">
        <v>1</v>
      </c>
      <c r="G1437">
        <v>1</v>
      </c>
      <c r="H1437" s="1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29</v>
      </c>
      <c r="D1438" t="s">
        <v>34</v>
      </c>
      <c r="E1438">
        <v>60544</v>
      </c>
      <c r="F1438">
        <v>1</v>
      </c>
      <c r="G1438">
        <v>1</v>
      </c>
      <c r="H1438" t="s">
        <v>352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46</v>
      </c>
      <c r="D1439" t="s">
        <v>31</v>
      </c>
      <c r="E1439">
        <v>20491</v>
      </c>
      <c r="F1439">
        <v>0</v>
      </c>
      <c r="G1439">
        <v>0</v>
      </c>
      <c r="H1439" t="s">
        <v>340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29</v>
      </c>
      <c r="D1440" t="s">
        <v>34</v>
      </c>
      <c r="E1440">
        <v>42523</v>
      </c>
      <c r="F1440">
        <v>0</v>
      </c>
      <c r="G1440">
        <v>0</v>
      </c>
      <c r="H1440" t="s">
        <v>356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29</v>
      </c>
      <c r="D1441" t="s">
        <v>34</v>
      </c>
      <c r="E1441">
        <v>39922</v>
      </c>
      <c r="F1441">
        <v>1</v>
      </c>
      <c r="G1441">
        <v>0</v>
      </c>
      <c r="H1441" t="s">
        <v>326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t="s">
        <v>278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36</v>
      </c>
      <c r="D1443" t="s">
        <v>34</v>
      </c>
      <c r="E1443">
        <v>36408</v>
      </c>
      <c r="F1443">
        <v>1</v>
      </c>
      <c r="G1443">
        <v>1</v>
      </c>
      <c r="H1443" t="s">
        <v>397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36</v>
      </c>
      <c r="D1445" t="s">
        <v>57</v>
      </c>
      <c r="E1445">
        <v>78427</v>
      </c>
      <c r="F1445">
        <v>0</v>
      </c>
      <c r="G1445">
        <v>0</v>
      </c>
      <c r="H1445" t="s">
        <v>398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t="s">
        <v>67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29</v>
      </c>
      <c r="D1447" t="s">
        <v>34</v>
      </c>
      <c r="E1447">
        <v>51876</v>
      </c>
      <c r="F1447">
        <v>0</v>
      </c>
      <c r="G1447">
        <v>0</v>
      </c>
      <c r="H1447" t="s">
        <v>399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46</v>
      </c>
      <c r="D1448" t="s">
        <v>34</v>
      </c>
      <c r="E1448">
        <v>78041</v>
      </c>
      <c r="F1448">
        <v>0</v>
      </c>
      <c r="G1448">
        <v>0</v>
      </c>
      <c r="H1448" t="s">
        <v>119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29</v>
      </c>
      <c r="D1449" t="s">
        <v>34</v>
      </c>
      <c r="E1449">
        <v>52852</v>
      </c>
      <c r="F1449">
        <v>0</v>
      </c>
      <c r="G1449">
        <v>1</v>
      </c>
      <c r="H1449" s="1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33</v>
      </c>
      <c r="D1450" t="s">
        <v>31</v>
      </c>
      <c r="E1450">
        <v>70038</v>
      </c>
      <c r="F1450">
        <v>0</v>
      </c>
      <c r="G1450">
        <v>0</v>
      </c>
      <c r="H1450" t="s">
        <v>349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46</v>
      </c>
      <c r="D1451" t="s">
        <v>31</v>
      </c>
      <c r="E1451">
        <v>69401</v>
      </c>
      <c r="F1451">
        <v>0</v>
      </c>
      <c r="G1451">
        <v>1</v>
      </c>
      <c r="H1451" t="s">
        <v>81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t="s">
        <v>400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29</v>
      </c>
      <c r="D1453" t="s">
        <v>34</v>
      </c>
      <c r="E1453">
        <v>77343</v>
      </c>
      <c r="F1453">
        <v>0</v>
      </c>
      <c r="G1453">
        <v>0</v>
      </c>
      <c r="H1453" s="1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114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33</v>
      </c>
      <c r="D1455" t="s">
        <v>30</v>
      </c>
      <c r="E1455">
        <v>40304</v>
      </c>
      <c r="F1455">
        <v>1</v>
      </c>
      <c r="G1455">
        <v>0</v>
      </c>
      <c r="H1455" t="s">
        <v>97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33</v>
      </c>
      <c r="D1456" t="s">
        <v>31</v>
      </c>
      <c r="E1456">
        <v>32727</v>
      </c>
      <c r="F1456">
        <v>0</v>
      </c>
      <c r="G1456">
        <v>0</v>
      </c>
      <c r="H1456" t="s">
        <v>401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t="s">
        <v>90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29</v>
      </c>
      <c r="D1458" t="s">
        <v>37</v>
      </c>
      <c r="E1458">
        <v>43300</v>
      </c>
      <c r="F1458">
        <v>0</v>
      </c>
      <c r="G1458">
        <v>1</v>
      </c>
      <c r="H1458" t="s">
        <v>160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t="s">
        <v>68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36</v>
      </c>
      <c r="D1462" t="s">
        <v>57</v>
      </c>
      <c r="E1462">
        <v>64866</v>
      </c>
      <c r="F1462">
        <v>0</v>
      </c>
      <c r="G1462">
        <v>1</v>
      </c>
      <c r="H1462" t="s">
        <v>244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t="s">
        <v>277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33</v>
      </c>
      <c r="D1464" t="s">
        <v>31</v>
      </c>
      <c r="E1464">
        <v>46015</v>
      </c>
      <c r="F1464">
        <v>1</v>
      </c>
      <c r="G1464">
        <v>1</v>
      </c>
      <c r="H1464" t="s">
        <v>180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t="s">
        <v>258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36</v>
      </c>
      <c r="D1466" t="s">
        <v>34</v>
      </c>
      <c r="E1466">
        <v>28072</v>
      </c>
      <c r="F1466">
        <v>1</v>
      </c>
      <c r="G1466">
        <v>0</v>
      </c>
      <c r="H1466" s="1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36</v>
      </c>
      <c r="D1467" t="s">
        <v>37</v>
      </c>
      <c r="E1467">
        <v>49476</v>
      </c>
      <c r="F1467">
        <v>0</v>
      </c>
      <c r="G1467">
        <v>1</v>
      </c>
      <c r="H1467" t="s">
        <v>84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29</v>
      </c>
      <c r="D1468" t="s">
        <v>34</v>
      </c>
      <c r="E1468">
        <v>50725</v>
      </c>
      <c r="F1468">
        <v>0</v>
      </c>
      <c r="G1468">
        <v>1</v>
      </c>
      <c r="H1468" t="s">
        <v>188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t="s">
        <v>367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46</v>
      </c>
      <c r="D1472" t="s">
        <v>34</v>
      </c>
      <c r="E1472">
        <v>23162</v>
      </c>
      <c r="F1472">
        <v>1</v>
      </c>
      <c r="G1472">
        <v>1</v>
      </c>
      <c r="H1472" t="s">
        <v>225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29</v>
      </c>
      <c r="D1473" t="s">
        <v>34</v>
      </c>
      <c r="E1473">
        <v>34380</v>
      </c>
      <c r="F1473">
        <v>1</v>
      </c>
      <c r="G1473">
        <v>0</v>
      </c>
      <c r="H1473" s="1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182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29</v>
      </c>
      <c r="D1476" t="s">
        <v>34</v>
      </c>
      <c r="E1476">
        <v>65148</v>
      </c>
      <c r="F1476">
        <v>0</v>
      </c>
      <c r="G1476">
        <v>1</v>
      </c>
      <c r="H1476" t="s">
        <v>402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36</v>
      </c>
      <c r="D1478" t="s">
        <v>30</v>
      </c>
      <c r="E1478">
        <v>64857</v>
      </c>
      <c r="F1478">
        <v>0</v>
      </c>
      <c r="G1478">
        <v>0</v>
      </c>
      <c r="H1478" t="s">
        <v>165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36</v>
      </c>
      <c r="D1480" t="s">
        <v>30</v>
      </c>
      <c r="E1480">
        <v>41020</v>
      </c>
      <c r="F1480">
        <v>0</v>
      </c>
      <c r="G1480">
        <v>0</v>
      </c>
      <c r="H1480" t="s">
        <v>152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t="s">
        <v>91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t="s">
        <v>44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46</v>
      </c>
      <c r="D1484" t="s">
        <v>31</v>
      </c>
      <c r="E1484">
        <v>19414</v>
      </c>
      <c r="F1484">
        <v>1</v>
      </c>
      <c r="G1484">
        <v>0</v>
      </c>
      <c r="H1484" t="s">
        <v>208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29</v>
      </c>
      <c r="D1485" t="s">
        <v>34</v>
      </c>
      <c r="E1485">
        <v>19107</v>
      </c>
      <c r="F1485">
        <v>1</v>
      </c>
      <c r="G1485">
        <v>0</v>
      </c>
      <c r="H1485" t="s">
        <v>226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46</v>
      </c>
      <c r="D1486" t="s">
        <v>31</v>
      </c>
      <c r="E1486">
        <v>75484</v>
      </c>
      <c r="F1486">
        <v>0</v>
      </c>
      <c r="G1486">
        <v>1</v>
      </c>
      <c r="H1486" s="1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36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36</v>
      </c>
      <c r="D1488" t="s">
        <v>31</v>
      </c>
      <c r="E1488">
        <v>79419</v>
      </c>
      <c r="F1488">
        <v>0</v>
      </c>
      <c r="G1488">
        <v>0</v>
      </c>
      <c r="H1488" t="s">
        <v>348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33</v>
      </c>
      <c r="D1489" t="s">
        <v>31</v>
      </c>
      <c r="E1489">
        <v>64014</v>
      </c>
      <c r="F1489">
        <v>2</v>
      </c>
      <c r="G1489">
        <v>1</v>
      </c>
      <c r="H1489" s="1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29</v>
      </c>
      <c r="D1490" t="s">
        <v>34</v>
      </c>
      <c r="E1490">
        <v>76998</v>
      </c>
      <c r="F1490">
        <v>0</v>
      </c>
      <c r="G1490">
        <v>1</v>
      </c>
      <c r="H1490" s="1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36</v>
      </c>
      <c r="D1491" t="s">
        <v>31</v>
      </c>
      <c r="E1491">
        <v>49854</v>
      </c>
      <c r="F1491">
        <v>1</v>
      </c>
      <c r="G1491">
        <v>0</v>
      </c>
      <c r="H1491" s="1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t="s">
        <v>385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33</v>
      </c>
      <c r="D1493" t="s">
        <v>37</v>
      </c>
      <c r="E1493">
        <v>42873</v>
      </c>
      <c r="F1493">
        <v>1</v>
      </c>
      <c r="G1493">
        <v>1</v>
      </c>
      <c r="H1493" t="s">
        <v>139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t="s">
        <v>329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29</v>
      </c>
      <c r="D1496" t="s">
        <v>34</v>
      </c>
      <c r="E1496">
        <v>35765</v>
      </c>
      <c r="F1496">
        <v>1</v>
      </c>
      <c r="G1496">
        <v>0</v>
      </c>
      <c r="H1496" s="1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29</v>
      </c>
      <c r="D1497" t="s">
        <v>34</v>
      </c>
      <c r="E1497">
        <v>65492</v>
      </c>
      <c r="F1497">
        <v>0</v>
      </c>
      <c r="G1497">
        <v>0</v>
      </c>
      <c r="H1497" t="s">
        <v>244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29</v>
      </c>
      <c r="D1498" t="s">
        <v>37</v>
      </c>
      <c r="E1498">
        <v>32952</v>
      </c>
      <c r="F1498">
        <v>1</v>
      </c>
      <c r="G1498">
        <v>0</v>
      </c>
      <c r="H1498" s="1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33</v>
      </c>
      <c r="D1499" t="s">
        <v>31</v>
      </c>
      <c r="E1499">
        <v>53374</v>
      </c>
      <c r="F1499">
        <v>0</v>
      </c>
      <c r="G1499">
        <v>1</v>
      </c>
      <c r="H1499" t="s">
        <v>403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t="s">
        <v>38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29</v>
      </c>
      <c r="D1501" t="s">
        <v>34</v>
      </c>
      <c r="E1501">
        <v>68487</v>
      </c>
      <c r="F1501">
        <v>0</v>
      </c>
      <c r="G1501">
        <v>0</v>
      </c>
      <c r="H1501" t="s">
        <v>178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36</v>
      </c>
      <c r="D1502" t="s">
        <v>31</v>
      </c>
      <c r="E1502">
        <v>53253</v>
      </c>
      <c r="F1502">
        <v>1</v>
      </c>
      <c r="G1502">
        <v>1</v>
      </c>
      <c r="H1502" s="1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46</v>
      </c>
      <c r="D1503" t="s">
        <v>37</v>
      </c>
      <c r="E1503">
        <v>31163</v>
      </c>
      <c r="F1503">
        <v>1</v>
      </c>
      <c r="G1503">
        <v>0</v>
      </c>
      <c r="H1503" t="s">
        <v>374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29</v>
      </c>
      <c r="D1504" t="s">
        <v>34</v>
      </c>
      <c r="E1504">
        <v>42014</v>
      </c>
      <c r="F1504">
        <v>1</v>
      </c>
      <c r="G1504">
        <v>0</v>
      </c>
      <c r="H1504" t="s">
        <v>155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36</v>
      </c>
      <c r="D1505" t="s">
        <v>34</v>
      </c>
      <c r="E1505">
        <v>54108</v>
      </c>
      <c r="F1505">
        <v>1</v>
      </c>
      <c r="G1505">
        <v>1</v>
      </c>
      <c r="H1505" s="1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33</v>
      </c>
      <c r="D1506" t="s">
        <v>30</v>
      </c>
      <c r="E1506">
        <v>49667</v>
      </c>
      <c r="F1506">
        <v>0</v>
      </c>
      <c r="G1506">
        <v>0</v>
      </c>
      <c r="H1506" t="s">
        <v>230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36</v>
      </c>
      <c r="D1507" t="s">
        <v>34</v>
      </c>
      <c r="E1507">
        <v>63206</v>
      </c>
      <c r="F1507">
        <v>0</v>
      </c>
      <c r="G1507">
        <v>0</v>
      </c>
      <c r="H1507" t="s">
        <v>170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36</v>
      </c>
      <c r="D1508" t="s">
        <v>34</v>
      </c>
      <c r="E1508">
        <v>57136</v>
      </c>
      <c r="F1508">
        <v>1</v>
      </c>
      <c r="G1508">
        <v>1</v>
      </c>
      <c r="H1508" s="1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46</v>
      </c>
      <c r="D1509" t="s">
        <v>31</v>
      </c>
      <c r="E1509">
        <v>46772</v>
      </c>
      <c r="F1509">
        <v>0</v>
      </c>
      <c r="G1509">
        <v>1</v>
      </c>
      <c r="H1509" s="1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t="s">
        <v>349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29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36</v>
      </c>
      <c r="D1513" t="s">
        <v>30</v>
      </c>
      <c r="E1513">
        <v>46098</v>
      </c>
      <c r="F1513">
        <v>1</v>
      </c>
      <c r="G1513">
        <v>1</v>
      </c>
      <c r="H1513" t="s">
        <v>205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29</v>
      </c>
      <c r="D1514" t="s">
        <v>34</v>
      </c>
      <c r="E1514">
        <v>73538</v>
      </c>
      <c r="F1514">
        <v>0</v>
      </c>
      <c r="G1514">
        <v>1</v>
      </c>
      <c r="H1514" t="s">
        <v>404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29</v>
      </c>
      <c r="D1515" t="s">
        <v>34</v>
      </c>
      <c r="E1515">
        <v>79529</v>
      </c>
      <c r="F1515">
        <v>0</v>
      </c>
      <c r="G1515">
        <v>0</v>
      </c>
      <c r="H1515" t="s">
        <v>405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46</v>
      </c>
      <c r="D1516" t="s">
        <v>31</v>
      </c>
      <c r="E1516">
        <v>20981</v>
      </c>
      <c r="F1516">
        <v>0</v>
      </c>
      <c r="G1516">
        <v>0</v>
      </c>
      <c r="H1516" t="s">
        <v>406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29</v>
      </c>
      <c r="D1518" t="s">
        <v>34</v>
      </c>
      <c r="E1518">
        <v>55759</v>
      </c>
      <c r="F1518">
        <v>0</v>
      </c>
      <c r="G1518">
        <v>1</v>
      </c>
      <c r="H1518" t="s">
        <v>262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29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36</v>
      </c>
      <c r="D1520" t="s">
        <v>34</v>
      </c>
      <c r="E1520">
        <v>37787</v>
      </c>
      <c r="F1520">
        <v>1</v>
      </c>
      <c r="G1520">
        <v>0</v>
      </c>
      <c r="H1520" t="s">
        <v>366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33</v>
      </c>
      <c r="D1522" t="s">
        <v>30</v>
      </c>
      <c r="E1522">
        <v>87188</v>
      </c>
      <c r="F1522">
        <v>0</v>
      </c>
      <c r="G1522">
        <v>0</v>
      </c>
      <c r="H1522" s="1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t="s">
        <v>315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221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29</v>
      </c>
      <c r="D1527" t="s">
        <v>34</v>
      </c>
      <c r="E1527">
        <v>58597</v>
      </c>
      <c r="F1527">
        <v>1</v>
      </c>
      <c r="G1527">
        <v>1</v>
      </c>
      <c r="H1527" t="s">
        <v>407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33</v>
      </c>
      <c r="D1528" t="s">
        <v>57</v>
      </c>
      <c r="E1528">
        <v>82032</v>
      </c>
      <c r="F1528">
        <v>0</v>
      </c>
      <c r="G1528">
        <v>0</v>
      </c>
      <c r="H1528" s="1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33</v>
      </c>
      <c r="D1530" t="s">
        <v>30</v>
      </c>
      <c r="E1530">
        <v>74004</v>
      </c>
      <c r="F1530">
        <v>0</v>
      </c>
      <c r="G1530">
        <v>0</v>
      </c>
      <c r="H1530" t="s">
        <v>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t="s">
        <v>338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46</v>
      </c>
      <c r="D1532" t="s">
        <v>34</v>
      </c>
      <c r="E1532">
        <v>57036</v>
      </c>
      <c r="F1532">
        <v>0</v>
      </c>
      <c r="G1532">
        <v>1</v>
      </c>
      <c r="H1532" s="1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46</v>
      </c>
      <c r="D1533" t="s">
        <v>31</v>
      </c>
      <c r="E1533">
        <v>53083</v>
      </c>
      <c r="F1533">
        <v>1</v>
      </c>
      <c r="G1533">
        <v>1</v>
      </c>
      <c r="H1533" t="s">
        <v>147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t="s">
        <v>408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36</v>
      </c>
      <c r="D1535" t="s">
        <v>30</v>
      </c>
      <c r="E1535">
        <v>46098</v>
      </c>
      <c r="F1535">
        <v>1</v>
      </c>
      <c r="G1535">
        <v>1</v>
      </c>
      <c r="H1535" t="s">
        <v>205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46</v>
      </c>
      <c r="D1536" t="s">
        <v>34</v>
      </c>
      <c r="E1536">
        <v>23331</v>
      </c>
      <c r="F1536">
        <v>1</v>
      </c>
      <c r="G1536">
        <v>0</v>
      </c>
      <c r="H1536" s="1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46</v>
      </c>
      <c r="D1537" t="s">
        <v>30</v>
      </c>
      <c r="E1537">
        <v>23331</v>
      </c>
      <c r="F1537">
        <v>1</v>
      </c>
      <c r="G1537">
        <v>0</v>
      </c>
      <c r="H1537" s="1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227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33</v>
      </c>
      <c r="D1539" t="s">
        <v>57</v>
      </c>
      <c r="E1539">
        <v>67786</v>
      </c>
      <c r="F1539">
        <v>0</v>
      </c>
      <c r="G1539">
        <v>0</v>
      </c>
      <c r="H1539" s="1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t="s">
        <v>161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36</v>
      </c>
      <c r="D1541" t="s">
        <v>30</v>
      </c>
      <c r="E1541">
        <v>59235</v>
      </c>
      <c r="F1541">
        <v>1</v>
      </c>
      <c r="G1541">
        <v>0</v>
      </c>
      <c r="H1541" s="1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t="s">
        <v>409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36</v>
      </c>
      <c r="D1543" t="s">
        <v>31</v>
      </c>
      <c r="E1543">
        <v>74881</v>
      </c>
      <c r="F1543">
        <v>1</v>
      </c>
      <c r="G1543">
        <v>1</v>
      </c>
      <c r="H1543" s="1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29</v>
      </c>
      <c r="D1544" t="s">
        <v>34</v>
      </c>
      <c r="E1544">
        <v>65819</v>
      </c>
      <c r="F1544">
        <v>0</v>
      </c>
      <c r="G1544">
        <v>0</v>
      </c>
      <c r="H1544" t="s">
        <v>328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33</v>
      </c>
      <c r="D1545" t="s">
        <v>30</v>
      </c>
      <c r="E1545">
        <v>51411</v>
      </c>
      <c r="F1545">
        <v>1</v>
      </c>
      <c r="G1545">
        <v>2</v>
      </c>
      <c r="H1545" t="s">
        <v>315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29</v>
      </c>
      <c r="D1546" t="s">
        <v>37</v>
      </c>
      <c r="E1546">
        <v>51983</v>
      </c>
      <c r="F1546">
        <v>0</v>
      </c>
      <c r="G1546">
        <v>1</v>
      </c>
      <c r="H1546" t="s">
        <v>44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36</v>
      </c>
      <c r="D1547" t="s">
        <v>31</v>
      </c>
      <c r="E1547">
        <v>42386</v>
      </c>
      <c r="F1547">
        <v>1</v>
      </c>
      <c r="G1547">
        <v>0</v>
      </c>
      <c r="H1547" t="s">
        <v>178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46</v>
      </c>
      <c r="D1548" t="s">
        <v>34</v>
      </c>
      <c r="E1548">
        <v>30390</v>
      </c>
      <c r="F1548">
        <v>0</v>
      </c>
      <c r="G1548">
        <v>0</v>
      </c>
      <c r="H1548" s="1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29</v>
      </c>
      <c r="D1550" t="s">
        <v>57</v>
      </c>
      <c r="E1550">
        <v>66033</v>
      </c>
      <c r="F1550">
        <v>0</v>
      </c>
      <c r="G1550">
        <v>1</v>
      </c>
      <c r="H1550" t="s">
        <v>282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46</v>
      </c>
      <c r="D1551" t="s">
        <v>34</v>
      </c>
      <c r="E1551">
        <v>37284</v>
      </c>
      <c r="F1551">
        <v>1</v>
      </c>
      <c r="G1551">
        <v>1</v>
      </c>
      <c r="H1551" t="s">
        <v>310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36</v>
      </c>
      <c r="D1552" t="s">
        <v>37</v>
      </c>
      <c r="E1552">
        <v>57530</v>
      </c>
      <c r="F1552">
        <v>0</v>
      </c>
      <c r="G1552">
        <v>1</v>
      </c>
      <c r="H1552" s="1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46</v>
      </c>
      <c r="D1553" t="s">
        <v>34</v>
      </c>
      <c r="E1553">
        <v>76800</v>
      </c>
      <c r="F1553">
        <v>0</v>
      </c>
      <c r="G1553">
        <v>0</v>
      </c>
      <c r="H1553" s="1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29</v>
      </c>
      <c r="D1554" t="s">
        <v>34</v>
      </c>
      <c r="E1554">
        <v>63943</v>
      </c>
      <c r="F1554">
        <v>0</v>
      </c>
      <c r="G1554">
        <v>1</v>
      </c>
      <c r="H1554" s="1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t="s">
        <v>120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29</v>
      </c>
      <c r="D1556" t="s">
        <v>34</v>
      </c>
      <c r="E1556">
        <v>67445</v>
      </c>
      <c r="F1556">
        <v>0</v>
      </c>
      <c r="G1556">
        <v>1</v>
      </c>
      <c r="H1556" s="1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36</v>
      </c>
      <c r="D1557" t="s">
        <v>34</v>
      </c>
      <c r="E1557">
        <v>37054</v>
      </c>
      <c r="F1557">
        <v>1</v>
      </c>
      <c r="G1557">
        <v>1</v>
      </c>
      <c r="H1557" t="s">
        <v>311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36</v>
      </c>
      <c r="D1558" t="s">
        <v>31</v>
      </c>
      <c r="E1558">
        <v>47175</v>
      </c>
      <c r="F1558">
        <v>1</v>
      </c>
      <c r="G1558">
        <v>1</v>
      </c>
      <c r="H1558" t="s">
        <v>107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29</v>
      </c>
      <c r="D1559" t="s">
        <v>37</v>
      </c>
      <c r="E1559">
        <v>31859</v>
      </c>
      <c r="F1559">
        <v>1</v>
      </c>
      <c r="G1559">
        <v>0</v>
      </c>
      <c r="H1559" t="s">
        <v>207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29</v>
      </c>
      <c r="D1560" t="s">
        <v>37</v>
      </c>
      <c r="E1560">
        <v>27215</v>
      </c>
      <c r="F1560">
        <v>2</v>
      </c>
      <c r="G1560">
        <v>1</v>
      </c>
      <c r="H1560" t="s">
        <v>217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33</v>
      </c>
      <c r="D1561" t="s">
        <v>37</v>
      </c>
      <c r="E1561">
        <v>70179</v>
      </c>
      <c r="F1561">
        <v>0</v>
      </c>
      <c r="G1561">
        <v>1</v>
      </c>
      <c r="H1561" t="s">
        <v>370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29</v>
      </c>
      <c r="D1562" t="s">
        <v>34</v>
      </c>
      <c r="E1562">
        <v>39922</v>
      </c>
      <c r="F1562">
        <v>1</v>
      </c>
      <c r="G1562">
        <v>0</v>
      </c>
      <c r="H1562" t="s">
        <v>326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36</v>
      </c>
      <c r="D1563" t="s">
        <v>34</v>
      </c>
      <c r="E1563">
        <v>49681</v>
      </c>
      <c r="F1563">
        <v>0</v>
      </c>
      <c r="G1563">
        <v>2</v>
      </c>
      <c r="H1563" s="1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29</v>
      </c>
      <c r="D1564" t="s">
        <v>34</v>
      </c>
      <c r="E1564">
        <v>24645</v>
      </c>
      <c r="F1564">
        <v>1</v>
      </c>
      <c r="G1564">
        <v>0</v>
      </c>
      <c r="H1564" s="1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29</v>
      </c>
      <c r="D1565" t="s">
        <v>37</v>
      </c>
      <c r="E1565">
        <v>79865</v>
      </c>
      <c r="F1565">
        <v>0</v>
      </c>
      <c r="G1565">
        <v>1</v>
      </c>
      <c r="H1565" t="s">
        <v>258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29</v>
      </c>
      <c r="D1566" t="s">
        <v>34</v>
      </c>
      <c r="E1566">
        <v>44322</v>
      </c>
      <c r="F1566">
        <v>1</v>
      </c>
      <c r="G1566">
        <v>0</v>
      </c>
      <c r="H1566" t="s">
        <v>192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323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36</v>
      </c>
      <c r="D1568" t="s">
        <v>30</v>
      </c>
      <c r="E1568">
        <v>63972</v>
      </c>
      <c r="F1568">
        <v>0</v>
      </c>
      <c r="G1568">
        <v>1</v>
      </c>
      <c r="H1568" s="1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t="s">
        <v>410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t="s">
        <v>212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t="s">
        <v>237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33</v>
      </c>
      <c r="D1572" t="s">
        <v>30</v>
      </c>
      <c r="E1572">
        <v>82800</v>
      </c>
      <c r="F1572">
        <v>0</v>
      </c>
      <c r="G1572">
        <v>0</v>
      </c>
      <c r="H1572" t="s">
        <v>42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29</v>
      </c>
      <c r="D1573" t="s">
        <v>34</v>
      </c>
      <c r="E1573">
        <v>38998</v>
      </c>
      <c r="F1573">
        <v>1</v>
      </c>
      <c r="G1573">
        <v>1</v>
      </c>
      <c r="H1573" s="1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36</v>
      </c>
      <c r="D1574" t="s">
        <v>30</v>
      </c>
      <c r="E1574">
        <v>90638</v>
      </c>
      <c r="F1574">
        <v>0</v>
      </c>
      <c r="G1574">
        <v>0</v>
      </c>
      <c r="H1574" t="s">
        <v>374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36</v>
      </c>
      <c r="D1575" t="s">
        <v>34</v>
      </c>
      <c r="E1575">
        <v>27161</v>
      </c>
      <c r="F1575">
        <v>1</v>
      </c>
      <c r="G1575">
        <v>0</v>
      </c>
      <c r="H1575" t="s">
        <v>152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29</v>
      </c>
      <c r="D1576" t="s">
        <v>34</v>
      </c>
      <c r="E1576">
        <v>42014</v>
      </c>
      <c r="F1576">
        <v>1</v>
      </c>
      <c r="G1576">
        <v>0</v>
      </c>
      <c r="H1576" t="s">
        <v>155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33</v>
      </c>
      <c r="D1577" t="s">
        <v>31</v>
      </c>
      <c r="E1577">
        <v>38201</v>
      </c>
      <c r="F1577">
        <v>0</v>
      </c>
      <c r="G1577">
        <v>1</v>
      </c>
      <c r="H1577" t="s">
        <v>310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t="s">
        <v>81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33</v>
      </c>
      <c r="D1579" t="s">
        <v>31</v>
      </c>
      <c r="E1579">
        <v>81574</v>
      </c>
      <c r="F1579">
        <v>0</v>
      </c>
      <c r="G1579">
        <v>0</v>
      </c>
      <c r="H1579" t="s">
        <v>62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29</v>
      </c>
      <c r="D1580" t="s">
        <v>34</v>
      </c>
      <c r="E1580">
        <v>34935</v>
      </c>
      <c r="F1580">
        <v>0</v>
      </c>
      <c r="G1580">
        <v>0</v>
      </c>
      <c r="H1580" t="s">
        <v>224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36</v>
      </c>
      <c r="D1581" t="s">
        <v>30</v>
      </c>
      <c r="E1581">
        <v>60482</v>
      </c>
      <c r="F1581">
        <v>0</v>
      </c>
      <c r="G1581">
        <v>1</v>
      </c>
      <c r="H1581" t="s">
        <v>217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t="s">
        <v>337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36</v>
      </c>
      <c r="D1583" t="s">
        <v>31</v>
      </c>
      <c r="E1583">
        <v>78093</v>
      </c>
      <c r="F1583">
        <v>0</v>
      </c>
      <c r="G1583">
        <v>0</v>
      </c>
      <c r="H1583" s="1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29</v>
      </c>
      <c r="D1584" t="s">
        <v>37</v>
      </c>
      <c r="E1584">
        <v>82460</v>
      </c>
      <c r="F1584">
        <v>0</v>
      </c>
      <c r="G1584">
        <v>0</v>
      </c>
      <c r="H1584" s="1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36</v>
      </c>
      <c r="D1585" t="s">
        <v>31</v>
      </c>
      <c r="E1585">
        <v>45903</v>
      </c>
      <c r="F1585">
        <v>0</v>
      </c>
      <c r="G1585">
        <v>1</v>
      </c>
      <c r="H1585" t="s">
        <v>356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29</v>
      </c>
      <c r="D1586" t="s">
        <v>37</v>
      </c>
      <c r="E1586">
        <v>81361</v>
      </c>
      <c r="F1586">
        <v>0</v>
      </c>
      <c r="G1586">
        <v>0</v>
      </c>
      <c r="H1586" t="s">
        <v>75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33</v>
      </c>
      <c r="D1587" t="s">
        <v>37</v>
      </c>
      <c r="E1587">
        <v>35860</v>
      </c>
      <c r="F1587">
        <v>1</v>
      </c>
      <c r="G1587">
        <v>1</v>
      </c>
      <c r="H1587" t="s">
        <v>100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36</v>
      </c>
      <c r="D1588" t="s">
        <v>31</v>
      </c>
      <c r="E1588">
        <v>40442</v>
      </c>
      <c r="F1588">
        <v>1</v>
      </c>
      <c r="G1588">
        <v>1</v>
      </c>
      <c r="H1588" t="s">
        <v>241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29</v>
      </c>
      <c r="D1589" t="s">
        <v>34</v>
      </c>
      <c r="E1589">
        <v>61482</v>
      </c>
      <c r="F1589">
        <v>0</v>
      </c>
      <c r="G1589">
        <v>0</v>
      </c>
      <c r="H1589" t="s">
        <v>305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29</v>
      </c>
      <c r="D1590" t="s">
        <v>34</v>
      </c>
      <c r="E1590">
        <v>34968</v>
      </c>
      <c r="F1590">
        <v>1</v>
      </c>
      <c r="G1590">
        <v>0</v>
      </c>
      <c r="H1590" s="1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29</v>
      </c>
      <c r="D1591" t="s">
        <v>34</v>
      </c>
      <c r="E1591">
        <v>75794</v>
      </c>
      <c r="F1591">
        <v>0</v>
      </c>
      <c r="G1591">
        <v>0</v>
      </c>
      <c r="H1591" t="s">
        <v>368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33</v>
      </c>
      <c r="D1592" t="s">
        <v>31</v>
      </c>
      <c r="E1592">
        <v>31497</v>
      </c>
      <c r="F1592">
        <v>0</v>
      </c>
      <c r="G1592">
        <v>1</v>
      </c>
      <c r="H1592" s="1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29</v>
      </c>
      <c r="D1593" t="s">
        <v>34</v>
      </c>
      <c r="E1593">
        <v>74268</v>
      </c>
      <c r="F1593">
        <v>0</v>
      </c>
      <c r="G1593">
        <v>0</v>
      </c>
      <c r="H1593" t="s">
        <v>326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41</v>
      </c>
      <c r="D1594" t="s">
        <v>31</v>
      </c>
      <c r="E1594">
        <v>13724</v>
      </c>
      <c r="F1594">
        <v>1</v>
      </c>
      <c r="G1594">
        <v>0</v>
      </c>
      <c r="H1594" t="s">
        <v>44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36</v>
      </c>
      <c r="D1595" t="s">
        <v>31</v>
      </c>
      <c r="E1595">
        <v>45143</v>
      </c>
      <c r="F1595">
        <v>0</v>
      </c>
      <c r="G1595">
        <v>1</v>
      </c>
      <c r="H1595" t="s">
        <v>390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33</v>
      </c>
      <c r="D1596" t="s">
        <v>30</v>
      </c>
      <c r="E1596">
        <v>52569</v>
      </c>
      <c r="F1596">
        <v>0</v>
      </c>
      <c r="G1596">
        <v>1</v>
      </c>
      <c r="H1596" s="1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33</v>
      </c>
      <c r="D1597" t="s">
        <v>30</v>
      </c>
      <c r="E1597">
        <v>48432</v>
      </c>
      <c r="F1597">
        <v>0</v>
      </c>
      <c r="G1597">
        <v>1</v>
      </c>
      <c r="H1597" t="s">
        <v>106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36</v>
      </c>
      <c r="D1598" t="s">
        <v>31</v>
      </c>
      <c r="E1598">
        <v>17144</v>
      </c>
      <c r="F1598">
        <v>1</v>
      </c>
      <c r="G1598">
        <v>1</v>
      </c>
      <c r="H1598" t="s">
        <v>260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399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29</v>
      </c>
      <c r="D1600" t="s">
        <v>34</v>
      </c>
      <c r="E1600">
        <v>76445</v>
      </c>
      <c r="F1600">
        <v>1</v>
      </c>
      <c r="G1600">
        <v>0</v>
      </c>
      <c r="H1600" t="s">
        <v>197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t="s">
        <v>411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36</v>
      </c>
      <c r="D1602" t="s">
        <v>34</v>
      </c>
      <c r="E1602">
        <v>53843</v>
      </c>
      <c r="F1602">
        <v>0</v>
      </c>
      <c r="G1602">
        <v>1</v>
      </c>
      <c r="H1602" t="s">
        <v>412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36</v>
      </c>
      <c r="D1603" t="s">
        <v>34</v>
      </c>
      <c r="E1603">
        <v>90226</v>
      </c>
      <c r="F1603">
        <v>0</v>
      </c>
      <c r="G1603">
        <v>0</v>
      </c>
      <c r="H1603" t="s">
        <v>391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36</v>
      </c>
      <c r="D1604" t="s">
        <v>37</v>
      </c>
      <c r="E1604">
        <v>70638</v>
      </c>
      <c r="F1604">
        <v>0</v>
      </c>
      <c r="G1604">
        <v>0</v>
      </c>
      <c r="H1604" s="1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t="s">
        <v>316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29</v>
      </c>
      <c r="D1606" t="s">
        <v>34</v>
      </c>
      <c r="E1606">
        <v>27116</v>
      </c>
      <c r="F1606">
        <v>1</v>
      </c>
      <c r="G1606">
        <v>1</v>
      </c>
      <c r="H1606" s="1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t="s">
        <v>329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29</v>
      </c>
      <c r="D1608" t="s">
        <v>34</v>
      </c>
      <c r="E1608">
        <v>71855</v>
      </c>
      <c r="F1608">
        <v>0</v>
      </c>
      <c r="G1608">
        <v>1</v>
      </c>
      <c r="H1608" t="s">
        <v>367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46</v>
      </c>
      <c r="D1609" t="s">
        <v>30</v>
      </c>
      <c r="E1609">
        <v>51250</v>
      </c>
      <c r="F1609">
        <v>1</v>
      </c>
      <c r="G1609">
        <v>0</v>
      </c>
      <c r="H1609" t="s">
        <v>216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36</v>
      </c>
      <c r="D1610" t="s">
        <v>34</v>
      </c>
      <c r="E1610">
        <v>60432</v>
      </c>
      <c r="F1610">
        <v>0</v>
      </c>
      <c r="G1610">
        <v>1</v>
      </c>
      <c r="H1610" s="1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46</v>
      </c>
      <c r="D1613" t="s">
        <v>34</v>
      </c>
      <c r="E1613">
        <v>12393</v>
      </c>
      <c r="F1613">
        <v>0</v>
      </c>
      <c r="G1613">
        <v>0</v>
      </c>
      <c r="H1613" s="1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361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29</v>
      </c>
      <c r="D1616" t="s">
        <v>34</v>
      </c>
      <c r="E1616">
        <v>31353</v>
      </c>
      <c r="F1616">
        <v>1</v>
      </c>
      <c r="G1616">
        <v>1</v>
      </c>
      <c r="H1616" t="s">
        <v>128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29</v>
      </c>
      <c r="D1617" t="s">
        <v>34</v>
      </c>
      <c r="E1617">
        <v>55434</v>
      </c>
      <c r="F1617">
        <v>1</v>
      </c>
      <c r="G1617">
        <v>0</v>
      </c>
      <c r="H1617" s="1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t="s">
        <v>158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238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29</v>
      </c>
      <c r="D1620" t="s">
        <v>34</v>
      </c>
      <c r="E1620">
        <v>69139</v>
      </c>
      <c r="F1620">
        <v>0</v>
      </c>
      <c r="G1620">
        <v>1</v>
      </c>
      <c r="H1620" t="s">
        <v>253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36</v>
      </c>
      <c r="D1621" t="s">
        <v>34</v>
      </c>
      <c r="E1621">
        <v>52973</v>
      </c>
      <c r="F1621">
        <v>0</v>
      </c>
      <c r="G1621">
        <v>1</v>
      </c>
      <c r="H1621" s="1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33</v>
      </c>
      <c r="D1622" t="s">
        <v>31</v>
      </c>
      <c r="E1622">
        <v>51717</v>
      </c>
      <c r="F1622">
        <v>0</v>
      </c>
      <c r="G1622">
        <v>1</v>
      </c>
      <c r="H1622" t="s">
        <v>113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29</v>
      </c>
      <c r="D1623" t="s">
        <v>34</v>
      </c>
      <c r="E1623">
        <v>18793</v>
      </c>
      <c r="F1623">
        <v>1</v>
      </c>
      <c r="G1623">
        <v>0</v>
      </c>
      <c r="H1623" s="1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46</v>
      </c>
      <c r="D1624" t="s">
        <v>31</v>
      </c>
      <c r="E1624">
        <v>66664</v>
      </c>
      <c r="F1624">
        <v>0</v>
      </c>
      <c r="G1624">
        <v>0</v>
      </c>
      <c r="H1624" t="s">
        <v>232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367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t="s">
        <v>217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33</v>
      </c>
      <c r="D1628" t="s">
        <v>57</v>
      </c>
      <c r="E1628">
        <v>47111</v>
      </c>
      <c r="F1628">
        <v>0</v>
      </c>
      <c r="G1628">
        <v>1</v>
      </c>
      <c r="H1628" s="1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33</v>
      </c>
      <c r="D1629" t="s">
        <v>37</v>
      </c>
      <c r="E1629">
        <v>41003</v>
      </c>
      <c r="F1629">
        <v>0</v>
      </c>
      <c r="G1629">
        <v>0</v>
      </c>
      <c r="H1629" t="s">
        <v>69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t="s">
        <v>413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46</v>
      </c>
      <c r="D1631" t="s">
        <v>31</v>
      </c>
      <c r="E1631">
        <v>36301</v>
      </c>
      <c r="F1631">
        <v>1</v>
      </c>
      <c r="G1631">
        <v>0</v>
      </c>
      <c r="H1631" t="s">
        <v>349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33</v>
      </c>
      <c r="D1632" t="s">
        <v>31</v>
      </c>
      <c r="E1632">
        <v>73059</v>
      </c>
      <c r="F1632">
        <v>0</v>
      </c>
      <c r="G1632">
        <v>1</v>
      </c>
      <c r="H1632" t="s">
        <v>140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33</v>
      </c>
      <c r="D1633" t="s">
        <v>31</v>
      </c>
      <c r="E1633">
        <v>42731</v>
      </c>
      <c r="F1633">
        <v>1</v>
      </c>
      <c r="G1633">
        <v>0</v>
      </c>
      <c r="H1633" t="s">
        <v>290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t="s">
        <v>364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t="s">
        <v>169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33</v>
      </c>
      <c r="D1636" t="s">
        <v>31</v>
      </c>
      <c r="E1636">
        <v>46681</v>
      </c>
      <c r="F1636">
        <v>0</v>
      </c>
      <c r="G1636">
        <v>2</v>
      </c>
      <c r="H1636" s="1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29</v>
      </c>
      <c r="D1638" t="s">
        <v>37</v>
      </c>
      <c r="E1638">
        <v>50002</v>
      </c>
      <c r="F1638">
        <v>0</v>
      </c>
      <c r="G1638">
        <v>1</v>
      </c>
      <c r="H1638" t="s">
        <v>63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29</v>
      </c>
      <c r="D1639" t="s">
        <v>34</v>
      </c>
      <c r="E1639">
        <v>69755</v>
      </c>
      <c r="F1639">
        <v>0</v>
      </c>
      <c r="G1639">
        <v>0</v>
      </c>
      <c r="H1639" s="1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29</v>
      </c>
      <c r="D1640" t="s">
        <v>34</v>
      </c>
      <c r="E1640">
        <v>44078</v>
      </c>
      <c r="F1640">
        <v>1</v>
      </c>
      <c r="G1640">
        <v>1</v>
      </c>
      <c r="H1640" t="s">
        <v>334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36</v>
      </c>
      <c r="D1641" t="s">
        <v>31</v>
      </c>
      <c r="E1641">
        <v>30560</v>
      </c>
      <c r="F1641">
        <v>1</v>
      </c>
      <c r="G1641">
        <v>0</v>
      </c>
      <c r="H1641" t="s">
        <v>412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36</v>
      </c>
      <c r="D1642" t="s">
        <v>31</v>
      </c>
      <c r="E1642">
        <v>35924</v>
      </c>
      <c r="F1642">
        <v>1</v>
      </c>
      <c r="G1642">
        <v>1</v>
      </c>
      <c r="H1642" t="s">
        <v>81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33</v>
      </c>
      <c r="D1643" t="s">
        <v>37</v>
      </c>
      <c r="E1643">
        <v>64140</v>
      </c>
      <c r="F1643">
        <v>0</v>
      </c>
      <c r="G1643">
        <v>2</v>
      </c>
      <c r="H1643" t="s">
        <v>414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t="s">
        <v>194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41</v>
      </c>
      <c r="D1645" t="s">
        <v>31</v>
      </c>
      <c r="E1645">
        <v>24594</v>
      </c>
      <c r="F1645">
        <v>1</v>
      </c>
      <c r="G1645">
        <v>0</v>
      </c>
      <c r="H1645" s="1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46</v>
      </c>
      <c r="D1646" t="s">
        <v>31</v>
      </c>
      <c r="E1646">
        <v>75774</v>
      </c>
      <c r="F1646">
        <v>1</v>
      </c>
      <c r="G1646">
        <v>0</v>
      </c>
      <c r="H1646" s="1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36</v>
      </c>
      <c r="D1647" t="s">
        <v>37</v>
      </c>
      <c r="E1647">
        <v>39228</v>
      </c>
      <c r="F1647">
        <v>0</v>
      </c>
      <c r="G1647">
        <v>0</v>
      </c>
      <c r="H1647" s="1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36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192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29</v>
      </c>
      <c r="D1650" t="s">
        <v>37</v>
      </c>
      <c r="E1650">
        <v>57136</v>
      </c>
      <c r="F1650">
        <v>0</v>
      </c>
      <c r="G1650">
        <v>0</v>
      </c>
      <c r="H1650" t="s">
        <v>342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33</v>
      </c>
      <c r="D1651" t="s">
        <v>57</v>
      </c>
      <c r="E1651">
        <v>56551</v>
      </c>
      <c r="F1651">
        <v>1</v>
      </c>
      <c r="G1651">
        <v>1</v>
      </c>
      <c r="H1651" s="1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29</v>
      </c>
      <c r="D1652" t="s">
        <v>34</v>
      </c>
      <c r="E1652">
        <v>22448</v>
      </c>
      <c r="F1652">
        <v>1</v>
      </c>
      <c r="G1652">
        <v>0</v>
      </c>
      <c r="H1652" t="s">
        <v>355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230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29</v>
      </c>
      <c r="D1654" t="s">
        <v>57</v>
      </c>
      <c r="E1654">
        <v>34213</v>
      </c>
      <c r="F1654">
        <v>1</v>
      </c>
      <c r="G1654">
        <v>1</v>
      </c>
      <c r="H1654" s="1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t="s">
        <v>58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33</v>
      </c>
      <c r="D1656" t="s">
        <v>57</v>
      </c>
      <c r="E1656">
        <v>25358</v>
      </c>
      <c r="F1656">
        <v>0</v>
      </c>
      <c r="G1656">
        <v>1</v>
      </c>
      <c r="H1656" t="s">
        <v>388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36</v>
      </c>
      <c r="D1657" t="s">
        <v>30</v>
      </c>
      <c r="E1657">
        <v>35544</v>
      </c>
      <c r="F1657">
        <v>1</v>
      </c>
      <c r="G1657">
        <v>0</v>
      </c>
      <c r="H1657" s="1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36</v>
      </c>
      <c r="D1658" t="s">
        <v>31</v>
      </c>
      <c r="E1658">
        <v>36634</v>
      </c>
      <c r="F1658">
        <v>0</v>
      </c>
      <c r="G1658">
        <v>1</v>
      </c>
      <c r="H1658" t="s">
        <v>346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46</v>
      </c>
      <c r="D1660" t="s">
        <v>31</v>
      </c>
      <c r="E1660">
        <v>50334</v>
      </c>
      <c r="F1660">
        <v>0</v>
      </c>
      <c r="G1660">
        <v>1</v>
      </c>
      <c r="H1660" t="s">
        <v>415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416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33</v>
      </c>
      <c r="D1662" t="s">
        <v>30</v>
      </c>
      <c r="E1662">
        <v>50729</v>
      </c>
      <c r="F1662">
        <v>1</v>
      </c>
      <c r="G1662">
        <v>1</v>
      </c>
      <c r="H1662" s="1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t="s">
        <v>147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29</v>
      </c>
      <c r="D1664" t="s">
        <v>37</v>
      </c>
      <c r="E1664">
        <v>64892</v>
      </c>
      <c r="F1664">
        <v>0</v>
      </c>
      <c r="G1664">
        <v>1</v>
      </c>
      <c r="H1664" t="s">
        <v>319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33</v>
      </c>
      <c r="D1666" t="s">
        <v>30</v>
      </c>
      <c r="E1666">
        <v>33996</v>
      </c>
      <c r="F1666">
        <v>0</v>
      </c>
      <c r="G1666">
        <v>0</v>
      </c>
      <c r="H1666" s="1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46</v>
      </c>
      <c r="D1667" t="s">
        <v>30</v>
      </c>
      <c r="E1667">
        <v>41473</v>
      </c>
      <c r="F1667">
        <v>1</v>
      </c>
      <c r="G1667">
        <v>0</v>
      </c>
      <c r="H1667" t="s">
        <v>169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t="s">
        <v>113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t="s">
        <v>128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t="s">
        <v>285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t="s">
        <v>220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33</v>
      </c>
      <c r="D1672" t="s">
        <v>30</v>
      </c>
      <c r="E1672">
        <v>37929</v>
      </c>
      <c r="F1672">
        <v>0</v>
      </c>
      <c r="G1672">
        <v>0</v>
      </c>
      <c r="H1672" t="s">
        <v>357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36</v>
      </c>
      <c r="D1674" t="s">
        <v>34</v>
      </c>
      <c r="E1674">
        <v>80141</v>
      </c>
      <c r="F1674">
        <v>0</v>
      </c>
      <c r="G1674">
        <v>0</v>
      </c>
      <c r="H1674" s="1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46</v>
      </c>
      <c r="D1675" t="s">
        <v>34</v>
      </c>
      <c r="E1675">
        <v>72635</v>
      </c>
      <c r="F1675">
        <v>0</v>
      </c>
      <c r="G1675">
        <v>0</v>
      </c>
      <c r="H1675" s="1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29</v>
      </c>
      <c r="D1676" t="s">
        <v>34</v>
      </c>
      <c r="E1676">
        <v>69016</v>
      </c>
      <c r="F1676">
        <v>0</v>
      </c>
      <c r="G1676">
        <v>1</v>
      </c>
      <c r="H1676" t="s">
        <v>83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46</v>
      </c>
      <c r="D1677" t="s">
        <v>31</v>
      </c>
      <c r="E1677">
        <v>20193</v>
      </c>
      <c r="F1677">
        <v>0</v>
      </c>
      <c r="G1677">
        <v>0</v>
      </c>
      <c r="H1677" t="s">
        <v>262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29</v>
      </c>
      <c r="D1678" t="s">
        <v>34</v>
      </c>
      <c r="E1678">
        <v>27573</v>
      </c>
      <c r="F1678">
        <v>1</v>
      </c>
      <c r="G1678">
        <v>0</v>
      </c>
      <c r="H1678" t="s">
        <v>417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41</v>
      </c>
      <c r="D1679" t="s">
        <v>30</v>
      </c>
      <c r="E1679">
        <v>15862</v>
      </c>
      <c r="F1679">
        <v>1</v>
      </c>
      <c r="G1679">
        <v>0</v>
      </c>
      <c r="H1679" t="s">
        <v>412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29</v>
      </c>
      <c r="D1681" t="s">
        <v>34</v>
      </c>
      <c r="E1681">
        <v>33228</v>
      </c>
      <c r="F1681">
        <v>1</v>
      </c>
      <c r="G1681">
        <v>0</v>
      </c>
      <c r="H1681" t="s">
        <v>337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t="s">
        <v>418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29</v>
      </c>
      <c r="D1686" t="s">
        <v>34</v>
      </c>
      <c r="E1686">
        <v>49413</v>
      </c>
      <c r="F1686">
        <v>0</v>
      </c>
      <c r="G1686">
        <v>1</v>
      </c>
      <c r="H1686" t="s">
        <v>349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29</v>
      </c>
      <c r="D1687" t="s">
        <v>34</v>
      </c>
      <c r="E1687">
        <v>42231</v>
      </c>
      <c r="F1687">
        <v>1</v>
      </c>
      <c r="G1687">
        <v>1</v>
      </c>
      <c r="H1687" t="s">
        <v>419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36</v>
      </c>
      <c r="D1688" t="s">
        <v>37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t="s">
        <v>85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249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249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36</v>
      </c>
      <c r="D1693" t="s">
        <v>37</v>
      </c>
      <c r="E1693">
        <v>61787</v>
      </c>
      <c r="F1693">
        <v>0</v>
      </c>
      <c r="G1693">
        <v>0</v>
      </c>
      <c r="H1693" s="1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t="s">
        <v>92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46</v>
      </c>
      <c r="D1695" t="s">
        <v>30</v>
      </c>
      <c r="E1695">
        <v>24336</v>
      </c>
      <c r="F1695">
        <v>1</v>
      </c>
      <c r="G1695">
        <v>0</v>
      </c>
      <c r="H1695" t="s">
        <v>72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29</v>
      </c>
      <c r="D1696" t="s">
        <v>34</v>
      </c>
      <c r="E1696">
        <v>18222</v>
      </c>
      <c r="F1696">
        <v>0</v>
      </c>
      <c r="G1696">
        <v>0</v>
      </c>
      <c r="H1696" t="s">
        <v>420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29</v>
      </c>
      <c r="D1697" t="s">
        <v>37</v>
      </c>
      <c r="E1697">
        <v>62335</v>
      </c>
      <c r="F1697">
        <v>0</v>
      </c>
      <c r="G1697">
        <v>1</v>
      </c>
      <c r="H1697" t="s">
        <v>372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46</v>
      </c>
      <c r="D1698" t="s">
        <v>31</v>
      </c>
      <c r="E1698">
        <v>42033</v>
      </c>
      <c r="F1698">
        <v>1</v>
      </c>
      <c r="G1698">
        <v>1</v>
      </c>
      <c r="H1698" t="s">
        <v>421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t="s">
        <v>422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33</v>
      </c>
      <c r="D1700" t="s">
        <v>37</v>
      </c>
      <c r="E1700">
        <v>41437</v>
      </c>
      <c r="F1700">
        <v>1</v>
      </c>
      <c r="G1700">
        <v>1</v>
      </c>
      <c r="H1700" t="s">
        <v>159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36</v>
      </c>
      <c r="D1701" t="s">
        <v>57</v>
      </c>
      <c r="E1701">
        <v>73705</v>
      </c>
      <c r="F1701">
        <v>0</v>
      </c>
      <c r="G1701">
        <v>2</v>
      </c>
      <c r="H1701" s="1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29</v>
      </c>
      <c r="D1702" t="s">
        <v>34</v>
      </c>
      <c r="E1702">
        <v>61064</v>
      </c>
      <c r="F1702">
        <v>0</v>
      </c>
      <c r="G1702">
        <v>1</v>
      </c>
      <c r="H1702" t="s">
        <v>44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36</v>
      </c>
      <c r="D1703" t="s">
        <v>34</v>
      </c>
      <c r="E1703">
        <v>38452</v>
      </c>
      <c r="F1703">
        <v>1</v>
      </c>
      <c r="G1703">
        <v>1</v>
      </c>
      <c r="H1703" t="s">
        <v>86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218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33</v>
      </c>
      <c r="D1705" t="s">
        <v>31</v>
      </c>
      <c r="E1705">
        <v>55012</v>
      </c>
      <c r="F1705">
        <v>0</v>
      </c>
      <c r="G1705">
        <v>1</v>
      </c>
      <c r="H1705" t="s">
        <v>327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41</v>
      </c>
      <c r="D1706" t="s">
        <v>31</v>
      </c>
      <c r="E1706">
        <v>9722</v>
      </c>
      <c r="F1706">
        <v>1</v>
      </c>
      <c r="G1706">
        <v>0</v>
      </c>
      <c r="H1706" s="1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t="s">
        <v>414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36</v>
      </c>
      <c r="D1708" t="s">
        <v>31</v>
      </c>
      <c r="E1708">
        <v>58656</v>
      </c>
      <c r="F1708">
        <v>0</v>
      </c>
      <c r="G1708">
        <v>1</v>
      </c>
      <c r="H1708" t="s">
        <v>384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t="s">
        <v>403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29</v>
      </c>
      <c r="D1710" t="s">
        <v>34</v>
      </c>
      <c r="E1710">
        <v>64813</v>
      </c>
      <c r="F1710">
        <v>1</v>
      </c>
      <c r="G1710">
        <v>0</v>
      </c>
      <c r="H1710" s="1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29</v>
      </c>
      <c r="D1712" t="s">
        <v>34</v>
      </c>
      <c r="E1712">
        <v>83512</v>
      </c>
      <c r="F1712">
        <v>0</v>
      </c>
      <c r="G1712">
        <v>0</v>
      </c>
      <c r="H1712" t="s">
        <v>164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36</v>
      </c>
      <c r="D1713" t="s">
        <v>34</v>
      </c>
      <c r="E1713">
        <v>77520</v>
      </c>
      <c r="F1713">
        <v>0</v>
      </c>
      <c r="G1713">
        <v>1</v>
      </c>
      <c r="H1713" t="s">
        <v>104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29</v>
      </c>
      <c r="D1715" t="s">
        <v>34</v>
      </c>
      <c r="E1715">
        <v>80398</v>
      </c>
      <c r="F1715">
        <v>0</v>
      </c>
      <c r="G1715">
        <v>0</v>
      </c>
      <c r="H1715" s="1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41</v>
      </c>
      <c r="D1716" t="s">
        <v>30</v>
      </c>
      <c r="E1716">
        <v>18746</v>
      </c>
      <c r="F1716">
        <v>1</v>
      </c>
      <c r="G1716">
        <v>0</v>
      </c>
      <c r="H1716" t="s">
        <v>319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t="s">
        <v>38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156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29</v>
      </c>
      <c r="D1719" t="s">
        <v>34</v>
      </c>
      <c r="E1719">
        <v>22108</v>
      </c>
      <c r="F1719">
        <v>1</v>
      </c>
      <c r="G1719">
        <v>1</v>
      </c>
      <c r="H1719" s="1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t="s">
        <v>404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29</v>
      </c>
      <c r="D1722" t="s">
        <v>34</v>
      </c>
      <c r="E1722">
        <v>17688</v>
      </c>
      <c r="F1722">
        <v>1</v>
      </c>
      <c r="G1722">
        <v>0</v>
      </c>
      <c r="H1722" t="s">
        <v>178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322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33</v>
      </c>
      <c r="D1725" t="s">
        <v>57</v>
      </c>
      <c r="E1725">
        <v>82571</v>
      </c>
      <c r="F1725">
        <v>0</v>
      </c>
      <c r="G1725">
        <v>0</v>
      </c>
      <c r="H1725" s="1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33</v>
      </c>
      <c r="D1726" t="s">
        <v>30</v>
      </c>
      <c r="E1726">
        <v>38513</v>
      </c>
      <c r="F1726">
        <v>1</v>
      </c>
      <c r="G1726">
        <v>0</v>
      </c>
      <c r="H1726" t="s">
        <v>234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36</v>
      </c>
      <c r="D1727" t="s">
        <v>30</v>
      </c>
      <c r="E1727">
        <v>16653</v>
      </c>
      <c r="F1727">
        <v>1</v>
      </c>
      <c r="G1727">
        <v>0</v>
      </c>
      <c r="H1727" t="s">
        <v>269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t="s">
        <v>54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41</v>
      </c>
      <c r="D1729" t="s">
        <v>30</v>
      </c>
      <c r="E1729">
        <v>23529</v>
      </c>
      <c r="F1729">
        <v>0</v>
      </c>
      <c r="G1729">
        <v>1</v>
      </c>
      <c r="H1729" s="1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36</v>
      </c>
      <c r="D1730" t="s">
        <v>31</v>
      </c>
      <c r="E1730">
        <v>74881</v>
      </c>
      <c r="F1730">
        <v>1</v>
      </c>
      <c r="G1730">
        <v>1</v>
      </c>
      <c r="H1730" s="1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29</v>
      </c>
      <c r="D1731" t="s">
        <v>34</v>
      </c>
      <c r="E1731">
        <v>71107</v>
      </c>
      <c r="F1731">
        <v>0</v>
      </c>
      <c r="G1731">
        <v>1</v>
      </c>
      <c r="H1731" t="s">
        <v>400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33</v>
      </c>
      <c r="D1732" t="s">
        <v>31</v>
      </c>
      <c r="E1732">
        <v>46910</v>
      </c>
      <c r="F1732">
        <v>1</v>
      </c>
      <c r="G1732">
        <v>1</v>
      </c>
      <c r="H1732" t="s">
        <v>81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29</v>
      </c>
      <c r="D1733" t="s">
        <v>34</v>
      </c>
      <c r="E1733">
        <v>18690</v>
      </c>
      <c r="F1733">
        <v>0</v>
      </c>
      <c r="G1733">
        <v>0</v>
      </c>
      <c r="H1733" t="s">
        <v>199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29</v>
      </c>
      <c r="D1734" t="s">
        <v>37</v>
      </c>
      <c r="E1734">
        <v>37244</v>
      </c>
      <c r="F1734">
        <v>1</v>
      </c>
      <c r="G1734">
        <v>1</v>
      </c>
      <c r="H1734" t="s">
        <v>182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46</v>
      </c>
      <c r="D1736" t="s">
        <v>30</v>
      </c>
      <c r="E1736">
        <v>75342</v>
      </c>
      <c r="F1736">
        <v>0</v>
      </c>
      <c r="G1736">
        <v>1</v>
      </c>
      <c r="H1736" s="1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29</v>
      </c>
      <c r="D1737" t="s">
        <v>37</v>
      </c>
      <c r="E1737">
        <v>70044</v>
      </c>
      <c r="F1737">
        <v>0</v>
      </c>
      <c r="G1737">
        <v>1</v>
      </c>
      <c r="H1737" t="s">
        <v>64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110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29</v>
      </c>
      <c r="D1739" t="s">
        <v>34</v>
      </c>
      <c r="E1739">
        <v>77437</v>
      </c>
      <c r="F1739">
        <v>0</v>
      </c>
      <c r="G1739">
        <v>0</v>
      </c>
      <c r="H1739" t="s">
        <v>423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29</v>
      </c>
      <c r="D1740" t="s">
        <v>34</v>
      </c>
      <c r="E1740">
        <v>54984</v>
      </c>
      <c r="F1740">
        <v>0</v>
      </c>
      <c r="G1740">
        <v>1</v>
      </c>
      <c r="H1740" t="s">
        <v>82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t="s">
        <v>110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t="s">
        <v>210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33</v>
      </c>
      <c r="D1744" t="s">
        <v>30</v>
      </c>
      <c r="E1744">
        <v>45576</v>
      </c>
      <c r="F1744">
        <v>0</v>
      </c>
      <c r="G1744">
        <v>0</v>
      </c>
      <c r="H1744" t="s">
        <v>77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t="s">
        <v>367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33</v>
      </c>
      <c r="D1746" t="s">
        <v>37</v>
      </c>
      <c r="E1746">
        <v>58086</v>
      </c>
      <c r="F1746">
        <v>0</v>
      </c>
      <c r="G1746">
        <v>1</v>
      </c>
      <c r="H1746" t="s">
        <v>282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29</v>
      </c>
      <c r="D1747" t="s">
        <v>34</v>
      </c>
      <c r="E1747">
        <v>81795</v>
      </c>
      <c r="F1747">
        <v>0</v>
      </c>
      <c r="G1747">
        <v>0</v>
      </c>
      <c r="H1747" t="s">
        <v>272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41</v>
      </c>
      <c r="D1748" t="s">
        <v>31</v>
      </c>
      <c r="E1748">
        <v>28389</v>
      </c>
      <c r="F1748">
        <v>0</v>
      </c>
      <c r="G1748">
        <v>0</v>
      </c>
      <c r="H1748" t="s">
        <v>407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36</v>
      </c>
      <c r="D1749" t="s">
        <v>34</v>
      </c>
      <c r="E1749">
        <v>66835</v>
      </c>
      <c r="F1749">
        <v>0</v>
      </c>
      <c r="G1749">
        <v>0</v>
      </c>
      <c r="H1749" t="s">
        <v>122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29</v>
      </c>
      <c r="D1750" t="s">
        <v>37</v>
      </c>
      <c r="E1750">
        <v>69901</v>
      </c>
      <c r="F1750">
        <v>0</v>
      </c>
      <c r="G1750">
        <v>1</v>
      </c>
      <c r="H1750" t="s">
        <v>302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33</v>
      </c>
      <c r="D1752" t="s">
        <v>31</v>
      </c>
      <c r="E1752">
        <v>63342</v>
      </c>
      <c r="F1752">
        <v>0</v>
      </c>
      <c r="G1752">
        <v>1</v>
      </c>
      <c r="H1752" t="s">
        <v>161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29</v>
      </c>
      <c r="D1753" t="s">
        <v>34</v>
      </c>
      <c r="E1753">
        <v>44989</v>
      </c>
      <c r="F1753">
        <v>0</v>
      </c>
      <c r="G1753">
        <v>1</v>
      </c>
      <c r="H1753" s="1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46</v>
      </c>
      <c r="D1754" t="s">
        <v>30</v>
      </c>
      <c r="E1754">
        <v>31859</v>
      </c>
      <c r="F1754">
        <v>1</v>
      </c>
      <c r="G1754">
        <v>0</v>
      </c>
      <c r="H1754" t="s">
        <v>375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33</v>
      </c>
      <c r="D1755" t="s">
        <v>57</v>
      </c>
      <c r="E1755">
        <v>51569</v>
      </c>
      <c r="F1755">
        <v>0</v>
      </c>
      <c r="G1755">
        <v>1</v>
      </c>
      <c r="H1755" s="1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29</v>
      </c>
      <c r="D1756" t="s">
        <v>57</v>
      </c>
      <c r="E1756">
        <v>30372</v>
      </c>
      <c r="F1756">
        <v>1</v>
      </c>
      <c r="G1756">
        <v>1</v>
      </c>
      <c r="H1756" t="s">
        <v>193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41</v>
      </c>
      <c r="D1757" t="s">
        <v>30</v>
      </c>
      <c r="E1757">
        <v>16014</v>
      </c>
      <c r="F1757">
        <v>1</v>
      </c>
      <c r="G1757">
        <v>1</v>
      </c>
      <c r="H1757" t="s">
        <v>69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29</v>
      </c>
      <c r="D1758" t="s">
        <v>34</v>
      </c>
      <c r="E1758">
        <v>41120</v>
      </c>
      <c r="F1758">
        <v>1</v>
      </c>
      <c r="G1758">
        <v>1</v>
      </c>
      <c r="H1758" s="1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36</v>
      </c>
      <c r="D1759" t="s">
        <v>30</v>
      </c>
      <c r="E1759">
        <v>39763</v>
      </c>
      <c r="F1759">
        <v>1</v>
      </c>
      <c r="G1759">
        <v>0</v>
      </c>
      <c r="H1759" s="1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29</v>
      </c>
      <c r="D1761" t="s">
        <v>34</v>
      </c>
      <c r="E1761">
        <v>77981</v>
      </c>
      <c r="F1761">
        <v>1</v>
      </c>
      <c r="G1761">
        <v>0</v>
      </c>
      <c r="H1761" t="s">
        <v>315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46</v>
      </c>
      <c r="D1762" t="s">
        <v>34</v>
      </c>
      <c r="E1762">
        <v>62905</v>
      </c>
      <c r="F1762">
        <v>0</v>
      </c>
      <c r="G1762">
        <v>1</v>
      </c>
      <c r="H1762" s="1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46</v>
      </c>
      <c r="D1763" t="s">
        <v>37</v>
      </c>
      <c r="E1763">
        <v>13533</v>
      </c>
      <c r="F1763">
        <v>1</v>
      </c>
      <c r="G1763">
        <v>0</v>
      </c>
      <c r="H1763" s="1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t="s">
        <v>332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29</v>
      </c>
      <c r="D1765" t="s">
        <v>34</v>
      </c>
      <c r="E1765">
        <v>72117</v>
      </c>
      <c r="F1765">
        <v>0</v>
      </c>
      <c r="G1765">
        <v>1</v>
      </c>
      <c r="H1765" t="s">
        <v>113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46</v>
      </c>
      <c r="D1766" t="s">
        <v>34</v>
      </c>
      <c r="E1766">
        <v>21955</v>
      </c>
      <c r="F1766">
        <v>1</v>
      </c>
      <c r="G1766">
        <v>0</v>
      </c>
      <c r="H1766" s="1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29</v>
      </c>
      <c r="D1767" t="s">
        <v>34</v>
      </c>
      <c r="E1767">
        <v>67131</v>
      </c>
      <c r="F1767">
        <v>0</v>
      </c>
      <c r="G1767">
        <v>1</v>
      </c>
      <c r="H1767" t="s">
        <v>143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33</v>
      </c>
      <c r="D1768" t="s">
        <v>30</v>
      </c>
      <c r="E1768">
        <v>36802</v>
      </c>
      <c r="F1768">
        <v>1</v>
      </c>
      <c r="G1768">
        <v>0</v>
      </c>
      <c r="H1768" t="s">
        <v>192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41</v>
      </c>
      <c r="D1770" t="s">
        <v>34</v>
      </c>
      <c r="E1770">
        <v>28249</v>
      </c>
      <c r="F1770">
        <v>0</v>
      </c>
      <c r="G1770">
        <v>0</v>
      </c>
      <c r="H1770" t="s">
        <v>124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36</v>
      </c>
      <c r="D1771" t="s">
        <v>34</v>
      </c>
      <c r="E1771">
        <v>47808</v>
      </c>
      <c r="F1771">
        <v>0</v>
      </c>
      <c r="G1771">
        <v>1</v>
      </c>
      <c r="H1771" t="s">
        <v>251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33</v>
      </c>
      <c r="D1772" t="s">
        <v>37</v>
      </c>
      <c r="E1772">
        <v>25509</v>
      </c>
      <c r="F1772">
        <v>1</v>
      </c>
      <c r="G1772">
        <v>0</v>
      </c>
      <c r="H1772" t="s">
        <v>181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t="s">
        <v>210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33</v>
      </c>
      <c r="D1775" t="s">
        <v>31</v>
      </c>
      <c r="E1775">
        <v>85431</v>
      </c>
      <c r="F1775">
        <v>0</v>
      </c>
      <c r="G1775">
        <v>0</v>
      </c>
      <c r="H1775" s="1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29</v>
      </c>
      <c r="D1776" t="s">
        <v>34</v>
      </c>
      <c r="E1776">
        <v>42664</v>
      </c>
      <c r="F1776">
        <v>0</v>
      </c>
      <c r="G1776">
        <v>1</v>
      </c>
      <c r="H1776" t="s">
        <v>138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t="s">
        <v>54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73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t="s">
        <v>160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33</v>
      </c>
      <c r="D1780" t="s">
        <v>31</v>
      </c>
      <c r="E1780">
        <v>39435</v>
      </c>
      <c r="F1780">
        <v>1</v>
      </c>
      <c r="G1780">
        <v>0</v>
      </c>
      <c r="H1780" s="1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46</v>
      </c>
      <c r="D1781" t="s">
        <v>34</v>
      </c>
      <c r="E1781">
        <v>65370</v>
      </c>
      <c r="F1781">
        <v>0</v>
      </c>
      <c r="G1781">
        <v>0</v>
      </c>
      <c r="H1781" s="1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41</v>
      </c>
      <c r="D1782" t="s">
        <v>30</v>
      </c>
      <c r="E1782">
        <v>20194</v>
      </c>
      <c r="F1782">
        <v>1</v>
      </c>
      <c r="G1782">
        <v>0</v>
      </c>
      <c r="H1782" t="s">
        <v>424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33</v>
      </c>
      <c r="D1783" t="s">
        <v>30</v>
      </c>
      <c r="E1783">
        <v>42473</v>
      </c>
      <c r="F1783">
        <v>1</v>
      </c>
      <c r="G1783">
        <v>1</v>
      </c>
      <c r="H1783" t="s">
        <v>289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29</v>
      </c>
      <c r="D1784" t="s">
        <v>34</v>
      </c>
      <c r="E1784">
        <v>64590</v>
      </c>
      <c r="F1784">
        <v>0</v>
      </c>
      <c r="G1784">
        <v>0</v>
      </c>
      <c r="H1784" t="s">
        <v>347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t="s">
        <v>154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29</v>
      </c>
      <c r="D1788" t="s">
        <v>34</v>
      </c>
      <c r="E1788">
        <v>49094</v>
      </c>
      <c r="F1788">
        <v>0</v>
      </c>
      <c r="G1788">
        <v>1</v>
      </c>
      <c r="H1788" t="s">
        <v>283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46</v>
      </c>
      <c r="D1790" t="s">
        <v>31</v>
      </c>
      <c r="E1790">
        <v>60839</v>
      </c>
      <c r="F1790">
        <v>1</v>
      </c>
      <c r="G1790">
        <v>1</v>
      </c>
      <c r="H1790" t="s">
        <v>401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33</v>
      </c>
      <c r="D1793" t="s">
        <v>30</v>
      </c>
      <c r="E1793">
        <v>48918</v>
      </c>
      <c r="F1793">
        <v>1</v>
      </c>
      <c r="G1793">
        <v>1</v>
      </c>
      <c r="H1793" s="1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46</v>
      </c>
      <c r="D1794" t="s">
        <v>31</v>
      </c>
      <c r="E1794">
        <v>82122</v>
      </c>
      <c r="F1794">
        <v>0</v>
      </c>
      <c r="G1794">
        <v>0</v>
      </c>
      <c r="H1794" t="s">
        <v>191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t="s">
        <v>117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36</v>
      </c>
      <c r="D1797" t="s">
        <v>34</v>
      </c>
      <c r="E1797">
        <v>28520</v>
      </c>
      <c r="F1797">
        <v>1</v>
      </c>
      <c r="G1797">
        <v>1</v>
      </c>
      <c r="H1797" t="s">
        <v>207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36</v>
      </c>
      <c r="D1799" t="s">
        <v>30</v>
      </c>
      <c r="E1799">
        <v>36273</v>
      </c>
      <c r="F1799">
        <v>1</v>
      </c>
      <c r="G1799">
        <v>0</v>
      </c>
      <c r="H1799" t="s">
        <v>148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46</v>
      </c>
      <c r="D1801" t="s">
        <v>31</v>
      </c>
      <c r="E1801">
        <v>75774</v>
      </c>
      <c r="F1801">
        <v>1</v>
      </c>
      <c r="G1801">
        <v>0</v>
      </c>
      <c r="H1801" s="1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t="s">
        <v>305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t="s">
        <v>347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36</v>
      </c>
      <c r="D1804" t="s">
        <v>31</v>
      </c>
      <c r="E1804">
        <v>59385</v>
      </c>
      <c r="F1804">
        <v>1</v>
      </c>
      <c r="G1804">
        <v>1</v>
      </c>
      <c r="H1804" t="s">
        <v>378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146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29</v>
      </c>
      <c r="D1806" t="s">
        <v>34</v>
      </c>
      <c r="E1806">
        <v>44689</v>
      </c>
      <c r="F1806">
        <v>1</v>
      </c>
      <c r="G1806">
        <v>1</v>
      </c>
      <c r="H1806" s="1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33</v>
      </c>
      <c r="D1808" t="s">
        <v>30</v>
      </c>
      <c r="E1808">
        <v>7144</v>
      </c>
      <c r="F1808">
        <v>0</v>
      </c>
      <c r="G1808">
        <v>2</v>
      </c>
      <c r="H1808" s="1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29</v>
      </c>
      <c r="D1810" t="s">
        <v>34</v>
      </c>
      <c r="E1810">
        <v>90369</v>
      </c>
      <c r="F1810">
        <v>0</v>
      </c>
      <c r="G1810">
        <v>0</v>
      </c>
      <c r="H1810" t="s">
        <v>62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33</v>
      </c>
      <c r="D1811" t="s">
        <v>30</v>
      </c>
      <c r="E1811">
        <v>63159</v>
      </c>
      <c r="F1811">
        <v>0</v>
      </c>
      <c r="G1811">
        <v>0</v>
      </c>
      <c r="H1811" s="1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33</v>
      </c>
      <c r="D1813" t="s">
        <v>30</v>
      </c>
      <c r="E1813">
        <v>46757</v>
      </c>
      <c r="F1813">
        <v>0</v>
      </c>
      <c r="G1813">
        <v>1</v>
      </c>
      <c r="H1813" t="s">
        <v>402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36</v>
      </c>
      <c r="D1814" t="s">
        <v>34</v>
      </c>
      <c r="E1814">
        <v>79734</v>
      </c>
      <c r="F1814">
        <v>0</v>
      </c>
      <c r="G1814">
        <v>0</v>
      </c>
      <c r="H1814" t="s">
        <v>59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t="s">
        <v>282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29</v>
      </c>
      <c r="D1816" t="s">
        <v>37</v>
      </c>
      <c r="E1816">
        <v>72071</v>
      </c>
      <c r="F1816">
        <v>0</v>
      </c>
      <c r="G1816">
        <v>1</v>
      </c>
      <c r="H1816" t="s">
        <v>326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33</v>
      </c>
      <c r="D1817" t="s">
        <v>31</v>
      </c>
      <c r="E1817">
        <v>21840</v>
      </c>
      <c r="F1817">
        <v>1</v>
      </c>
      <c r="G1817">
        <v>0</v>
      </c>
      <c r="H1817" t="s">
        <v>370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46</v>
      </c>
      <c r="D1818" t="s">
        <v>31</v>
      </c>
      <c r="E1818">
        <v>58582</v>
      </c>
      <c r="F1818">
        <v>0</v>
      </c>
      <c r="G1818">
        <v>1</v>
      </c>
      <c r="H1818" t="s">
        <v>122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249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29</v>
      </c>
      <c r="D1820" t="s">
        <v>34</v>
      </c>
      <c r="E1820">
        <v>50387</v>
      </c>
      <c r="F1820">
        <v>0</v>
      </c>
      <c r="G1820">
        <v>2</v>
      </c>
      <c r="H1820" t="s">
        <v>140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33</v>
      </c>
      <c r="D1821" t="s">
        <v>31</v>
      </c>
      <c r="E1821">
        <v>32583</v>
      </c>
      <c r="F1821">
        <v>1</v>
      </c>
      <c r="G1821">
        <v>1</v>
      </c>
      <c r="H1821" t="s">
        <v>124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36</v>
      </c>
      <c r="D1823" t="s">
        <v>37</v>
      </c>
      <c r="E1823">
        <v>44635</v>
      </c>
      <c r="F1823">
        <v>1</v>
      </c>
      <c r="G1823">
        <v>1</v>
      </c>
      <c r="H1823" s="1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36</v>
      </c>
      <c r="D1824" t="s">
        <v>30</v>
      </c>
      <c r="E1824">
        <v>33316</v>
      </c>
      <c r="F1824">
        <v>1</v>
      </c>
      <c r="G1824">
        <v>1</v>
      </c>
      <c r="H1824" s="1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29</v>
      </c>
      <c r="D1825" t="s">
        <v>34</v>
      </c>
      <c r="E1825">
        <v>63967</v>
      </c>
      <c r="F1825">
        <v>0</v>
      </c>
      <c r="G1825">
        <v>1</v>
      </c>
      <c r="H1825" s="1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46</v>
      </c>
      <c r="D1826" t="s">
        <v>31</v>
      </c>
      <c r="E1826">
        <v>52513</v>
      </c>
      <c r="F1826">
        <v>0</v>
      </c>
      <c r="G1826">
        <v>0</v>
      </c>
      <c r="H1826" s="1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29</v>
      </c>
      <c r="D1827" t="s">
        <v>34</v>
      </c>
      <c r="E1827">
        <v>25293</v>
      </c>
      <c r="F1827">
        <v>1</v>
      </c>
      <c r="G1827">
        <v>0</v>
      </c>
      <c r="H1827" t="s">
        <v>311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33</v>
      </c>
      <c r="D1828" t="s">
        <v>57</v>
      </c>
      <c r="E1828">
        <v>54111</v>
      </c>
      <c r="F1828">
        <v>0</v>
      </c>
      <c r="G1828">
        <v>1</v>
      </c>
      <c r="H1828" t="s">
        <v>301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t="s">
        <v>256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36</v>
      </c>
      <c r="D1830" t="s">
        <v>34</v>
      </c>
      <c r="E1830">
        <v>80739</v>
      </c>
      <c r="F1830">
        <v>0</v>
      </c>
      <c r="G1830">
        <v>0</v>
      </c>
      <c r="H1830" t="s">
        <v>372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36</v>
      </c>
      <c r="D1831" t="s">
        <v>31</v>
      </c>
      <c r="E1831">
        <v>22669</v>
      </c>
      <c r="F1831">
        <v>1</v>
      </c>
      <c r="G1831">
        <v>0</v>
      </c>
      <c r="H1831" t="s">
        <v>163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t="s">
        <v>314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t="s">
        <v>400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t="s">
        <v>170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29</v>
      </c>
      <c r="D1836" t="s">
        <v>34</v>
      </c>
      <c r="E1836">
        <v>54809</v>
      </c>
      <c r="F1836">
        <v>1</v>
      </c>
      <c r="G1836">
        <v>1</v>
      </c>
      <c r="H1836" s="1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29</v>
      </c>
      <c r="D1839" t="s">
        <v>34</v>
      </c>
      <c r="E1839">
        <v>47743</v>
      </c>
      <c r="F1839">
        <v>0</v>
      </c>
      <c r="G1839">
        <v>1</v>
      </c>
      <c r="H1839" t="s">
        <v>324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46</v>
      </c>
      <c r="D1840" t="s">
        <v>34</v>
      </c>
      <c r="E1840">
        <v>62972</v>
      </c>
      <c r="F1840">
        <v>0</v>
      </c>
      <c r="G1840">
        <v>1</v>
      </c>
      <c r="H1840" s="1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33</v>
      </c>
      <c r="D1841" t="s">
        <v>37</v>
      </c>
      <c r="E1841">
        <v>57333</v>
      </c>
      <c r="F1841">
        <v>0</v>
      </c>
      <c r="G1841">
        <v>1</v>
      </c>
      <c r="H1841" t="s">
        <v>159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33</v>
      </c>
      <c r="D1842" t="s">
        <v>31</v>
      </c>
      <c r="E1842">
        <v>32313</v>
      </c>
      <c r="F1842">
        <v>1</v>
      </c>
      <c r="G1842">
        <v>0</v>
      </c>
      <c r="H1842" s="1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36</v>
      </c>
      <c r="D1843" t="s">
        <v>57</v>
      </c>
      <c r="E1843">
        <v>84953</v>
      </c>
      <c r="F1843">
        <v>0</v>
      </c>
      <c r="G1843">
        <v>0</v>
      </c>
      <c r="H1843" s="1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36</v>
      </c>
      <c r="D1844" t="s">
        <v>37</v>
      </c>
      <c r="E1844">
        <v>27071</v>
      </c>
      <c r="F1844">
        <v>1</v>
      </c>
      <c r="G1844">
        <v>0</v>
      </c>
      <c r="H1844" t="s">
        <v>356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36</v>
      </c>
      <c r="D1845" t="s">
        <v>31</v>
      </c>
      <c r="E1845">
        <v>68148</v>
      </c>
      <c r="F1845">
        <v>0</v>
      </c>
      <c r="G1845">
        <v>0</v>
      </c>
      <c r="H1845" t="s">
        <v>140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36</v>
      </c>
      <c r="D1846" t="s">
        <v>31</v>
      </c>
      <c r="E1846">
        <v>65735</v>
      </c>
      <c r="F1846">
        <v>1</v>
      </c>
      <c r="G1846">
        <v>1</v>
      </c>
      <c r="H1846" s="1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t="s">
        <v>416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29</v>
      </c>
      <c r="D1849" t="s">
        <v>34</v>
      </c>
      <c r="E1849">
        <v>30093</v>
      </c>
      <c r="F1849">
        <v>0</v>
      </c>
      <c r="G1849">
        <v>0</v>
      </c>
      <c r="H1849" s="1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46</v>
      </c>
      <c r="D1852" t="s">
        <v>30</v>
      </c>
      <c r="E1852">
        <v>83257</v>
      </c>
      <c r="F1852">
        <v>0</v>
      </c>
      <c r="G1852">
        <v>0</v>
      </c>
      <c r="H1852" t="s">
        <v>181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t="s">
        <v>425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t="s">
        <v>54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33</v>
      </c>
      <c r="D1856" t="s">
        <v>30</v>
      </c>
      <c r="E1856">
        <v>82733</v>
      </c>
      <c r="F1856">
        <v>0</v>
      </c>
      <c r="G1856">
        <v>0</v>
      </c>
      <c r="H1856" s="1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36</v>
      </c>
      <c r="D1857" t="s">
        <v>37</v>
      </c>
      <c r="E1857">
        <v>74290</v>
      </c>
      <c r="F1857">
        <v>0</v>
      </c>
      <c r="G1857">
        <v>1</v>
      </c>
      <c r="H1857" s="1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36</v>
      </c>
      <c r="D1858" t="s">
        <v>30</v>
      </c>
      <c r="E1858">
        <v>58217</v>
      </c>
      <c r="F1858">
        <v>2</v>
      </c>
      <c r="G1858">
        <v>1</v>
      </c>
      <c r="H1858" t="s">
        <v>202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36</v>
      </c>
      <c r="D1859" t="s">
        <v>31</v>
      </c>
      <c r="E1859">
        <v>21024</v>
      </c>
      <c r="F1859">
        <v>0</v>
      </c>
      <c r="G1859">
        <v>0</v>
      </c>
      <c r="H1859" s="1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t="s">
        <v>276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t="s">
        <v>181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46</v>
      </c>
      <c r="D1863" t="s">
        <v>37</v>
      </c>
      <c r="E1863">
        <v>11448</v>
      </c>
      <c r="F1863">
        <v>0</v>
      </c>
      <c r="G1863">
        <v>0</v>
      </c>
      <c r="H1863" t="s">
        <v>426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29</v>
      </c>
      <c r="D1865" t="s">
        <v>34</v>
      </c>
      <c r="E1865">
        <v>70886</v>
      </c>
      <c r="F1865">
        <v>1</v>
      </c>
      <c r="G1865">
        <v>0</v>
      </c>
      <c r="H1865" t="s">
        <v>134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29</v>
      </c>
      <c r="D1866" t="s">
        <v>34</v>
      </c>
      <c r="E1866">
        <v>69109</v>
      </c>
      <c r="F1866">
        <v>0</v>
      </c>
      <c r="G1866">
        <v>0</v>
      </c>
      <c r="H1866" s="1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29</v>
      </c>
      <c r="D1867" t="s">
        <v>57</v>
      </c>
      <c r="E1867">
        <v>60208</v>
      </c>
      <c r="F1867">
        <v>1</v>
      </c>
      <c r="G1867">
        <v>1</v>
      </c>
      <c r="H1867" s="1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36</v>
      </c>
      <c r="D1868" t="s">
        <v>31</v>
      </c>
      <c r="E1868">
        <v>32889</v>
      </c>
      <c r="F1868">
        <v>1</v>
      </c>
      <c r="G1868">
        <v>1</v>
      </c>
      <c r="H1868" s="1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36</v>
      </c>
      <c r="D1870" t="s">
        <v>31</v>
      </c>
      <c r="E1870">
        <v>30538</v>
      </c>
      <c r="F1870">
        <v>1</v>
      </c>
      <c r="G1870">
        <v>0</v>
      </c>
      <c r="H1870" s="1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46</v>
      </c>
      <c r="D1871" t="s">
        <v>31</v>
      </c>
      <c r="E1871">
        <v>82326</v>
      </c>
      <c r="F1871">
        <v>0</v>
      </c>
      <c r="G1871">
        <v>0</v>
      </c>
      <c r="H1871" s="1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33</v>
      </c>
      <c r="D1872" t="s">
        <v>37</v>
      </c>
      <c r="E1872">
        <v>26642</v>
      </c>
      <c r="F1872">
        <v>1</v>
      </c>
      <c r="G1872">
        <v>0</v>
      </c>
      <c r="H1872" s="1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29</v>
      </c>
      <c r="D1873" t="s">
        <v>37</v>
      </c>
      <c r="E1873">
        <v>69932</v>
      </c>
      <c r="F1873">
        <v>0</v>
      </c>
      <c r="G1873">
        <v>1</v>
      </c>
      <c r="H1873" s="1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148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33</v>
      </c>
      <c r="D1875" t="s">
        <v>30</v>
      </c>
      <c r="E1875">
        <v>60200</v>
      </c>
      <c r="F1875">
        <v>0</v>
      </c>
      <c r="G1875">
        <v>1</v>
      </c>
      <c r="H1875" s="1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29</v>
      </c>
      <c r="D1876" t="s">
        <v>37</v>
      </c>
      <c r="E1876">
        <v>49638</v>
      </c>
      <c r="F1876">
        <v>0</v>
      </c>
      <c r="G1876">
        <v>1</v>
      </c>
      <c r="H1876" t="s">
        <v>353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46</v>
      </c>
      <c r="D1877" t="s">
        <v>30</v>
      </c>
      <c r="E1877">
        <v>23830</v>
      </c>
      <c r="F1877">
        <v>0</v>
      </c>
      <c r="G1877">
        <v>0</v>
      </c>
      <c r="H1877" s="1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36</v>
      </c>
      <c r="D1878" t="s">
        <v>57</v>
      </c>
      <c r="E1878">
        <v>33051</v>
      </c>
      <c r="F1878">
        <v>0</v>
      </c>
      <c r="G1878">
        <v>0</v>
      </c>
      <c r="H1878" t="s">
        <v>403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29</v>
      </c>
      <c r="D1879" t="s">
        <v>34</v>
      </c>
      <c r="E1879">
        <v>72905</v>
      </c>
      <c r="F1879">
        <v>0</v>
      </c>
      <c r="G1879">
        <v>0</v>
      </c>
      <c r="H1879" t="s">
        <v>78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33</v>
      </c>
      <c r="D1880" t="s">
        <v>31</v>
      </c>
      <c r="E1880">
        <v>69702</v>
      </c>
      <c r="F1880">
        <v>0</v>
      </c>
      <c r="G1880">
        <v>1</v>
      </c>
      <c r="H1880" t="s">
        <v>92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29</v>
      </c>
      <c r="D1881" t="s">
        <v>37</v>
      </c>
      <c r="E1881">
        <v>70300</v>
      </c>
      <c r="F1881">
        <v>1</v>
      </c>
      <c r="G1881">
        <v>0</v>
      </c>
      <c r="H1881" t="s">
        <v>427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t="s">
        <v>168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t="s">
        <v>70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33</v>
      </c>
      <c r="D1884" t="s">
        <v>37</v>
      </c>
      <c r="E1884">
        <v>50616</v>
      </c>
      <c r="F1884">
        <v>0</v>
      </c>
      <c r="G1884">
        <v>1</v>
      </c>
      <c r="H1884" t="s">
        <v>269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36</v>
      </c>
      <c r="D1885" t="s">
        <v>30</v>
      </c>
      <c r="E1885">
        <v>62772</v>
      </c>
      <c r="F1885">
        <v>0</v>
      </c>
      <c r="G1885">
        <v>1</v>
      </c>
      <c r="H1885" t="s">
        <v>425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33</v>
      </c>
      <c r="D1886" t="s">
        <v>30</v>
      </c>
      <c r="E1886">
        <v>30298</v>
      </c>
      <c r="F1886">
        <v>0</v>
      </c>
      <c r="G1886">
        <v>0</v>
      </c>
      <c r="H1886" t="s">
        <v>100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t="s">
        <v>35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33</v>
      </c>
      <c r="D1889" t="s">
        <v>37</v>
      </c>
      <c r="E1889">
        <v>86979</v>
      </c>
      <c r="F1889">
        <v>0</v>
      </c>
      <c r="G1889">
        <v>0</v>
      </c>
      <c r="H1889" s="1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29</v>
      </c>
      <c r="D1891" t="s">
        <v>34</v>
      </c>
      <c r="E1891">
        <v>42081</v>
      </c>
      <c r="F1891">
        <v>1</v>
      </c>
      <c r="G1891">
        <v>0</v>
      </c>
      <c r="H1891" t="s">
        <v>383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t="s">
        <v>44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36</v>
      </c>
      <c r="D1893" t="s">
        <v>31</v>
      </c>
      <c r="E1893">
        <v>88420</v>
      </c>
      <c r="F1893">
        <v>0</v>
      </c>
      <c r="G1893">
        <v>0</v>
      </c>
      <c r="H1893" s="1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29</v>
      </c>
      <c r="D1894" t="s">
        <v>34</v>
      </c>
      <c r="E1894">
        <v>31158</v>
      </c>
      <c r="F1894">
        <v>1</v>
      </c>
      <c r="G1894">
        <v>0</v>
      </c>
      <c r="H1894" t="s">
        <v>428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29</v>
      </c>
      <c r="D1895" t="s">
        <v>37</v>
      </c>
      <c r="E1895">
        <v>61671</v>
      </c>
      <c r="F1895">
        <v>0</v>
      </c>
      <c r="G1895">
        <v>1</v>
      </c>
      <c r="H1895" s="1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333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29</v>
      </c>
      <c r="D1897" t="s">
        <v>37</v>
      </c>
      <c r="E1897">
        <v>49160</v>
      </c>
      <c r="F1897">
        <v>0</v>
      </c>
      <c r="G1897">
        <v>1</v>
      </c>
      <c r="H1897" t="s">
        <v>251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41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33</v>
      </c>
      <c r="D1899" t="s">
        <v>30</v>
      </c>
      <c r="E1899">
        <v>90933</v>
      </c>
      <c r="F1899">
        <v>0</v>
      </c>
      <c r="G1899">
        <v>0</v>
      </c>
      <c r="H1899" t="s">
        <v>132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33</v>
      </c>
      <c r="D1900" t="s">
        <v>30</v>
      </c>
      <c r="E1900">
        <v>113734</v>
      </c>
      <c r="F1900">
        <v>0</v>
      </c>
      <c r="G1900">
        <v>0</v>
      </c>
      <c r="H1900" t="s">
        <v>77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33</v>
      </c>
      <c r="D1901" t="s">
        <v>31</v>
      </c>
      <c r="E1901">
        <v>59292</v>
      </c>
      <c r="F1901">
        <v>0</v>
      </c>
      <c r="G1901">
        <v>1</v>
      </c>
      <c r="H1901" t="s">
        <v>173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t="s">
        <v>125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180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36</v>
      </c>
      <c r="D1904" t="s">
        <v>34</v>
      </c>
      <c r="E1904">
        <v>73395</v>
      </c>
      <c r="F1904">
        <v>0</v>
      </c>
      <c r="G1904">
        <v>0</v>
      </c>
      <c r="H1904" t="s">
        <v>138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29</v>
      </c>
      <c r="D1905" t="s">
        <v>37</v>
      </c>
      <c r="E1905">
        <v>29819</v>
      </c>
      <c r="F1905">
        <v>1</v>
      </c>
      <c r="G1905">
        <v>0</v>
      </c>
      <c r="H1905" t="s">
        <v>298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29</v>
      </c>
      <c r="D1906" t="s">
        <v>34</v>
      </c>
      <c r="E1906">
        <v>45688</v>
      </c>
      <c r="F1906">
        <v>0</v>
      </c>
      <c r="G1906">
        <v>1</v>
      </c>
      <c r="H1906" t="s">
        <v>309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29</v>
      </c>
      <c r="D1907" t="s">
        <v>34</v>
      </c>
      <c r="E1907">
        <v>62820</v>
      </c>
      <c r="F1907">
        <v>0</v>
      </c>
      <c r="G1907">
        <v>0</v>
      </c>
      <c r="H1907" s="1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29</v>
      </c>
      <c r="D1910" t="s">
        <v>34</v>
      </c>
      <c r="E1910">
        <v>35701</v>
      </c>
      <c r="F1910">
        <v>0</v>
      </c>
      <c r="G1910">
        <v>0</v>
      </c>
      <c r="H1910" t="s">
        <v>105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36</v>
      </c>
      <c r="D1911" t="s">
        <v>34</v>
      </c>
      <c r="E1911">
        <v>31535</v>
      </c>
      <c r="F1911">
        <v>1</v>
      </c>
      <c r="G1911">
        <v>0</v>
      </c>
      <c r="H1911" t="s">
        <v>126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46</v>
      </c>
      <c r="D1912" t="s">
        <v>31</v>
      </c>
      <c r="E1912">
        <v>92556</v>
      </c>
      <c r="F1912">
        <v>0</v>
      </c>
      <c r="G1912">
        <v>0</v>
      </c>
      <c r="H1912" t="s">
        <v>376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36</v>
      </c>
      <c r="D1914" t="s">
        <v>31</v>
      </c>
      <c r="E1914">
        <v>80573</v>
      </c>
      <c r="F1914">
        <v>0</v>
      </c>
      <c r="G1914">
        <v>0</v>
      </c>
      <c r="H1914" t="s">
        <v>347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29</v>
      </c>
      <c r="D1915" t="s">
        <v>34</v>
      </c>
      <c r="E1915">
        <v>77870</v>
      </c>
      <c r="F1915">
        <v>0</v>
      </c>
      <c r="G1915">
        <v>1</v>
      </c>
      <c r="H1915" t="s">
        <v>108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33</v>
      </c>
      <c r="D1916" t="s">
        <v>57</v>
      </c>
      <c r="E1916">
        <v>52278</v>
      </c>
      <c r="F1916">
        <v>0</v>
      </c>
      <c r="G1916">
        <v>1</v>
      </c>
      <c r="H1916" t="s">
        <v>340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248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29</v>
      </c>
      <c r="D1918" t="s">
        <v>34</v>
      </c>
      <c r="E1918">
        <v>18929</v>
      </c>
      <c r="F1918">
        <v>0</v>
      </c>
      <c r="G1918">
        <v>0</v>
      </c>
      <c r="H1918" t="s">
        <v>229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33</v>
      </c>
      <c r="D1919" t="s">
        <v>30</v>
      </c>
      <c r="E1919">
        <v>36038</v>
      </c>
      <c r="F1919">
        <v>1</v>
      </c>
      <c r="G1919">
        <v>0</v>
      </c>
      <c r="H1919" t="s">
        <v>51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50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33</v>
      </c>
      <c r="D1921" t="s">
        <v>31</v>
      </c>
      <c r="E1921">
        <v>34230</v>
      </c>
      <c r="F1921">
        <v>1</v>
      </c>
      <c r="G1921">
        <v>1</v>
      </c>
      <c r="H1921" t="s">
        <v>429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46</v>
      </c>
      <c r="D1922" t="s">
        <v>30</v>
      </c>
      <c r="E1922">
        <v>31878</v>
      </c>
      <c r="F1922">
        <v>0</v>
      </c>
      <c r="G1922">
        <v>1</v>
      </c>
      <c r="H1922" t="s">
        <v>348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46</v>
      </c>
      <c r="D1923" t="s">
        <v>34</v>
      </c>
      <c r="E1923">
        <v>70932</v>
      </c>
      <c r="F1923">
        <v>0</v>
      </c>
      <c r="G1923">
        <v>1</v>
      </c>
      <c r="H1923" t="s">
        <v>35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371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36</v>
      </c>
      <c r="D1925" t="s">
        <v>30</v>
      </c>
      <c r="E1925">
        <v>77598</v>
      </c>
      <c r="F1925">
        <v>0</v>
      </c>
      <c r="G1925">
        <v>0</v>
      </c>
      <c r="H1925" s="1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36</v>
      </c>
      <c r="D1927" t="s">
        <v>34</v>
      </c>
      <c r="E1927">
        <v>22701</v>
      </c>
      <c r="F1927">
        <v>1</v>
      </c>
      <c r="G1927">
        <v>0</v>
      </c>
      <c r="H1927" s="1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t="s">
        <v>165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29</v>
      </c>
      <c r="D1929" t="s">
        <v>34</v>
      </c>
      <c r="E1929">
        <v>70617</v>
      </c>
      <c r="F1929">
        <v>0</v>
      </c>
      <c r="G1929">
        <v>0</v>
      </c>
      <c r="H1929" t="s">
        <v>74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38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36</v>
      </c>
      <c r="D1931" t="s">
        <v>34</v>
      </c>
      <c r="E1931">
        <v>62694</v>
      </c>
      <c r="F1931">
        <v>1</v>
      </c>
      <c r="G1931">
        <v>1</v>
      </c>
      <c r="H1931" t="s">
        <v>63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t="s">
        <v>218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t="s">
        <v>122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36</v>
      </c>
      <c r="D1934" t="s">
        <v>34</v>
      </c>
      <c r="E1934">
        <v>21059</v>
      </c>
      <c r="F1934">
        <v>1</v>
      </c>
      <c r="G1934">
        <v>0</v>
      </c>
      <c r="H1934" s="1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36</v>
      </c>
      <c r="D1935" t="s">
        <v>34</v>
      </c>
      <c r="E1935">
        <v>29543</v>
      </c>
      <c r="F1935">
        <v>2</v>
      </c>
      <c r="G1935">
        <v>0</v>
      </c>
      <c r="H1935" s="1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29</v>
      </c>
      <c r="D1936" t="s">
        <v>34</v>
      </c>
      <c r="E1936">
        <v>75903</v>
      </c>
      <c r="F1936">
        <v>0</v>
      </c>
      <c r="G1936">
        <v>1</v>
      </c>
      <c r="H1936" s="1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46</v>
      </c>
      <c r="D1937" t="s">
        <v>31</v>
      </c>
      <c r="E1937">
        <v>34984</v>
      </c>
      <c r="F1937">
        <v>1</v>
      </c>
      <c r="G1937">
        <v>1</v>
      </c>
      <c r="H1937" s="1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33</v>
      </c>
      <c r="D1938" t="s">
        <v>30</v>
      </c>
      <c r="E1938">
        <v>54998</v>
      </c>
      <c r="F1938">
        <v>0</v>
      </c>
      <c r="G1938">
        <v>1</v>
      </c>
      <c r="H1938" s="1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33</v>
      </c>
      <c r="D1939" t="s">
        <v>57</v>
      </c>
      <c r="E1939">
        <v>54356</v>
      </c>
      <c r="F1939">
        <v>0</v>
      </c>
      <c r="G1939">
        <v>1</v>
      </c>
      <c r="H1939" t="s">
        <v>61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36</v>
      </c>
      <c r="D1940" t="s">
        <v>34</v>
      </c>
      <c r="E1940">
        <v>34242</v>
      </c>
      <c r="F1940">
        <v>0</v>
      </c>
      <c r="G1940">
        <v>1</v>
      </c>
      <c r="H1940" t="s">
        <v>81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29</v>
      </c>
      <c r="D1941" t="s">
        <v>34</v>
      </c>
      <c r="E1941">
        <v>25410</v>
      </c>
      <c r="F1941">
        <v>1</v>
      </c>
      <c r="G1941">
        <v>0</v>
      </c>
      <c r="H1941" t="s">
        <v>140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t="s">
        <v>430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29</v>
      </c>
      <c r="D1945" t="s">
        <v>34</v>
      </c>
      <c r="E1945">
        <v>72570</v>
      </c>
      <c r="F1945">
        <v>0</v>
      </c>
      <c r="G1945">
        <v>0</v>
      </c>
      <c r="H1945" t="s">
        <v>411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36</v>
      </c>
      <c r="D1946" t="s">
        <v>34</v>
      </c>
      <c r="E1946">
        <v>34529</v>
      </c>
      <c r="F1946">
        <v>1</v>
      </c>
      <c r="G1946">
        <v>0</v>
      </c>
      <c r="H1946" t="s">
        <v>68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29</v>
      </c>
      <c r="D1947" t="s">
        <v>57</v>
      </c>
      <c r="E1947">
        <v>70792</v>
      </c>
      <c r="F1947">
        <v>0</v>
      </c>
      <c r="G1947">
        <v>0</v>
      </c>
      <c r="H1947" s="1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29</v>
      </c>
      <c r="D1948" t="s">
        <v>34</v>
      </c>
      <c r="E1948">
        <v>63211</v>
      </c>
      <c r="F1948">
        <v>0</v>
      </c>
      <c r="G1948">
        <v>0</v>
      </c>
      <c r="H1948" s="1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36</v>
      </c>
      <c r="D1949" t="s">
        <v>34</v>
      </c>
      <c r="E1949">
        <v>83891</v>
      </c>
      <c r="F1949">
        <v>0</v>
      </c>
      <c r="G1949">
        <v>1</v>
      </c>
      <c r="H1949" t="s">
        <v>431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137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33</v>
      </c>
      <c r="D1952" t="s">
        <v>30</v>
      </c>
      <c r="E1952">
        <v>51141</v>
      </c>
      <c r="F1952">
        <v>0</v>
      </c>
      <c r="G1952">
        <v>0</v>
      </c>
      <c r="H1952" s="1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29</v>
      </c>
      <c r="D1953" t="s">
        <v>34</v>
      </c>
      <c r="E1953">
        <v>56939</v>
      </c>
      <c r="F1953">
        <v>0</v>
      </c>
      <c r="G1953">
        <v>1</v>
      </c>
      <c r="H1953" t="s">
        <v>257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33</v>
      </c>
      <c r="D1955" t="s">
        <v>31</v>
      </c>
      <c r="E1955">
        <v>72335</v>
      </c>
      <c r="F1955">
        <v>0</v>
      </c>
      <c r="G1955">
        <v>0</v>
      </c>
      <c r="H1955" t="s">
        <v>394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33</v>
      </c>
      <c r="D1956" t="s">
        <v>30</v>
      </c>
      <c r="E1956">
        <v>61798</v>
      </c>
      <c r="F1956">
        <v>0</v>
      </c>
      <c r="G1956">
        <v>0</v>
      </c>
      <c r="H1956" t="s">
        <v>80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33</v>
      </c>
      <c r="D1957" t="s">
        <v>57</v>
      </c>
      <c r="E1957">
        <v>76842</v>
      </c>
      <c r="F1957">
        <v>0</v>
      </c>
      <c r="G1957">
        <v>0</v>
      </c>
      <c r="H1957" s="1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t="s">
        <v>418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162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235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33</v>
      </c>
      <c r="D1961" t="s">
        <v>57</v>
      </c>
      <c r="E1961">
        <v>56551</v>
      </c>
      <c r="F1961">
        <v>1</v>
      </c>
      <c r="G1961">
        <v>1</v>
      </c>
      <c r="H1961" s="1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36</v>
      </c>
      <c r="D1962" t="s">
        <v>34</v>
      </c>
      <c r="E1962">
        <v>70053</v>
      </c>
      <c r="F1962">
        <v>0</v>
      </c>
      <c r="G1962">
        <v>1</v>
      </c>
      <c r="H1962" s="1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33</v>
      </c>
      <c r="D1963" t="s">
        <v>57</v>
      </c>
      <c r="E1963">
        <v>71670</v>
      </c>
      <c r="F1963">
        <v>0</v>
      </c>
      <c r="G1963">
        <v>0</v>
      </c>
      <c r="H1963" s="1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29</v>
      </c>
      <c r="D1964" t="s">
        <v>34</v>
      </c>
      <c r="E1964">
        <v>44359</v>
      </c>
      <c r="F1964">
        <v>1</v>
      </c>
      <c r="G1964">
        <v>1</v>
      </c>
      <c r="H1964" t="s">
        <v>164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29</v>
      </c>
      <c r="D1966" t="s">
        <v>37</v>
      </c>
      <c r="E1966">
        <v>48877</v>
      </c>
      <c r="F1966">
        <v>0</v>
      </c>
      <c r="G1966">
        <v>1</v>
      </c>
      <c r="H1966" s="1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t="s">
        <v>432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t="s">
        <v>213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t="s">
        <v>433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29</v>
      </c>
      <c r="D1970" t="s">
        <v>57</v>
      </c>
      <c r="E1970">
        <v>72643</v>
      </c>
      <c r="F1970">
        <v>0</v>
      </c>
      <c r="G1970">
        <v>0</v>
      </c>
      <c r="H1970" t="s">
        <v>422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36</v>
      </c>
      <c r="D1971" t="s">
        <v>31</v>
      </c>
      <c r="E1971">
        <v>85738</v>
      </c>
      <c r="F1971">
        <v>0</v>
      </c>
      <c r="G1971">
        <v>0</v>
      </c>
      <c r="H1971" t="s">
        <v>337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29</v>
      </c>
      <c r="D1972" t="s">
        <v>37</v>
      </c>
      <c r="E1972">
        <v>55686</v>
      </c>
      <c r="F1972">
        <v>0</v>
      </c>
      <c r="G1972">
        <v>1</v>
      </c>
      <c r="H1972" t="s">
        <v>326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419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29</v>
      </c>
      <c r="D1975" t="s">
        <v>34</v>
      </c>
      <c r="E1975">
        <v>40794</v>
      </c>
      <c r="F1975">
        <v>0</v>
      </c>
      <c r="G1975">
        <v>1</v>
      </c>
      <c r="H1975" s="1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46</v>
      </c>
      <c r="D1976" t="s">
        <v>34</v>
      </c>
      <c r="E1976">
        <v>54690</v>
      </c>
      <c r="F1976">
        <v>1</v>
      </c>
      <c r="G1976">
        <v>1</v>
      </c>
      <c r="H1976" s="1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29</v>
      </c>
      <c r="D1977" t="s">
        <v>34</v>
      </c>
      <c r="E1977">
        <v>4428</v>
      </c>
      <c r="F1977">
        <v>0</v>
      </c>
      <c r="G1977">
        <v>1</v>
      </c>
      <c r="H1977" s="1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46</v>
      </c>
      <c r="D1978" t="s">
        <v>34</v>
      </c>
      <c r="E1978">
        <v>32632</v>
      </c>
      <c r="F1978">
        <v>0</v>
      </c>
      <c r="G1978">
        <v>0</v>
      </c>
      <c r="H1978" s="1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33</v>
      </c>
      <c r="D1979" t="s">
        <v>30</v>
      </c>
      <c r="E1979">
        <v>38236</v>
      </c>
      <c r="F1979">
        <v>1</v>
      </c>
      <c r="G1979">
        <v>1</v>
      </c>
      <c r="H1979" t="s">
        <v>366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29</v>
      </c>
      <c r="D1980" t="s">
        <v>34</v>
      </c>
      <c r="E1980">
        <v>36781</v>
      </c>
      <c r="F1980">
        <v>1</v>
      </c>
      <c r="G1980">
        <v>0</v>
      </c>
      <c r="H1980" s="1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36</v>
      </c>
      <c r="D1981" t="s">
        <v>30</v>
      </c>
      <c r="E1981">
        <v>31385</v>
      </c>
      <c r="F1981">
        <v>1</v>
      </c>
      <c r="G1981">
        <v>0</v>
      </c>
      <c r="H1981" s="1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29</v>
      </c>
      <c r="D1982" t="s">
        <v>34</v>
      </c>
      <c r="E1982">
        <v>24570</v>
      </c>
      <c r="F1982">
        <v>1</v>
      </c>
      <c r="G1982">
        <v>0</v>
      </c>
      <c r="H1982" t="s">
        <v>422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33</v>
      </c>
      <c r="D1983" t="s">
        <v>37</v>
      </c>
      <c r="E1983">
        <v>25509</v>
      </c>
      <c r="F1983">
        <v>1</v>
      </c>
      <c r="G1983">
        <v>0</v>
      </c>
      <c r="H1983" t="s">
        <v>181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29</v>
      </c>
      <c r="D1984" t="s">
        <v>34</v>
      </c>
      <c r="E1984">
        <v>94642</v>
      </c>
      <c r="F1984">
        <v>0</v>
      </c>
      <c r="G1984">
        <v>0</v>
      </c>
      <c r="H1984" s="1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36</v>
      </c>
      <c r="D1985" t="s">
        <v>34</v>
      </c>
      <c r="E1985">
        <v>58646</v>
      </c>
      <c r="F1985">
        <v>0</v>
      </c>
      <c r="G1985">
        <v>1</v>
      </c>
      <c r="H1985" s="1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t="s">
        <v>43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29</v>
      </c>
      <c r="D1988" t="s">
        <v>34</v>
      </c>
      <c r="E1988">
        <v>57113</v>
      </c>
      <c r="F1988">
        <v>1</v>
      </c>
      <c r="G1988">
        <v>1</v>
      </c>
      <c r="H1988" s="1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29</v>
      </c>
      <c r="D1989" t="s">
        <v>34</v>
      </c>
      <c r="E1989">
        <v>51373</v>
      </c>
      <c r="F1989">
        <v>0</v>
      </c>
      <c r="G1989">
        <v>0</v>
      </c>
      <c r="H1989" t="s">
        <v>204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29</v>
      </c>
      <c r="D1990" t="s">
        <v>34</v>
      </c>
      <c r="E1990">
        <v>23477</v>
      </c>
      <c r="F1990">
        <v>1</v>
      </c>
      <c r="G1990">
        <v>0</v>
      </c>
      <c r="H1990" t="s">
        <v>290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29</v>
      </c>
      <c r="D1991" t="s">
        <v>34</v>
      </c>
      <c r="E1991">
        <v>58116</v>
      </c>
      <c r="F1991">
        <v>0</v>
      </c>
      <c r="G1991">
        <v>1</v>
      </c>
      <c r="H1991" t="s">
        <v>180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33</v>
      </c>
      <c r="D1992" t="s">
        <v>37</v>
      </c>
      <c r="E1992">
        <v>72968</v>
      </c>
      <c r="F1992">
        <v>0</v>
      </c>
      <c r="G1992">
        <v>0</v>
      </c>
      <c r="H1992" t="s">
        <v>294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36</v>
      </c>
      <c r="D1993" t="s">
        <v>34</v>
      </c>
      <c r="E1993">
        <v>39791</v>
      </c>
      <c r="F1993">
        <v>0</v>
      </c>
      <c r="G1993">
        <v>1</v>
      </c>
      <c r="H1993" t="s">
        <v>45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36</v>
      </c>
      <c r="D1994" t="s">
        <v>30</v>
      </c>
      <c r="E1994">
        <v>91712</v>
      </c>
      <c r="F1994">
        <v>0</v>
      </c>
      <c r="G1994">
        <v>0</v>
      </c>
      <c r="H1994" t="s">
        <v>112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t="s">
        <v>343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46</v>
      </c>
      <c r="D1997" t="s">
        <v>34</v>
      </c>
      <c r="E1997">
        <v>96547</v>
      </c>
      <c r="F1997">
        <v>0</v>
      </c>
      <c r="G1997">
        <v>0</v>
      </c>
      <c r="H1997" t="s">
        <v>120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29</v>
      </c>
      <c r="D1998" t="s">
        <v>34</v>
      </c>
      <c r="E1998">
        <v>79205</v>
      </c>
      <c r="F1998">
        <v>0</v>
      </c>
      <c r="G1998">
        <v>0</v>
      </c>
      <c r="H1998" t="s">
        <v>73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33</v>
      </c>
      <c r="D1999" t="s">
        <v>31</v>
      </c>
      <c r="E1999">
        <v>56559</v>
      </c>
      <c r="F1999">
        <v>0</v>
      </c>
      <c r="G1999">
        <v>1</v>
      </c>
      <c r="H1999" t="s">
        <v>193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t="s">
        <v>367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46</v>
      </c>
      <c r="D2001" t="s">
        <v>30</v>
      </c>
      <c r="E2001">
        <v>67506</v>
      </c>
      <c r="F2001">
        <v>0</v>
      </c>
      <c r="G2001">
        <v>1</v>
      </c>
      <c r="H2001" s="1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33</v>
      </c>
      <c r="D2003" t="s">
        <v>37</v>
      </c>
      <c r="E2003">
        <v>28420</v>
      </c>
      <c r="F2003">
        <v>1</v>
      </c>
      <c r="G2003">
        <v>0</v>
      </c>
      <c r="H2003" t="s">
        <v>368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29</v>
      </c>
      <c r="D2004" t="s">
        <v>34</v>
      </c>
      <c r="E2004">
        <v>22979</v>
      </c>
      <c r="F2004">
        <v>1</v>
      </c>
      <c r="G2004">
        <v>0</v>
      </c>
      <c r="H2004" s="1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36</v>
      </c>
      <c r="D2006" t="s">
        <v>30</v>
      </c>
      <c r="E2006">
        <v>46423</v>
      </c>
      <c r="F2006">
        <v>1</v>
      </c>
      <c r="G2006">
        <v>1</v>
      </c>
      <c r="H2006" t="s">
        <v>257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29</v>
      </c>
      <c r="D2007" t="s">
        <v>34</v>
      </c>
      <c r="E2007">
        <v>30368</v>
      </c>
      <c r="F2007">
        <v>0</v>
      </c>
      <c r="G2007">
        <v>1</v>
      </c>
      <c r="H2007" s="1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29</v>
      </c>
      <c r="D2008" t="s">
        <v>34</v>
      </c>
      <c r="E2008">
        <v>63684</v>
      </c>
      <c r="F2008">
        <v>0</v>
      </c>
      <c r="G2008">
        <v>1</v>
      </c>
      <c r="H2008" t="s">
        <v>335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29</v>
      </c>
      <c r="D2009" t="s">
        <v>37</v>
      </c>
      <c r="E2009">
        <v>41638</v>
      </c>
      <c r="F2009">
        <v>0</v>
      </c>
      <c r="G2009">
        <v>1</v>
      </c>
      <c r="H2009" t="s">
        <v>188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33</v>
      </c>
      <c r="D2010" t="s">
        <v>37</v>
      </c>
      <c r="E2010">
        <v>68805</v>
      </c>
      <c r="F2010">
        <v>0</v>
      </c>
      <c r="G2010">
        <v>1</v>
      </c>
      <c r="H2010" t="s">
        <v>275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33</v>
      </c>
      <c r="D2011" t="s">
        <v>31</v>
      </c>
      <c r="E2011">
        <v>65814</v>
      </c>
      <c r="F2011">
        <v>0</v>
      </c>
      <c r="G2011">
        <v>1</v>
      </c>
      <c r="H2011" s="1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29</v>
      </c>
      <c r="D2012" t="s">
        <v>37</v>
      </c>
      <c r="E2012">
        <v>71964</v>
      </c>
      <c r="F2012">
        <v>0</v>
      </c>
      <c r="G2012">
        <v>0</v>
      </c>
      <c r="H2012" t="s">
        <v>156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326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41</v>
      </c>
      <c r="D2015" t="s">
        <v>34</v>
      </c>
      <c r="E2015">
        <v>34445</v>
      </c>
      <c r="F2015">
        <v>0</v>
      </c>
      <c r="G2015">
        <v>0</v>
      </c>
      <c r="H2015" t="s">
        <v>428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46</v>
      </c>
      <c r="D2017" t="s">
        <v>34</v>
      </c>
      <c r="E2017">
        <v>37284</v>
      </c>
      <c r="F2017">
        <v>1</v>
      </c>
      <c r="G2017">
        <v>1</v>
      </c>
      <c r="H2017" t="s">
        <v>310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29</v>
      </c>
      <c r="D2018" t="s">
        <v>34</v>
      </c>
      <c r="E2018">
        <v>36790</v>
      </c>
      <c r="F2018">
        <v>0</v>
      </c>
      <c r="G2018">
        <v>0</v>
      </c>
      <c r="H2018" s="1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t="s">
        <v>268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29</v>
      </c>
      <c r="D2020" t="s">
        <v>37</v>
      </c>
      <c r="E2020">
        <v>22263</v>
      </c>
      <c r="F2020">
        <v>1</v>
      </c>
      <c r="G2020">
        <v>1</v>
      </c>
      <c r="H2020" t="s">
        <v>86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t="s">
        <v>232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36</v>
      </c>
      <c r="D2023" t="s">
        <v>34</v>
      </c>
      <c r="E2023">
        <v>43815</v>
      </c>
      <c r="F2023">
        <v>1</v>
      </c>
      <c r="G2023">
        <v>0</v>
      </c>
      <c r="H2023" s="1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29</v>
      </c>
      <c r="D2024" t="s">
        <v>34</v>
      </c>
      <c r="E2024">
        <v>48195</v>
      </c>
      <c r="F2024">
        <v>1</v>
      </c>
      <c r="G2024">
        <v>1</v>
      </c>
      <c r="H2024" t="s">
        <v>78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36</v>
      </c>
      <c r="D2025" t="s">
        <v>34</v>
      </c>
      <c r="E2025">
        <v>77027</v>
      </c>
      <c r="F2025">
        <v>0</v>
      </c>
      <c r="G2025">
        <v>1</v>
      </c>
      <c r="H2025" s="1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t="s">
        <v>229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36</v>
      </c>
      <c r="D2027" t="s">
        <v>34</v>
      </c>
      <c r="E2027">
        <v>32765</v>
      </c>
      <c r="F2027">
        <v>1</v>
      </c>
      <c r="G2027">
        <v>0</v>
      </c>
      <c r="H2027" t="s">
        <v>395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29</v>
      </c>
      <c r="D2029" t="s">
        <v>37</v>
      </c>
      <c r="E2029">
        <v>23272</v>
      </c>
      <c r="F2029">
        <v>0</v>
      </c>
      <c r="G2029">
        <v>0</v>
      </c>
      <c r="H2029" t="s">
        <v>112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36</v>
      </c>
      <c r="D2030" t="s">
        <v>31</v>
      </c>
      <c r="E2030">
        <v>49912</v>
      </c>
      <c r="F2030">
        <v>0</v>
      </c>
      <c r="G2030">
        <v>1</v>
      </c>
      <c r="H2030" s="1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46</v>
      </c>
      <c r="D2031" t="s">
        <v>31</v>
      </c>
      <c r="E2031">
        <v>7500</v>
      </c>
      <c r="F2031">
        <v>1</v>
      </c>
      <c r="G2031">
        <v>0</v>
      </c>
      <c r="H2031" s="1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33</v>
      </c>
      <c r="D2032" t="s">
        <v>57</v>
      </c>
      <c r="E2032">
        <v>68117</v>
      </c>
      <c r="F2032">
        <v>0</v>
      </c>
      <c r="G2032">
        <v>1</v>
      </c>
      <c r="H2032" s="1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29</v>
      </c>
      <c r="D2033" t="s">
        <v>34</v>
      </c>
      <c r="E2033">
        <v>67225</v>
      </c>
      <c r="F2033">
        <v>0</v>
      </c>
      <c r="G2033">
        <v>1</v>
      </c>
      <c r="H2033" t="s">
        <v>423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29</v>
      </c>
      <c r="D2034" t="s">
        <v>34</v>
      </c>
      <c r="E2034">
        <v>17649</v>
      </c>
      <c r="F2034">
        <v>1</v>
      </c>
      <c r="G2034">
        <v>0</v>
      </c>
      <c r="H2034" s="1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t="s">
        <v>58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29</v>
      </c>
      <c r="D2036" t="s">
        <v>34</v>
      </c>
      <c r="E2036">
        <v>40059</v>
      </c>
      <c r="F2036">
        <v>1</v>
      </c>
      <c r="G2036">
        <v>0</v>
      </c>
      <c r="H2036" t="s">
        <v>122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29</v>
      </c>
      <c r="D2038" t="s">
        <v>34</v>
      </c>
      <c r="E2038">
        <v>75330</v>
      </c>
      <c r="F2038">
        <v>1</v>
      </c>
      <c r="G2038">
        <v>1</v>
      </c>
      <c r="H2038" s="1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29</v>
      </c>
      <c r="D2040" t="s">
        <v>34</v>
      </c>
      <c r="E2040">
        <v>38680</v>
      </c>
      <c r="F2040">
        <v>1</v>
      </c>
      <c r="G2040">
        <v>0</v>
      </c>
      <c r="H2040" t="s">
        <v>45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232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29</v>
      </c>
      <c r="D2044" t="s">
        <v>34</v>
      </c>
      <c r="E2044">
        <v>29009</v>
      </c>
      <c r="F2044">
        <v>1</v>
      </c>
      <c r="G2044">
        <v>0</v>
      </c>
      <c r="H2044" t="s">
        <v>196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36</v>
      </c>
      <c r="D2045" t="s">
        <v>34</v>
      </c>
      <c r="E2045">
        <v>45057</v>
      </c>
      <c r="F2045">
        <v>1</v>
      </c>
      <c r="G2045">
        <v>0</v>
      </c>
      <c r="H2045" s="1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29</v>
      </c>
      <c r="D2046" t="s">
        <v>34</v>
      </c>
      <c r="E2046">
        <v>37150</v>
      </c>
      <c r="F2046">
        <v>1</v>
      </c>
      <c r="G2046">
        <v>0</v>
      </c>
      <c r="H2046" s="1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434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29</v>
      </c>
      <c r="D2048" t="s">
        <v>34</v>
      </c>
      <c r="E2048">
        <v>53154</v>
      </c>
      <c r="F2048">
        <v>0</v>
      </c>
      <c r="G2048">
        <v>1</v>
      </c>
      <c r="H2048" s="1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29</v>
      </c>
      <c r="D2049" t="s">
        <v>34</v>
      </c>
      <c r="E2049">
        <v>65308</v>
      </c>
      <c r="F2049">
        <v>0</v>
      </c>
      <c r="G2049">
        <v>0</v>
      </c>
      <c r="H2049" s="1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155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46</v>
      </c>
      <c r="D2051" t="s">
        <v>34</v>
      </c>
      <c r="E2051">
        <v>81044</v>
      </c>
      <c r="F2051">
        <v>0</v>
      </c>
      <c r="G2051">
        <v>0</v>
      </c>
      <c r="H2051" t="s">
        <v>174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29</v>
      </c>
      <c r="D2052" t="s">
        <v>34</v>
      </c>
      <c r="E2052">
        <v>32871</v>
      </c>
      <c r="F2052">
        <v>1</v>
      </c>
      <c r="G2052">
        <v>1</v>
      </c>
      <c r="H2052" s="1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233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29</v>
      </c>
      <c r="D2054" t="s">
        <v>57</v>
      </c>
      <c r="E2054">
        <v>76320</v>
      </c>
      <c r="F2054">
        <v>0</v>
      </c>
      <c r="G2054">
        <v>1</v>
      </c>
      <c r="H2054" t="s">
        <v>348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36</v>
      </c>
      <c r="D2055" t="s">
        <v>30</v>
      </c>
      <c r="E2055">
        <v>36927</v>
      </c>
      <c r="F2055">
        <v>1</v>
      </c>
      <c r="G2055">
        <v>1</v>
      </c>
      <c r="H2055" s="1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t="s">
        <v>167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105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29</v>
      </c>
      <c r="D2058" t="s">
        <v>37</v>
      </c>
      <c r="E2058">
        <v>71128</v>
      </c>
      <c r="F2058">
        <v>1</v>
      </c>
      <c r="G2058">
        <v>0</v>
      </c>
      <c r="H2058" s="1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33</v>
      </c>
      <c r="D2059" t="s">
        <v>37</v>
      </c>
      <c r="E2059">
        <v>70179</v>
      </c>
      <c r="F2059">
        <v>0</v>
      </c>
      <c r="G2059">
        <v>1</v>
      </c>
      <c r="H2059" t="s">
        <v>370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29</v>
      </c>
      <c r="D2060" t="s">
        <v>34</v>
      </c>
      <c r="E2060">
        <v>59462</v>
      </c>
      <c r="F2060">
        <v>0</v>
      </c>
      <c r="G2060">
        <v>1</v>
      </c>
      <c r="H2060" s="1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36</v>
      </c>
      <c r="D2061" t="s">
        <v>31</v>
      </c>
      <c r="F2061">
        <v>1</v>
      </c>
      <c r="G2061">
        <v>1</v>
      </c>
      <c r="H2061" t="s">
        <v>342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t="s">
        <v>174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33</v>
      </c>
      <c r="D2063" t="s">
        <v>30</v>
      </c>
      <c r="F2063">
        <v>1</v>
      </c>
      <c r="G2063">
        <v>0</v>
      </c>
      <c r="H2063" t="s">
        <v>51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33</v>
      </c>
      <c r="D2064" t="s">
        <v>31</v>
      </c>
      <c r="E2064">
        <v>70038</v>
      </c>
      <c r="F2064">
        <v>0</v>
      </c>
      <c r="G2064">
        <v>0</v>
      </c>
      <c r="H2064" t="s">
        <v>349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29</v>
      </c>
      <c r="D2066" t="s">
        <v>34</v>
      </c>
      <c r="E2066">
        <v>67445</v>
      </c>
      <c r="F2066">
        <v>0</v>
      </c>
      <c r="G2066">
        <v>1</v>
      </c>
      <c r="H2066" s="1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29</v>
      </c>
      <c r="D2067" t="s">
        <v>57</v>
      </c>
      <c r="E2067">
        <v>67046</v>
      </c>
      <c r="F2067">
        <v>0</v>
      </c>
      <c r="G2067">
        <v>1</v>
      </c>
      <c r="H2067" s="1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29</v>
      </c>
      <c r="D2068" t="s">
        <v>34</v>
      </c>
      <c r="E2068">
        <v>42192</v>
      </c>
      <c r="F2068">
        <v>0</v>
      </c>
      <c r="G2068">
        <v>0</v>
      </c>
      <c r="H2068" s="1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t="s">
        <v>54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29</v>
      </c>
      <c r="D2070" t="s">
        <v>34</v>
      </c>
      <c r="E2070">
        <v>31761</v>
      </c>
      <c r="F2070">
        <v>1</v>
      </c>
      <c r="G2070">
        <v>0</v>
      </c>
      <c r="H2070" s="1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t="s">
        <v>273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29</v>
      </c>
      <c r="D2073" t="s">
        <v>34</v>
      </c>
      <c r="E2073">
        <v>71866</v>
      </c>
      <c r="F2073">
        <v>0</v>
      </c>
      <c r="G2073">
        <v>1</v>
      </c>
      <c r="H2073" t="s">
        <v>291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29</v>
      </c>
      <c r="D2074" t="s">
        <v>34</v>
      </c>
      <c r="E2074">
        <v>25293</v>
      </c>
      <c r="F2074">
        <v>1</v>
      </c>
      <c r="G2074">
        <v>0</v>
      </c>
      <c r="H2074" t="s">
        <v>311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33</v>
      </c>
      <c r="D2075" t="s">
        <v>30</v>
      </c>
      <c r="E2075">
        <v>42000</v>
      </c>
      <c r="F2075">
        <v>0</v>
      </c>
      <c r="G2075">
        <v>0</v>
      </c>
      <c r="H2075" s="1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29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29</v>
      </c>
      <c r="D2077" t="s">
        <v>37</v>
      </c>
      <c r="E2077">
        <v>64713</v>
      </c>
      <c r="F2077">
        <v>1</v>
      </c>
      <c r="G2077">
        <v>0</v>
      </c>
      <c r="H2077" s="1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36</v>
      </c>
      <c r="D2078" t="s">
        <v>34</v>
      </c>
      <c r="E2078">
        <v>27889</v>
      </c>
      <c r="F2078">
        <v>1</v>
      </c>
      <c r="G2078">
        <v>0</v>
      </c>
      <c r="H2078" s="1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41</v>
      </c>
      <c r="D2079" t="s">
        <v>57</v>
      </c>
      <c r="E2079">
        <v>22123</v>
      </c>
      <c r="F2079">
        <v>0</v>
      </c>
      <c r="G2079">
        <v>0</v>
      </c>
      <c r="H2079" t="s">
        <v>435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29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36</v>
      </c>
      <c r="D2081" t="s">
        <v>31</v>
      </c>
      <c r="F2081">
        <v>0</v>
      </c>
      <c r="G2081">
        <v>1</v>
      </c>
      <c r="H2081" t="s">
        <v>74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29</v>
      </c>
      <c r="D2082" t="s">
        <v>34</v>
      </c>
      <c r="E2082">
        <v>27803</v>
      </c>
      <c r="F2082">
        <v>1</v>
      </c>
      <c r="G2082">
        <v>0</v>
      </c>
      <c r="H2082" t="s">
        <v>373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296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29</v>
      </c>
      <c r="D2084" t="s">
        <v>34</v>
      </c>
      <c r="E2084">
        <v>51651</v>
      </c>
      <c r="F2084">
        <v>0</v>
      </c>
      <c r="G2084">
        <v>1</v>
      </c>
      <c r="H2084" s="1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29</v>
      </c>
      <c r="D2085" t="s">
        <v>34</v>
      </c>
      <c r="E2085">
        <v>68487</v>
      </c>
      <c r="F2085">
        <v>0</v>
      </c>
      <c r="G2085">
        <v>0</v>
      </c>
      <c r="H2085" t="s">
        <v>178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36</v>
      </c>
      <c r="D2086" t="s">
        <v>57</v>
      </c>
      <c r="F2086">
        <v>0</v>
      </c>
      <c r="G2086">
        <v>0</v>
      </c>
      <c r="H2086" t="s">
        <v>242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29</v>
      </c>
      <c r="D2087" t="s">
        <v>34</v>
      </c>
      <c r="E2087">
        <v>56796</v>
      </c>
      <c r="F2087">
        <v>0</v>
      </c>
      <c r="G2087">
        <v>1</v>
      </c>
      <c r="H2087" t="s">
        <v>229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46</v>
      </c>
      <c r="D2088" t="s">
        <v>34</v>
      </c>
      <c r="E2088">
        <v>87000</v>
      </c>
      <c r="F2088">
        <v>0</v>
      </c>
      <c r="G2088">
        <v>0</v>
      </c>
      <c r="H2088" t="s">
        <v>436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29</v>
      </c>
      <c r="D2089" t="s">
        <v>34</v>
      </c>
      <c r="E2089">
        <v>79823</v>
      </c>
      <c r="F2089">
        <v>0</v>
      </c>
      <c r="G2089">
        <v>1</v>
      </c>
      <c r="H2089" t="s">
        <v>132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36</v>
      </c>
      <c r="D2091" t="s">
        <v>34</v>
      </c>
      <c r="E2091">
        <v>34109</v>
      </c>
      <c r="F2091">
        <v>0</v>
      </c>
      <c r="G2091">
        <v>1</v>
      </c>
      <c r="H2091" s="1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36</v>
      </c>
      <c r="D2092" t="s">
        <v>37</v>
      </c>
      <c r="E2092">
        <v>53367</v>
      </c>
      <c r="F2092">
        <v>1</v>
      </c>
      <c r="G2092">
        <v>1</v>
      </c>
      <c r="H2092" t="s">
        <v>140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41</v>
      </c>
      <c r="D2093" t="s">
        <v>31</v>
      </c>
      <c r="E2093">
        <v>22390</v>
      </c>
      <c r="F2093">
        <v>0</v>
      </c>
      <c r="G2093">
        <v>0</v>
      </c>
      <c r="H2093" t="s">
        <v>290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29</v>
      </c>
      <c r="D2095" t="s">
        <v>437</v>
      </c>
      <c r="E2095">
        <v>79244</v>
      </c>
      <c r="F2095">
        <v>0</v>
      </c>
      <c r="G2095">
        <v>0</v>
      </c>
      <c r="H2095" t="s">
        <v>71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36</v>
      </c>
      <c r="D2096" t="s">
        <v>31</v>
      </c>
      <c r="E2096">
        <v>49912</v>
      </c>
      <c r="F2096">
        <v>0</v>
      </c>
      <c r="G2096">
        <v>1</v>
      </c>
      <c r="H2096" s="1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t="s">
        <v>65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t="s">
        <v>97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346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36</v>
      </c>
      <c r="D2100" t="s">
        <v>34</v>
      </c>
      <c r="E2100">
        <v>81929</v>
      </c>
      <c r="F2100">
        <v>1</v>
      </c>
      <c r="G2100">
        <v>0</v>
      </c>
      <c r="H2100" t="s">
        <v>331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29</v>
      </c>
      <c r="D2101" t="s">
        <v>34</v>
      </c>
      <c r="E2101">
        <v>76068</v>
      </c>
      <c r="F2101">
        <v>0</v>
      </c>
      <c r="G2101">
        <v>1</v>
      </c>
      <c r="H2101" t="s">
        <v>328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36</v>
      </c>
      <c r="D2102" t="s">
        <v>34</v>
      </c>
      <c r="E2102">
        <v>53204</v>
      </c>
      <c r="F2102">
        <v>1</v>
      </c>
      <c r="G2102">
        <v>1</v>
      </c>
      <c r="H2102" t="s">
        <v>170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33</v>
      </c>
      <c r="D2103" t="s">
        <v>31</v>
      </c>
      <c r="E2103">
        <v>67911</v>
      </c>
      <c r="F2103">
        <v>0</v>
      </c>
      <c r="G2103">
        <v>1</v>
      </c>
      <c r="H2103" t="s">
        <v>53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46</v>
      </c>
      <c r="D2104" t="s">
        <v>34</v>
      </c>
      <c r="E2104">
        <v>14796</v>
      </c>
      <c r="F2104">
        <v>1</v>
      </c>
      <c r="G2104">
        <v>0</v>
      </c>
      <c r="H2104" t="s">
        <v>438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t="s">
        <v>386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41</v>
      </c>
      <c r="D2106" t="s">
        <v>34</v>
      </c>
      <c r="E2106">
        <v>14188</v>
      </c>
      <c r="F2106">
        <v>0</v>
      </c>
      <c r="G2106">
        <v>0</v>
      </c>
      <c r="H2106" t="s">
        <v>313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41</v>
      </c>
      <c r="D2107" t="s">
        <v>34</v>
      </c>
      <c r="E2107">
        <v>20425</v>
      </c>
      <c r="F2107">
        <v>1</v>
      </c>
      <c r="G2107">
        <v>0</v>
      </c>
      <c r="H2107" t="s">
        <v>54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36</v>
      </c>
      <c r="D2108" t="s">
        <v>34</v>
      </c>
      <c r="E2108">
        <v>58646</v>
      </c>
      <c r="F2108">
        <v>0</v>
      </c>
      <c r="G2108">
        <v>1</v>
      </c>
      <c r="H2108" s="1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29</v>
      </c>
      <c r="D2109" t="s">
        <v>37</v>
      </c>
      <c r="E2109">
        <v>72967</v>
      </c>
      <c r="F2109">
        <v>0</v>
      </c>
      <c r="G2109">
        <v>1</v>
      </c>
      <c r="H2109" t="s">
        <v>436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36</v>
      </c>
      <c r="D2110" t="s">
        <v>34</v>
      </c>
      <c r="E2110">
        <v>48150</v>
      </c>
      <c r="F2110">
        <v>0</v>
      </c>
      <c r="G2110">
        <v>1</v>
      </c>
      <c r="H2110" s="1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438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29</v>
      </c>
      <c r="D2112" t="s">
        <v>57</v>
      </c>
      <c r="E2112">
        <v>58275</v>
      </c>
      <c r="F2112">
        <v>1</v>
      </c>
      <c r="G2112">
        <v>1</v>
      </c>
      <c r="H2112" s="1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33</v>
      </c>
      <c r="D2113" t="s">
        <v>31</v>
      </c>
      <c r="E2113">
        <v>44953</v>
      </c>
      <c r="F2113">
        <v>0</v>
      </c>
      <c r="G2113">
        <v>0</v>
      </c>
      <c r="H2113" t="s">
        <v>439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t="s">
        <v>300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36</v>
      </c>
      <c r="D2115" t="s">
        <v>31</v>
      </c>
      <c r="E2115">
        <v>43018</v>
      </c>
      <c r="F2115">
        <v>0</v>
      </c>
      <c r="G2115">
        <v>1</v>
      </c>
      <c r="H2115" s="1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36</v>
      </c>
      <c r="D2116" t="s">
        <v>34</v>
      </c>
      <c r="E2116">
        <v>45736</v>
      </c>
      <c r="F2116">
        <v>0</v>
      </c>
      <c r="G2116">
        <v>1</v>
      </c>
      <c r="H2116" t="s">
        <v>415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36</v>
      </c>
      <c r="D2117" t="s">
        <v>31</v>
      </c>
      <c r="E2117">
        <v>66476</v>
      </c>
      <c r="F2117">
        <v>0</v>
      </c>
      <c r="G2117">
        <v>1</v>
      </c>
      <c r="H2117" s="1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46</v>
      </c>
      <c r="D2118" t="s">
        <v>34</v>
      </c>
      <c r="E2118">
        <v>27733</v>
      </c>
      <c r="F2118">
        <v>1</v>
      </c>
      <c r="G2118">
        <v>0</v>
      </c>
      <c r="H2118" t="s">
        <v>390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33</v>
      </c>
      <c r="D2119" t="s">
        <v>31</v>
      </c>
      <c r="E2119">
        <v>69805</v>
      </c>
      <c r="F2119">
        <v>0</v>
      </c>
      <c r="G2119">
        <v>1</v>
      </c>
      <c r="H2119" t="s">
        <v>78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36</v>
      </c>
      <c r="D2120" t="s">
        <v>30</v>
      </c>
      <c r="E2120">
        <v>72217</v>
      </c>
      <c r="F2120">
        <v>0</v>
      </c>
      <c r="G2120">
        <v>0</v>
      </c>
      <c r="H2120" s="1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29</v>
      </c>
      <c r="D2121" t="s">
        <v>37</v>
      </c>
      <c r="E2121">
        <v>25818</v>
      </c>
      <c r="F2121">
        <v>1</v>
      </c>
      <c r="G2121">
        <v>0</v>
      </c>
      <c r="H2121" t="s">
        <v>106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36</v>
      </c>
      <c r="D2122" t="s">
        <v>31</v>
      </c>
      <c r="E2122">
        <v>37509</v>
      </c>
      <c r="F2122">
        <v>1</v>
      </c>
      <c r="G2122">
        <v>0</v>
      </c>
      <c r="H2122" s="1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46</v>
      </c>
      <c r="D2123" t="s">
        <v>31</v>
      </c>
      <c r="E2123">
        <v>25176</v>
      </c>
      <c r="F2123">
        <v>1</v>
      </c>
      <c r="G2123">
        <v>1</v>
      </c>
      <c r="H2123" s="1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29</v>
      </c>
      <c r="D2124" t="s">
        <v>34</v>
      </c>
      <c r="E2124">
        <v>43586</v>
      </c>
      <c r="F2124">
        <v>0</v>
      </c>
      <c r="G2124">
        <v>1</v>
      </c>
      <c r="H2124" t="s">
        <v>209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46</v>
      </c>
      <c r="D2125" t="s">
        <v>34</v>
      </c>
      <c r="E2125">
        <v>53230</v>
      </c>
      <c r="F2125">
        <v>0</v>
      </c>
      <c r="G2125">
        <v>1</v>
      </c>
      <c r="H2125" s="1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t="s">
        <v>431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29</v>
      </c>
      <c r="D2128" t="s">
        <v>34</v>
      </c>
      <c r="E2128">
        <v>61286</v>
      </c>
      <c r="F2128">
        <v>0</v>
      </c>
      <c r="G2128">
        <v>1</v>
      </c>
      <c r="H2128" s="1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t="s">
        <v>216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33</v>
      </c>
      <c r="D2130" t="s">
        <v>31</v>
      </c>
      <c r="E2130">
        <v>65220</v>
      </c>
      <c r="F2130">
        <v>0</v>
      </c>
      <c r="G2130">
        <v>0</v>
      </c>
      <c r="H2130" s="1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29</v>
      </c>
      <c r="D2132" t="s">
        <v>37</v>
      </c>
      <c r="E2132">
        <v>30992</v>
      </c>
      <c r="F2132">
        <v>1</v>
      </c>
      <c r="G2132">
        <v>0</v>
      </c>
      <c r="H2132" t="s">
        <v>95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36</v>
      </c>
      <c r="D2133" t="s">
        <v>30</v>
      </c>
      <c r="E2133">
        <v>72309</v>
      </c>
      <c r="F2133">
        <v>0</v>
      </c>
      <c r="G2133">
        <v>0</v>
      </c>
      <c r="H2133" s="1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t="s">
        <v>55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41</v>
      </c>
      <c r="D2135" t="s">
        <v>34</v>
      </c>
      <c r="E2135">
        <v>16005</v>
      </c>
      <c r="F2135">
        <v>1</v>
      </c>
      <c r="G2135">
        <v>0</v>
      </c>
      <c r="H2135" t="s">
        <v>186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36</v>
      </c>
      <c r="D2136" t="s">
        <v>437</v>
      </c>
      <c r="E2136">
        <v>65487</v>
      </c>
      <c r="F2136">
        <v>0</v>
      </c>
      <c r="G2136">
        <v>0</v>
      </c>
      <c r="H2136" s="1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29</v>
      </c>
      <c r="D2137" t="s">
        <v>34</v>
      </c>
      <c r="E2137">
        <v>58692</v>
      </c>
      <c r="F2137">
        <v>0</v>
      </c>
      <c r="G2137">
        <v>1</v>
      </c>
      <c r="H2137" s="1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29</v>
      </c>
      <c r="D2138" t="s">
        <v>57</v>
      </c>
      <c r="E2138">
        <v>40590</v>
      </c>
      <c r="F2138">
        <v>1</v>
      </c>
      <c r="G2138">
        <v>1</v>
      </c>
      <c r="H2138" s="1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36</v>
      </c>
      <c r="D2140" t="s">
        <v>37</v>
      </c>
      <c r="E2140">
        <v>62637</v>
      </c>
      <c r="F2140">
        <v>0</v>
      </c>
      <c r="G2140">
        <v>1</v>
      </c>
      <c r="H2140" s="1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36</v>
      </c>
      <c r="D2141" t="s">
        <v>37</v>
      </c>
      <c r="E2141">
        <v>29435</v>
      </c>
      <c r="F2141">
        <v>1</v>
      </c>
      <c r="G2141">
        <v>1</v>
      </c>
      <c r="H2141" s="1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29</v>
      </c>
      <c r="D2142" t="s">
        <v>37</v>
      </c>
      <c r="E2142">
        <v>19346</v>
      </c>
      <c r="F2142">
        <v>1</v>
      </c>
      <c r="G2142">
        <v>0</v>
      </c>
      <c r="H2142" t="s">
        <v>118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29</v>
      </c>
      <c r="D2143" t="s">
        <v>34</v>
      </c>
      <c r="E2143">
        <v>35788</v>
      </c>
      <c r="F2143">
        <v>1</v>
      </c>
      <c r="G2143">
        <v>1</v>
      </c>
      <c r="H2143" t="s">
        <v>337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29</v>
      </c>
      <c r="D2144" t="s">
        <v>37</v>
      </c>
      <c r="E2144">
        <v>36997</v>
      </c>
      <c r="F2144">
        <v>1</v>
      </c>
      <c r="G2144">
        <v>1</v>
      </c>
      <c r="H2144" s="1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29</v>
      </c>
      <c r="D2145" t="s">
        <v>34</v>
      </c>
      <c r="E2145">
        <v>23539</v>
      </c>
      <c r="F2145">
        <v>0</v>
      </c>
      <c r="G2145">
        <v>0</v>
      </c>
      <c r="H2145" t="s">
        <v>433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418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80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33</v>
      </c>
      <c r="D2148" t="s">
        <v>31</v>
      </c>
      <c r="E2148">
        <v>29732</v>
      </c>
      <c r="F2148">
        <v>1</v>
      </c>
      <c r="G2148">
        <v>0</v>
      </c>
      <c r="H2148" t="s">
        <v>419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36</v>
      </c>
      <c r="D2149" t="s">
        <v>31</v>
      </c>
      <c r="E2149">
        <v>41275</v>
      </c>
      <c r="F2149">
        <v>1</v>
      </c>
      <c r="G2149">
        <v>2</v>
      </c>
      <c r="H2149" t="s">
        <v>364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33</v>
      </c>
      <c r="D2150" t="s">
        <v>31</v>
      </c>
      <c r="E2150">
        <v>63516</v>
      </c>
      <c r="F2150">
        <v>1</v>
      </c>
      <c r="G2150">
        <v>1</v>
      </c>
      <c r="H2150" s="1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36</v>
      </c>
      <c r="D2152" t="s">
        <v>34</v>
      </c>
      <c r="E2152">
        <v>49572</v>
      </c>
      <c r="F2152">
        <v>1</v>
      </c>
      <c r="G2152">
        <v>1</v>
      </c>
      <c r="H2152" t="s">
        <v>426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29</v>
      </c>
      <c r="D2153" t="s">
        <v>34</v>
      </c>
      <c r="E2153">
        <v>69209</v>
      </c>
      <c r="F2153">
        <v>0</v>
      </c>
      <c r="G2153">
        <v>0</v>
      </c>
      <c r="H2153" t="s">
        <v>438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29</v>
      </c>
      <c r="D2154" t="s">
        <v>34</v>
      </c>
      <c r="E2154">
        <v>17148</v>
      </c>
      <c r="F2154">
        <v>1</v>
      </c>
      <c r="G2154">
        <v>0</v>
      </c>
      <c r="H2154" t="s">
        <v>234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29</v>
      </c>
      <c r="D2155" t="s">
        <v>57</v>
      </c>
      <c r="E2155">
        <v>40590</v>
      </c>
      <c r="F2155">
        <v>1</v>
      </c>
      <c r="G2155">
        <v>1</v>
      </c>
      <c r="H2155" s="1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36</v>
      </c>
      <c r="D2156" t="s">
        <v>31</v>
      </c>
      <c r="E2156">
        <v>30560</v>
      </c>
      <c r="F2156">
        <v>1</v>
      </c>
      <c r="G2156">
        <v>0</v>
      </c>
      <c r="H2156" t="s">
        <v>412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46</v>
      </c>
      <c r="D2157" t="s">
        <v>34</v>
      </c>
      <c r="E2157">
        <v>32146</v>
      </c>
      <c r="F2157">
        <v>1</v>
      </c>
      <c r="G2157">
        <v>0</v>
      </c>
      <c r="H2157" s="1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46</v>
      </c>
      <c r="D2158" t="s">
        <v>37</v>
      </c>
      <c r="E2158">
        <v>41713</v>
      </c>
      <c r="F2158">
        <v>1</v>
      </c>
      <c r="G2158">
        <v>1</v>
      </c>
      <c r="H2158" t="s">
        <v>304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36</v>
      </c>
      <c r="D2159" t="s">
        <v>31</v>
      </c>
      <c r="E2159">
        <v>34176</v>
      </c>
      <c r="F2159">
        <v>0</v>
      </c>
      <c r="G2159">
        <v>1</v>
      </c>
      <c r="H2159" t="s">
        <v>123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309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46</v>
      </c>
      <c r="D2165" t="s">
        <v>57</v>
      </c>
      <c r="E2165">
        <v>74859</v>
      </c>
      <c r="F2165">
        <v>0</v>
      </c>
      <c r="G2165">
        <v>0</v>
      </c>
      <c r="H2165" s="1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41</v>
      </c>
      <c r="D2166" t="s">
        <v>30</v>
      </c>
      <c r="E2166">
        <v>15253</v>
      </c>
      <c r="F2166">
        <v>1</v>
      </c>
      <c r="G2166">
        <v>0</v>
      </c>
      <c r="H2166" t="s">
        <v>152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33</v>
      </c>
      <c r="D2167" t="s">
        <v>30</v>
      </c>
      <c r="E2167">
        <v>31560</v>
      </c>
      <c r="F2167">
        <v>1</v>
      </c>
      <c r="G2167">
        <v>0</v>
      </c>
      <c r="H2167" t="s">
        <v>385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29</v>
      </c>
      <c r="D2168" t="s">
        <v>37</v>
      </c>
      <c r="E2168">
        <v>72071</v>
      </c>
      <c r="F2168">
        <v>0</v>
      </c>
      <c r="G2168">
        <v>1</v>
      </c>
      <c r="H2168" t="s">
        <v>326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36</v>
      </c>
      <c r="D2169" t="s">
        <v>30</v>
      </c>
      <c r="E2169">
        <v>91172</v>
      </c>
      <c r="F2169">
        <v>0</v>
      </c>
      <c r="G2169">
        <v>0</v>
      </c>
      <c r="H2169" t="s">
        <v>237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29</v>
      </c>
      <c r="D2170" t="s">
        <v>34</v>
      </c>
      <c r="E2170">
        <v>90000</v>
      </c>
      <c r="F2170">
        <v>0</v>
      </c>
      <c r="G2170">
        <v>0</v>
      </c>
      <c r="H2170" t="s">
        <v>261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80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46</v>
      </c>
      <c r="D2173" t="s">
        <v>37</v>
      </c>
      <c r="E2173">
        <v>65706</v>
      </c>
      <c r="F2173">
        <v>0</v>
      </c>
      <c r="G2173">
        <v>0</v>
      </c>
      <c r="H2173" t="s">
        <v>377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t="s">
        <v>418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29</v>
      </c>
      <c r="D2175" t="s">
        <v>34</v>
      </c>
      <c r="E2175">
        <v>71965</v>
      </c>
      <c r="F2175">
        <v>0</v>
      </c>
      <c r="G2175">
        <v>1</v>
      </c>
      <c r="H2175" t="s">
        <v>185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29</v>
      </c>
      <c r="D2176" t="s">
        <v>34</v>
      </c>
      <c r="E2176">
        <v>65210</v>
      </c>
      <c r="F2176">
        <v>0</v>
      </c>
      <c r="G2176">
        <v>1</v>
      </c>
      <c r="H2176" s="1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36</v>
      </c>
      <c r="D2178" t="s">
        <v>37</v>
      </c>
      <c r="E2178">
        <v>81380</v>
      </c>
      <c r="F2178">
        <v>0</v>
      </c>
      <c r="G2178">
        <v>0</v>
      </c>
      <c r="H2178" t="s">
        <v>195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33</v>
      </c>
      <c r="D2179" t="s">
        <v>440</v>
      </c>
      <c r="E2179">
        <v>48432</v>
      </c>
      <c r="F2179">
        <v>0</v>
      </c>
      <c r="G2179">
        <v>1</v>
      </c>
      <c r="H2179" t="s">
        <v>106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29</v>
      </c>
      <c r="D2180" t="s">
        <v>34</v>
      </c>
      <c r="E2180">
        <v>52914</v>
      </c>
      <c r="F2180">
        <v>0</v>
      </c>
      <c r="G2180">
        <v>1</v>
      </c>
      <c r="H2180" s="1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t="s">
        <v>298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29</v>
      </c>
      <c r="D2182" t="s">
        <v>34</v>
      </c>
      <c r="E2182">
        <v>26067</v>
      </c>
      <c r="F2182">
        <v>1</v>
      </c>
      <c r="G2182">
        <v>0</v>
      </c>
      <c r="H2182" s="1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29</v>
      </c>
      <c r="D2184" t="s">
        <v>34</v>
      </c>
      <c r="E2184">
        <v>42523</v>
      </c>
      <c r="F2184">
        <v>0</v>
      </c>
      <c r="G2184">
        <v>0</v>
      </c>
      <c r="H2184" t="s">
        <v>356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41</v>
      </c>
      <c r="D2185" t="s">
        <v>30</v>
      </c>
      <c r="E2185">
        <v>26487</v>
      </c>
      <c r="F2185">
        <v>1</v>
      </c>
      <c r="G2185">
        <v>0</v>
      </c>
      <c r="H2185" t="s">
        <v>156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46</v>
      </c>
      <c r="D2186" t="s">
        <v>34</v>
      </c>
      <c r="E2186">
        <v>53233</v>
      </c>
      <c r="F2186">
        <v>0</v>
      </c>
      <c r="G2186">
        <v>1</v>
      </c>
      <c r="H2186" t="s">
        <v>138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29</v>
      </c>
      <c r="D2187" t="s">
        <v>34</v>
      </c>
      <c r="E2187">
        <v>67716</v>
      </c>
      <c r="F2187">
        <v>0</v>
      </c>
      <c r="G2187">
        <v>1</v>
      </c>
      <c r="H2187" s="1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36</v>
      </c>
      <c r="D2188" t="s">
        <v>34</v>
      </c>
      <c r="E2188">
        <v>76234</v>
      </c>
      <c r="F2188">
        <v>0</v>
      </c>
      <c r="G2188">
        <v>1</v>
      </c>
      <c r="H2188" s="1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36</v>
      </c>
      <c r="D2190" t="s">
        <v>31</v>
      </c>
      <c r="E2190">
        <v>65487</v>
      </c>
      <c r="F2190">
        <v>0</v>
      </c>
      <c r="G2190">
        <v>0</v>
      </c>
      <c r="H2190" s="1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41</v>
      </c>
      <c r="D2191" t="s">
        <v>34</v>
      </c>
      <c r="E2191">
        <v>25224</v>
      </c>
      <c r="F2191">
        <v>1</v>
      </c>
      <c r="G2191">
        <v>0</v>
      </c>
      <c r="H2191" t="s">
        <v>396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36</v>
      </c>
      <c r="D2192" t="s">
        <v>30</v>
      </c>
      <c r="E2192">
        <v>89616</v>
      </c>
      <c r="F2192">
        <v>0</v>
      </c>
      <c r="G2192">
        <v>0</v>
      </c>
      <c r="H2192" t="s">
        <v>365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29</v>
      </c>
      <c r="D2193" t="s">
        <v>37</v>
      </c>
      <c r="E2193">
        <v>40851</v>
      </c>
      <c r="F2193">
        <v>1</v>
      </c>
      <c r="G2193">
        <v>1</v>
      </c>
      <c r="H2193" t="s">
        <v>274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29</v>
      </c>
      <c r="D2194" t="s">
        <v>34</v>
      </c>
      <c r="E2194">
        <v>27469</v>
      </c>
      <c r="F2194">
        <v>0</v>
      </c>
      <c r="G2194">
        <v>0</v>
      </c>
      <c r="H2194" s="1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46</v>
      </c>
      <c r="D2195" t="s">
        <v>34</v>
      </c>
      <c r="E2195">
        <v>82347</v>
      </c>
      <c r="F2195">
        <v>0</v>
      </c>
      <c r="G2195">
        <v>0</v>
      </c>
      <c r="H2195" s="1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29</v>
      </c>
      <c r="D2196" t="s">
        <v>34</v>
      </c>
      <c r="E2196">
        <v>73803</v>
      </c>
      <c r="F2196">
        <v>0</v>
      </c>
      <c r="G2196">
        <v>1</v>
      </c>
      <c r="H2196" s="1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36</v>
      </c>
      <c r="D2197" t="s">
        <v>30</v>
      </c>
      <c r="E2197">
        <v>8820</v>
      </c>
      <c r="F2197">
        <v>1</v>
      </c>
      <c r="G2197">
        <v>1</v>
      </c>
      <c r="H2197" t="s">
        <v>324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116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t="s">
        <v>32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29</v>
      </c>
      <c r="D2200" t="s">
        <v>34</v>
      </c>
      <c r="E2200">
        <v>50501</v>
      </c>
      <c r="F2200">
        <v>1</v>
      </c>
      <c r="G2200">
        <v>1</v>
      </c>
      <c r="H2200" t="s">
        <v>318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29</v>
      </c>
      <c r="D2201" t="s">
        <v>34</v>
      </c>
      <c r="E2201">
        <v>37085</v>
      </c>
      <c r="F2201">
        <v>1</v>
      </c>
      <c r="G2201">
        <v>1</v>
      </c>
      <c r="H2201" t="s">
        <v>167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41</v>
      </c>
      <c r="D2202" t="s">
        <v>30</v>
      </c>
      <c r="E2202">
        <v>16185</v>
      </c>
      <c r="F2202">
        <v>1</v>
      </c>
      <c r="G2202">
        <v>0</v>
      </c>
      <c r="H2202" s="1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165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33</v>
      </c>
      <c r="D2204" t="s">
        <v>440</v>
      </c>
      <c r="E2204">
        <v>48432</v>
      </c>
      <c r="F2204">
        <v>0</v>
      </c>
      <c r="G2204">
        <v>1</v>
      </c>
      <c r="H2204" t="s">
        <v>106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29</v>
      </c>
      <c r="D2205" t="s">
        <v>34</v>
      </c>
      <c r="E2205">
        <v>73807</v>
      </c>
      <c r="F2205">
        <v>0</v>
      </c>
      <c r="G2205">
        <v>1</v>
      </c>
      <c r="H2205" s="1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29</v>
      </c>
      <c r="D2206" t="s">
        <v>34</v>
      </c>
      <c r="E2206">
        <v>18929</v>
      </c>
      <c r="F2206">
        <v>0</v>
      </c>
      <c r="G2206">
        <v>0</v>
      </c>
      <c r="H2206" t="s">
        <v>229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168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29</v>
      </c>
      <c r="D2208" t="s">
        <v>34</v>
      </c>
      <c r="E2208">
        <v>61014</v>
      </c>
      <c r="F2208">
        <v>0</v>
      </c>
      <c r="G2208">
        <v>1</v>
      </c>
      <c r="H2208" s="1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t="s">
        <v>81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41</v>
      </c>
      <c r="D2210" t="s">
        <v>31</v>
      </c>
      <c r="E2210">
        <v>14918</v>
      </c>
      <c r="F2210">
        <v>0</v>
      </c>
      <c r="G2210">
        <v>1</v>
      </c>
      <c r="H2210" s="1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29</v>
      </c>
      <c r="D2211" t="s">
        <v>37</v>
      </c>
      <c r="E2211">
        <v>45146</v>
      </c>
      <c r="F2211">
        <v>1</v>
      </c>
      <c r="G2211">
        <v>1</v>
      </c>
      <c r="H2211" t="s">
        <v>427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46</v>
      </c>
      <c r="D2212" t="s">
        <v>37</v>
      </c>
      <c r="E2212">
        <v>41769</v>
      </c>
      <c r="F2212">
        <v>0</v>
      </c>
      <c r="G2212">
        <v>1</v>
      </c>
      <c r="H2212" t="s">
        <v>188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36</v>
      </c>
      <c r="D2214" t="s">
        <v>37</v>
      </c>
      <c r="E2214">
        <v>38054</v>
      </c>
      <c r="F2214">
        <v>1</v>
      </c>
      <c r="G2214">
        <v>1</v>
      </c>
      <c r="H2214" s="1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46</v>
      </c>
      <c r="D2215" t="s">
        <v>30</v>
      </c>
      <c r="E2215">
        <v>80617</v>
      </c>
      <c r="F2215">
        <v>0</v>
      </c>
      <c r="G2215">
        <v>0</v>
      </c>
      <c r="H2215" s="1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29</v>
      </c>
      <c r="D2216" t="s">
        <v>34</v>
      </c>
      <c r="E2216">
        <v>5305</v>
      </c>
      <c r="F2216">
        <v>0</v>
      </c>
      <c r="G2216">
        <v>1</v>
      </c>
      <c r="H2216" t="s">
        <v>357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t="s">
        <v>441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t="s">
        <v>379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33</v>
      </c>
      <c r="D2219" t="s">
        <v>57</v>
      </c>
      <c r="E2219">
        <v>82032</v>
      </c>
      <c r="F2219">
        <v>0</v>
      </c>
      <c r="G2219">
        <v>0</v>
      </c>
      <c r="H2219" s="1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t="s">
        <v>169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36</v>
      </c>
      <c r="D2221" t="s">
        <v>31</v>
      </c>
      <c r="E2221">
        <v>40101</v>
      </c>
      <c r="F2221">
        <v>1</v>
      </c>
      <c r="G2221">
        <v>0</v>
      </c>
      <c r="H2221" t="s">
        <v>347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29</v>
      </c>
      <c r="D2222" t="s">
        <v>34</v>
      </c>
      <c r="E2222">
        <v>58025</v>
      </c>
      <c r="F2222">
        <v>0</v>
      </c>
      <c r="G2222">
        <v>1</v>
      </c>
      <c r="H2222" t="s">
        <v>423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36</v>
      </c>
      <c r="D2223" t="s">
        <v>30</v>
      </c>
      <c r="E2223">
        <v>75777</v>
      </c>
      <c r="F2223">
        <v>0</v>
      </c>
      <c r="G2223">
        <v>0</v>
      </c>
      <c r="H2223" s="1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46</v>
      </c>
      <c r="D2224" t="s">
        <v>31</v>
      </c>
      <c r="E2224">
        <v>7500</v>
      </c>
      <c r="F2224">
        <v>1</v>
      </c>
      <c r="G2224">
        <v>0</v>
      </c>
      <c r="H2224" s="1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36</v>
      </c>
      <c r="D2225" t="s">
        <v>34</v>
      </c>
      <c r="E2225">
        <v>33562</v>
      </c>
      <c r="F2225">
        <v>1</v>
      </c>
      <c r="G2225">
        <v>2</v>
      </c>
      <c r="H2225" t="s">
        <v>90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33</v>
      </c>
      <c r="D2226" t="s">
        <v>30</v>
      </c>
      <c r="E2226">
        <v>57642</v>
      </c>
      <c r="F2226">
        <v>0</v>
      </c>
      <c r="G2226">
        <v>1</v>
      </c>
      <c r="H2226" s="1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t="s">
        <v>391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29</v>
      </c>
      <c r="D2228" t="s">
        <v>34</v>
      </c>
      <c r="E2228">
        <v>63777</v>
      </c>
      <c r="F2228">
        <v>1</v>
      </c>
      <c r="G2228">
        <v>1</v>
      </c>
      <c r="H2228" t="s">
        <v>338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46</v>
      </c>
      <c r="D2230" t="s">
        <v>31</v>
      </c>
      <c r="F2230">
        <v>0</v>
      </c>
      <c r="G2230">
        <v>0</v>
      </c>
      <c r="H2230" s="1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29</v>
      </c>
      <c r="D2231" t="s">
        <v>34</v>
      </c>
      <c r="E2231">
        <v>24434</v>
      </c>
      <c r="F2231">
        <v>2</v>
      </c>
      <c r="G2231">
        <v>0</v>
      </c>
      <c r="H2231" t="s">
        <v>238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201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36</v>
      </c>
      <c r="D2233" t="s">
        <v>30</v>
      </c>
      <c r="E2233">
        <v>44802</v>
      </c>
      <c r="F2233">
        <v>0</v>
      </c>
      <c r="G2233">
        <v>0</v>
      </c>
      <c r="H2233" t="s">
        <v>200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155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29</v>
      </c>
      <c r="D2236" t="s">
        <v>34</v>
      </c>
      <c r="E2236">
        <v>34421</v>
      </c>
      <c r="F2236">
        <v>1</v>
      </c>
      <c r="G2236">
        <v>0</v>
      </c>
      <c r="H2236" s="1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29</v>
      </c>
      <c r="D2237" t="s">
        <v>34</v>
      </c>
      <c r="E2237">
        <v>61223</v>
      </c>
      <c r="F2237">
        <v>0</v>
      </c>
      <c r="G2237">
        <v>1</v>
      </c>
      <c r="H2237" t="s">
        <v>173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33</v>
      </c>
      <c r="D2238" t="s">
        <v>31</v>
      </c>
      <c r="E2238">
        <v>64014</v>
      </c>
      <c r="F2238">
        <v>2</v>
      </c>
      <c r="G2238">
        <v>1</v>
      </c>
      <c r="H2238" s="1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29</v>
      </c>
      <c r="D2239" t="s">
        <v>37</v>
      </c>
      <c r="E2239">
        <v>56981</v>
      </c>
      <c r="F2239">
        <v>0</v>
      </c>
      <c r="G2239">
        <v>0</v>
      </c>
      <c r="H2239" t="s">
        <v>309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36</v>
      </c>
      <c r="D2240" t="s">
        <v>31</v>
      </c>
      <c r="E2240">
        <v>69245</v>
      </c>
      <c r="F2240">
        <v>0</v>
      </c>
      <c r="G2240">
        <v>1</v>
      </c>
      <c r="H2240" t="s">
        <v>91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t="s">
        <v>168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Other Customers KPI</vt:lpstr>
      <vt:lpstr>Other Customers Dashboard</vt:lpstr>
      <vt:lpstr>Other Segment</vt:lpstr>
      <vt:lpstr>Growth Customers KPI</vt:lpstr>
      <vt:lpstr>Growth Customers Dashboard</vt:lpstr>
      <vt:lpstr>Loyalty Customers KPI</vt:lpstr>
      <vt:lpstr>Loyal Customers Dashboard</vt:lpstr>
      <vt:lpstr>Top Customers KPI</vt:lpstr>
      <vt:lpstr>Top Customers Dashboard</vt:lpstr>
      <vt:lpstr>Sheet2</vt:lpstr>
      <vt:lpstr>Analysed data</vt:lpstr>
      <vt:lpstr>Pivot Table</vt:lpstr>
      <vt:lpstr>Core Segment</vt:lpstr>
      <vt:lpstr>clean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Agiama</dc:creator>
  <cp:lastModifiedBy>Gift Agiama</cp:lastModifiedBy>
  <cp:lastPrinted>2025-10-31T21:12:41Z</cp:lastPrinted>
  <dcterms:created xsi:type="dcterms:W3CDTF">2025-07-18T11:13:13Z</dcterms:created>
  <dcterms:modified xsi:type="dcterms:W3CDTF">2025-11-05T19:49:50Z</dcterms:modified>
</cp:coreProperties>
</file>