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https://hollisterincorporatedeur-my.sharepoint.com/personal/griciurz_hollister_com/Documents/Desktop/Asmeniniai/Modules/Module3/Sprint3/CLV/"/>
    </mc:Choice>
  </mc:AlternateContent>
  <xr:revisionPtr revIDLastSave="307" documentId="8_{B50F9EF2-8E87-47A1-9987-03F2DEBBE45E}" xr6:coauthVersionLast="47" xr6:coauthVersionMax="47" xr10:uidLastSave="{0F7FBED9-B429-484F-BB3F-05FDCCCA0C56}"/>
  <bookViews>
    <workbookView xWindow="-108" yWindow="-108" windowWidth="23256" windowHeight="12576" firstSheet="2" activeTab="5" xr2:uid="{FE755058-4D50-4D88-A47C-46DE29196FB4}"/>
  </bookViews>
  <sheets>
    <sheet name="WeeklyAverageRevenuebyCohort" sheetId="1" r:id="rId1"/>
    <sheet name="CumulativeRevenuebyCohorts" sheetId="2" r:id="rId2"/>
    <sheet name="Revenue Prediction by Cohorts" sheetId="3" r:id="rId3"/>
    <sheet name="Summary CLV chart" sheetId="4" r:id="rId4"/>
    <sheet name="QueryWeeklyAverage" sheetId="5" r:id="rId5"/>
    <sheet name="QueryCumulativeWeekltRevenue" sheetId="6"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5" i="4" l="1"/>
  <c r="E15" i="4"/>
  <c r="F15" i="4"/>
  <c r="G15" i="4"/>
  <c r="H15" i="4"/>
  <c r="I15" i="4"/>
  <c r="J15" i="4"/>
  <c r="K15" i="4"/>
  <c r="L15" i="4"/>
  <c r="M15" i="4"/>
  <c r="N15" i="4"/>
  <c r="O15" i="4"/>
  <c r="C15" i="4"/>
  <c r="N4" i="3"/>
  <c r="O4" i="3" s="1"/>
  <c r="M5" i="3"/>
  <c r="N5" i="3" s="1"/>
  <c r="O5" i="3" s="1"/>
  <c r="L6" i="3"/>
  <c r="M6" i="3" s="1"/>
  <c r="N6" i="3" s="1"/>
  <c r="O6" i="3" s="1"/>
  <c r="K7" i="3"/>
  <c r="L7" i="3" s="1"/>
  <c r="M7" i="3" s="1"/>
  <c r="N7" i="3" s="1"/>
  <c r="O7" i="3" s="1"/>
  <c r="J8" i="3"/>
  <c r="K8" i="3" s="1"/>
  <c r="L8" i="3" s="1"/>
  <c r="M8" i="3" s="1"/>
  <c r="N8" i="3" s="1"/>
  <c r="O8" i="3" s="1"/>
  <c r="I9" i="3"/>
  <c r="J9" i="3" s="1"/>
  <c r="K9" i="3" s="1"/>
  <c r="L9" i="3" s="1"/>
  <c r="M9" i="3" s="1"/>
  <c r="N9" i="3" s="1"/>
  <c r="O9" i="3" s="1"/>
  <c r="H10" i="3"/>
  <c r="I10" i="3" s="1"/>
  <c r="J10" i="3" s="1"/>
  <c r="K10" i="3" s="1"/>
  <c r="L10" i="3" s="1"/>
  <c r="M10" i="3" s="1"/>
  <c r="N10" i="3" s="1"/>
  <c r="O10" i="3" s="1"/>
  <c r="G11" i="3"/>
  <c r="H11" i="3" s="1"/>
  <c r="I11" i="3" s="1"/>
  <c r="J11" i="3" s="1"/>
  <c r="K11" i="3" s="1"/>
  <c r="L11" i="3" s="1"/>
  <c r="M11" i="3" s="1"/>
  <c r="N11" i="3" s="1"/>
  <c r="O11" i="3" s="1"/>
  <c r="F12" i="3"/>
  <c r="G12" i="3" s="1"/>
  <c r="H12" i="3" s="1"/>
  <c r="I12" i="3" s="1"/>
  <c r="J12" i="3" s="1"/>
  <c r="K12" i="3" s="1"/>
  <c r="L12" i="3" s="1"/>
  <c r="M12" i="3" s="1"/>
  <c r="N12" i="3" s="1"/>
  <c r="O12" i="3" s="1"/>
  <c r="F13" i="3"/>
  <c r="G13" i="3" s="1"/>
  <c r="H13" i="3" s="1"/>
  <c r="I13" i="3" s="1"/>
  <c r="J13" i="3" s="1"/>
  <c r="K13" i="3" s="1"/>
  <c r="L13" i="3" s="1"/>
  <c r="M13" i="3" s="1"/>
  <c r="N13" i="3" s="1"/>
  <c r="O13" i="3" s="1"/>
  <c r="E13" i="3"/>
  <c r="D14" i="3"/>
  <c r="E14" i="3" s="1"/>
  <c r="F14" i="3" s="1"/>
  <c r="G14" i="3" s="1"/>
  <c r="H14" i="3" s="1"/>
  <c r="I14" i="3" s="1"/>
  <c r="J14" i="3" s="1"/>
  <c r="K14" i="3" s="1"/>
  <c r="L14" i="3" s="1"/>
  <c r="M14" i="3" s="1"/>
  <c r="N14" i="3" s="1"/>
  <c r="O14" i="3" s="1"/>
  <c r="D15" i="1"/>
  <c r="E15" i="1"/>
  <c r="F15" i="1"/>
  <c r="G15" i="1"/>
  <c r="H15" i="1"/>
  <c r="I15" i="1"/>
  <c r="J15" i="1"/>
  <c r="K15" i="1"/>
  <c r="L15" i="1"/>
  <c r="M15" i="1"/>
  <c r="N15" i="1"/>
  <c r="O15" i="1"/>
  <c r="C15" i="1"/>
  <c r="C16" i="1" s="1"/>
  <c r="D16" i="1" s="1"/>
  <c r="O18" i="3" l="1"/>
  <c r="D17" i="1"/>
  <c r="E16" i="1"/>
  <c r="F16" i="1" l="1"/>
  <c r="E17" i="1"/>
  <c r="G16" i="1" l="1"/>
  <c r="F17" i="1"/>
  <c r="H16" i="1" l="1"/>
  <c r="G17" i="1"/>
  <c r="I16" i="1" l="1"/>
  <c r="H17" i="1"/>
  <c r="J16" i="1" l="1"/>
  <c r="I17" i="1"/>
  <c r="K16" i="1" l="1"/>
  <c r="J17" i="1"/>
  <c r="L16" i="1" l="1"/>
  <c r="K17" i="1"/>
  <c r="M16" i="1" l="1"/>
  <c r="L17" i="1"/>
  <c r="N16" i="1" l="1"/>
  <c r="M17" i="1"/>
  <c r="O16" i="1" l="1"/>
  <c r="O17" i="1" s="1"/>
  <c r="N17" i="1"/>
</calcChain>
</file>

<file path=xl/sharedStrings.xml><?xml version="1.0" encoding="utf-8"?>
<sst xmlns="http://schemas.openxmlformats.org/spreadsheetml/2006/main" count="80" uniqueCount="42">
  <si>
    <t>Cohort_week</t>
  </si>
  <si>
    <t>Total_customers_in_cohort</t>
  </si>
  <si>
    <t>Week0_Spending_per_customer</t>
  </si>
  <si>
    <t>Week1_Spending_per_customer</t>
  </si>
  <si>
    <t>Week2_Spending_per_customer</t>
  </si>
  <si>
    <t>Week3_Spending_per_customer</t>
  </si>
  <si>
    <t>Week4_Spending_per_customer</t>
  </si>
  <si>
    <t>Week5_Spending_per_customer</t>
  </si>
  <si>
    <t>Week6_Spending_per_customer</t>
  </si>
  <si>
    <t>Week7_Spending_per_customer</t>
  </si>
  <si>
    <t>Week8_Spending_per_customer</t>
  </si>
  <si>
    <t>Week9_Spending_per_customer</t>
  </si>
  <si>
    <t>Week10_Spending_per_customer</t>
  </si>
  <si>
    <t>Week11_Spending_per_customer</t>
  </si>
  <si>
    <t>Week12_Spending_per_customer</t>
  </si>
  <si>
    <t>Average</t>
  </si>
  <si>
    <t>Cumulative Average</t>
  </si>
  <si>
    <t>Cumulative Growth</t>
  </si>
  <si>
    <t>Average_Revenue_Per_customer_after_Week0</t>
  </si>
  <si>
    <t>Average_Revenue_Per_customer_after_Week1</t>
  </si>
  <si>
    <t>Average_Revenue_Per_customer_after_Week2</t>
  </si>
  <si>
    <t>Average_Revenue_Per_customer_after_Week3</t>
  </si>
  <si>
    <t>Average_Revenue_Per_customer_after_Week4</t>
  </si>
  <si>
    <t>Average_Revenue_Per_customer_after_Week5</t>
  </si>
  <si>
    <t>Average_Revenue_Per_customer_after_Week6</t>
  </si>
  <si>
    <t>Average_Revenue_Per_customer_after_Week7</t>
  </si>
  <si>
    <t>Average_Revenue_Per_customer_after_Week8</t>
  </si>
  <si>
    <t>Average_Revenue_Per_customer_after_Week9</t>
  </si>
  <si>
    <t>Average_Revenue_Per_customer_after_Week10</t>
  </si>
  <si>
    <t>Average_Revenue_Per_customer_after_Week11</t>
  </si>
  <si>
    <t>Average_Revenue_Per_customer_after_Week12</t>
  </si>
  <si>
    <t>12 weeks average revenue per customer</t>
  </si>
  <si>
    <t>Summary: In chart we can see have many revenue did we get in each week by customer from respective cohort</t>
  </si>
  <si>
    <t xml:space="preserve">Insights: 1. The most profit per user who was on our website is achieved in the same week that he visits.
2. 5 weeks after the first visit people start spending less or less people buy.
3. On February many customer have reduced their purchase. That may be inpacted because all holidays have ended.
4. The biggest revenue was made on November that can be reason from various discounts. Black friday and so on before Christmas.
</t>
  </si>
  <si>
    <t>Summary: This chart shows cummulative revenue after n week divided from customer qty in each cohort.</t>
  </si>
  <si>
    <t>Insights: 1. We can see that the longer a person buys in our company, the higher the profit per user is.
2. Biggest CLV value was on second cohort (11/08) after 11 weeks CLV was 2.642 USD/per customer that have visited ourwebsite. 
3. During the holiday season, our CLV was the lowest</t>
  </si>
  <si>
    <t>Summary: In this chart we can see how many revenue we can expect to get per customer that have visited our website in each cohort. Growth is calculated based on historical data we've had of people who have bought from us in the 12 weeks since the start of activity.</t>
  </si>
  <si>
    <t>1. Insights: 1. CLV analysis using Cohorts helps to better understand the success of the customer and the company, because the CLV value of customers who started buying during the holiday period is significantly lower than that of customers who look at our website earlier.   The CLV of a customer who visited us for the first time in week 12.27 is 5.15 times lower than that of a customer who visited us in week 11.08.
2. Using Cohort analysis and a predictive model, we can calculate that the CLV of all customers 12 weeks after their first visit to our website is $1,467 per user</t>
  </si>
  <si>
    <t>Average revenue per customer after n weeks</t>
  </si>
  <si>
    <t>Insights: 1. The longer customer is with company bigger revenue we can expect to get. Customer that was with company for one week CLV is 0.855 USD per customer and customer that was with company for 12 weeks CLV is 1.467 USD per customer.
2.Depending on the company's field, but taking the recommended CAC from CLV, a company can spend $0.489 on customer onboarding per new customer acquisition. (1:3 CAC:CLV rate)</t>
  </si>
  <si>
    <t xml:space="preserve">  /*
SELECT COUNT(user_pseudo_id), COUNT(distinct user_pseudo_id)
FROM `turing_data_analytics.raw_events`
WHERE event_name = 'first_visit' AND event_date &lt;= '20210124'*/ -- Check IF there are dublicate users
WITH total_customers AS (
  SELECT 
    DISTINCT user_pseudo_id,
    DATE_TRUNC(PARSE_DATE('%Y%m%d', MIN(event_date)), WEEK) AS Cohort_week
  FROM 
    `turing_data_analytics.raw_events`
  WHERE 
    PARSE_DATE('%Y%m%d', event_date) BETWEEN DATE('2020-11-01') AND DATE('2021-01-30')
  GROUP BY 
    user_pseudo_id
),-- CTE to get unique customers and earliest event that they have made in our website that was taken as registration 
customers AS (
  SELECT 
    Cohort_week,
    COUNT(user_pseudo_id) AS Total_customers_in_cohort
  FROM 
    total_customers
  WHERE 
    Cohort_week BETWEEN DATE('2020-11-01') AND DATE('2021-01-30')
  GROUP BY 
    Cohort_week -- CTE to calculate how many customers was in each cohort according to out weekly cohorts.
),
revenue_raw AS (
  SELECT 
    user_pseudo_id,
    DATE_TRUNC(PARSE_DATE('%Y%m%d', event_date), WEEK) AS Purchase_week,
    SUM(purchase_revenue_in_usd) AS Total_spent
  FROM 
    `turing_data_analytics.raw_events`
  WHERE 
    event_name = 'purchase'
    AND PARSE_DATE('%Y%m%d', event_date) BETWEEN DATE('2020-11-01') AND DATE('2021-01-30')
  GROUP BY 
    user_pseudo_id, 
    DATE_TRUNC(PARSE_DATE('%Y%m%d', event_date), WEEK)-- CTE to get data of customers with their ID and when they have made purchase by cohort dates and total sum in that cohort is there would be more different purshases by same customer. ID wild be used latet to connect data from customer first evnet data with spending data. 
),
revenue AS (
  SELECT 
    total_customers.Cohort_week,
    revenue_raw.Purchase_week,
    revenue_raw.user_pseudo_id,
    revenue_raw.Total_spent,
    DATE_DIFF(revenue_raw.Purchase_week, total_customers.Cohort_week, WEEK) AS Week_number
  FROM 
    total_customers
  JOIN 
    revenue_raw
  ON 
    total_customers.user_pseudo_id = revenue_raw.user_pseudo_id
  WHERE 
    revenue_raw.Purchase_week &gt;= total_customers.Cohort_week
    AND DATE_DIFF(revenue_raw.Purchase_week, total_customers.Cohort_week, WEEK) &lt; 13
)--CTE to connect data with first_event data with purchase data to have table with cohort week, customer ID and how many that customer have spend in that cohort. And calculated week difference between firts event cohort and purchase cohort to know when in which week after first event customer have made purchase. 
SELECT 
  customers.Cohort_week,
  customers.Total_customers_in_cohort,
  SUM(CASE WHEN revenue.Week_number = 0 THEN revenue.Total_spent ELSE 0 END) / customers.Total_customers_in_cohort AS Week0_Spending_per_customer,
  SUM(CASE WHEN revenue.Week_number = 1 THEN revenue.Total_spent ELSE 0 END) / customers.Total_customers_in_cohort AS Week1_Spending_per_customer,
  SUM(CASE WHEN revenue.Week_number = 2 THEN revenue.Total_spent ELSE 0 END) / customers.Total_customers_in_cohort AS Week2_Spending_per_customer,
  SUM(CASE WHEN revenue.Week_number = 3 THEN revenue.Total_spent ELSE 0 END) / customers.Total_customers_in_cohort AS Week3_Spending_per_customer,
  SUM(CASE WHEN revenue.Week_number = 4 THEN revenue.Total_spent ELSE 0 END) / customers.Total_customers_in_cohort AS Week4_Spending_per_customer,
  SUM(CASE WHEN revenue.Week_number = 5 THEN revenue.Total_spent ELSE 0 END) / customers.Total_customers_in_cohort AS Week5_Spending_per_customer,
  SUM(CASE WHEN revenue.Week_number = 6 THEN revenue.Total_spent ELSE 0 END) / customers.Total_customers_in_cohort AS Week6_Spending_per_customer,
  SUM(CASE WHEN revenue.Week_number = 7 THEN revenue.Total_spent ELSE 0 END) / customers.Total_customers_in_cohort AS Week7_Spending_per_customer,
  SUM(CASE WHEN revenue.Week_number = 8 THEN revenue.Total_spent ELSE 0 END) / customers.Total_customers_in_cohort AS Week8_Spending_per_customer,
  SUM(CASE WHEN revenue.Week_number = 9 THEN revenue.Total_spent ELSE 0 END) / customers.Total_customers_in_cohort AS Week9_Spending_per_customer,
  SUM(CASE WHEN revenue.Week_number = 10 THEN revenue.Total_spent ELSE 0 END) / customers.Total_customers_in_cohort AS Week10_Spending_per_customer,
  SUM(CASE WHEN revenue.Week_number = 11 THEN revenue.Total_spent ELSE 0 END) / customers.Total_customers_in_cohort AS Week11_Spending_per_customer,
  SUM(CASE WHEN revenue.Week_number = 12 THEN revenue.Total_spent ELSE 0 END) / customers.Total_customers_in_cohort AS Week12_Spending_per_customer
FROM 
  customers
LEFT JOIN 
  revenue
ON 
  customers.Cohort_week = revenue.Cohort_week
GROUP BY 
  customers.Cohort_week, 
  customers.Total_customers_in_cohort
ORDER BY 
  customers.Cohort_week;-- Final query to have calculate how many customer have sprend after n week after registration by cohort week. LEFT join used to get all customers that was at start date, but maybe did not make purchase in some week but we still would have this information.'</t>
  </si>
  <si>
    <t xml:space="preserve">  /*
SELECT COUNT(user_pseudo_id), COUNT(distinct user_pseudo_id)
FROM `turing_data_analytics.raw_events`
WHERE event_name = 'first_visit' AND event_date &lt;= '20210124'*/ -- Check IF there are dublicate users
WITH total_customers AS (
  SELECT 
    DISTINCT user_pseudo_id,
    DATE_TRUNC(PARSE_DATE('%Y%m%d', MIN(event_date)), WEEK) AS Cohort_week
  FROM 
    `turing_data_analytics.raw_events`
  WHERE 
    PARSE_DATE('%Y%m%d', event_date) BETWEEN DATE('2020-11-01') AND DATE('2021-01-30')
  GROUP BY 
    user_pseudo_id
),
customers AS (
  SELECT 
    Cohort_week,
    COUNT(user_pseudo_id) AS Total_customers_in_cohort
  FROM 
    total_customers
  WHERE 
    Cohort_week BETWEEN DATE('2020-11-01') AND DATE('2021-01-30')
  GROUP BY 
    Cohort_week
),
revenue_raw AS (
  SELECT 
    user_pseudo_id,
    DATE_TRUNC(PARSE_DATE('%Y%m%d', event_date), WEEK) AS Purchase_week,
    SUM(purchase_revenue_in_usd) AS Total_spent
  FROM 
    `turing_data_analytics.raw_events`
  WHERE 
    event_name = 'purchase'
    AND PARSE_DATE('%Y%m%d', event_date) BETWEEN DATE('2020-11-01') AND DATE('2021-01-30')
  GROUP BY 
    user_pseudo_id, 
    DATE_TRUNC(PARSE_DATE('%Y%m%d', event_date), WEEK)
),
revenue AS (
  SELECT 
    total_customers.Cohort_week,
    revenue_raw.Purchase_week,
    revenue_raw.user_pseudo_id,
    revenue_raw.Total_spent,
    DATE_DIFF(revenue_raw.Purchase_week, total_customers.Cohort_week, WEEK) AS Week_number
  FROM 
    total_customers
  JOIN 
    revenue_raw
  ON 
    total_customers.user_pseudo_id = revenue_raw.user_pseudo_id
  WHERE 
    revenue_raw.Purchase_week &gt;= total_customers.Cohort_week
    AND DATE_DIFF(revenue_raw.Purchase_week, total_customers.Cohort_week, WEEK) &lt; 13
)
SELECT 
  customers.Cohort_week,
  customers.Total_customers_in_cohort,
  SUM(CASE WHEN revenue.Week_number = 0 THEN revenue.Total_spent ELSE 0 END) / customers.Total_customers_in_cohort AS Average_Revenue_Per_customer_after_Week0,
  SUM(CASE WHEN revenue.Week_number BETWEEN 0 AND 1 THEN revenue.Total_spent ELSE 0 END) / customers.Total_customers_in_cohort AS Average_Revenue_Per_customer_after_Week1,
  SUM(CASE WHEN revenue.Week_number BETWEEN 0 AND 2 THEN revenue.Total_spent ELSE 0 END) / customers.Total_customers_in_cohort AS Average_Revenue_Per_customer_after_Week2,
  SUM(CASE WHEN revenue.Week_number BETWEEN 0 AND 3 THEN revenue.Total_spent ELSE 0 END) / customers.Total_customers_in_cohort AS Average_Revenue_Per_customer_after_Week3,
  SUM(CASE WHEN revenue.Week_number BETWEEN 0 AND 4 THEN revenue.Total_spent ELSE 0 END) / customers.Total_customers_in_cohort AS Average_Revenue_Per_customer_after_Week4,
  SUM(CASE WHEN revenue.Week_number BETWEEN 0 AND 5 THEN revenue.Total_spent ELSE 0 END) / customers.Total_customers_in_cohort AS Average_Revenue_Per_customer_after_Week5,
  SUM(CASE WHEN revenue.Week_number BETWEEN 0 AND 6 THEN revenue.Total_spent ELSE 0 END) / customers.Total_customers_in_cohort AS Average_Revenue_Per_customer_after_Week6,
  SUM(CASE WHEN revenue.Week_number BETWEEN 0 AND 7 THEN revenue.Total_spent ELSE 0 END) / customers.Total_customers_in_cohort AS Average_Revenue_Per_customer_after_Week7,
  SUM(CASE WHEN revenue.Week_number BETWEEN 0 AND 8 THEN revenue.Total_spent ELSE 0 END) / customers.Total_customers_in_cohort AS Average_Revenue_Per_customer_after_Week8,
  SUM(CASE WHEN revenue.Week_number BETWEEN 0 AND 9 THEN revenue.Total_spent ELSE 0 END) / customers.Total_customers_in_cohort AS Average_Revenue_Per_customer_after_Week9,
  SUM(CASE WHEN revenue.Week_number BETWEEN 0 AND 10 THEN revenue.Total_spent ELSE 0 END) / customers.Total_customers_in_cohort AS Average_Revenue_Per_customer_after_Week10,
  SUM(CASE WHEN revenue.Week_number BETWEEN 0 AND 11 THEN revenue.Total_spent ELSE 0 END) / customers.Total_customers_in_cohort AS Average_Revenue_Per_customer_after_Week11,
  SUM(CASE WHEN revenue.Week_number BETWEEN 0 AND 12 THEN revenue.Total_spent ELSE 0 END) / customers.Total_customers_in_cohort AS Average_Revenue_Per_customer_after_Week12
FROM 
  customers
LEFT JOIN 
  revenue
ON 
  customers.Cohort_week = revenue.Cohort_week
GROUP BY 
  customers.Cohort_week, 
  customers.Total_customers_in_cohort
ORDER BY 
  customers.Cohort_week; -- Same quaery as first part but in this query was added different calculation. Calculated how many revenue did we get from cohort after n week. To get this was used condition to calculate how many weeks was after start. 0 week means same week. 1 one week after stert. 0-2 period from beggining until 2 week and same logic for all weeks.'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</si>
</sst>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
    <numFmt numFmtId="165" formatCode="0.000"/>
  </numFmts>
  <fonts count="4" x14ac:knownFonts="1">
    <font>
      <sz val="11"/>
      <color theme="1"/>
      <name val="Calibri"/>
      <family val="2"/>
      <scheme val="minor"/>
    </font>
    <font>
      <sz val="11"/>
      <color theme="1"/>
      <name val="Calibri"/>
      <family val="2"/>
      <scheme val="minor"/>
    </font>
    <font>
      <sz val="10"/>
      <color theme="1"/>
      <name val="Arial"/>
      <family val="2"/>
    </font>
    <font>
      <sz val="9"/>
      <color theme="1"/>
      <name val="Calibri"/>
      <family val="2"/>
      <scheme val="minor"/>
    </font>
  </fonts>
  <fills count="2">
    <fill>
      <patternFill patternType="none"/>
    </fill>
    <fill>
      <patternFill patternType="gray125"/>
    </fill>
  </fills>
  <borders count="19">
    <border>
      <left/>
      <right/>
      <top/>
      <bottom/>
      <diagonal/>
    </border>
    <border>
      <left style="medium">
        <color rgb="FFCCCCCC"/>
      </left>
      <right style="medium">
        <color rgb="FFCCCCCC"/>
      </right>
      <top style="medium">
        <color rgb="FFCCCCCC"/>
      </top>
      <bottom style="medium">
        <color rgb="FFCCCCCC"/>
      </bottom>
      <diagonal/>
    </border>
    <border>
      <left style="medium">
        <color indexed="64"/>
      </left>
      <right style="medium">
        <color indexed="64"/>
      </right>
      <top style="medium">
        <color indexed="64"/>
      </top>
      <bottom style="medium">
        <color indexed="64"/>
      </bottom>
      <diagonal/>
    </border>
    <border>
      <left style="medium">
        <color rgb="FFCCCCCC"/>
      </left>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diagonal/>
    </border>
    <border>
      <left style="medium">
        <color rgb="FFCCCCCC"/>
      </left>
      <right style="medium">
        <color rgb="FFCCCCCC"/>
      </right>
      <top/>
      <bottom style="medium">
        <color rgb="FFCCCCCC"/>
      </bottom>
      <diagonal/>
    </border>
    <border>
      <left/>
      <right style="medium">
        <color rgb="FFCCCCCC"/>
      </right>
      <top/>
      <bottom style="medium">
        <color rgb="FFCCCCCC"/>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rgb="FFCCCCCC"/>
      </left>
      <right style="medium">
        <color rgb="FFCCCCCC"/>
      </right>
      <top style="medium">
        <color indexed="64"/>
      </top>
      <bottom style="medium">
        <color indexed="64"/>
      </bottom>
      <diagonal/>
    </border>
    <border>
      <left style="medium">
        <color rgb="FFCCCCCC"/>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medium">
        <color indexed="64"/>
      </top>
      <bottom style="medium">
        <color indexed="64"/>
      </bottom>
      <diagonal/>
    </border>
  </borders>
  <cellStyleXfs count="2">
    <xf numFmtId="0" fontId="0" fillId="0" borderId="0"/>
    <xf numFmtId="9" fontId="1" fillId="0" borderId="0" applyFont="0" applyFill="0" applyBorder="0" applyAlignment="0" applyProtection="0"/>
  </cellStyleXfs>
  <cellXfs count="47">
    <xf numFmtId="0" fontId="0" fillId="0" borderId="0" xfId="0"/>
    <xf numFmtId="0" fontId="2" fillId="0" borderId="1" xfId="0" applyFont="1" applyBorder="1" applyAlignment="1">
      <alignment wrapText="1"/>
    </xf>
    <xf numFmtId="0" fontId="2" fillId="0" borderId="1" xfId="0" applyFont="1" applyBorder="1" applyAlignment="1">
      <alignment vertical="center"/>
    </xf>
    <xf numFmtId="14" fontId="2" fillId="0" borderId="1" xfId="0" applyNumberFormat="1" applyFont="1" applyBorder="1" applyAlignment="1">
      <alignment horizontal="right" wrapText="1"/>
    </xf>
    <xf numFmtId="0" fontId="2" fillId="0" borderId="1" xfId="0" applyFont="1" applyBorder="1" applyAlignment="1">
      <alignment horizontal="right" wrapText="1"/>
    </xf>
    <xf numFmtId="0" fontId="2" fillId="0" borderId="1" xfId="0" applyFont="1" applyBorder="1" applyAlignment="1">
      <alignment vertical="center" wrapText="1"/>
    </xf>
    <xf numFmtId="10" fontId="2" fillId="0" borderId="1" xfId="1" applyNumberFormat="1" applyFont="1" applyBorder="1" applyAlignment="1">
      <alignment horizontal="right" wrapText="1"/>
    </xf>
    <xf numFmtId="164" fontId="0" fillId="0" borderId="0" xfId="0" applyNumberFormat="1"/>
    <xf numFmtId="10" fontId="0" fillId="0" borderId="0" xfId="1" applyNumberFormat="1" applyFont="1"/>
    <xf numFmtId="0" fontId="0" fillId="0" borderId="0" xfId="0" applyAlignment="1">
      <alignment wrapText="1"/>
    </xf>
    <xf numFmtId="165" fontId="2" fillId="0" borderId="1" xfId="0" applyNumberFormat="1" applyFont="1" applyBorder="1" applyAlignment="1">
      <alignment horizontal="right" wrapText="1"/>
    </xf>
    <xf numFmtId="165" fontId="2" fillId="0" borderId="1" xfId="0" applyNumberFormat="1" applyFont="1" applyBorder="1" applyAlignment="1">
      <alignment wrapText="1"/>
    </xf>
    <xf numFmtId="0" fontId="2" fillId="0" borderId="3" xfId="0" applyFont="1" applyBorder="1" applyAlignment="1">
      <alignment horizontal="right" wrapText="1"/>
    </xf>
    <xf numFmtId="0" fontId="2" fillId="0" borderId="5" xfId="0" applyFont="1" applyBorder="1" applyAlignment="1">
      <alignment wrapText="1"/>
    </xf>
    <xf numFmtId="165" fontId="2" fillId="0" borderId="0" xfId="0" applyNumberFormat="1" applyFont="1" applyBorder="1" applyAlignment="1">
      <alignment horizontal="right" wrapText="1"/>
    </xf>
    <xf numFmtId="165" fontId="2" fillId="0" borderId="4" xfId="0" applyNumberFormat="1" applyFont="1" applyBorder="1" applyAlignment="1">
      <alignment horizontal="right" wrapText="1"/>
    </xf>
    <xf numFmtId="165" fontId="2" fillId="0" borderId="7" xfId="0" applyNumberFormat="1" applyFont="1" applyBorder="1" applyAlignment="1">
      <alignment horizontal="right" wrapText="1"/>
    </xf>
    <xf numFmtId="165" fontId="2" fillId="0" borderId="6" xfId="0" applyNumberFormat="1" applyFont="1" applyBorder="1" applyAlignment="1">
      <alignment horizontal="right" wrapText="1"/>
    </xf>
    <xf numFmtId="165" fontId="0" fillId="0" borderId="8" xfId="0" applyNumberFormat="1" applyBorder="1"/>
    <xf numFmtId="0" fontId="0" fillId="0" borderId="2" xfId="0" applyBorder="1" applyAlignment="1">
      <alignment wrapText="1"/>
    </xf>
    <xf numFmtId="165" fontId="0" fillId="0" borderId="0" xfId="0" applyNumberFormat="1"/>
    <xf numFmtId="0" fontId="2" fillId="0" borderId="5" xfId="0" applyFont="1" applyBorder="1" applyAlignment="1">
      <alignment horizontal="right" wrapText="1"/>
    </xf>
    <xf numFmtId="165" fontId="2" fillId="0" borderId="5" xfId="0" applyNumberFormat="1" applyFont="1" applyBorder="1" applyAlignment="1">
      <alignment horizontal="right" wrapText="1"/>
    </xf>
    <xf numFmtId="165" fontId="2" fillId="0" borderId="5" xfId="0" applyNumberFormat="1" applyFont="1" applyBorder="1" applyAlignment="1">
      <alignment wrapText="1"/>
    </xf>
    <xf numFmtId="0" fontId="0" fillId="0" borderId="9" xfId="0" applyBorder="1" applyAlignment="1">
      <alignment horizontal="left" vertical="top" wrapText="1"/>
    </xf>
    <xf numFmtId="165" fontId="2" fillId="0" borderId="10" xfId="0" applyNumberFormat="1" applyFont="1" applyBorder="1" applyAlignment="1">
      <alignment horizontal="right" wrapText="1"/>
    </xf>
    <xf numFmtId="165" fontId="2" fillId="0" borderId="11" xfId="0" applyNumberFormat="1" applyFont="1" applyBorder="1" applyAlignment="1">
      <alignment horizontal="right" wrapText="1"/>
    </xf>
    <xf numFmtId="0" fontId="0" fillId="0" borderId="12" xfId="0" applyBorder="1" applyAlignment="1">
      <alignment horizontal="left"/>
    </xf>
    <xf numFmtId="0" fontId="0" fillId="0" borderId="13" xfId="0" applyBorder="1" applyAlignment="1">
      <alignment horizontal="left"/>
    </xf>
    <xf numFmtId="0" fontId="0" fillId="0" borderId="14" xfId="0" applyBorder="1" applyAlignment="1">
      <alignment horizontal="left"/>
    </xf>
    <xf numFmtId="0" fontId="0" fillId="0" borderId="15" xfId="0" applyBorder="1" applyAlignment="1">
      <alignment horizontal="left" vertical="top" wrapText="1"/>
    </xf>
    <xf numFmtId="0" fontId="0" fillId="0" borderId="16" xfId="0" applyBorder="1" applyAlignment="1">
      <alignment horizontal="left" vertical="top" wrapText="1"/>
    </xf>
    <xf numFmtId="0" fontId="0" fillId="0" borderId="17" xfId="0" applyBorder="1" applyAlignment="1">
      <alignment horizontal="left" vertical="top" wrapText="1"/>
    </xf>
    <xf numFmtId="0" fontId="0" fillId="0" borderId="12" xfId="0" applyBorder="1" applyAlignment="1">
      <alignment horizontal="left" vertical="top"/>
    </xf>
    <xf numFmtId="0" fontId="0" fillId="0" borderId="13" xfId="0" applyBorder="1" applyAlignment="1">
      <alignment horizontal="left" vertical="top"/>
    </xf>
    <xf numFmtId="0" fontId="0" fillId="0" borderId="14" xfId="0" applyBorder="1" applyAlignment="1">
      <alignment horizontal="left" vertical="top"/>
    </xf>
    <xf numFmtId="0" fontId="0" fillId="0" borderId="16" xfId="0" applyBorder="1" applyAlignment="1">
      <alignment horizontal="left" vertical="top"/>
    </xf>
    <xf numFmtId="0" fontId="0" fillId="0" borderId="17" xfId="0" applyBorder="1" applyAlignment="1">
      <alignment horizontal="left" vertical="top"/>
    </xf>
    <xf numFmtId="0" fontId="0" fillId="0" borderId="12" xfId="0" applyFill="1" applyBorder="1" applyAlignment="1">
      <alignment horizontal="left" vertical="top" wrapText="1"/>
    </xf>
    <xf numFmtId="0" fontId="0" fillId="0" borderId="13" xfId="0" applyFill="1" applyBorder="1" applyAlignment="1">
      <alignment horizontal="left" vertical="top" wrapText="1"/>
    </xf>
    <xf numFmtId="0" fontId="0" fillId="0" borderId="14" xfId="0" applyFill="1" applyBorder="1" applyAlignment="1">
      <alignment horizontal="left" vertical="top" wrapText="1"/>
    </xf>
    <xf numFmtId="0" fontId="0" fillId="0" borderId="9" xfId="0" applyBorder="1" applyAlignment="1">
      <alignment horizontal="left" vertical="top" wrapText="1"/>
    </xf>
    <xf numFmtId="0" fontId="0" fillId="0" borderId="18" xfId="0" applyBorder="1" applyAlignment="1">
      <alignment horizontal="left" vertical="top" wrapText="1"/>
    </xf>
    <xf numFmtId="0" fontId="0" fillId="0" borderId="8" xfId="0" applyBorder="1" applyAlignment="1">
      <alignment horizontal="left" vertical="top" wrapText="1"/>
    </xf>
    <xf numFmtId="0" fontId="0" fillId="0" borderId="0" xfId="0" quotePrefix="1" applyAlignment="1">
      <alignment horizontal="left" vertical="top" wrapText="1"/>
    </xf>
    <xf numFmtId="0" fontId="3" fillId="0" borderId="0" xfId="0" quotePrefix="1" applyFont="1" applyAlignment="1">
      <alignment horizontal="left" vertical="top" wrapText="1"/>
    </xf>
    <xf numFmtId="0" fontId="0" fillId="0" borderId="0" xfId="0" applyAlignment="1">
      <alignment horizontal="left" vertical="top"/>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CB23CE-CCB6-4D03-8779-02D6204EAC5C}">
  <dimension ref="A1:O20"/>
  <sheetViews>
    <sheetView topLeftCell="A7" workbookViewId="0">
      <selection activeCell="F22" sqref="F22"/>
    </sheetView>
  </sheetViews>
  <sheetFormatPr defaultRowHeight="14.4" x14ac:dyDescent="0.3"/>
  <cols>
    <col min="1" max="1" width="12.109375" customWidth="1"/>
    <col min="2" max="2" width="14.109375" customWidth="1"/>
    <col min="3" max="15" width="12.109375" customWidth="1"/>
  </cols>
  <sheetData>
    <row r="1" spans="1:15" ht="51" customHeight="1" thickBot="1" x14ac:dyDescent="0.35">
      <c r="A1" s="1" t="s">
        <v>0</v>
      </c>
      <c r="B1" s="1" t="s">
        <v>1</v>
      </c>
      <c r="C1" s="1" t="s">
        <v>2</v>
      </c>
      <c r="D1" s="1" t="s">
        <v>3</v>
      </c>
      <c r="E1" s="1" t="s">
        <v>4</v>
      </c>
      <c r="F1" s="1" t="s">
        <v>5</v>
      </c>
      <c r="G1" s="1" t="s">
        <v>6</v>
      </c>
      <c r="H1" s="1" t="s">
        <v>7</v>
      </c>
      <c r="I1" s="1" t="s">
        <v>8</v>
      </c>
      <c r="J1" s="1" t="s">
        <v>9</v>
      </c>
      <c r="K1" s="1" t="s">
        <v>10</v>
      </c>
      <c r="L1" s="1" t="s">
        <v>11</v>
      </c>
      <c r="M1" s="1" t="s">
        <v>12</v>
      </c>
      <c r="N1" s="1" t="s">
        <v>13</v>
      </c>
      <c r="O1" s="5" t="s">
        <v>14</v>
      </c>
    </row>
    <row r="2" spans="1:15" ht="15" thickBot="1" x14ac:dyDescent="0.35">
      <c r="A2" s="3">
        <v>44136</v>
      </c>
      <c r="B2" s="4">
        <v>20078</v>
      </c>
      <c r="C2" s="10">
        <v>0.93799183190000002</v>
      </c>
      <c r="D2" s="10">
        <v>0.3263771292</v>
      </c>
      <c r="E2" s="10">
        <v>0.26720788919999999</v>
      </c>
      <c r="F2" s="10">
        <v>0.26172925590000001</v>
      </c>
      <c r="G2" s="10">
        <v>0.15987648169999999</v>
      </c>
      <c r="H2" s="10">
        <v>0.1532025102</v>
      </c>
      <c r="I2" s="10">
        <v>0.16530530930000001</v>
      </c>
      <c r="J2" s="10">
        <v>2.5002490289999998E-2</v>
      </c>
      <c r="K2" s="10">
        <v>7.8195039349999995E-3</v>
      </c>
      <c r="L2" s="10">
        <v>1.379619484E-2</v>
      </c>
      <c r="M2" s="10">
        <v>2.3159677260000001E-2</v>
      </c>
      <c r="N2" s="10">
        <v>1.4941727260000001E-2</v>
      </c>
      <c r="O2" s="10">
        <v>1.8179101499999999E-2</v>
      </c>
    </row>
    <row r="3" spans="1:15" ht="15" thickBot="1" x14ac:dyDescent="0.35">
      <c r="A3" s="3">
        <v>44143</v>
      </c>
      <c r="B3" s="4">
        <v>16232</v>
      </c>
      <c r="C3" s="10">
        <v>1.1919664860000001</v>
      </c>
      <c r="D3" s="10">
        <v>0.38128388369999999</v>
      </c>
      <c r="E3" s="10">
        <v>0.28123459830000003</v>
      </c>
      <c r="F3" s="10">
        <v>0.2293001479</v>
      </c>
      <c r="G3" s="10">
        <v>0.2765524889</v>
      </c>
      <c r="H3" s="10">
        <v>0.104484968</v>
      </c>
      <c r="I3" s="10">
        <v>3.9366683100000001E-2</v>
      </c>
      <c r="J3" s="10">
        <v>6.9369147359999994E-2</v>
      </c>
      <c r="K3" s="10">
        <v>0</v>
      </c>
      <c r="L3" s="10">
        <v>1.201330705E-2</v>
      </c>
      <c r="M3" s="10">
        <v>3.5485460820000002E-2</v>
      </c>
      <c r="N3" s="10">
        <v>2.0515032039999999E-2</v>
      </c>
      <c r="O3" s="11"/>
    </row>
    <row r="4" spans="1:15" ht="15" thickBot="1" x14ac:dyDescent="0.35">
      <c r="A4" s="3">
        <v>44150</v>
      </c>
      <c r="B4" s="4">
        <v>17845</v>
      </c>
      <c r="C4" s="10">
        <v>1.381731577</v>
      </c>
      <c r="D4" s="10">
        <v>0.2967778089</v>
      </c>
      <c r="E4" s="10">
        <v>0.21871672740000001</v>
      </c>
      <c r="F4" s="10">
        <v>0.2275707481</v>
      </c>
      <c r="G4" s="10">
        <v>0.16710563179999999</v>
      </c>
      <c r="H4" s="10">
        <v>2.5609414399999999E-2</v>
      </c>
      <c r="I4" s="10">
        <v>2.8803586440000001E-2</v>
      </c>
      <c r="J4" s="10">
        <v>2.2022975619999999E-2</v>
      </c>
      <c r="K4" s="10">
        <v>2.0958251609999999E-2</v>
      </c>
      <c r="L4" s="10">
        <v>6.2202297560000003E-3</v>
      </c>
      <c r="M4" s="10">
        <v>4.4270103670000002E-3</v>
      </c>
      <c r="N4" s="11"/>
      <c r="O4" s="11"/>
    </row>
    <row r="5" spans="1:15" ht="15" thickBot="1" x14ac:dyDescent="0.35">
      <c r="A5" s="3">
        <v>44157</v>
      </c>
      <c r="B5" s="4">
        <v>19637</v>
      </c>
      <c r="C5" s="10">
        <v>1.647247543</v>
      </c>
      <c r="D5" s="10">
        <v>0.23588124460000001</v>
      </c>
      <c r="E5" s="10">
        <v>0.22533991950000001</v>
      </c>
      <c r="F5" s="10">
        <v>0.119366502</v>
      </c>
      <c r="G5" s="10">
        <v>3.7021948360000001E-2</v>
      </c>
      <c r="H5" s="10">
        <v>1.324031166E-2</v>
      </c>
      <c r="I5" s="10">
        <v>6.4164587259999996E-3</v>
      </c>
      <c r="J5" s="10">
        <v>1.0592249329999999E-2</v>
      </c>
      <c r="K5" s="10">
        <v>3.4577583129999999E-2</v>
      </c>
      <c r="L5" s="10">
        <v>3.768396395E-3</v>
      </c>
      <c r="M5" s="11"/>
      <c r="N5" s="11"/>
      <c r="O5" s="11"/>
    </row>
    <row r="6" spans="1:15" ht="15" thickBot="1" x14ac:dyDescent="0.35">
      <c r="A6" s="3">
        <v>44164</v>
      </c>
      <c r="B6" s="4">
        <v>21991</v>
      </c>
      <c r="C6" s="10">
        <v>1.3194033919999999</v>
      </c>
      <c r="D6" s="10">
        <v>0.36342139969999998</v>
      </c>
      <c r="E6" s="10">
        <v>0.24328134239999999</v>
      </c>
      <c r="F6" s="10">
        <v>4.8019644399999999E-2</v>
      </c>
      <c r="G6" s="10">
        <v>1.241416943E-2</v>
      </c>
      <c r="H6" s="10">
        <v>2.2145423130000001E-2</v>
      </c>
      <c r="I6" s="10">
        <v>6.0934018460000001E-3</v>
      </c>
      <c r="J6" s="10">
        <v>1.195943795E-2</v>
      </c>
      <c r="K6" s="10">
        <v>5.4113046250000001E-3</v>
      </c>
      <c r="L6" s="11"/>
      <c r="M6" s="11"/>
      <c r="N6" s="11"/>
      <c r="O6" s="11"/>
    </row>
    <row r="7" spans="1:15" ht="15" thickBot="1" x14ac:dyDescent="0.35">
      <c r="A7" s="3">
        <v>44171</v>
      </c>
      <c r="B7" s="4">
        <v>28069</v>
      </c>
      <c r="C7" s="10">
        <v>1.2025722329999999</v>
      </c>
      <c r="D7" s="10">
        <v>0.32943817019999999</v>
      </c>
      <c r="E7" s="10">
        <v>8.147778688E-2</v>
      </c>
      <c r="F7" s="10">
        <v>3.4415191140000002E-2</v>
      </c>
      <c r="G7" s="10">
        <v>2.0841497739999999E-2</v>
      </c>
      <c r="H7" s="10">
        <v>2.6933627849999999E-2</v>
      </c>
      <c r="I7" s="10">
        <v>2.4404146920000001E-2</v>
      </c>
      <c r="J7" s="10">
        <v>2.2088424950000001E-3</v>
      </c>
      <c r="K7" s="11"/>
      <c r="L7" s="11"/>
      <c r="M7" s="11"/>
      <c r="N7" s="11"/>
      <c r="O7" s="11"/>
    </row>
    <row r="8" spans="1:15" ht="15" thickBot="1" x14ac:dyDescent="0.35">
      <c r="A8" s="3">
        <v>44178</v>
      </c>
      <c r="B8" s="4">
        <v>25153</v>
      </c>
      <c r="C8" s="10">
        <v>1.008229635</v>
      </c>
      <c r="D8" s="10">
        <v>0.1078201407</v>
      </c>
      <c r="E8" s="10">
        <v>4.0233769330000002E-2</v>
      </c>
      <c r="F8" s="10">
        <v>3.0215083689999998E-2</v>
      </c>
      <c r="G8" s="10">
        <v>4.0830119669999998E-2</v>
      </c>
      <c r="H8" s="10">
        <v>2.9817516799999999E-2</v>
      </c>
      <c r="I8" s="10">
        <v>3.9756689060000002E-4</v>
      </c>
      <c r="J8" s="11"/>
      <c r="K8" s="11"/>
      <c r="L8" s="11"/>
      <c r="M8" s="11"/>
      <c r="N8" s="11"/>
      <c r="O8" s="11"/>
    </row>
    <row r="9" spans="1:15" ht="15" thickBot="1" x14ac:dyDescent="0.35">
      <c r="A9" s="3">
        <v>44185</v>
      </c>
      <c r="B9" s="4">
        <v>17830</v>
      </c>
      <c r="C9" s="10">
        <v>0.36870443069999997</v>
      </c>
      <c r="D9" s="10">
        <v>5.3841839599999997E-2</v>
      </c>
      <c r="E9" s="10">
        <v>2.091979809E-2</v>
      </c>
      <c r="F9" s="10">
        <v>2.3275378579999999E-2</v>
      </c>
      <c r="G9" s="10">
        <v>1.8003365109999999E-2</v>
      </c>
      <c r="H9" s="10">
        <v>8.0762759390000001E-3</v>
      </c>
      <c r="I9" s="11"/>
      <c r="J9" s="11"/>
      <c r="K9" s="11"/>
      <c r="L9" s="11"/>
      <c r="M9" s="11"/>
      <c r="N9" s="11"/>
      <c r="O9" s="11"/>
    </row>
    <row r="10" spans="1:15" ht="15" thickBot="1" x14ac:dyDescent="0.35">
      <c r="A10" s="3">
        <v>44192</v>
      </c>
      <c r="B10" s="4">
        <v>16539</v>
      </c>
      <c r="C10" s="10">
        <v>0.33907733239999999</v>
      </c>
      <c r="D10" s="10">
        <v>5.084950723E-2</v>
      </c>
      <c r="E10" s="10">
        <v>4.5347360779999998E-3</v>
      </c>
      <c r="F10" s="10">
        <v>2.037608078E-2</v>
      </c>
      <c r="G10" s="10">
        <v>5.985851623E-3</v>
      </c>
      <c r="H10" s="11"/>
      <c r="I10" s="11"/>
      <c r="J10" s="11"/>
      <c r="K10" s="11"/>
      <c r="L10" s="11"/>
      <c r="M10" s="11"/>
      <c r="N10" s="11"/>
      <c r="O10" s="11"/>
    </row>
    <row r="11" spans="1:15" ht="15" thickBot="1" x14ac:dyDescent="0.35">
      <c r="A11" s="3">
        <v>44199</v>
      </c>
      <c r="B11" s="4">
        <v>22774</v>
      </c>
      <c r="C11" s="10">
        <v>0.22837446210000001</v>
      </c>
      <c r="D11" s="10">
        <v>6.4283832439999994E-2</v>
      </c>
      <c r="E11" s="10">
        <v>2.7399666289999999E-2</v>
      </c>
      <c r="F11" s="10">
        <v>4.7422499340000002E-3</v>
      </c>
      <c r="G11" s="11"/>
      <c r="H11" s="11"/>
      <c r="I11" s="11"/>
      <c r="J11" s="11"/>
      <c r="K11" s="11"/>
      <c r="L11" s="11"/>
      <c r="M11" s="11"/>
      <c r="N11" s="11"/>
      <c r="O11" s="11"/>
    </row>
    <row r="12" spans="1:15" ht="15" thickBot="1" x14ac:dyDescent="0.35">
      <c r="A12" s="3">
        <v>44206</v>
      </c>
      <c r="B12" s="4">
        <v>21452</v>
      </c>
      <c r="C12" s="10">
        <v>0.39940331899999998</v>
      </c>
      <c r="D12" s="10">
        <v>5.8502703709999999E-2</v>
      </c>
      <c r="E12" s="10">
        <v>1.2446391940000001E-2</v>
      </c>
      <c r="F12" s="11"/>
      <c r="G12" s="11"/>
      <c r="H12" s="11"/>
      <c r="I12" s="11"/>
      <c r="J12" s="11"/>
      <c r="K12" s="11"/>
      <c r="L12" s="11"/>
      <c r="M12" s="11"/>
      <c r="N12" s="11"/>
      <c r="O12" s="11"/>
    </row>
    <row r="13" spans="1:15" ht="15" thickBot="1" x14ac:dyDescent="0.35">
      <c r="A13" s="3">
        <v>44213</v>
      </c>
      <c r="B13" s="4">
        <v>20782</v>
      </c>
      <c r="C13" s="10">
        <v>0.90318544889999997</v>
      </c>
      <c r="D13" s="10">
        <v>0.1220286787</v>
      </c>
      <c r="E13" s="11"/>
      <c r="F13" s="11"/>
      <c r="G13" s="11"/>
      <c r="H13" s="11"/>
      <c r="I13" s="11"/>
      <c r="J13" s="11"/>
      <c r="K13" s="11"/>
      <c r="L13" s="11"/>
      <c r="M13" s="11"/>
      <c r="N13" s="11"/>
      <c r="O13" s="11"/>
    </row>
    <row r="14" spans="1:15" ht="15" thickBot="1" x14ac:dyDescent="0.35">
      <c r="A14" s="3">
        <v>44220</v>
      </c>
      <c r="B14" s="4">
        <v>19560</v>
      </c>
      <c r="C14" s="10">
        <v>0.1921267894</v>
      </c>
      <c r="D14" s="11"/>
      <c r="E14" s="11"/>
      <c r="F14" s="11"/>
      <c r="G14" s="11"/>
      <c r="H14" s="11"/>
      <c r="I14" s="11"/>
      <c r="J14" s="11"/>
      <c r="K14" s="11"/>
      <c r="L14" s="11"/>
      <c r="M14" s="11"/>
      <c r="N14" s="11"/>
      <c r="O14" s="11"/>
    </row>
    <row r="15" spans="1:15" ht="15" thickBot="1" x14ac:dyDescent="0.35">
      <c r="A15" s="1"/>
      <c r="B15" s="1" t="s">
        <v>15</v>
      </c>
      <c r="C15" s="10">
        <f>AVERAGE(C2:C14)</f>
        <v>0.85538572926153833</v>
      </c>
      <c r="D15" s="10">
        <f t="shared" ref="D15:O15" si="0">AVERAGE(D2:D14)</f>
        <v>0.1992088615566667</v>
      </c>
      <c r="E15" s="10">
        <f t="shared" si="0"/>
        <v>0.12934478412800002</v>
      </c>
      <c r="F15" s="10">
        <f t="shared" si="0"/>
        <v>9.9901028242399992E-2</v>
      </c>
      <c r="G15" s="10">
        <f t="shared" si="0"/>
        <v>8.2070172703666663E-2</v>
      </c>
      <c r="H15" s="10">
        <f t="shared" si="0"/>
        <v>4.7938755997374995E-2</v>
      </c>
      <c r="I15" s="10">
        <f t="shared" si="0"/>
        <v>3.8683879031799998E-2</v>
      </c>
      <c r="J15" s="10">
        <f t="shared" si="0"/>
        <v>2.3525857174166668E-2</v>
      </c>
      <c r="K15" s="10">
        <f t="shared" si="0"/>
        <v>1.375332866E-2</v>
      </c>
      <c r="L15" s="10">
        <f t="shared" si="0"/>
        <v>8.9495320102500001E-3</v>
      </c>
      <c r="M15" s="10">
        <f t="shared" si="0"/>
        <v>2.1024049482333333E-2</v>
      </c>
      <c r="N15" s="10">
        <f t="shared" si="0"/>
        <v>1.7728379650000001E-2</v>
      </c>
      <c r="O15" s="10">
        <f t="shared" si="0"/>
        <v>1.8179101499999999E-2</v>
      </c>
    </row>
    <row r="16" spans="1:15" ht="27.6" thickBot="1" x14ac:dyDescent="0.35">
      <c r="A16" s="1"/>
      <c r="B16" s="1" t="s">
        <v>16</v>
      </c>
      <c r="C16" s="10">
        <f>C15</f>
        <v>0.85538572926153833</v>
      </c>
      <c r="D16" s="10">
        <f>C16+D15</f>
        <v>1.0545945908182051</v>
      </c>
      <c r="E16" s="10">
        <f t="shared" ref="E16:O16" si="1">D16+E15</f>
        <v>1.183939374946205</v>
      </c>
      <c r="F16" s="10">
        <f t="shared" si="1"/>
        <v>1.283840403188605</v>
      </c>
      <c r="G16" s="10">
        <f t="shared" si="1"/>
        <v>1.3659105758922716</v>
      </c>
      <c r="H16" s="10">
        <f t="shared" si="1"/>
        <v>1.4138493318896466</v>
      </c>
      <c r="I16" s="10">
        <f t="shared" si="1"/>
        <v>1.4525332109214466</v>
      </c>
      <c r="J16" s="10">
        <f t="shared" si="1"/>
        <v>1.4760590680956134</v>
      </c>
      <c r="K16" s="10">
        <f t="shared" si="1"/>
        <v>1.4898123967556134</v>
      </c>
      <c r="L16" s="10">
        <f t="shared" si="1"/>
        <v>1.4987619287658633</v>
      </c>
      <c r="M16" s="10">
        <f t="shared" si="1"/>
        <v>1.5197859782481966</v>
      </c>
      <c r="N16" s="10">
        <f t="shared" si="1"/>
        <v>1.5375143578981967</v>
      </c>
      <c r="O16" s="10">
        <f t="shared" si="1"/>
        <v>1.5556934593981966</v>
      </c>
    </row>
    <row r="17" spans="1:15" ht="15" thickBot="1" x14ac:dyDescent="0.35">
      <c r="A17" s="1"/>
      <c r="B17" s="2" t="s">
        <v>17</v>
      </c>
      <c r="C17" s="1"/>
      <c r="D17" s="6">
        <f>((D16/C16)-1)</f>
        <v>0.23288775431014663</v>
      </c>
      <c r="E17" s="6">
        <f t="shared" ref="E17:O17" si="2">((E16/D16)-1)</f>
        <v>0.12264882188296466</v>
      </c>
      <c r="F17" s="6">
        <f t="shared" si="2"/>
        <v>8.4380189016806106E-2</v>
      </c>
      <c r="G17" s="6">
        <f t="shared" si="2"/>
        <v>6.3925525711633124E-2</v>
      </c>
      <c r="H17" s="6">
        <f t="shared" si="2"/>
        <v>3.5096555252937645E-2</v>
      </c>
      <c r="I17" s="6">
        <f t="shared" si="2"/>
        <v>2.7360679924853137E-2</v>
      </c>
      <c r="J17" s="6">
        <f t="shared" si="2"/>
        <v>1.6196433236278729E-2</v>
      </c>
      <c r="K17" s="6">
        <f t="shared" si="2"/>
        <v>9.3176004655046718E-3</v>
      </c>
      <c r="L17" s="6">
        <f t="shared" si="2"/>
        <v>6.0071536723278474E-3</v>
      </c>
      <c r="M17" s="6">
        <f t="shared" si="2"/>
        <v>1.4027611109421079E-2</v>
      </c>
      <c r="N17" s="6">
        <f t="shared" si="2"/>
        <v>1.1665050147676048E-2</v>
      </c>
      <c r="O17" s="6">
        <f t="shared" si="2"/>
        <v>1.1823695438428983E-2</v>
      </c>
    </row>
    <row r="18" spans="1:15" ht="15" thickBot="1" x14ac:dyDescent="0.35"/>
    <row r="19" spans="1:15" x14ac:dyDescent="0.3">
      <c r="A19" s="27" t="s">
        <v>32</v>
      </c>
      <c r="B19" s="28"/>
      <c r="C19" s="28"/>
      <c r="D19" s="28"/>
      <c r="E19" s="28"/>
      <c r="F19" s="28"/>
      <c r="G19" s="28"/>
      <c r="H19" s="29"/>
    </row>
    <row r="20" spans="1:15" ht="84" customHeight="1" thickBot="1" x14ac:dyDescent="0.35">
      <c r="A20" s="30" t="s">
        <v>33</v>
      </c>
      <c r="B20" s="31"/>
      <c r="C20" s="31"/>
      <c r="D20" s="31"/>
      <c r="E20" s="31"/>
      <c r="F20" s="31"/>
      <c r="G20" s="31"/>
      <c r="H20" s="32"/>
    </row>
  </sheetData>
  <mergeCells count="2">
    <mergeCell ref="A19:H19"/>
    <mergeCell ref="A20:H20"/>
  </mergeCells>
  <conditionalFormatting sqref="C2:O14">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8547C1-7E79-459C-BA33-1A8CE8462515}">
  <dimension ref="A1:O20"/>
  <sheetViews>
    <sheetView topLeftCell="A5" workbookViewId="0">
      <selection activeCell="A19" sqref="A19:G20"/>
    </sheetView>
  </sheetViews>
  <sheetFormatPr defaultRowHeight="14.4" x14ac:dyDescent="0.3"/>
  <cols>
    <col min="1" max="1" width="11.33203125" customWidth="1"/>
    <col min="2" max="2" width="18.33203125" customWidth="1"/>
    <col min="3" max="15" width="13.33203125" customWidth="1"/>
  </cols>
  <sheetData>
    <row r="1" spans="1:15" ht="80.400000000000006" thickBot="1" x14ac:dyDescent="0.35">
      <c r="A1" s="1" t="s">
        <v>0</v>
      </c>
      <c r="B1" s="1" t="s">
        <v>1</v>
      </c>
      <c r="C1" s="1" t="s">
        <v>18</v>
      </c>
      <c r="D1" s="1" t="s">
        <v>19</v>
      </c>
      <c r="E1" s="1" t="s">
        <v>20</v>
      </c>
      <c r="F1" s="1" t="s">
        <v>21</v>
      </c>
      <c r="G1" s="1" t="s">
        <v>22</v>
      </c>
      <c r="H1" s="1" t="s">
        <v>23</v>
      </c>
      <c r="I1" s="1" t="s">
        <v>24</v>
      </c>
      <c r="J1" s="1" t="s">
        <v>25</v>
      </c>
      <c r="K1" s="1" t="s">
        <v>26</v>
      </c>
      <c r="L1" s="1" t="s">
        <v>27</v>
      </c>
      <c r="M1" s="1" t="s">
        <v>28</v>
      </c>
      <c r="N1" s="1" t="s">
        <v>29</v>
      </c>
      <c r="O1" s="5" t="s">
        <v>30</v>
      </c>
    </row>
    <row r="2" spans="1:15" ht="15" thickBot="1" x14ac:dyDescent="0.35">
      <c r="A2" s="3">
        <v>44136</v>
      </c>
      <c r="B2" s="4">
        <v>20078</v>
      </c>
      <c r="C2" s="10">
        <v>0.93799183190000002</v>
      </c>
      <c r="D2" s="10">
        <v>1.264368961</v>
      </c>
      <c r="E2" s="10">
        <v>1.53157685</v>
      </c>
      <c r="F2" s="10">
        <v>1.793306106</v>
      </c>
      <c r="G2" s="10">
        <v>1.953182588</v>
      </c>
      <c r="H2" s="10">
        <v>2.1063850980000001</v>
      </c>
      <c r="I2" s="10">
        <v>2.2716904069999999</v>
      </c>
      <c r="J2" s="10">
        <v>2.2966928979999999</v>
      </c>
      <c r="K2" s="10">
        <v>2.3045124019999998</v>
      </c>
      <c r="L2" s="10">
        <v>2.3183085960000001</v>
      </c>
      <c r="M2" s="10">
        <v>2.3414682739999999</v>
      </c>
      <c r="N2" s="10">
        <v>2.356410001</v>
      </c>
      <c r="O2" s="10">
        <v>2.3745891029999999</v>
      </c>
    </row>
    <row r="3" spans="1:15" ht="15" thickBot="1" x14ac:dyDescent="0.35">
      <c r="A3" s="3">
        <v>44143</v>
      </c>
      <c r="B3" s="4">
        <v>16232</v>
      </c>
      <c r="C3" s="10">
        <v>1.1919664860000001</v>
      </c>
      <c r="D3" s="10">
        <v>1.57325037</v>
      </c>
      <c r="E3" s="10">
        <v>1.854484968</v>
      </c>
      <c r="F3" s="10">
        <v>2.083785116</v>
      </c>
      <c r="G3" s="10">
        <v>2.3603376049999998</v>
      </c>
      <c r="H3" s="10">
        <v>2.4648225730000002</v>
      </c>
      <c r="I3" s="10">
        <v>2.5041892560000001</v>
      </c>
      <c r="J3" s="10">
        <v>2.5735584029999998</v>
      </c>
      <c r="K3" s="10">
        <v>2.5735584029999998</v>
      </c>
      <c r="L3" s="10">
        <v>2.58557171</v>
      </c>
      <c r="M3" s="10">
        <v>2.6210571709999999</v>
      </c>
      <c r="N3" s="10">
        <v>2.641572203</v>
      </c>
      <c r="O3" s="11"/>
    </row>
    <row r="4" spans="1:15" ht="15" thickBot="1" x14ac:dyDescent="0.35">
      <c r="A4" s="3">
        <v>44150</v>
      </c>
      <c r="B4" s="4">
        <v>17845</v>
      </c>
      <c r="C4" s="10">
        <v>1.381731577</v>
      </c>
      <c r="D4" s="10">
        <v>1.678509386</v>
      </c>
      <c r="E4" s="10">
        <v>1.897226114</v>
      </c>
      <c r="F4" s="10">
        <v>2.1247968620000002</v>
      </c>
      <c r="G4" s="10">
        <v>2.2919024939999999</v>
      </c>
      <c r="H4" s="10">
        <v>2.3175119080000002</v>
      </c>
      <c r="I4" s="10">
        <v>2.3463154949999998</v>
      </c>
      <c r="J4" s="10">
        <v>2.3683384699999999</v>
      </c>
      <c r="K4" s="10">
        <v>2.3892967220000001</v>
      </c>
      <c r="L4" s="10">
        <v>2.3955169519999999</v>
      </c>
      <c r="M4" s="10">
        <v>2.399943962</v>
      </c>
      <c r="N4" s="11"/>
      <c r="O4" s="11"/>
    </row>
    <row r="5" spans="1:15" ht="15" thickBot="1" x14ac:dyDescent="0.35">
      <c r="A5" s="3">
        <v>44157</v>
      </c>
      <c r="B5" s="4">
        <v>19637</v>
      </c>
      <c r="C5" s="10">
        <v>1.647247543</v>
      </c>
      <c r="D5" s="10">
        <v>1.883128787</v>
      </c>
      <c r="E5" s="10">
        <v>2.1084687070000001</v>
      </c>
      <c r="F5" s="10">
        <v>2.2278352090000002</v>
      </c>
      <c r="G5" s="10">
        <v>2.2648571569999998</v>
      </c>
      <c r="H5" s="10">
        <v>2.278097469</v>
      </c>
      <c r="I5" s="10">
        <v>2.284513928</v>
      </c>
      <c r="J5" s="10">
        <v>2.2951061770000001</v>
      </c>
      <c r="K5" s="10">
        <v>2.32968376</v>
      </c>
      <c r="L5" s="10">
        <v>2.333452157</v>
      </c>
      <c r="M5" s="11"/>
      <c r="N5" s="11"/>
      <c r="O5" s="11"/>
    </row>
    <row r="6" spans="1:15" ht="15" thickBot="1" x14ac:dyDescent="0.35">
      <c r="A6" s="3">
        <v>44164</v>
      </c>
      <c r="B6" s="4">
        <v>21991</v>
      </c>
      <c r="C6" s="10">
        <v>1.3194033919999999</v>
      </c>
      <c r="D6" s="10">
        <v>1.6828247919999999</v>
      </c>
      <c r="E6" s="10">
        <v>1.9261061340000001</v>
      </c>
      <c r="F6" s="10">
        <v>1.974125779</v>
      </c>
      <c r="G6" s="10">
        <v>1.9865399480000001</v>
      </c>
      <c r="H6" s="10">
        <v>2.0086853709999999</v>
      </c>
      <c r="I6" s="10">
        <v>2.0147787730000002</v>
      </c>
      <c r="J6" s="10">
        <v>2.0267382110000001</v>
      </c>
      <c r="K6" s="10">
        <v>2.032149516</v>
      </c>
      <c r="L6" s="11"/>
      <c r="M6" s="11"/>
      <c r="N6" s="11"/>
      <c r="O6" s="11"/>
    </row>
    <row r="7" spans="1:15" ht="15" thickBot="1" x14ac:dyDescent="0.35">
      <c r="A7" s="3">
        <v>44171</v>
      </c>
      <c r="B7" s="4">
        <v>28069</v>
      </c>
      <c r="C7" s="10">
        <v>1.2025722329999999</v>
      </c>
      <c r="D7" s="10">
        <v>1.5320104029999999</v>
      </c>
      <c r="E7" s="10">
        <v>1.61348819</v>
      </c>
      <c r="F7" s="10">
        <v>1.6479033809999999</v>
      </c>
      <c r="G7" s="10">
        <v>1.6687448789999999</v>
      </c>
      <c r="H7" s="10">
        <v>1.695678507</v>
      </c>
      <c r="I7" s="10">
        <v>1.720082653</v>
      </c>
      <c r="J7" s="10">
        <v>1.722291496</v>
      </c>
      <c r="K7" s="11"/>
      <c r="L7" s="11"/>
      <c r="M7" s="11"/>
      <c r="N7" s="11"/>
      <c r="O7" s="11"/>
    </row>
    <row r="8" spans="1:15" ht="15" thickBot="1" x14ac:dyDescent="0.35">
      <c r="A8" s="3">
        <v>44178</v>
      </c>
      <c r="B8" s="4">
        <v>25153</v>
      </c>
      <c r="C8" s="10">
        <v>1.008229635</v>
      </c>
      <c r="D8" s="10">
        <v>1.116049775</v>
      </c>
      <c r="E8" s="10">
        <v>1.156283545</v>
      </c>
      <c r="F8" s="10">
        <v>1.1864986280000001</v>
      </c>
      <c r="G8" s="10">
        <v>1.2273287479999999</v>
      </c>
      <c r="H8" s="10">
        <v>1.257146265</v>
      </c>
      <c r="I8" s="10">
        <v>1.2575438320000001</v>
      </c>
      <c r="J8" s="11"/>
      <c r="K8" s="11"/>
      <c r="L8" s="11"/>
      <c r="M8" s="11"/>
      <c r="N8" s="11"/>
      <c r="O8" s="11"/>
    </row>
    <row r="9" spans="1:15" ht="15" thickBot="1" x14ac:dyDescent="0.35">
      <c r="A9" s="3">
        <v>44185</v>
      </c>
      <c r="B9" s="4">
        <v>17830</v>
      </c>
      <c r="C9" s="10">
        <v>0.36870443069999997</v>
      </c>
      <c r="D9" s="10">
        <v>0.42254627030000003</v>
      </c>
      <c r="E9" s="10">
        <v>0.44346606840000002</v>
      </c>
      <c r="F9" s="10">
        <v>0.46674144699999998</v>
      </c>
      <c r="G9" s="10">
        <v>0.48474481209999998</v>
      </c>
      <c r="H9" s="10">
        <v>0.49282108810000003</v>
      </c>
      <c r="I9" s="11"/>
      <c r="J9" s="11"/>
      <c r="K9" s="11"/>
      <c r="L9" s="11"/>
      <c r="M9" s="11"/>
      <c r="N9" s="11"/>
      <c r="O9" s="11"/>
    </row>
    <row r="10" spans="1:15" ht="15" thickBot="1" x14ac:dyDescent="0.35">
      <c r="A10" s="3">
        <v>44192</v>
      </c>
      <c r="B10" s="4">
        <v>16539</v>
      </c>
      <c r="C10" s="10">
        <v>0.33907733239999999</v>
      </c>
      <c r="D10" s="10">
        <v>0.38992683960000002</v>
      </c>
      <c r="E10" s="10">
        <v>0.39446157570000001</v>
      </c>
      <c r="F10" s="10">
        <v>0.41483765639999998</v>
      </c>
      <c r="G10" s="10">
        <v>0.42082350810000002</v>
      </c>
      <c r="H10" s="11"/>
      <c r="I10" s="11"/>
      <c r="J10" s="11"/>
      <c r="K10" s="11"/>
      <c r="L10" s="11"/>
      <c r="M10" s="11"/>
      <c r="N10" s="11"/>
      <c r="O10" s="11"/>
    </row>
    <row r="11" spans="1:15" ht="15" thickBot="1" x14ac:dyDescent="0.35">
      <c r="A11" s="3">
        <v>44199</v>
      </c>
      <c r="B11" s="4">
        <v>22774</v>
      </c>
      <c r="C11" s="10">
        <v>0.22837446210000001</v>
      </c>
      <c r="D11" s="10">
        <v>0.29265829450000003</v>
      </c>
      <c r="E11" s="10">
        <v>0.32005796079999999</v>
      </c>
      <c r="F11" s="10">
        <v>0.32480021079999999</v>
      </c>
      <c r="G11" s="11"/>
      <c r="H11" s="11"/>
      <c r="I11" s="11"/>
      <c r="J11" s="11"/>
      <c r="K11" s="11"/>
      <c r="L11" s="11"/>
      <c r="M11" s="11"/>
      <c r="N11" s="11"/>
      <c r="O11" s="11"/>
    </row>
    <row r="12" spans="1:15" ht="15" thickBot="1" x14ac:dyDescent="0.35">
      <c r="A12" s="3">
        <v>44206</v>
      </c>
      <c r="B12" s="4">
        <v>21452</v>
      </c>
      <c r="C12" s="10">
        <v>0.39940331899999998</v>
      </c>
      <c r="D12" s="10">
        <v>0.45790602270000003</v>
      </c>
      <c r="E12" s="10">
        <v>0.4703524147</v>
      </c>
      <c r="F12" s="11"/>
      <c r="G12" s="11"/>
      <c r="H12" s="11"/>
      <c r="I12" s="11"/>
      <c r="J12" s="11"/>
      <c r="K12" s="11"/>
      <c r="L12" s="11"/>
      <c r="M12" s="11"/>
      <c r="N12" s="11"/>
      <c r="O12" s="11"/>
    </row>
    <row r="13" spans="1:15" ht="15" thickBot="1" x14ac:dyDescent="0.35">
      <c r="A13" s="3">
        <v>44213</v>
      </c>
      <c r="B13" s="4">
        <v>20782</v>
      </c>
      <c r="C13" s="10">
        <v>0.90318544889999997</v>
      </c>
      <c r="D13" s="10">
        <v>1.025214128</v>
      </c>
      <c r="E13" s="11"/>
      <c r="F13" s="11"/>
      <c r="G13" s="11"/>
      <c r="H13" s="11"/>
      <c r="I13" s="11"/>
      <c r="J13" s="11"/>
      <c r="K13" s="11"/>
      <c r="L13" s="11"/>
      <c r="M13" s="11"/>
      <c r="N13" s="11"/>
      <c r="O13" s="11"/>
    </row>
    <row r="14" spans="1:15" ht="15" thickBot="1" x14ac:dyDescent="0.35">
      <c r="A14" s="3">
        <v>44220</v>
      </c>
      <c r="B14" s="4">
        <v>19560</v>
      </c>
      <c r="C14" s="10">
        <v>0.1921267894</v>
      </c>
      <c r="D14" s="11"/>
      <c r="E14" s="11"/>
      <c r="F14" s="11"/>
      <c r="G14" s="11"/>
      <c r="H14" s="11"/>
      <c r="I14" s="11"/>
      <c r="J14" s="11"/>
      <c r="K14" s="11"/>
      <c r="L14" s="11"/>
      <c r="M14" s="11"/>
      <c r="N14" s="11"/>
      <c r="O14" s="11"/>
    </row>
    <row r="15" spans="1:15" ht="13.2" customHeight="1" x14ac:dyDescent="0.3">
      <c r="B15" s="9" t="s">
        <v>15</v>
      </c>
      <c r="C15" s="20">
        <v>0.85538572926153833</v>
      </c>
      <c r="D15" s="20">
        <v>0.1992088615566667</v>
      </c>
      <c r="E15" s="20">
        <v>0.12934478412800002</v>
      </c>
      <c r="F15" s="20">
        <v>9.9901028242399992E-2</v>
      </c>
      <c r="G15" s="20">
        <v>8.2070172703666663E-2</v>
      </c>
      <c r="H15" s="20">
        <v>4.7938755997374995E-2</v>
      </c>
      <c r="I15" s="20">
        <v>3.8683879031799998E-2</v>
      </c>
      <c r="J15" s="20">
        <v>2.3525857174166668E-2</v>
      </c>
      <c r="K15" s="20">
        <v>1.375332866E-2</v>
      </c>
      <c r="L15" s="20">
        <v>8.9495320102500001E-3</v>
      </c>
      <c r="M15" s="20">
        <v>2.1024049482333333E-2</v>
      </c>
      <c r="N15" s="20">
        <v>1.7728379650000001E-2</v>
      </c>
      <c r="O15" s="20">
        <v>1.8179101499999999E-2</v>
      </c>
    </row>
    <row r="16" spans="1:15" ht="13.2" customHeight="1" x14ac:dyDescent="0.3">
      <c r="B16" s="9" t="s">
        <v>16</v>
      </c>
      <c r="C16" s="20">
        <v>0.85538572926153833</v>
      </c>
      <c r="D16" s="20">
        <v>1.0545945908182051</v>
      </c>
      <c r="E16" s="20">
        <v>1.183939374946205</v>
      </c>
      <c r="F16" s="20">
        <v>1.283840403188605</v>
      </c>
      <c r="G16" s="20">
        <v>1.3659105758922716</v>
      </c>
      <c r="H16" s="20">
        <v>1.4138493318896466</v>
      </c>
      <c r="I16" s="20">
        <v>1.4525332109214466</v>
      </c>
      <c r="J16" s="20">
        <v>1.4760590680956134</v>
      </c>
      <c r="K16" s="20">
        <v>1.4898123967556134</v>
      </c>
      <c r="L16" s="20">
        <v>1.4987619287658633</v>
      </c>
      <c r="M16" s="20">
        <v>1.5197859782481966</v>
      </c>
      <c r="N16" s="20">
        <v>1.5375143578981967</v>
      </c>
      <c r="O16" s="20">
        <v>1.5556934593981966</v>
      </c>
    </row>
    <row r="17" spans="1:15" ht="13.2" customHeight="1" x14ac:dyDescent="0.3">
      <c r="B17" s="9" t="s">
        <v>17</v>
      </c>
      <c r="C17" s="7"/>
      <c r="D17" s="8">
        <v>0.23288775431014663</v>
      </c>
      <c r="E17" s="8">
        <v>0.12264882188296466</v>
      </c>
      <c r="F17" s="8">
        <v>8.4380189016806106E-2</v>
      </c>
      <c r="G17" s="8">
        <v>6.3925525711633124E-2</v>
      </c>
      <c r="H17" s="8">
        <v>3.5096555252937645E-2</v>
      </c>
      <c r="I17" s="8">
        <v>2.7360679924853137E-2</v>
      </c>
      <c r="J17" s="8">
        <v>1.6196433236278729E-2</v>
      </c>
      <c r="K17" s="8">
        <v>9.3176004655046718E-3</v>
      </c>
      <c r="L17" s="8">
        <v>6.0071536723278474E-3</v>
      </c>
      <c r="M17" s="8">
        <v>1.4027611109421079E-2</v>
      </c>
      <c r="N17" s="8">
        <v>1.1665050147676048E-2</v>
      </c>
      <c r="O17" s="8">
        <v>1.1823695438428983E-2</v>
      </c>
    </row>
    <row r="18" spans="1:15" ht="15" thickBot="1" x14ac:dyDescent="0.35"/>
    <row r="19" spans="1:15" x14ac:dyDescent="0.3">
      <c r="A19" s="33" t="s">
        <v>34</v>
      </c>
      <c r="B19" s="34"/>
      <c r="C19" s="34"/>
      <c r="D19" s="34"/>
      <c r="E19" s="34"/>
      <c r="F19" s="34"/>
      <c r="G19" s="35"/>
    </row>
    <row r="20" spans="1:15" ht="73.8" customHeight="1" thickBot="1" x14ac:dyDescent="0.35">
      <c r="A20" s="30" t="s">
        <v>35</v>
      </c>
      <c r="B20" s="36"/>
      <c r="C20" s="36"/>
      <c r="D20" s="36"/>
      <c r="E20" s="36"/>
      <c r="F20" s="36"/>
      <c r="G20" s="37"/>
    </row>
  </sheetData>
  <mergeCells count="2">
    <mergeCell ref="A19:G19"/>
    <mergeCell ref="A20:G20"/>
  </mergeCells>
  <conditionalFormatting sqref="C2:O14">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43E17C-886C-4036-828A-A3BD1147D2B0}">
  <dimension ref="A1:O21"/>
  <sheetViews>
    <sheetView topLeftCell="A15" workbookViewId="0">
      <selection activeCell="A20" sqref="A20:F21"/>
    </sheetView>
  </sheetViews>
  <sheetFormatPr defaultRowHeight="14.4" x14ac:dyDescent="0.3"/>
  <cols>
    <col min="1" max="1" width="11.33203125" customWidth="1"/>
    <col min="2" max="2" width="18.33203125" customWidth="1"/>
    <col min="3" max="13" width="13.33203125" customWidth="1"/>
    <col min="14" max="14" width="16" customWidth="1"/>
    <col min="15" max="15" width="13.33203125" customWidth="1"/>
  </cols>
  <sheetData>
    <row r="1" spans="1:15" ht="54" thickBot="1" x14ac:dyDescent="0.35">
      <c r="A1" s="1" t="s">
        <v>0</v>
      </c>
      <c r="B1" s="1" t="s">
        <v>1</v>
      </c>
      <c r="C1" s="13" t="s">
        <v>18</v>
      </c>
      <c r="D1" s="13" t="s">
        <v>19</v>
      </c>
      <c r="E1" s="13" t="s">
        <v>20</v>
      </c>
      <c r="F1" s="13" t="s">
        <v>21</v>
      </c>
      <c r="G1" s="13" t="s">
        <v>22</v>
      </c>
      <c r="H1" s="13" t="s">
        <v>23</v>
      </c>
      <c r="I1" s="13" t="s">
        <v>24</v>
      </c>
      <c r="J1" s="13" t="s">
        <v>25</v>
      </c>
      <c r="K1" s="13" t="s">
        <v>26</v>
      </c>
      <c r="L1" s="13" t="s">
        <v>27</v>
      </c>
      <c r="M1" s="13" t="s">
        <v>28</v>
      </c>
      <c r="N1" s="13" t="s">
        <v>29</v>
      </c>
      <c r="O1" s="5" t="s">
        <v>30</v>
      </c>
    </row>
    <row r="2" spans="1:15" ht="15" thickBot="1" x14ac:dyDescent="0.35">
      <c r="A2" s="3">
        <v>44136</v>
      </c>
      <c r="B2" s="12">
        <v>20078</v>
      </c>
      <c r="C2" s="14"/>
      <c r="D2" s="14"/>
      <c r="E2" s="14"/>
      <c r="F2" s="14"/>
      <c r="G2" s="14"/>
      <c r="H2" s="14"/>
      <c r="I2" s="14"/>
      <c r="J2" s="14"/>
      <c r="K2" s="14"/>
      <c r="L2" s="14"/>
      <c r="M2" s="14"/>
      <c r="N2" s="14"/>
      <c r="O2" s="15">
        <v>2.3745891029999999</v>
      </c>
    </row>
    <row r="3" spans="1:15" ht="15" thickBot="1" x14ac:dyDescent="0.35">
      <c r="A3" s="3">
        <v>44143</v>
      </c>
      <c r="B3" s="12">
        <v>16232</v>
      </c>
      <c r="C3" s="14"/>
      <c r="D3" s="14"/>
      <c r="E3" s="14"/>
      <c r="F3" s="14"/>
      <c r="G3" s="14"/>
      <c r="H3" s="14"/>
      <c r="I3" s="14"/>
      <c r="J3" s="14"/>
      <c r="K3" s="14"/>
      <c r="L3" s="14"/>
      <c r="M3" s="16"/>
      <c r="N3" s="17">
        <v>2.641572203</v>
      </c>
      <c r="O3" s="10">
        <v>2.641572203</v>
      </c>
    </row>
    <row r="4" spans="1:15" ht="15" thickBot="1" x14ac:dyDescent="0.35">
      <c r="A4" s="3">
        <v>44150</v>
      </c>
      <c r="B4" s="12">
        <v>17845</v>
      </c>
      <c r="C4" s="14"/>
      <c r="D4" s="14"/>
      <c r="E4" s="14"/>
      <c r="F4" s="14"/>
      <c r="G4" s="14"/>
      <c r="H4" s="14"/>
      <c r="I4" s="14"/>
      <c r="J4" s="14"/>
      <c r="K4" s="14"/>
      <c r="L4" s="14"/>
      <c r="M4" s="15">
        <v>2.399943962</v>
      </c>
      <c r="N4" s="11">
        <f>M4*(1+N$17)</f>
        <v>2.4279394286683424</v>
      </c>
      <c r="O4" s="11">
        <f>N4*(1+O$17)</f>
        <v>2.4566466450158702</v>
      </c>
    </row>
    <row r="5" spans="1:15" ht="15" thickBot="1" x14ac:dyDescent="0.35">
      <c r="A5" s="3">
        <v>44157</v>
      </c>
      <c r="B5" s="4">
        <v>19637</v>
      </c>
      <c r="C5" s="14"/>
      <c r="D5" s="14"/>
      <c r="E5" s="14"/>
      <c r="F5" s="14"/>
      <c r="G5" s="14"/>
      <c r="H5" s="14"/>
      <c r="I5" s="14"/>
      <c r="J5" s="14"/>
      <c r="K5" s="14"/>
      <c r="L5" s="17">
        <v>2.333452157</v>
      </c>
      <c r="M5" s="11">
        <f>L5*(1+M$17)</f>
        <v>2.3661849164008357</v>
      </c>
      <c r="N5" s="11">
        <f t="shared" ref="N5:O5" si="0">M5*(1+N$17)</f>
        <v>2.393786582109326</v>
      </c>
      <c r="O5" s="11">
        <f t="shared" si="0"/>
        <v>2.4220899856007847</v>
      </c>
    </row>
    <row r="6" spans="1:15" ht="15" thickBot="1" x14ac:dyDescent="0.35">
      <c r="A6" s="3">
        <v>44164</v>
      </c>
      <c r="B6" s="4">
        <v>21991</v>
      </c>
      <c r="C6" s="14"/>
      <c r="D6" s="14"/>
      <c r="E6" s="14"/>
      <c r="F6" s="14"/>
      <c r="G6" s="14"/>
      <c r="H6" s="14"/>
      <c r="I6" s="14"/>
      <c r="J6" s="14"/>
      <c r="K6" s="10">
        <v>2.032149516</v>
      </c>
      <c r="L6" s="11">
        <f>K6*(1+L$17)</f>
        <v>2.0443569504277588</v>
      </c>
      <c r="M6" s="11">
        <f t="shared" ref="M6:O6" si="1">L6*(1+M$17)</f>
        <v>2.0730343946972014</v>
      </c>
      <c r="N6" s="11">
        <f t="shared" si="1"/>
        <v>2.0972164448692014</v>
      </c>
      <c r="O6" s="11">
        <f t="shared" si="1"/>
        <v>2.1220132933817997</v>
      </c>
    </row>
    <row r="7" spans="1:15" ht="15" thickBot="1" x14ac:dyDescent="0.35">
      <c r="A7" s="3">
        <v>44171</v>
      </c>
      <c r="B7" s="4">
        <v>28069</v>
      </c>
      <c r="C7" s="14"/>
      <c r="D7" s="14"/>
      <c r="E7" s="14"/>
      <c r="F7" s="14"/>
      <c r="G7" s="14"/>
      <c r="H7" s="14"/>
      <c r="I7" s="14"/>
      <c r="J7" s="10">
        <v>1.722291496</v>
      </c>
      <c r="K7" s="11">
        <f>J7*(1+K$17)</f>
        <v>1.7383391200448643</v>
      </c>
      <c r="L7" s="11">
        <f t="shared" ref="L7:O7" si="2">K7*(1+L$17)</f>
        <v>1.748781590273593</v>
      </c>
      <c r="M7" s="11">
        <f t="shared" si="2"/>
        <v>1.773312818337266</v>
      </c>
      <c r="N7" s="11">
        <f t="shared" si="2"/>
        <v>1.793998601290687</v>
      </c>
      <c r="O7" s="11">
        <f t="shared" si="2"/>
        <v>1.8152102943693156</v>
      </c>
    </row>
    <row r="8" spans="1:15" ht="15" thickBot="1" x14ac:dyDescent="0.35">
      <c r="A8" s="3">
        <v>44178</v>
      </c>
      <c r="B8" s="4">
        <v>25153</v>
      </c>
      <c r="C8" s="14"/>
      <c r="D8" s="14"/>
      <c r="E8" s="14"/>
      <c r="F8" s="14"/>
      <c r="G8" s="14"/>
      <c r="H8" s="14"/>
      <c r="I8" s="10">
        <v>1.2575438320000001</v>
      </c>
      <c r="J8" s="11">
        <f>I8*(1+J$17)</f>
        <v>1.2779115567166821</v>
      </c>
      <c r="K8" s="11">
        <f t="shared" ref="K8:O8" si="3">J8*(1+K$17)</f>
        <v>1.2898186260324194</v>
      </c>
      <c r="L8" s="11">
        <f t="shared" si="3"/>
        <v>1.2975667647284268</v>
      </c>
      <c r="M8" s="11">
        <f t="shared" si="3"/>
        <v>1.315768526692547</v>
      </c>
      <c r="N8" s="11">
        <f t="shared" si="3"/>
        <v>1.3311170325391493</v>
      </c>
      <c r="O8" s="11">
        <f t="shared" si="3"/>
        <v>1.3468557549247975</v>
      </c>
    </row>
    <row r="9" spans="1:15" ht="15" thickBot="1" x14ac:dyDescent="0.35">
      <c r="A9" s="3">
        <v>44185</v>
      </c>
      <c r="B9" s="4">
        <v>17830</v>
      </c>
      <c r="C9" s="14"/>
      <c r="D9" s="14"/>
      <c r="E9" s="14"/>
      <c r="F9" s="14"/>
      <c r="G9" s="14"/>
      <c r="H9" s="10">
        <v>0.49282108810000003</v>
      </c>
      <c r="I9" s="11">
        <f>H9*(1+I$17)</f>
        <v>0.50630500815172197</v>
      </c>
      <c r="J9" s="11">
        <f t="shared" ref="J9:O9" si="4">I9*(1+J$17)</f>
        <v>0.51450534341344489</v>
      </c>
      <c r="K9" s="11">
        <f t="shared" si="4"/>
        <v>0.51929929864073865</v>
      </c>
      <c r="L9" s="11">
        <f t="shared" si="4"/>
        <v>0.5224188093296056</v>
      </c>
      <c r="M9" s="11">
        <f t="shared" si="4"/>
        <v>0.52974709722312807</v>
      </c>
      <c r="N9" s="11">
        <f t="shared" si="4"/>
        <v>0.53592662367782173</v>
      </c>
      <c r="O9" s="11">
        <f t="shared" si="4"/>
        <v>0.54226325685353383</v>
      </c>
    </row>
    <row r="10" spans="1:15" ht="15" thickBot="1" x14ac:dyDescent="0.35">
      <c r="A10" s="3">
        <v>44192</v>
      </c>
      <c r="B10" s="4">
        <v>16539</v>
      </c>
      <c r="C10" s="14"/>
      <c r="D10" s="14"/>
      <c r="E10" s="14"/>
      <c r="F10" s="14"/>
      <c r="G10" s="10">
        <v>0.42082350810000002</v>
      </c>
      <c r="H10" s="11">
        <f>G10*(1+H$17)</f>
        <v>0.4355929636037667</v>
      </c>
      <c r="I10" s="11">
        <f t="shared" ref="I10:O10" si="5">H10*(1+I$17)</f>
        <v>0.44751108325844757</v>
      </c>
      <c r="J10" s="11">
        <f t="shared" si="5"/>
        <v>0.4547591666409378</v>
      </c>
      <c r="K10" s="11">
        <f t="shared" si="5"/>
        <v>0.45899643086372394</v>
      </c>
      <c r="L10" s="11">
        <f t="shared" si="5"/>
        <v>0.46175369295897234</v>
      </c>
      <c r="M10" s="11">
        <f t="shared" si="5"/>
        <v>0.46823099419213982</v>
      </c>
      <c r="N10" s="11">
        <f t="shared" si="5"/>
        <v>0.47369293222008735</v>
      </c>
      <c r="O10" s="11">
        <f t="shared" si="5"/>
        <v>0.47929373318199403</v>
      </c>
    </row>
    <row r="11" spans="1:15" ht="15" thickBot="1" x14ac:dyDescent="0.35">
      <c r="A11" s="3">
        <v>44199</v>
      </c>
      <c r="B11" s="4">
        <v>22774</v>
      </c>
      <c r="C11" s="14"/>
      <c r="D11" s="14"/>
      <c r="E11" s="14"/>
      <c r="F11" s="10">
        <v>0.32480021079999999</v>
      </c>
      <c r="G11" s="11">
        <f>F11*(1+G$17)</f>
        <v>0.34556323502663927</v>
      </c>
      <c r="H11" s="11">
        <f t="shared" ref="H11:O11" si="6">G11*(1+H$17)</f>
        <v>0.3576913141981356</v>
      </c>
      <c r="I11" s="11">
        <f t="shared" si="6"/>
        <v>0.36747799175781087</v>
      </c>
      <c r="J11" s="11">
        <f t="shared" si="6"/>
        <v>0.37342982451711804</v>
      </c>
      <c r="K11" s="11">
        <f t="shared" si="6"/>
        <v>0.37690929442387205</v>
      </c>
      <c r="L11" s="11">
        <f t="shared" si="6"/>
        <v>0.37917344647600493</v>
      </c>
      <c r="M11" s="11">
        <f t="shared" si="6"/>
        <v>0.38449234412618921</v>
      </c>
      <c r="N11" s="11">
        <f t="shared" si="6"/>
        <v>0.3889774666018187</v>
      </c>
      <c r="O11" s="11">
        <f t="shared" si="6"/>
        <v>0.39357661769933028</v>
      </c>
    </row>
    <row r="12" spans="1:15" ht="15" thickBot="1" x14ac:dyDescent="0.35">
      <c r="A12" s="3">
        <v>44206</v>
      </c>
      <c r="B12" s="4">
        <v>21452</v>
      </c>
      <c r="C12" s="14"/>
      <c r="D12" s="14"/>
      <c r="E12" s="10">
        <v>0.4703524147</v>
      </c>
      <c r="F12" s="11">
        <f>E12*(1+F$17)</f>
        <v>0.51004084035689712</v>
      </c>
      <c r="G12" s="11">
        <f t="shared" ref="G12:O12" si="7">F12*(1+G$17)</f>
        <v>0.54264546921111489</v>
      </c>
      <c r="H12" s="11">
        <f t="shared" si="7"/>
        <v>0.5616904559040391</v>
      </c>
      <c r="I12" s="11">
        <f t="shared" si="7"/>
        <v>0.57705868868487431</v>
      </c>
      <c r="J12" s="11">
        <f t="shared" si="7"/>
        <v>0.58640498120957341</v>
      </c>
      <c r="K12" s="11">
        <f t="shared" si="7"/>
        <v>0.59186886853546594</v>
      </c>
      <c r="L12" s="11">
        <f t="shared" si="7"/>
        <v>0.59542431578262534</v>
      </c>
      <c r="M12" s="11">
        <f t="shared" si="7"/>
        <v>0.60377669652951715</v>
      </c>
      <c r="N12" s="11">
        <f t="shared" si="7"/>
        <v>0.61081978197253217</v>
      </c>
      <c r="O12" s="11">
        <f t="shared" si="7"/>
        <v>0.61804192904234301</v>
      </c>
    </row>
    <row r="13" spans="1:15" ht="15" thickBot="1" x14ac:dyDescent="0.35">
      <c r="A13" s="3">
        <v>44213</v>
      </c>
      <c r="B13" s="4">
        <v>20782</v>
      </c>
      <c r="C13" s="14"/>
      <c r="D13" s="10">
        <v>1.025214128</v>
      </c>
      <c r="E13" s="11">
        <f>D13*(1+E$17)</f>
        <v>1.1509554329769709</v>
      </c>
      <c r="F13" s="11">
        <f t="shared" ref="F13:O13" si="8">E13*(1+F$17)</f>
        <v>1.2480732699614876</v>
      </c>
      <c r="G13" s="11">
        <f t="shared" si="8"/>
        <v>1.3278570098704128</v>
      </c>
      <c r="H13" s="11">
        <f t="shared" si="8"/>
        <v>1.3744602167853304</v>
      </c>
      <c r="I13" s="11">
        <f t="shared" si="8"/>
        <v>1.4120663828462381</v>
      </c>
      <c r="J13" s="11">
        <f t="shared" si="8"/>
        <v>1.4349368217412009</v>
      </c>
      <c r="K13" s="11">
        <f t="shared" si="8"/>
        <v>1.4483069897394265</v>
      </c>
      <c r="L13" s="11">
        <f t="shared" si="8"/>
        <v>1.4570071923914978</v>
      </c>
      <c r="M13" s="11">
        <f t="shared" si="8"/>
        <v>1.4774455226699952</v>
      </c>
      <c r="N13" s="11">
        <f t="shared" si="8"/>
        <v>1.4946799987824002</v>
      </c>
      <c r="O13" s="11">
        <f t="shared" si="8"/>
        <v>1.5123526398659146</v>
      </c>
    </row>
    <row r="14" spans="1:15" ht="15" thickBot="1" x14ac:dyDescent="0.35">
      <c r="A14" s="3">
        <v>44220</v>
      </c>
      <c r="B14" s="4">
        <v>19560</v>
      </c>
      <c r="C14" s="10">
        <v>0.1921267894</v>
      </c>
      <c r="D14" s="11">
        <f>C14*(1+D$17)</f>
        <v>0.23687076592618447</v>
      </c>
      <c r="E14" s="11">
        <f t="shared" ref="E14:O14" si="9">D14*(1+E$17)</f>
        <v>0.2659226863055465</v>
      </c>
      <c r="F14" s="11">
        <f t="shared" si="9"/>
        <v>0.28836129283986534</v>
      </c>
      <c r="G14" s="11">
        <f t="shared" si="9"/>
        <v>0.30679494007953989</v>
      </c>
      <c r="H14" s="11">
        <f t="shared" si="9"/>
        <v>0.31756238564536315</v>
      </c>
      <c r="I14" s="11">
        <f t="shared" si="9"/>
        <v>0.32625110843517874</v>
      </c>
      <c r="J14" s="11">
        <f t="shared" si="9"/>
        <v>0.33153521273121106</v>
      </c>
      <c r="K14" s="11">
        <f t="shared" si="9"/>
        <v>0.33462432538368658</v>
      </c>
      <c r="L14" s="11">
        <f t="shared" si="9"/>
        <v>0.33663446512876544</v>
      </c>
      <c r="M14" s="11">
        <f t="shared" si="9"/>
        <v>0.34135664249161973</v>
      </c>
      <c r="N14" s="11">
        <f t="shared" si="9"/>
        <v>0.34533858484452679</v>
      </c>
      <c r="O14" s="11">
        <f t="shared" si="9"/>
        <v>0.34942176309486656</v>
      </c>
    </row>
    <row r="15" spans="1:15" ht="13.2" customHeight="1" x14ac:dyDescent="0.3">
      <c r="B15" s="9" t="s">
        <v>15</v>
      </c>
      <c r="C15" s="7">
        <v>0.85538572926153833</v>
      </c>
      <c r="D15" s="7">
        <v>0.1992088615566667</v>
      </c>
      <c r="E15" s="7">
        <v>0.12934478412800002</v>
      </c>
      <c r="F15" s="7">
        <v>9.9901028242399992E-2</v>
      </c>
      <c r="G15" s="7">
        <v>8.2070172703666663E-2</v>
      </c>
      <c r="H15" s="7">
        <v>4.7938755997374995E-2</v>
      </c>
      <c r="I15" s="7">
        <v>3.8683879031799998E-2</v>
      </c>
      <c r="J15" s="7">
        <v>2.3525857174166668E-2</v>
      </c>
      <c r="K15" s="7">
        <v>1.375332866E-2</v>
      </c>
      <c r="L15" s="7">
        <v>8.9495320102500001E-3</v>
      </c>
      <c r="M15" s="7">
        <v>2.1024049482333333E-2</v>
      </c>
      <c r="N15" s="7">
        <v>1.7728379650000001E-2</v>
      </c>
      <c r="O15" s="7">
        <v>1.8179101499999999E-2</v>
      </c>
    </row>
    <row r="16" spans="1:15" ht="13.2" customHeight="1" x14ac:dyDescent="0.3">
      <c r="B16" s="9" t="s">
        <v>16</v>
      </c>
      <c r="C16" s="7">
        <v>0.85538572926153833</v>
      </c>
      <c r="D16" s="7">
        <v>1.0545945908182051</v>
      </c>
      <c r="E16" s="7">
        <v>1.183939374946205</v>
      </c>
      <c r="F16" s="7">
        <v>1.283840403188605</v>
      </c>
      <c r="G16" s="7">
        <v>1.3659105758922716</v>
      </c>
      <c r="H16" s="7">
        <v>1.4138493318896466</v>
      </c>
      <c r="I16" s="7">
        <v>1.4525332109214466</v>
      </c>
      <c r="J16" s="7">
        <v>1.4760590680956134</v>
      </c>
      <c r="K16" s="7">
        <v>1.4898123967556134</v>
      </c>
      <c r="L16" s="7">
        <v>1.4987619287658633</v>
      </c>
      <c r="M16" s="7">
        <v>1.5197859782481966</v>
      </c>
      <c r="N16" s="7">
        <v>1.5375143578981967</v>
      </c>
      <c r="O16" s="7">
        <v>1.5556934593981966</v>
      </c>
    </row>
    <row r="17" spans="1:15" ht="13.2" customHeight="1" thickBot="1" x14ac:dyDescent="0.35">
      <c r="B17" s="9" t="s">
        <v>17</v>
      </c>
      <c r="C17" s="7"/>
      <c r="D17" s="8">
        <v>0.23288775431014663</v>
      </c>
      <c r="E17" s="8">
        <v>0.12264882188296466</v>
      </c>
      <c r="F17" s="8">
        <v>8.4380189016806106E-2</v>
      </c>
      <c r="G17" s="8">
        <v>6.3925525711633124E-2</v>
      </c>
      <c r="H17" s="8">
        <v>3.5096555252937645E-2</v>
      </c>
      <c r="I17" s="8">
        <v>2.7360679924853137E-2</v>
      </c>
      <c r="J17" s="8">
        <v>1.6196433236278729E-2</v>
      </c>
      <c r="K17" s="8">
        <v>9.3176004655046718E-3</v>
      </c>
      <c r="L17" s="8">
        <v>6.0071536723278474E-3</v>
      </c>
      <c r="M17" s="8">
        <v>1.4027611109421079E-2</v>
      </c>
      <c r="N17" s="8">
        <v>1.1665050147676048E-2</v>
      </c>
      <c r="O17" s="8">
        <v>1.1823695438428983E-2</v>
      </c>
    </row>
    <row r="18" spans="1:15" ht="43.8" thickBot="1" x14ac:dyDescent="0.35">
      <c r="N18" s="19" t="s">
        <v>31</v>
      </c>
      <c r="O18" s="18">
        <f>AVERAGE(O2:O14)</f>
        <v>1.4672251706946575</v>
      </c>
    </row>
    <row r="19" spans="1:15" ht="15" thickBot="1" x14ac:dyDescent="0.35"/>
    <row r="20" spans="1:15" x14ac:dyDescent="0.3">
      <c r="A20" s="38" t="s">
        <v>36</v>
      </c>
      <c r="B20" s="39"/>
      <c r="C20" s="39"/>
      <c r="D20" s="39"/>
      <c r="E20" s="39"/>
      <c r="F20" s="40"/>
    </row>
    <row r="21" spans="1:15" ht="115.2" customHeight="1" thickBot="1" x14ac:dyDescent="0.35">
      <c r="A21" s="30" t="s">
        <v>37</v>
      </c>
      <c r="B21" s="36"/>
      <c r="C21" s="36"/>
      <c r="D21" s="36"/>
      <c r="E21" s="36"/>
      <c r="F21" s="37"/>
    </row>
  </sheetData>
  <mergeCells count="2">
    <mergeCell ref="A20:F20"/>
    <mergeCell ref="A21:F21"/>
  </mergeCells>
  <conditionalFormatting sqref="C2:O14">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5230CA-393C-4249-8E7C-854974E91887}">
  <dimension ref="A1:O17"/>
  <sheetViews>
    <sheetView workbookViewId="0">
      <selection activeCell="L17" sqref="L17"/>
    </sheetView>
  </sheetViews>
  <sheetFormatPr defaultRowHeight="14.4" x14ac:dyDescent="0.3"/>
  <cols>
    <col min="1" max="1" width="10.88671875" customWidth="1"/>
    <col min="2" max="2" width="15.44140625" customWidth="1"/>
    <col min="3" max="15" width="10.88671875" customWidth="1"/>
  </cols>
  <sheetData>
    <row r="1" spans="1:15" ht="80.400000000000006" thickBot="1" x14ac:dyDescent="0.35">
      <c r="A1" s="1" t="s">
        <v>0</v>
      </c>
      <c r="B1" s="1" t="s">
        <v>1</v>
      </c>
      <c r="C1" s="13" t="s">
        <v>18</v>
      </c>
      <c r="D1" s="13" t="s">
        <v>19</v>
      </c>
      <c r="E1" s="13" t="s">
        <v>20</v>
      </c>
      <c r="F1" s="13" t="s">
        <v>21</v>
      </c>
      <c r="G1" s="13" t="s">
        <v>22</v>
      </c>
      <c r="H1" s="13" t="s">
        <v>23</v>
      </c>
      <c r="I1" s="13" t="s">
        <v>24</v>
      </c>
      <c r="J1" s="13" t="s">
        <v>25</v>
      </c>
      <c r="K1" s="13" t="s">
        <v>26</v>
      </c>
      <c r="L1" s="13" t="s">
        <v>27</v>
      </c>
      <c r="M1" s="13" t="s">
        <v>28</v>
      </c>
      <c r="N1" s="13" t="s">
        <v>29</v>
      </c>
      <c r="O1" s="5" t="s">
        <v>30</v>
      </c>
    </row>
    <row r="2" spans="1:15" ht="15" thickBot="1" x14ac:dyDescent="0.35">
      <c r="A2" s="3">
        <v>44136</v>
      </c>
      <c r="B2" s="12">
        <v>20078</v>
      </c>
      <c r="C2" s="10">
        <v>0.93799183190000002</v>
      </c>
      <c r="D2" s="10">
        <v>1.264368961</v>
      </c>
      <c r="E2" s="10">
        <v>1.53157685</v>
      </c>
      <c r="F2" s="10">
        <v>1.793306106</v>
      </c>
      <c r="G2" s="10">
        <v>1.953182588</v>
      </c>
      <c r="H2" s="10">
        <v>2.1063850980000001</v>
      </c>
      <c r="I2" s="10">
        <v>2.2716904069999999</v>
      </c>
      <c r="J2" s="10">
        <v>2.2966928979999999</v>
      </c>
      <c r="K2" s="10">
        <v>2.3045124019999998</v>
      </c>
      <c r="L2" s="10">
        <v>2.3183085960000001</v>
      </c>
      <c r="M2" s="10">
        <v>2.3414682739999999</v>
      </c>
      <c r="N2" s="10">
        <v>2.356410001</v>
      </c>
      <c r="O2" s="10">
        <v>2.3745891029999999</v>
      </c>
    </row>
    <row r="3" spans="1:15" ht="15" thickBot="1" x14ac:dyDescent="0.35">
      <c r="A3" s="3">
        <v>44143</v>
      </c>
      <c r="B3" s="12">
        <v>16232</v>
      </c>
      <c r="C3" s="10">
        <v>1.1919664860000001</v>
      </c>
      <c r="D3" s="10">
        <v>1.57325037</v>
      </c>
      <c r="E3" s="10">
        <v>1.854484968</v>
      </c>
      <c r="F3" s="10">
        <v>2.083785116</v>
      </c>
      <c r="G3" s="10">
        <v>2.3603376049999998</v>
      </c>
      <c r="H3" s="10">
        <v>2.4648225730000002</v>
      </c>
      <c r="I3" s="10">
        <v>2.5041892560000001</v>
      </c>
      <c r="J3" s="10">
        <v>2.5735584029999998</v>
      </c>
      <c r="K3" s="10">
        <v>2.5735584029999998</v>
      </c>
      <c r="L3" s="10">
        <v>2.58557171</v>
      </c>
      <c r="M3" s="10">
        <v>2.6210571709999999</v>
      </c>
      <c r="N3" s="10">
        <v>2.641572203</v>
      </c>
      <c r="O3" s="11">
        <v>2.641572203</v>
      </c>
    </row>
    <row r="4" spans="1:15" ht="15" thickBot="1" x14ac:dyDescent="0.35">
      <c r="A4" s="3">
        <v>44150</v>
      </c>
      <c r="B4" s="12">
        <v>17845</v>
      </c>
      <c r="C4" s="10">
        <v>1.381731577</v>
      </c>
      <c r="D4" s="10">
        <v>1.678509386</v>
      </c>
      <c r="E4" s="10">
        <v>1.897226114</v>
      </c>
      <c r="F4" s="10">
        <v>2.1247968620000002</v>
      </c>
      <c r="G4" s="10">
        <v>2.2919024939999999</v>
      </c>
      <c r="H4" s="10">
        <v>2.3175119080000002</v>
      </c>
      <c r="I4" s="10">
        <v>2.3463154949999998</v>
      </c>
      <c r="J4" s="10">
        <v>2.3683384699999999</v>
      </c>
      <c r="K4" s="10">
        <v>2.3892967220000001</v>
      </c>
      <c r="L4" s="10">
        <v>2.3955169519999999</v>
      </c>
      <c r="M4" s="10">
        <v>2.399943962</v>
      </c>
      <c r="N4" s="11">
        <v>2.4279394286683424</v>
      </c>
      <c r="O4" s="11">
        <v>2.4566466450158702</v>
      </c>
    </row>
    <row r="5" spans="1:15" ht="15" thickBot="1" x14ac:dyDescent="0.35">
      <c r="A5" s="3">
        <v>44157</v>
      </c>
      <c r="B5" s="4">
        <v>19637</v>
      </c>
      <c r="C5" s="10">
        <v>1.647247543</v>
      </c>
      <c r="D5" s="10">
        <v>1.883128787</v>
      </c>
      <c r="E5" s="10">
        <v>2.1084687070000001</v>
      </c>
      <c r="F5" s="10">
        <v>2.2278352090000002</v>
      </c>
      <c r="G5" s="10">
        <v>2.2648571569999998</v>
      </c>
      <c r="H5" s="10">
        <v>2.278097469</v>
      </c>
      <c r="I5" s="10">
        <v>2.284513928</v>
      </c>
      <c r="J5" s="10">
        <v>2.2951061770000001</v>
      </c>
      <c r="K5" s="10">
        <v>2.32968376</v>
      </c>
      <c r="L5" s="10">
        <v>2.333452157</v>
      </c>
      <c r="M5" s="11">
        <v>2.3661849164008357</v>
      </c>
      <c r="N5" s="11">
        <v>2.393786582109326</v>
      </c>
      <c r="O5" s="11">
        <v>2.4220899856007847</v>
      </c>
    </row>
    <row r="6" spans="1:15" ht="15" thickBot="1" x14ac:dyDescent="0.35">
      <c r="A6" s="3">
        <v>44164</v>
      </c>
      <c r="B6" s="4">
        <v>21991</v>
      </c>
      <c r="C6" s="10">
        <v>1.3194033919999999</v>
      </c>
      <c r="D6" s="10">
        <v>1.6828247919999999</v>
      </c>
      <c r="E6" s="10">
        <v>1.9261061340000001</v>
      </c>
      <c r="F6" s="10">
        <v>1.974125779</v>
      </c>
      <c r="G6" s="10">
        <v>1.9865399480000001</v>
      </c>
      <c r="H6" s="10">
        <v>2.0086853709999999</v>
      </c>
      <c r="I6" s="10">
        <v>2.0147787730000002</v>
      </c>
      <c r="J6" s="10">
        <v>2.0267382110000001</v>
      </c>
      <c r="K6" s="10">
        <v>2.032149516</v>
      </c>
      <c r="L6" s="11">
        <v>2.0443569504277588</v>
      </c>
      <c r="M6" s="11">
        <v>2.0730343946972014</v>
      </c>
      <c r="N6" s="11">
        <v>2.0972164448692014</v>
      </c>
      <c r="O6" s="11">
        <v>2.1220132933817997</v>
      </c>
    </row>
    <row r="7" spans="1:15" ht="15" thickBot="1" x14ac:dyDescent="0.35">
      <c r="A7" s="3">
        <v>44171</v>
      </c>
      <c r="B7" s="4">
        <v>28069</v>
      </c>
      <c r="C7" s="10">
        <v>1.2025722329999999</v>
      </c>
      <c r="D7" s="10">
        <v>1.5320104029999999</v>
      </c>
      <c r="E7" s="10">
        <v>1.61348819</v>
      </c>
      <c r="F7" s="10">
        <v>1.6479033809999999</v>
      </c>
      <c r="G7" s="10">
        <v>1.6687448789999999</v>
      </c>
      <c r="H7" s="10">
        <v>1.695678507</v>
      </c>
      <c r="I7" s="10">
        <v>1.720082653</v>
      </c>
      <c r="J7" s="10">
        <v>1.722291496</v>
      </c>
      <c r="K7" s="11">
        <v>1.7383391200448643</v>
      </c>
      <c r="L7" s="11">
        <v>1.748781590273593</v>
      </c>
      <c r="M7" s="11">
        <v>1.773312818337266</v>
      </c>
      <c r="N7" s="11">
        <v>1.793998601290687</v>
      </c>
      <c r="O7" s="11">
        <v>1.8152102943693156</v>
      </c>
    </row>
    <row r="8" spans="1:15" ht="15" thickBot="1" x14ac:dyDescent="0.35">
      <c r="A8" s="3">
        <v>44178</v>
      </c>
      <c r="B8" s="4">
        <v>25153</v>
      </c>
      <c r="C8" s="10">
        <v>1.008229635</v>
      </c>
      <c r="D8" s="10">
        <v>1.116049775</v>
      </c>
      <c r="E8" s="10">
        <v>1.156283545</v>
      </c>
      <c r="F8" s="10">
        <v>1.1864986280000001</v>
      </c>
      <c r="G8" s="10">
        <v>1.2273287479999999</v>
      </c>
      <c r="H8" s="10">
        <v>1.257146265</v>
      </c>
      <c r="I8" s="10">
        <v>1.2575438320000001</v>
      </c>
      <c r="J8" s="11">
        <v>1.2779115567166821</v>
      </c>
      <c r="K8" s="11">
        <v>1.2898186260324194</v>
      </c>
      <c r="L8" s="11">
        <v>1.2975667647284268</v>
      </c>
      <c r="M8" s="11">
        <v>1.315768526692547</v>
      </c>
      <c r="N8" s="11">
        <v>1.3311170325391493</v>
      </c>
      <c r="O8" s="11">
        <v>1.3468557549247975</v>
      </c>
    </row>
    <row r="9" spans="1:15" ht="15" thickBot="1" x14ac:dyDescent="0.35">
      <c r="A9" s="3">
        <v>44185</v>
      </c>
      <c r="B9" s="4">
        <v>17830</v>
      </c>
      <c r="C9" s="10">
        <v>0.36870443069999997</v>
      </c>
      <c r="D9" s="10">
        <v>0.42254627030000003</v>
      </c>
      <c r="E9" s="10">
        <v>0.44346606840000002</v>
      </c>
      <c r="F9" s="10">
        <v>0.46674144699999998</v>
      </c>
      <c r="G9" s="10">
        <v>0.48474481209999998</v>
      </c>
      <c r="H9" s="10">
        <v>0.49282108810000003</v>
      </c>
      <c r="I9" s="11">
        <v>0.50630500815172197</v>
      </c>
      <c r="J9" s="11">
        <v>0.51450534341344489</v>
      </c>
      <c r="K9" s="11">
        <v>0.51929929864073865</v>
      </c>
      <c r="L9" s="11">
        <v>0.5224188093296056</v>
      </c>
      <c r="M9" s="11">
        <v>0.52974709722312807</v>
      </c>
      <c r="N9" s="11">
        <v>0.53592662367782173</v>
      </c>
      <c r="O9" s="11">
        <v>0.54226325685353383</v>
      </c>
    </row>
    <row r="10" spans="1:15" ht="15" thickBot="1" x14ac:dyDescent="0.35">
      <c r="A10" s="3">
        <v>44192</v>
      </c>
      <c r="B10" s="4">
        <v>16539</v>
      </c>
      <c r="C10" s="10">
        <v>0.33907733239999999</v>
      </c>
      <c r="D10" s="10">
        <v>0.38992683960000002</v>
      </c>
      <c r="E10" s="10">
        <v>0.39446157570000001</v>
      </c>
      <c r="F10" s="10">
        <v>0.41483765639999998</v>
      </c>
      <c r="G10" s="10">
        <v>0.42082350810000002</v>
      </c>
      <c r="H10" s="11">
        <v>0.4355929636037667</v>
      </c>
      <c r="I10" s="11">
        <v>0.44751108325844757</v>
      </c>
      <c r="J10" s="11">
        <v>0.4547591666409378</v>
      </c>
      <c r="K10" s="11">
        <v>0.45899643086372394</v>
      </c>
      <c r="L10" s="11">
        <v>0.46175369295897234</v>
      </c>
      <c r="M10" s="11">
        <v>0.46823099419213982</v>
      </c>
      <c r="N10" s="11">
        <v>0.47369293222008735</v>
      </c>
      <c r="O10" s="11">
        <v>0.47929373318199403</v>
      </c>
    </row>
    <row r="11" spans="1:15" ht="15" thickBot="1" x14ac:dyDescent="0.35">
      <c r="A11" s="3">
        <v>44199</v>
      </c>
      <c r="B11" s="4">
        <v>22774</v>
      </c>
      <c r="C11" s="10">
        <v>0.22837446210000001</v>
      </c>
      <c r="D11" s="10">
        <v>0.29265829450000003</v>
      </c>
      <c r="E11" s="10">
        <v>0.32005796079999999</v>
      </c>
      <c r="F11" s="10">
        <v>0.32480021079999999</v>
      </c>
      <c r="G11" s="11">
        <v>0.34556323502663927</v>
      </c>
      <c r="H11" s="11">
        <v>0.3576913141981356</v>
      </c>
      <c r="I11" s="11">
        <v>0.36747799175781087</v>
      </c>
      <c r="J11" s="11">
        <v>0.37342982451711804</v>
      </c>
      <c r="K11" s="11">
        <v>0.37690929442387205</v>
      </c>
      <c r="L11" s="11">
        <v>0.37917344647600493</v>
      </c>
      <c r="M11" s="11">
        <v>0.38449234412618921</v>
      </c>
      <c r="N11" s="11">
        <v>0.3889774666018187</v>
      </c>
      <c r="O11" s="11">
        <v>0.39357661769933028</v>
      </c>
    </row>
    <row r="12" spans="1:15" ht="15" thickBot="1" x14ac:dyDescent="0.35">
      <c r="A12" s="3">
        <v>44206</v>
      </c>
      <c r="B12" s="4">
        <v>21452</v>
      </c>
      <c r="C12" s="10">
        <v>0.39940331899999998</v>
      </c>
      <c r="D12" s="10">
        <v>0.45790602270000003</v>
      </c>
      <c r="E12" s="10">
        <v>0.4703524147</v>
      </c>
      <c r="F12" s="11">
        <v>0.51004084035689712</v>
      </c>
      <c r="G12" s="11">
        <v>0.54264546921111489</v>
      </c>
      <c r="H12" s="11">
        <v>0.5616904559040391</v>
      </c>
      <c r="I12" s="11">
        <v>0.57705868868487431</v>
      </c>
      <c r="J12" s="11">
        <v>0.58640498120957341</v>
      </c>
      <c r="K12" s="11">
        <v>0.59186886853546594</v>
      </c>
      <c r="L12" s="11">
        <v>0.59542431578262534</v>
      </c>
      <c r="M12" s="11">
        <v>0.60377669652951715</v>
      </c>
      <c r="N12" s="11">
        <v>0.61081978197253217</v>
      </c>
      <c r="O12" s="11">
        <v>0.61804192904234301</v>
      </c>
    </row>
    <row r="13" spans="1:15" ht="15" thickBot="1" x14ac:dyDescent="0.35">
      <c r="A13" s="3">
        <v>44213</v>
      </c>
      <c r="B13" s="4">
        <v>20782</v>
      </c>
      <c r="C13" s="10">
        <v>0.90318544889999997</v>
      </c>
      <c r="D13" s="10">
        <v>1.025214128</v>
      </c>
      <c r="E13" s="11">
        <v>1.1509554329769709</v>
      </c>
      <c r="F13" s="11">
        <v>1.2480732699614876</v>
      </c>
      <c r="G13" s="11">
        <v>1.3278570098704128</v>
      </c>
      <c r="H13" s="11">
        <v>1.3744602167853304</v>
      </c>
      <c r="I13" s="11">
        <v>1.4120663828462381</v>
      </c>
      <c r="J13" s="11">
        <v>1.4349368217412009</v>
      </c>
      <c r="K13" s="11">
        <v>1.4483069897394265</v>
      </c>
      <c r="L13" s="11">
        <v>1.4570071923914978</v>
      </c>
      <c r="M13" s="11">
        <v>1.4774455226699952</v>
      </c>
      <c r="N13" s="11">
        <v>1.4946799987824002</v>
      </c>
      <c r="O13" s="11">
        <v>1.5123526398659146</v>
      </c>
    </row>
    <row r="14" spans="1:15" ht="15" thickBot="1" x14ac:dyDescent="0.35">
      <c r="A14" s="3">
        <v>44220</v>
      </c>
      <c r="B14" s="21">
        <v>19560</v>
      </c>
      <c r="C14" s="22">
        <v>0.1921267894</v>
      </c>
      <c r="D14" s="23">
        <v>0.23687076592618447</v>
      </c>
      <c r="E14" s="23">
        <v>0.2659226863055465</v>
      </c>
      <c r="F14" s="23">
        <v>0.28836129283986534</v>
      </c>
      <c r="G14" s="23">
        <v>0.30679494007953989</v>
      </c>
      <c r="H14" s="23">
        <v>0.31756238564536315</v>
      </c>
      <c r="I14" s="23">
        <v>0.32625110843517874</v>
      </c>
      <c r="J14" s="23">
        <v>0.33153521273121106</v>
      </c>
      <c r="K14" s="23">
        <v>0.33462432538368658</v>
      </c>
      <c r="L14" s="23">
        <v>0.33663446512876544</v>
      </c>
      <c r="M14" s="23">
        <v>0.34135664249161973</v>
      </c>
      <c r="N14" s="23">
        <v>0.34533858484452679</v>
      </c>
      <c r="O14" s="23">
        <v>0.34942176309486656</v>
      </c>
    </row>
    <row r="15" spans="1:15" ht="66.599999999999994" customHeight="1" thickBot="1" x14ac:dyDescent="0.35">
      <c r="B15" s="24" t="s">
        <v>38</v>
      </c>
      <c r="C15" s="25">
        <f>AVERAGE(C2:C14)</f>
        <v>0.85538572926153833</v>
      </c>
      <c r="D15" s="25">
        <f t="shared" ref="D15:O15" si="0">AVERAGE(D2:D14)</f>
        <v>1.0427126765404755</v>
      </c>
      <c r="E15" s="25">
        <f t="shared" si="0"/>
        <v>1.1640654343755783</v>
      </c>
      <c r="F15" s="25">
        <f t="shared" si="0"/>
        <v>1.2531619844890964</v>
      </c>
      <c r="G15" s="25">
        <f t="shared" si="0"/>
        <v>1.3216401841067467</v>
      </c>
      <c r="H15" s="25">
        <f t="shared" si="0"/>
        <v>1.3590881242489721</v>
      </c>
      <c r="I15" s="25">
        <f t="shared" si="0"/>
        <v>1.3873680467026364</v>
      </c>
      <c r="J15" s="25">
        <f t="shared" si="0"/>
        <v>1.4043237355361666</v>
      </c>
      <c r="K15" s="25">
        <f t="shared" si="0"/>
        <v>1.4144125966664767</v>
      </c>
      <c r="L15" s="25">
        <f t="shared" si="0"/>
        <v>1.4212282032690191</v>
      </c>
      <c r="M15" s="25">
        <f t="shared" si="0"/>
        <v>1.4381399507969568</v>
      </c>
      <c r="N15" s="25">
        <f t="shared" si="0"/>
        <v>1.4531904370442992</v>
      </c>
      <c r="O15" s="26">
        <f t="shared" si="0"/>
        <v>1.4672251706946575</v>
      </c>
    </row>
    <row r="16" spans="1:15" ht="15" thickBot="1" x14ac:dyDescent="0.35"/>
    <row r="17" spans="1:9" ht="69" customHeight="1" thickBot="1" x14ac:dyDescent="0.35">
      <c r="A17" s="41" t="s">
        <v>39</v>
      </c>
      <c r="B17" s="42"/>
      <c r="C17" s="42"/>
      <c r="D17" s="42"/>
      <c r="E17" s="42"/>
      <c r="F17" s="42"/>
      <c r="G17" s="42"/>
      <c r="H17" s="42"/>
      <c r="I17" s="43"/>
    </row>
  </sheetData>
  <mergeCells count="1">
    <mergeCell ref="A17:I17"/>
  </mergeCells>
  <conditionalFormatting sqref="C2:O14">
    <cfRule type="colorScale" priority="2">
      <colorScale>
        <cfvo type="min"/>
        <cfvo type="percentile" val="50"/>
        <cfvo type="max"/>
        <color rgb="FFF8696B"/>
        <color rgb="FFFFEB84"/>
        <color rgb="FF63BE7B"/>
      </colorScale>
    </cfRule>
  </conditionalFormatting>
  <conditionalFormatting sqref="C15:O15">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F80BC7-BAE9-4B04-8D84-3222BD18BEC8}">
  <dimension ref="A1:A15"/>
  <sheetViews>
    <sheetView topLeftCell="A5" workbookViewId="0">
      <selection activeCell="A18" sqref="A18"/>
    </sheetView>
  </sheetViews>
  <sheetFormatPr defaultRowHeight="14.4" x14ac:dyDescent="0.3"/>
  <cols>
    <col min="1" max="1" width="152.109375" customWidth="1"/>
  </cols>
  <sheetData>
    <row r="1" spans="1:1" ht="409.6" customHeight="1" x14ac:dyDescent="0.3">
      <c r="A1" s="45" t="s">
        <v>40</v>
      </c>
    </row>
    <row r="2" spans="1:1" x14ac:dyDescent="0.3">
      <c r="A2" s="45"/>
    </row>
    <row r="3" spans="1:1" x14ac:dyDescent="0.3">
      <c r="A3" s="45"/>
    </row>
    <row r="4" spans="1:1" x14ac:dyDescent="0.3">
      <c r="A4" s="45"/>
    </row>
    <row r="5" spans="1:1" ht="409.2" customHeight="1" x14ac:dyDescent="0.3">
      <c r="A5" s="45"/>
    </row>
    <row r="6" spans="1:1" x14ac:dyDescent="0.3">
      <c r="A6" s="45"/>
    </row>
    <row r="7" spans="1:1" x14ac:dyDescent="0.3">
      <c r="A7" s="45"/>
    </row>
    <row r="8" spans="1:1" x14ac:dyDescent="0.3">
      <c r="A8" s="45"/>
    </row>
    <row r="9" spans="1:1" x14ac:dyDescent="0.3">
      <c r="A9" s="45"/>
    </row>
    <row r="10" spans="1:1" x14ac:dyDescent="0.3">
      <c r="A10" s="45"/>
    </row>
    <row r="11" spans="1:1" x14ac:dyDescent="0.3">
      <c r="A11" s="45"/>
    </row>
    <row r="12" spans="1:1" x14ac:dyDescent="0.3">
      <c r="A12" s="45"/>
    </row>
    <row r="13" spans="1:1" ht="74.400000000000006" customHeight="1" x14ac:dyDescent="0.3">
      <c r="A13" s="45"/>
    </row>
    <row r="14" spans="1:1" ht="74.400000000000006" customHeight="1" x14ac:dyDescent="0.3">
      <c r="A14" s="45"/>
    </row>
    <row r="15" spans="1:1" ht="74.400000000000006" customHeight="1" x14ac:dyDescent="0.3">
      <c r="A15" s="45"/>
    </row>
  </sheetData>
  <mergeCells count="1">
    <mergeCell ref="A1:A15"/>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6BC903-A4A5-4159-BAF9-0A198AC87542}">
  <dimension ref="A1:A11"/>
  <sheetViews>
    <sheetView tabSelected="1" workbookViewId="0">
      <selection activeCell="A15" sqref="A15"/>
    </sheetView>
  </sheetViews>
  <sheetFormatPr defaultRowHeight="14.4" x14ac:dyDescent="0.3"/>
  <cols>
    <col min="1" max="1" width="106.109375" customWidth="1"/>
  </cols>
  <sheetData>
    <row r="1" spans="1:1" ht="153.6" customHeight="1" x14ac:dyDescent="0.3">
      <c r="A1" s="44" t="s">
        <v>41</v>
      </c>
    </row>
    <row r="2" spans="1:1" ht="153.6" customHeight="1" x14ac:dyDescent="0.3">
      <c r="A2" s="46"/>
    </row>
    <row r="3" spans="1:1" ht="153.6" customHeight="1" x14ac:dyDescent="0.3">
      <c r="A3" s="46"/>
    </row>
    <row r="4" spans="1:1" ht="153.6" customHeight="1" x14ac:dyDescent="0.3">
      <c r="A4" s="46"/>
    </row>
    <row r="5" spans="1:1" ht="153.6" customHeight="1" x14ac:dyDescent="0.3">
      <c r="A5" s="46"/>
    </row>
    <row r="6" spans="1:1" ht="153.6" customHeight="1" x14ac:dyDescent="0.3">
      <c r="A6" s="46"/>
    </row>
    <row r="7" spans="1:1" ht="153.6" customHeight="1" x14ac:dyDescent="0.3">
      <c r="A7" s="46"/>
    </row>
    <row r="8" spans="1:1" ht="153.6" customHeight="1" x14ac:dyDescent="0.3">
      <c r="A8" s="46"/>
    </row>
    <row r="9" spans="1:1" ht="153.6" customHeight="1" x14ac:dyDescent="0.3">
      <c r="A9" s="46"/>
    </row>
    <row r="10" spans="1:1" ht="153.6" customHeight="1" x14ac:dyDescent="0.3">
      <c r="A10" s="46"/>
    </row>
    <row r="11" spans="1:1" ht="153.6" customHeight="1" x14ac:dyDescent="0.3">
      <c r="A11" s="46"/>
    </row>
  </sheetData>
  <mergeCells count="1">
    <mergeCell ref="A1:A1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WeeklyAverageRevenuebyCohort</vt:lpstr>
      <vt:lpstr>CumulativeRevenuebyCohorts</vt:lpstr>
      <vt:lpstr>Revenue Prediction by Cohorts</vt:lpstr>
      <vt:lpstr>Summary CLV chart</vt:lpstr>
      <vt:lpstr>QueryWeeklyAverage</vt:lpstr>
      <vt:lpstr>QueryCumulativeWeekltRevenue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Remigijus Gricius</dc:creator>
  <cp:lastModifiedBy>Remigijus Gricius</cp:lastModifiedBy>
  <dcterms:created xsi:type="dcterms:W3CDTF">2024-05-23T16:25:31Z</dcterms:created>
  <dcterms:modified xsi:type="dcterms:W3CDTF">2024-05-26T12:13:34Z</dcterms:modified>
</cp:coreProperties>
</file>