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60364_student_pwr_edu_pl/Documents/Semestr2/LaboUBiele/Z7/"/>
    </mc:Choice>
  </mc:AlternateContent>
  <xr:revisionPtr revIDLastSave="241" documentId="11_AD4DADEC636C813AC809E466F8DF44765ADEDD96" xr6:coauthVersionLast="46" xr6:coauthVersionMax="46" xr10:uidLastSave="{63ECF933-BB58-4516-90E7-E6BAA58D065B}"/>
  <bookViews>
    <workbookView xWindow="-110" yWindow="-110" windowWidth="19420" windowHeight="104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6" i="1" l="1"/>
  <c r="N155" i="1"/>
  <c r="N154" i="1"/>
  <c r="M156" i="1"/>
  <c r="M155" i="1"/>
  <c r="L156" i="1"/>
  <c r="N127" i="1"/>
  <c r="N126" i="1"/>
  <c r="M127" i="1"/>
  <c r="M126" i="1"/>
  <c r="L126" i="1"/>
  <c r="L125" i="1"/>
  <c r="N98" i="1"/>
  <c r="N97" i="1"/>
  <c r="N96" i="1"/>
  <c r="M97" i="1"/>
  <c r="M96" i="1"/>
  <c r="L96" i="1"/>
</calcChain>
</file>

<file path=xl/sharedStrings.xml><?xml version="1.0" encoding="utf-8"?>
<sst xmlns="http://schemas.openxmlformats.org/spreadsheetml/2006/main" count="106" uniqueCount="27">
  <si>
    <t xml:space="preserve">zbiór </t>
  </si>
  <si>
    <t>losowy</t>
  </si>
  <si>
    <t>ilość elementów</t>
  </si>
  <si>
    <t>quickSort</t>
  </si>
  <si>
    <t>mergeSort</t>
  </si>
  <si>
    <t>porównania</t>
  </si>
  <si>
    <t>przepisania</t>
  </si>
  <si>
    <t>zamiany</t>
  </si>
  <si>
    <t>odwrotny</t>
  </si>
  <si>
    <t>do</t>
  </si>
  <si>
    <t>posortowanego</t>
  </si>
  <si>
    <t xml:space="preserve">już </t>
  </si>
  <si>
    <t>posortowany</t>
  </si>
  <si>
    <t>Zadanie1</t>
  </si>
  <si>
    <t>Zadanie 2</t>
  </si>
  <si>
    <t>heapsort</t>
  </si>
  <si>
    <t>Zadanie2</t>
  </si>
  <si>
    <t>quicksort</t>
  </si>
  <si>
    <t>mergesort</t>
  </si>
  <si>
    <t>podane tutaj</t>
  </si>
  <si>
    <t>wyniki są</t>
  </si>
  <si>
    <t>średnią</t>
  </si>
  <si>
    <t>z trzech</t>
  </si>
  <si>
    <t>pomiarów</t>
  </si>
  <si>
    <t>czas</t>
  </si>
  <si>
    <t>czas mierzony</t>
  </si>
  <si>
    <t>w milisekundach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</si>
</sst>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Zbiór</a:t>
            </a:r>
            <a:r>
              <a:rPr lang="pl-PL" baseline="0"/>
              <a:t> losowy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Arkusz1!$C$5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Arkusz1!$D$2:$R$4</c:f>
              <c:multiLvlStrCache>
                <c:ptCount val="15"/>
                <c:lvl>
                  <c:pt idx="0">
                    <c:v>porównania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Arkusz1!$D$5:$R$5</c:f>
              <c:numCache>
                <c:formatCode>General</c:formatCode>
                <c:ptCount val="15"/>
                <c:pt idx="0">
                  <c:v>17</c:v>
                </c:pt>
                <c:pt idx="1">
                  <c:v>30</c:v>
                </c:pt>
                <c:pt idx="2">
                  <c:v>10</c:v>
                </c:pt>
                <c:pt idx="3">
                  <c:v>185</c:v>
                </c:pt>
                <c:pt idx="4">
                  <c:v>180</c:v>
                </c:pt>
                <c:pt idx="5">
                  <c:v>60</c:v>
                </c:pt>
                <c:pt idx="6">
                  <c:v>1244</c:v>
                </c:pt>
                <c:pt idx="7">
                  <c:v>951</c:v>
                </c:pt>
                <c:pt idx="8">
                  <c:v>317</c:v>
                </c:pt>
                <c:pt idx="9">
                  <c:v>6636</c:v>
                </c:pt>
                <c:pt idx="10">
                  <c:v>4890</c:v>
                </c:pt>
                <c:pt idx="11">
                  <c:v>1630</c:v>
                </c:pt>
                <c:pt idx="12">
                  <c:v>19114</c:v>
                </c:pt>
                <c:pt idx="13">
                  <c:v>13329</c:v>
                </c:pt>
                <c:pt idx="14">
                  <c:v>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5-45F8-B66E-B0A4384A86BB}"/>
            </c:ext>
          </c:extLst>
        </c:ser>
        <c:ser>
          <c:idx val="1"/>
          <c:order val="1"/>
          <c:tx>
            <c:strRef>
              <c:f>Arkusz1!$C$6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Arkusz1!$D$2:$R$4</c:f>
              <c:multiLvlStrCache>
                <c:ptCount val="15"/>
                <c:lvl>
                  <c:pt idx="0">
                    <c:v>porównania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Arkusz1!$D$6:$R$6</c:f>
              <c:numCache>
                <c:formatCode>General</c:formatCode>
                <c:ptCount val="15"/>
                <c:pt idx="0">
                  <c:v>15</c:v>
                </c:pt>
                <c:pt idx="1">
                  <c:v>72</c:v>
                </c:pt>
                <c:pt idx="2">
                  <c:v>24</c:v>
                </c:pt>
                <c:pt idx="3">
                  <c:v>113</c:v>
                </c:pt>
                <c:pt idx="4">
                  <c:v>552</c:v>
                </c:pt>
                <c:pt idx="5">
                  <c:v>184</c:v>
                </c:pt>
                <c:pt idx="6">
                  <c:v>642</c:v>
                </c:pt>
                <c:pt idx="7">
                  <c:v>3240</c:v>
                </c:pt>
                <c:pt idx="8">
                  <c:v>1080</c:v>
                </c:pt>
                <c:pt idx="9">
                  <c:v>3261</c:v>
                </c:pt>
                <c:pt idx="10">
                  <c:v>17064</c:v>
                </c:pt>
                <c:pt idx="11">
                  <c:v>5688</c:v>
                </c:pt>
                <c:pt idx="12">
                  <c:v>9029</c:v>
                </c:pt>
                <c:pt idx="13">
                  <c:v>47784</c:v>
                </c:pt>
                <c:pt idx="14">
                  <c:v>15928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5-45F8-B66E-B0A4384A8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249759"/>
        <c:axId val="194249343"/>
      </c:barChart>
      <c:catAx>
        <c:axId val="19424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249343"/>
        <c:crosses val="autoZero"/>
        <c:auto val="1"/>
        <c:lblAlgn val="ctr"/>
        <c:lblOffset val="100"/>
        <c:noMultiLvlLbl val="0"/>
      </c:catAx>
      <c:valAx>
        <c:axId val="19424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24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Zbiór</a:t>
            </a:r>
            <a:r>
              <a:rPr lang="pl-PL" baseline="0"/>
              <a:t> odwrotny do posortowanego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Arkusz1!$C$32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Arkusz1!$D$29:$R$31</c:f>
              <c:multiLvlStrCache>
                <c:ptCount val="15"/>
                <c:lvl>
                  <c:pt idx="0">
                    <c:v>porównania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Arkusz1!$D$32:$R$32</c:f>
              <c:numCache>
                <c:formatCode>General</c:formatCode>
                <c:ptCount val="15"/>
                <c:pt idx="0">
                  <c:v>21</c:v>
                </c:pt>
                <c:pt idx="1">
                  <c:v>24</c:v>
                </c:pt>
                <c:pt idx="2">
                  <c:v>8</c:v>
                </c:pt>
                <c:pt idx="3">
                  <c:v>179</c:v>
                </c:pt>
                <c:pt idx="4">
                  <c:v>162</c:v>
                </c:pt>
                <c:pt idx="5">
                  <c:v>54</c:v>
                </c:pt>
                <c:pt idx="6">
                  <c:v>1032</c:v>
                </c:pt>
                <c:pt idx="7">
                  <c:v>732</c:v>
                </c:pt>
                <c:pt idx="8">
                  <c:v>244</c:v>
                </c:pt>
                <c:pt idx="9">
                  <c:v>5767</c:v>
                </c:pt>
                <c:pt idx="10">
                  <c:v>3024</c:v>
                </c:pt>
                <c:pt idx="11">
                  <c:v>1008</c:v>
                </c:pt>
                <c:pt idx="12">
                  <c:v>16891</c:v>
                </c:pt>
                <c:pt idx="13">
                  <c:v>7596</c:v>
                </c:pt>
                <c:pt idx="14">
                  <c:v>2532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C-4FFB-969F-4157909A8859}"/>
            </c:ext>
          </c:extLst>
        </c:ser>
        <c:ser>
          <c:idx val="1"/>
          <c:order val="1"/>
          <c:tx>
            <c:strRef>
              <c:f>Arkusz1!$C$33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Arkusz1!$D$29:$R$31</c:f>
              <c:multiLvlStrCache>
                <c:ptCount val="15"/>
                <c:lvl>
                  <c:pt idx="0">
                    <c:v>porównania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Arkusz1!$D$33:$R$33</c:f>
              <c:numCache>
                <c:formatCode>General</c:formatCode>
                <c:ptCount val="15"/>
                <c:pt idx="0">
                  <c:v>12</c:v>
                </c:pt>
                <c:pt idx="1">
                  <c:v>72</c:v>
                </c:pt>
                <c:pt idx="2">
                  <c:v>24</c:v>
                </c:pt>
                <c:pt idx="3">
                  <c:v>92</c:v>
                </c:pt>
                <c:pt idx="4">
                  <c:v>552</c:v>
                </c:pt>
                <c:pt idx="5">
                  <c:v>184</c:v>
                </c:pt>
                <c:pt idx="6">
                  <c:v>540</c:v>
                </c:pt>
                <c:pt idx="7">
                  <c:v>3240</c:v>
                </c:pt>
                <c:pt idx="8">
                  <c:v>1080</c:v>
                </c:pt>
                <c:pt idx="9">
                  <c:v>2844</c:v>
                </c:pt>
                <c:pt idx="10">
                  <c:v>17064</c:v>
                </c:pt>
                <c:pt idx="11">
                  <c:v>5688</c:v>
                </c:pt>
                <c:pt idx="12">
                  <c:v>7964</c:v>
                </c:pt>
                <c:pt idx="13">
                  <c:v>47784</c:v>
                </c:pt>
                <c:pt idx="14">
                  <c:v>15928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FC-4FFB-969F-4157909A8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10927"/>
        <c:axId val="193511759"/>
      </c:barChart>
      <c:catAx>
        <c:axId val="19351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511759"/>
        <c:crosses val="autoZero"/>
        <c:auto val="1"/>
        <c:lblAlgn val="ctr"/>
        <c:lblOffset val="100"/>
        <c:noMultiLvlLbl val="0"/>
      </c:catAx>
      <c:valAx>
        <c:axId val="19351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51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Arkusz1!$C$60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Arkusz1!$D$57:$R$59</c:f>
              <c:multiLvlStrCache>
                <c:ptCount val="15"/>
                <c:lvl>
                  <c:pt idx="0">
                    <c:v>porównania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Arkusz1!$D$60:$R$60</c:f>
              <c:numCache>
                <c:formatCode>General</c:formatCode>
                <c:ptCount val="15"/>
                <c:pt idx="0">
                  <c:v>14</c:v>
                </c:pt>
                <c:pt idx="1">
                  <c:v>30</c:v>
                </c:pt>
                <c:pt idx="2">
                  <c:v>10</c:v>
                </c:pt>
                <c:pt idx="3">
                  <c:v>142</c:v>
                </c:pt>
                <c:pt idx="4">
                  <c:v>120</c:v>
                </c:pt>
                <c:pt idx="5">
                  <c:v>40</c:v>
                </c:pt>
                <c:pt idx="6">
                  <c:v>1223</c:v>
                </c:pt>
                <c:pt idx="7">
                  <c:v>474</c:v>
                </c:pt>
                <c:pt idx="8">
                  <c:v>158</c:v>
                </c:pt>
                <c:pt idx="9">
                  <c:v>6094</c:v>
                </c:pt>
                <c:pt idx="10">
                  <c:v>2034</c:v>
                </c:pt>
                <c:pt idx="11">
                  <c:v>678</c:v>
                </c:pt>
                <c:pt idx="12">
                  <c:v>17041</c:v>
                </c:pt>
                <c:pt idx="13">
                  <c:v>5010</c:v>
                </c:pt>
                <c:pt idx="14">
                  <c:v>1670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B-49CA-BD9A-8D379382F88C}"/>
            </c:ext>
          </c:extLst>
        </c:ser>
        <c:ser>
          <c:idx val="1"/>
          <c:order val="1"/>
          <c:tx>
            <c:strRef>
              <c:f>Arkusz1!$C$61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Arkusz1!$D$57:$R$59</c:f>
              <c:multiLvlStrCache>
                <c:ptCount val="15"/>
                <c:lvl>
                  <c:pt idx="0">
                    <c:v>porównania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Arkusz1!$D$61:$R$61</c:f>
              <c:numCache>
                <c:formatCode>General</c:formatCode>
                <c:ptCount val="15"/>
                <c:pt idx="0">
                  <c:v>24</c:v>
                </c:pt>
                <c:pt idx="1">
                  <c:v>72</c:v>
                </c:pt>
                <c:pt idx="2">
                  <c:v>24</c:v>
                </c:pt>
                <c:pt idx="3">
                  <c:v>184</c:v>
                </c:pt>
                <c:pt idx="4">
                  <c:v>552</c:v>
                </c:pt>
                <c:pt idx="5">
                  <c:v>184</c:v>
                </c:pt>
                <c:pt idx="6">
                  <c:v>1080</c:v>
                </c:pt>
                <c:pt idx="7">
                  <c:v>3240</c:v>
                </c:pt>
                <c:pt idx="8">
                  <c:v>1080</c:v>
                </c:pt>
                <c:pt idx="9">
                  <c:v>5688</c:v>
                </c:pt>
                <c:pt idx="10">
                  <c:v>17064</c:v>
                </c:pt>
                <c:pt idx="11">
                  <c:v>5688</c:v>
                </c:pt>
                <c:pt idx="12">
                  <c:v>15928</c:v>
                </c:pt>
                <c:pt idx="13">
                  <c:v>47784</c:v>
                </c:pt>
                <c:pt idx="14">
                  <c:v>15928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FB-49CA-BD9A-8D379382F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291935"/>
        <c:axId val="192297759"/>
      </c:barChart>
      <c:catAx>
        <c:axId val="19229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297759"/>
        <c:crosses val="autoZero"/>
        <c:auto val="1"/>
        <c:lblAlgn val="ctr"/>
        <c:lblOffset val="100"/>
        <c:noMultiLvlLbl val="0"/>
      </c:catAx>
      <c:valAx>
        <c:axId val="19229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29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Zbiór losowy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Arkusz1!$J$96:$K$96</c:f>
              <c:strCache>
                <c:ptCount val="2"/>
                <c:pt idx="0">
                  <c:v>czas</c:v>
                </c:pt>
                <c:pt idx="1">
                  <c:v>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Arkusz1!$L$94:$N$95</c:f>
              <c:multiLvlStrCache>
                <c:ptCount val="3"/>
                <c:lvl>
                  <c:pt idx="0">
                    <c:v>10000</c:v>
                  </c:pt>
                  <c:pt idx="1">
                    <c:v>100000</c:v>
                  </c:pt>
                  <c:pt idx="2">
                    <c:v>1000000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Arkusz1!$L$96:$N$96</c:f>
              <c:numCache>
                <c:formatCode>0</c:formatCode>
                <c:ptCount val="3"/>
                <c:pt idx="0">
                  <c:v>4</c:v>
                </c:pt>
                <c:pt idx="1">
                  <c:v>14</c:v>
                </c:pt>
                <c:pt idx="2">
                  <c:v>302.33333333333331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A-4D24-AF62-4CD241D2E5DB}"/>
            </c:ext>
          </c:extLst>
        </c:ser>
        <c:ser>
          <c:idx val="1"/>
          <c:order val="1"/>
          <c:tx>
            <c:strRef>
              <c:f>Arkusz1!$J$97:$K$97</c:f>
              <c:strCache>
                <c:ptCount val="2"/>
                <c:pt idx="0">
                  <c:v>czas</c:v>
                </c:pt>
                <c:pt idx="1">
                  <c:v>mergesort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Arkusz1!$L$94:$N$95</c:f>
              <c:multiLvlStrCache>
                <c:ptCount val="3"/>
                <c:lvl>
                  <c:pt idx="0">
                    <c:v>10000</c:v>
                  </c:pt>
                  <c:pt idx="1">
                    <c:v>100000</c:v>
                  </c:pt>
                  <c:pt idx="2">
                    <c:v>1000000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Arkusz1!$L$97:$N$97</c:f>
              <c:numCache>
                <c:formatCode>0</c:formatCode>
                <c:ptCount val="3"/>
                <c:pt idx="0">
                  <c:v>2</c:v>
                </c:pt>
                <c:pt idx="1">
                  <c:v>14</c:v>
                </c:pt>
                <c:pt idx="2">
                  <c:v>129.33333333333334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4A-4D24-AF62-4CD241D2E5DB}"/>
            </c:ext>
          </c:extLst>
        </c:ser>
        <c:ser>
          <c:idx val="2"/>
          <c:order val="2"/>
          <c:tx>
            <c:strRef>
              <c:f>Arkusz1!$J$98:$K$98</c:f>
              <c:strCache>
                <c:ptCount val="2"/>
                <c:pt idx="0">
                  <c:v>czas</c:v>
                </c:pt>
                <c:pt idx="1">
                  <c:v>heapsort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Arkusz1!$L$94:$N$95</c:f>
              <c:multiLvlStrCache>
                <c:ptCount val="3"/>
                <c:lvl>
                  <c:pt idx="0">
                    <c:v>10000</c:v>
                  </c:pt>
                  <c:pt idx="1">
                    <c:v>100000</c:v>
                  </c:pt>
                  <c:pt idx="2">
                    <c:v>1000000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Arkusz1!$L$98:$N$98</c:f>
              <c:numCache>
                <c:formatCode>0</c:formatCode>
                <c:ptCount val="3"/>
                <c:pt idx="0">
                  <c:v>2</c:v>
                </c:pt>
                <c:pt idx="1">
                  <c:v>13</c:v>
                </c:pt>
                <c:pt idx="2">
                  <c:v>152.33333333333334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4A-4D24-AF62-4CD241D2E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783216"/>
        <c:axId val="1959773232"/>
      </c:barChart>
      <c:catAx>
        <c:axId val="195978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773232"/>
        <c:crosses val="autoZero"/>
        <c:auto val="1"/>
        <c:lblAlgn val="ctr"/>
        <c:lblOffset val="100"/>
        <c:noMultiLvlLbl val="0"/>
      </c:catAx>
      <c:valAx>
        <c:axId val="19597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78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Zbiór odwrotny do posortowanego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Arkusz1!$J$125:$K$125</c:f>
              <c:strCache>
                <c:ptCount val="2"/>
                <c:pt idx="0">
                  <c:v>czas</c:v>
                </c:pt>
                <c:pt idx="1">
                  <c:v>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Arkusz1!$L$123:$N$124</c:f>
              <c:multiLvlStrCache>
                <c:ptCount val="3"/>
                <c:lvl>
                  <c:pt idx="0">
                    <c:v>10000</c:v>
                  </c:pt>
                  <c:pt idx="1">
                    <c:v>100000</c:v>
                  </c:pt>
                  <c:pt idx="2">
                    <c:v>1000000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Arkusz1!$L$125:$N$125</c:f>
              <c:numCache>
                <c:formatCode>0</c:formatCode>
                <c:ptCount val="3"/>
                <c:pt idx="0">
                  <c:v>0.33333333333333331</c:v>
                </c:pt>
                <c:pt idx="1">
                  <c:v>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F-4674-A020-E673A22B58E1}"/>
            </c:ext>
          </c:extLst>
        </c:ser>
        <c:ser>
          <c:idx val="1"/>
          <c:order val="1"/>
          <c:tx>
            <c:strRef>
              <c:f>Arkusz1!$J$126:$K$126</c:f>
              <c:strCache>
                <c:ptCount val="2"/>
                <c:pt idx="0">
                  <c:v>czas</c:v>
                </c:pt>
                <c:pt idx="1">
                  <c:v>mergesort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Arkusz1!$L$123:$N$124</c:f>
              <c:multiLvlStrCache>
                <c:ptCount val="3"/>
                <c:lvl>
                  <c:pt idx="0">
                    <c:v>10000</c:v>
                  </c:pt>
                  <c:pt idx="1">
                    <c:v>100000</c:v>
                  </c:pt>
                  <c:pt idx="2">
                    <c:v>1000000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Arkusz1!$L$126:$N$126</c:f>
              <c:numCache>
                <c:formatCode>0</c:formatCode>
                <c:ptCount val="3"/>
                <c:pt idx="0">
                  <c:v>0.66666666666666663</c:v>
                </c:pt>
                <c:pt idx="1">
                  <c:v>5.333333333333333</c:v>
                </c:pt>
                <c:pt idx="2">
                  <c:v>55.333333333333336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F-4674-A020-E673A22B58E1}"/>
            </c:ext>
          </c:extLst>
        </c:ser>
        <c:ser>
          <c:idx val="2"/>
          <c:order val="2"/>
          <c:tx>
            <c:strRef>
              <c:f>Arkusz1!$J$127:$K$127</c:f>
              <c:strCache>
                <c:ptCount val="2"/>
                <c:pt idx="0">
                  <c:v>czas</c:v>
                </c:pt>
                <c:pt idx="1">
                  <c:v>heapsort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Arkusz1!$L$123:$N$124</c:f>
              <c:multiLvlStrCache>
                <c:ptCount val="3"/>
                <c:lvl>
                  <c:pt idx="0">
                    <c:v>10000</c:v>
                  </c:pt>
                  <c:pt idx="1">
                    <c:v>100000</c:v>
                  </c:pt>
                  <c:pt idx="2">
                    <c:v>1000000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Arkusz1!$L$127:$N$127</c:f>
              <c:numCache>
                <c:formatCode>0</c:formatCode>
                <c:ptCount val="3"/>
                <c:pt idx="0">
                  <c:v>1</c:v>
                </c:pt>
                <c:pt idx="1">
                  <c:v>6.333333333333333</c:v>
                </c:pt>
                <c:pt idx="2">
                  <c:v>64.333333333333329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F-4674-A020-E673A22B5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252416"/>
        <c:axId val="1546253664"/>
      </c:barChart>
      <c:catAx>
        <c:axId val="154625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46253664"/>
        <c:crosses val="autoZero"/>
        <c:auto val="1"/>
        <c:lblAlgn val="ctr"/>
        <c:lblOffset val="100"/>
        <c:noMultiLvlLbl val="0"/>
      </c:catAx>
      <c:valAx>
        <c:axId val="154625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4625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Zbiór</a:t>
            </a:r>
            <a:r>
              <a:rPr lang="pl-PL" baseline="0"/>
              <a:t> posortowany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Arkusz1!$J$154:$K$154</c:f>
              <c:strCache>
                <c:ptCount val="2"/>
                <c:pt idx="0">
                  <c:v>czas</c:v>
                </c:pt>
                <c:pt idx="1">
                  <c:v>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Arkusz1!$L$152:$N$153</c:f>
              <c:multiLvlStrCache>
                <c:ptCount val="3"/>
                <c:lvl>
                  <c:pt idx="0">
                    <c:v>10000</c:v>
                  </c:pt>
                  <c:pt idx="1">
                    <c:v>100000</c:v>
                  </c:pt>
                  <c:pt idx="2">
                    <c:v>1000000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Arkusz1!$L$154:$N$154</c:f>
              <c:numCache>
                <c:formatCode>0</c:formatCode>
                <c:ptCount val="3"/>
                <c:pt idx="0">
                  <c:v>1</c:v>
                </c:pt>
                <c:pt idx="1">
                  <c:v>5</c:v>
                </c:pt>
                <c:pt idx="2">
                  <c:v>54.666666666666664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9-423D-B9D7-D288C7018C70}"/>
            </c:ext>
          </c:extLst>
        </c:ser>
        <c:ser>
          <c:idx val="1"/>
          <c:order val="1"/>
          <c:tx>
            <c:strRef>
              <c:f>Arkusz1!$J$155:$K$155</c:f>
              <c:strCache>
                <c:ptCount val="2"/>
                <c:pt idx="0">
                  <c:v>czas</c:v>
                </c:pt>
                <c:pt idx="1">
                  <c:v>mergesort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Arkusz1!$L$152:$N$153</c:f>
              <c:multiLvlStrCache>
                <c:ptCount val="3"/>
                <c:lvl>
                  <c:pt idx="0">
                    <c:v>10000</c:v>
                  </c:pt>
                  <c:pt idx="1">
                    <c:v>100000</c:v>
                  </c:pt>
                  <c:pt idx="2">
                    <c:v>1000000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Arkusz1!$L$155:$N$155</c:f>
              <c:numCache>
                <c:formatCode>0</c:formatCode>
                <c:ptCount val="3"/>
                <c:pt idx="0">
                  <c:v>0</c:v>
                </c:pt>
                <c:pt idx="1">
                  <c:v>4.666666666666667</c:v>
                </c:pt>
                <c:pt idx="2">
                  <c:v>59.666666666666664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9-423D-B9D7-D288C7018C70}"/>
            </c:ext>
          </c:extLst>
        </c:ser>
        <c:ser>
          <c:idx val="2"/>
          <c:order val="2"/>
          <c:tx>
            <c:strRef>
              <c:f>Arkusz1!$J$156:$K$156</c:f>
              <c:strCache>
                <c:ptCount val="2"/>
                <c:pt idx="0">
                  <c:v>czas</c:v>
                </c:pt>
                <c:pt idx="1">
                  <c:v>heapsort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Arkusz1!$L$152:$N$153</c:f>
              <c:multiLvlStrCache>
                <c:ptCount val="3"/>
                <c:lvl>
                  <c:pt idx="0">
                    <c:v>10000</c:v>
                  </c:pt>
                  <c:pt idx="1">
                    <c:v>100000</c:v>
                  </c:pt>
                  <c:pt idx="2">
                    <c:v>1000000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Arkusz1!$L$156:$N$156</c:f>
              <c:numCache>
                <c:formatCode>0</c:formatCode>
                <c:ptCount val="3"/>
                <c:pt idx="0">
                  <c:v>0.66666666666666663</c:v>
                </c:pt>
                <c:pt idx="1">
                  <c:v>5.333333333333333</c:v>
                </c:pt>
                <c:pt idx="2">
                  <c:v>62.666666666666664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19-423D-B9D7-D288C7018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796112"/>
        <c:axId val="1959774064"/>
      </c:barChart>
      <c:catAx>
        <c:axId val="195979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774064"/>
        <c:crosses val="autoZero"/>
        <c:auto val="1"/>
        <c:lblAlgn val="ctr"/>
        <c:lblOffset val="100"/>
        <c:noMultiLvlLbl val="0"/>
      </c:catAx>
      <c:valAx>
        <c:axId val="195977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79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136525</xdr:colOff>
      <xdr:row>9</xdr:row>
      <xdr:rowOff>47625</xdr:rowOff>
    </xdr:from>
    <xdr:to>
      <xdr:col>12</xdr:col>
      <xdr:colOff>657225</xdr:colOff>
      <xdr:row>24</xdr:row>
      <xdr:rowOff>28575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DF08832D-DE15-40F4-845E-61B8D676E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155575</xdr:colOff>
      <xdr:row>36</xdr:row>
      <xdr:rowOff>104775</xdr:rowOff>
    </xdr:from>
    <xdr:to>
      <xdr:col>12</xdr:col>
      <xdr:colOff>676275</xdr:colOff>
      <xdr:row>51</xdr:row>
      <xdr:rowOff>85725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6646C55-7D6E-488B-A1B7-AD7A2207F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339725</xdr:colOff>
      <xdr:row>63</xdr:row>
      <xdr:rowOff>79375</xdr:rowOff>
    </xdr:from>
    <xdr:to>
      <xdr:col>13</xdr:col>
      <xdr:colOff>98425</xdr:colOff>
      <xdr:row>78</xdr:row>
      <xdr:rowOff>60325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697AB17C-4FC8-4761-A6CD-A891D4947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250825</xdr:colOff>
      <xdr:row>100</xdr:row>
      <xdr:rowOff>117475</xdr:rowOff>
    </xdr:from>
    <xdr:to>
      <xdr:col>15</xdr:col>
      <xdr:colOff>231775</xdr:colOff>
      <xdr:row>115</xdr:row>
      <xdr:rowOff>98425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3721DF1-AB67-4E4D-B0D0-2A5D0C8C6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130175</xdr:colOff>
      <xdr:row>131</xdr:row>
      <xdr:rowOff>130175</xdr:rowOff>
    </xdr:from>
    <xdr:to>
      <xdr:col>15</xdr:col>
      <xdr:colOff>111125</xdr:colOff>
      <xdr:row>146</xdr:row>
      <xdr:rowOff>111125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97F764B-D7AA-471F-AB4E-BCC97AF06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739775</xdr:colOff>
      <xdr:row>160</xdr:row>
      <xdr:rowOff>22225</xdr:rowOff>
    </xdr:from>
    <xdr:to>
      <xdr:col>13</xdr:col>
      <xdr:colOff>498475</xdr:colOff>
      <xdr:row>175</xdr:row>
      <xdr:rowOff>3175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0435300-AFBB-4F45-9A40-FB2EBD542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"/>
  <sheetViews>
    <sheetView tabSelected="1" topLeftCell="C130" workbookViewId="0">
      <selection activeCell="N156" sqref="J152:N156"/>
    </sheetView>
  </sheetViews>
  <sheetFormatPr defaultRowHeight="14.5" x14ac:dyDescent="0.35"/>
  <cols>
    <col min="1" max="1" width="14" bestFit="1" customWidth="1"/>
    <col min="3" max="3" width="14" bestFit="1" customWidth="1"/>
    <col min="4" max="4" width="10.90625" bestFit="1" customWidth="1"/>
    <col min="5" max="5" width="14.7265625" bestFit="1" customWidth="1"/>
    <col min="6" max="6" width="7.7265625" bestFit="1" customWidth="1"/>
    <col min="7" max="7" width="10.90625" bestFit="1" customWidth="1"/>
    <col min="8" max="8" width="10.36328125" bestFit="1" customWidth="1"/>
    <col min="9" max="9" width="7.7265625" bestFit="1" customWidth="1"/>
    <col min="10" max="10" width="10.90625" bestFit="1" customWidth="1"/>
    <col min="11" max="11" width="10.36328125" bestFit="1" customWidth="1"/>
    <col min="12" max="12" width="7.7265625" bestFit="1" customWidth="1"/>
    <col min="13" max="13" width="10.90625" bestFit="1" customWidth="1"/>
    <col min="14" max="14" width="10.36328125" bestFit="1" customWidth="1"/>
    <col min="15" max="15" width="7.7265625" bestFit="1" customWidth="1"/>
    <col min="16" max="16" width="10.90625" bestFit="1" customWidth="1"/>
    <col min="17" max="17" width="10.36328125" bestFit="1" customWidth="1"/>
    <col min="18" max="18" width="7.7265625" bestFit="1" customWidth="1"/>
  </cols>
  <sheetData>
    <row r="1" spans="1:18" x14ac:dyDescent="0.35">
      <c r="B1" t="s">
        <v>13</v>
      </c>
    </row>
    <row r="2" spans="1:18" x14ac:dyDescent="0.35">
      <c r="C2" s="1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5">
      <c r="A3" t="s">
        <v>0</v>
      </c>
      <c r="C3" s="1"/>
      <c r="D3" s="5">
        <v>8</v>
      </c>
      <c r="E3" s="6"/>
      <c r="F3" s="7"/>
      <c r="G3" s="5">
        <v>32</v>
      </c>
      <c r="H3" s="6"/>
      <c r="I3" s="7"/>
      <c r="J3" s="5">
        <v>128</v>
      </c>
      <c r="K3" s="6"/>
      <c r="L3" s="7"/>
      <c r="M3" s="5">
        <v>512</v>
      </c>
      <c r="N3" s="6"/>
      <c r="O3" s="7"/>
      <c r="P3" s="5">
        <v>1024</v>
      </c>
      <c r="Q3" s="6"/>
      <c r="R3" s="7"/>
    </row>
    <row r="4" spans="1:18" x14ac:dyDescent="0.35">
      <c r="A4" t="s">
        <v>1</v>
      </c>
      <c r="C4" s="1"/>
      <c r="D4" s="1" t="s">
        <v>5</v>
      </c>
      <c r="E4" s="1" t="s">
        <v>6</v>
      </c>
      <c r="F4" s="1" t="s">
        <v>7</v>
      </c>
      <c r="G4" s="1" t="s">
        <v>5</v>
      </c>
      <c r="H4" s="1" t="s">
        <v>6</v>
      </c>
      <c r="I4" s="1" t="s">
        <v>7</v>
      </c>
      <c r="J4" s="1" t="s">
        <v>5</v>
      </c>
      <c r="K4" s="1" t="s">
        <v>6</v>
      </c>
      <c r="L4" s="1" t="s">
        <v>7</v>
      </c>
      <c r="M4" s="1" t="s">
        <v>5</v>
      </c>
      <c r="N4" s="1" t="s">
        <v>6</v>
      </c>
      <c r="O4" s="1" t="s">
        <v>7</v>
      </c>
      <c r="P4" s="1" t="s">
        <v>5</v>
      </c>
      <c r="Q4" s="1" t="s">
        <v>6</v>
      </c>
      <c r="R4" s="1" t="s">
        <v>7</v>
      </c>
    </row>
    <row r="5" spans="1:18" x14ac:dyDescent="0.35">
      <c r="C5" s="1" t="s">
        <v>3</v>
      </c>
      <c r="D5" s="1">
        <v>17</v>
      </c>
      <c r="E5" s="1">
        <v>30</v>
      </c>
      <c r="F5" s="1">
        <v>10</v>
      </c>
      <c r="G5" s="1">
        <v>185</v>
      </c>
      <c r="H5" s="1">
        <v>180</v>
      </c>
      <c r="I5" s="1">
        <v>60</v>
      </c>
      <c r="J5" s="1">
        <v>1244</v>
      </c>
      <c r="K5" s="1">
        <v>951</v>
      </c>
      <c r="L5" s="1">
        <v>317</v>
      </c>
      <c r="M5" s="1">
        <v>6636</v>
      </c>
      <c r="N5" s="1">
        <v>4890</v>
      </c>
      <c r="O5" s="1">
        <v>1630</v>
      </c>
      <c r="P5" s="1">
        <v>19114</v>
      </c>
      <c r="Q5" s="1">
        <v>13329</v>
      </c>
      <c r="R5" s="1">
        <v>4443</v>
      </c>
    </row>
    <row r="6" spans="1:18" x14ac:dyDescent="0.35">
      <c r="C6" s="1" t="s">
        <v>4</v>
      </c>
      <c r="D6" s="1">
        <v>15</v>
      </c>
      <c r="E6" s="1">
        <v>72</v>
      </c>
      <c r="F6" s="1">
        <v>24</v>
      </c>
      <c r="G6" s="1">
        <v>113</v>
      </c>
      <c r="H6" s="1">
        <v>552</v>
      </c>
      <c r="I6" s="1">
        <v>184</v>
      </c>
      <c r="J6" s="1">
        <v>642</v>
      </c>
      <c r="K6" s="1">
        <v>3240</v>
      </c>
      <c r="L6" s="1">
        <v>1080</v>
      </c>
      <c r="M6" s="1">
        <v>3261</v>
      </c>
      <c r="N6" s="1">
        <v>17064</v>
      </c>
      <c r="O6" s="1">
        <v>5688</v>
      </c>
      <c r="P6" s="1">
        <v>9029</v>
      </c>
      <c r="Q6" s="1">
        <v>47784</v>
      </c>
      <c r="R6" s="1">
        <v>15928</v>
      </c>
    </row>
    <row r="29" spans="1:18" x14ac:dyDescent="0.35">
      <c r="A29" t="s">
        <v>0</v>
      </c>
      <c r="C29" s="1"/>
      <c r="D29" s="4" t="s">
        <v>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5">
      <c r="A30" t="s">
        <v>8</v>
      </c>
      <c r="C30" s="1"/>
      <c r="D30" s="5">
        <v>8</v>
      </c>
      <c r="E30" s="6"/>
      <c r="F30" s="7"/>
      <c r="G30" s="5">
        <v>32</v>
      </c>
      <c r="H30" s="6"/>
      <c r="I30" s="7"/>
      <c r="J30" s="5">
        <v>128</v>
      </c>
      <c r="K30" s="6"/>
      <c r="L30" s="7"/>
      <c r="M30" s="5">
        <v>512</v>
      </c>
      <c r="N30" s="6"/>
      <c r="O30" s="7"/>
      <c r="P30" s="5">
        <v>1024</v>
      </c>
      <c r="Q30" s="6"/>
      <c r="R30" s="7"/>
    </row>
    <row r="31" spans="1:18" x14ac:dyDescent="0.35">
      <c r="A31" t="s">
        <v>9</v>
      </c>
      <c r="C31" s="1"/>
      <c r="D31" s="1" t="s">
        <v>5</v>
      </c>
      <c r="E31" s="1" t="s">
        <v>6</v>
      </c>
      <c r="F31" s="1" t="s">
        <v>7</v>
      </c>
      <c r="G31" s="1" t="s">
        <v>5</v>
      </c>
      <c r="H31" s="1" t="s">
        <v>6</v>
      </c>
      <c r="I31" s="1" t="s">
        <v>7</v>
      </c>
      <c r="J31" s="1" t="s">
        <v>5</v>
      </c>
      <c r="K31" s="1" t="s">
        <v>6</v>
      </c>
      <c r="L31" s="1" t="s">
        <v>7</v>
      </c>
      <c r="M31" s="1" t="s">
        <v>5</v>
      </c>
      <c r="N31" s="1" t="s">
        <v>6</v>
      </c>
      <c r="O31" s="1" t="s">
        <v>7</v>
      </c>
      <c r="P31" s="1" t="s">
        <v>5</v>
      </c>
      <c r="Q31" s="1" t="s">
        <v>6</v>
      </c>
      <c r="R31" s="1" t="s">
        <v>7</v>
      </c>
    </row>
    <row r="32" spans="1:18" x14ac:dyDescent="0.35">
      <c r="A32" t="s">
        <v>10</v>
      </c>
      <c r="C32" s="1" t="s">
        <v>3</v>
      </c>
      <c r="D32" s="1">
        <v>21</v>
      </c>
      <c r="E32" s="1">
        <v>24</v>
      </c>
      <c r="F32" s="1">
        <v>8</v>
      </c>
      <c r="G32" s="1">
        <v>179</v>
      </c>
      <c r="H32" s="1">
        <v>162</v>
      </c>
      <c r="I32" s="1">
        <v>54</v>
      </c>
      <c r="J32" s="1">
        <v>1032</v>
      </c>
      <c r="K32" s="1">
        <v>732</v>
      </c>
      <c r="L32" s="1">
        <v>244</v>
      </c>
      <c r="M32" s="1">
        <v>5767</v>
      </c>
      <c r="N32" s="1">
        <v>3024</v>
      </c>
      <c r="O32" s="1">
        <v>1008</v>
      </c>
      <c r="P32" s="1">
        <v>16891</v>
      </c>
      <c r="Q32" s="1">
        <v>7596</v>
      </c>
      <c r="R32" s="1">
        <v>2532</v>
      </c>
    </row>
    <row r="33" spans="3:18" x14ac:dyDescent="0.35">
      <c r="C33" s="1" t="s">
        <v>4</v>
      </c>
      <c r="D33" s="1">
        <v>12</v>
      </c>
      <c r="E33" s="1">
        <v>72</v>
      </c>
      <c r="F33" s="1">
        <v>24</v>
      </c>
      <c r="G33" s="1">
        <v>92</v>
      </c>
      <c r="H33" s="1">
        <v>552</v>
      </c>
      <c r="I33" s="1">
        <v>184</v>
      </c>
      <c r="J33" s="1">
        <v>540</v>
      </c>
      <c r="K33" s="1">
        <v>3240</v>
      </c>
      <c r="L33" s="1">
        <v>1080</v>
      </c>
      <c r="M33" s="1">
        <v>2844</v>
      </c>
      <c r="N33" s="1">
        <v>17064</v>
      </c>
      <c r="O33" s="1">
        <v>5688</v>
      </c>
      <c r="P33" s="1">
        <v>7964</v>
      </c>
      <c r="Q33" s="1">
        <v>47784</v>
      </c>
      <c r="R33" s="1">
        <v>15928</v>
      </c>
    </row>
    <row r="57" spans="1:18" x14ac:dyDescent="0.35">
      <c r="A57" t="s">
        <v>0</v>
      </c>
      <c r="C57" s="1"/>
      <c r="D57" s="4" t="s">
        <v>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5">
      <c r="A58" t="s">
        <v>11</v>
      </c>
      <c r="C58" s="1"/>
      <c r="D58" s="5">
        <v>8</v>
      </c>
      <c r="E58" s="6"/>
      <c r="F58" s="7"/>
      <c r="G58" s="5">
        <v>32</v>
      </c>
      <c r="H58" s="6"/>
      <c r="I58" s="7"/>
      <c r="J58" s="5">
        <v>128</v>
      </c>
      <c r="K58" s="6"/>
      <c r="L58" s="7"/>
      <c r="M58" s="5">
        <v>512</v>
      </c>
      <c r="N58" s="6"/>
      <c r="O58" s="7"/>
      <c r="P58" s="5">
        <v>1024</v>
      </c>
      <c r="Q58" s="6"/>
      <c r="R58" s="7"/>
    </row>
    <row r="59" spans="1:18" x14ac:dyDescent="0.35">
      <c r="A59" t="s">
        <v>12</v>
      </c>
      <c r="C59" s="1"/>
      <c r="D59" s="1" t="s">
        <v>5</v>
      </c>
      <c r="E59" s="1" t="s">
        <v>6</v>
      </c>
      <c r="F59" s="1" t="s">
        <v>7</v>
      </c>
      <c r="G59" s="1" t="s">
        <v>5</v>
      </c>
      <c r="H59" s="1" t="s">
        <v>6</v>
      </c>
      <c r="I59" s="1" t="s">
        <v>7</v>
      </c>
      <c r="J59" s="1" t="s">
        <v>5</v>
      </c>
      <c r="K59" s="1" t="s">
        <v>6</v>
      </c>
      <c r="L59" s="1" t="s">
        <v>7</v>
      </c>
      <c r="M59" s="1" t="s">
        <v>5</v>
      </c>
      <c r="N59" s="1" t="s">
        <v>6</v>
      </c>
      <c r="O59" s="1" t="s">
        <v>7</v>
      </c>
      <c r="P59" s="1" t="s">
        <v>5</v>
      </c>
      <c r="Q59" s="1" t="s">
        <v>6</v>
      </c>
      <c r="R59" s="1" t="s">
        <v>7</v>
      </c>
    </row>
    <row r="60" spans="1:18" x14ac:dyDescent="0.35">
      <c r="C60" s="1" t="s">
        <v>3</v>
      </c>
      <c r="D60" s="1">
        <v>14</v>
      </c>
      <c r="E60" s="1">
        <v>30</v>
      </c>
      <c r="F60" s="1">
        <v>10</v>
      </c>
      <c r="G60" s="1">
        <v>142</v>
      </c>
      <c r="H60" s="1">
        <v>120</v>
      </c>
      <c r="I60" s="1">
        <v>40</v>
      </c>
      <c r="J60" s="1">
        <v>1223</v>
      </c>
      <c r="K60" s="1">
        <v>474</v>
      </c>
      <c r="L60" s="1">
        <v>158</v>
      </c>
      <c r="M60" s="1">
        <v>6094</v>
      </c>
      <c r="N60" s="1">
        <v>2034</v>
      </c>
      <c r="O60" s="1">
        <v>678</v>
      </c>
      <c r="P60" s="1">
        <v>17041</v>
      </c>
      <c r="Q60" s="1">
        <v>5010</v>
      </c>
      <c r="R60" s="1">
        <v>1670</v>
      </c>
    </row>
    <row r="61" spans="1:18" x14ac:dyDescent="0.35">
      <c r="C61" s="1" t="s">
        <v>4</v>
      </c>
      <c r="D61" s="1">
        <v>24</v>
      </c>
      <c r="E61" s="1">
        <v>72</v>
      </c>
      <c r="F61" s="1">
        <v>24</v>
      </c>
      <c r="G61" s="1">
        <v>184</v>
      </c>
      <c r="H61" s="1">
        <v>552</v>
      </c>
      <c r="I61" s="1">
        <v>184</v>
      </c>
      <c r="J61" s="1">
        <v>1080</v>
      </c>
      <c r="K61" s="1">
        <v>3240</v>
      </c>
      <c r="L61" s="1">
        <v>1080</v>
      </c>
      <c r="M61" s="1">
        <v>5688</v>
      </c>
      <c r="N61" s="1">
        <v>17064</v>
      </c>
      <c r="O61" s="1">
        <v>5688</v>
      </c>
      <c r="P61" s="1">
        <v>15928</v>
      </c>
      <c r="Q61" s="1">
        <v>47784</v>
      </c>
      <c r="R61" s="1">
        <v>15928</v>
      </c>
    </row>
    <row r="89" spans="2:14" x14ac:dyDescent="0.35">
      <c r="C89" t="s">
        <v>16</v>
      </c>
      <c r="E89" t="s">
        <v>25</v>
      </c>
    </row>
    <row r="90" spans="2:14" x14ac:dyDescent="0.35">
      <c r="E90" t="s">
        <v>26</v>
      </c>
    </row>
    <row r="94" spans="2:14" x14ac:dyDescent="0.35">
      <c r="E94" t="s">
        <v>19</v>
      </c>
      <c r="J94" s="1"/>
      <c r="K94" s="2"/>
      <c r="L94" s="11" t="s">
        <v>2</v>
      </c>
      <c r="M94" s="12"/>
      <c r="N94" s="13"/>
    </row>
    <row r="95" spans="2:14" x14ac:dyDescent="0.35">
      <c r="B95" t="s">
        <v>14</v>
      </c>
      <c r="E95" t="s">
        <v>20</v>
      </c>
      <c r="J95" s="1"/>
      <c r="K95" s="2"/>
      <c r="L95" s="2">
        <v>10000</v>
      </c>
      <c r="M95" s="2">
        <v>100000</v>
      </c>
      <c r="N95" s="2">
        <v>1000000</v>
      </c>
    </row>
    <row r="96" spans="2:14" x14ac:dyDescent="0.35">
      <c r="C96" t="s">
        <v>0</v>
      </c>
      <c r="E96" t="s">
        <v>21</v>
      </c>
      <c r="J96" s="8" t="s">
        <v>24</v>
      </c>
      <c r="K96" s="2" t="s">
        <v>17</v>
      </c>
      <c r="L96" s="2">
        <f>AVERAGE(3,4,5)</f>
        <v>4</v>
      </c>
      <c r="M96" s="2">
        <f>AVERAGE(11,18,13)</f>
        <v>14</v>
      </c>
      <c r="N96" s="2">
        <f>AVERAGE(303,292,312)</f>
        <v>302.33333333333331</v>
      </c>
    </row>
    <row r="97" spans="3:14" x14ac:dyDescent="0.35">
      <c r="C97" t="s">
        <v>1</v>
      </c>
      <c r="E97" t="s">
        <v>22</v>
      </c>
      <c r="J97" s="9"/>
      <c r="K97" s="2" t="s">
        <v>18</v>
      </c>
      <c r="L97" s="2">
        <v>2</v>
      </c>
      <c r="M97" s="2">
        <f>AVERAGE(13,14,15)</f>
        <v>14</v>
      </c>
      <c r="N97" s="2">
        <f>AVERAGE(136,124,128)</f>
        <v>129.33333333333334</v>
      </c>
    </row>
    <row r="98" spans="3:14" x14ac:dyDescent="0.35">
      <c r="E98" t="s">
        <v>23</v>
      </c>
      <c r="J98" s="10"/>
      <c r="K98" s="2" t="s">
        <v>15</v>
      </c>
      <c r="L98" s="2">
        <v>2</v>
      </c>
      <c r="M98" s="2">
        <v>13</v>
      </c>
      <c r="N98" s="2">
        <f>AVERAGE(150,139,168)</f>
        <v>152.33333333333334</v>
      </c>
    </row>
    <row r="123" spans="3:14" x14ac:dyDescent="0.35">
      <c r="C123" t="s">
        <v>0</v>
      </c>
      <c r="E123" t="s">
        <v>19</v>
      </c>
      <c r="J123" s="1"/>
      <c r="K123" s="3"/>
      <c r="L123" s="11" t="s">
        <v>2</v>
      </c>
      <c r="M123" s="12"/>
      <c r="N123" s="13"/>
    </row>
    <row r="124" spans="3:14" x14ac:dyDescent="0.35">
      <c r="C124" t="s">
        <v>8</v>
      </c>
      <c r="E124" t="s">
        <v>20</v>
      </c>
      <c r="J124" s="1"/>
      <c r="K124" s="3"/>
      <c r="L124" s="3">
        <v>10000</v>
      </c>
      <c r="M124" s="3">
        <v>100000</v>
      </c>
      <c r="N124" s="3">
        <v>1000000</v>
      </c>
    </row>
    <row r="125" spans="3:14" x14ac:dyDescent="0.35">
      <c r="C125" t="s">
        <v>9</v>
      </c>
      <c r="E125" t="s">
        <v>21</v>
      </c>
      <c r="J125" s="8" t="s">
        <v>24</v>
      </c>
      <c r="K125" s="3" t="s">
        <v>17</v>
      </c>
      <c r="L125" s="3">
        <f>AVERAGE(1,0,0)</f>
        <v>0.33333333333333331</v>
      </c>
      <c r="M125" s="3">
        <v>5</v>
      </c>
      <c r="N125" s="3">
        <v>60</v>
      </c>
    </row>
    <row r="126" spans="3:14" x14ac:dyDescent="0.35">
      <c r="C126" t="s">
        <v>10</v>
      </c>
      <c r="E126" t="s">
        <v>22</v>
      </c>
      <c r="J126" s="9"/>
      <c r="K126" s="3" t="s">
        <v>18</v>
      </c>
      <c r="L126" s="3">
        <f>AVERAGE(1,1,0)</f>
        <v>0.66666666666666663</v>
      </c>
      <c r="M126" s="3">
        <f>AVERAGE(5,5,6)</f>
        <v>5.333333333333333</v>
      </c>
      <c r="N126" s="3">
        <f>AVERAGE(54,55,57)</f>
        <v>55.333333333333336</v>
      </c>
    </row>
    <row r="127" spans="3:14" x14ac:dyDescent="0.35">
      <c r="E127" t="s">
        <v>23</v>
      </c>
      <c r="J127" s="10"/>
      <c r="K127" s="3" t="s">
        <v>15</v>
      </c>
      <c r="L127" s="3">
        <v>1</v>
      </c>
      <c r="M127" s="3">
        <f>AVERAGE(6,6,7)</f>
        <v>6.333333333333333</v>
      </c>
      <c r="N127" s="3">
        <f>AVERAGE(63,64,66)</f>
        <v>64.333333333333329</v>
      </c>
    </row>
    <row r="152" spans="3:14" x14ac:dyDescent="0.35">
      <c r="E152" t="s">
        <v>19</v>
      </c>
      <c r="J152" s="1"/>
      <c r="K152" s="3"/>
      <c r="L152" s="11" t="s">
        <v>2</v>
      </c>
      <c r="M152" s="12"/>
      <c r="N152" s="13"/>
    </row>
    <row r="153" spans="3:14" x14ac:dyDescent="0.35">
      <c r="E153" t="s">
        <v>20</v>
      </c>
      <c r="J153" s="1"/>
      <c r="K153" s="3"/>
      <c r="L153" s="3">
        <v>10000</v>
      </c>
      <c r="M153" s="3">
        <v>100000</v>
      </c>
      <c r="N153" s="3">
        <v>1000000</v>
      </c>
    </row>
    <row r="154" spans="3:14" x14ac:dyDescent="0.35">
      <c r="C154" t="s">
        <v>0</v>
      </c>
      <c r="E154" t="s">
        <v>21</v>
      </c>
      <c r="J154" s="8" t="s">
        <v>24</v>
      </c>
      <c r="K154" s="3" t="s">
        <v>17</v>
      </c>
      <c r="L154" s="3">
        <v>1</v>
      </c>
      <c r="M154" s="3">
        <v>5</v>
      </c>
      <c r="N154" s="3">
        <f>AVERAGE(52,54,58)</f>
        <v>54.666666666666664</v>
      </c>
    </row>
    <row r="155" spans="3:14" x14ac:dyDescent="0.35">
      <c r="C155" t="s">
        <v>12</v>
      </c>
      <c r="E155" t="s">
        <v>22</v>
      </c>
      <c r="J155" s="9"/>
      <c r="K155" s="3" t="s">
        <v>18</v>
      </c>
      <c r="L155" s="3">
        <v>0</v>
      </c>
      <c r="M155" s="3">
        <f>AVERAGE(5,5,4)</f>
        <v>4.666666666666667</v>
      </c>
      <c r="N155" s="3">
        <f>AVERAGE(60,60,59)</f>
        <v>59.666666666666664</v>
      </c>
    </row>
    <row r="156" spans="3:14" x14ac:dyDescent="0.35">
      <c r="E156" t="s">
        <v>23</v>
      </c>
      <c r="J156" s="10"/>
      <c r="K156" s="3" t="s">
        <v>15</v>
      </c>
      <c r="L156" s="3">
        <f>AVERAGE(1,1,0)</f>
        <v>0.66666666666666663</v>
      </c>
      <c r="M156" s="3">
        <f>AVERAGE(5,5,6)</f>
        <v>5.333333333333333</v>
      </c>
      <c r="N156" s="3">
        <f>AVERAGE(62,63,63)</f>
        <v>62.666666666666664</v>
      </c>
    </row>
  </sheetData>
  <mergeCells count="24">
    <mergeCell ref="L123:N123"/>
    <mergeCell ref="J125:J127"/>
    <mergeCell ref="L152:N152"/>
    <mergeCell ref="J154:J156"/>
    <mergeCell ref="J58:L58"/>
    <mergeCell ref="M58:O58"/>
    <mergeCell ref="P58:R58"/>
    <mergeCell ref="J96:J98"/>
    <mergeCell ref="L94:N94"/>
    <mergeCell ref="D2:R2"/>
    <mergeCell ref="D3:F3"/>
    <mergeCell ref="G3:I3"/>
    <mergeCell ref="J3:L3"/>
    <mergeCell ref="M3:O3"/>
    <mergeCell ref="P3:R3"/>
    <mergeCell ref="D29:R29"/>
    <mergeCell ref="D30:F30"/>
    <mergeCell ref="G30:I30"/>
    <mergeCell ref="J30:L30"/>
    <mergeCell ref="M30:O30"/>
    <mergeCell ref="P30:R30"/>
    <mergeCell ref="D57:R57"/>
    <mergeCell ref="D58:F58"/>
    <mergeCell ref="G58:I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Remigiusz Pisarski</dc:creator>
  <cp:lastModifiedBy>Remigiusz Pisarski</cp:lastModifiedBy>
  <dcterms:created xsi:type="dcterms:W3CDTF">2015-06-05T18:19:34Z</dcterms:created>
  <dcterms:modified xsi:type="dcterms:W3CDTF">2021-04-17T10:53:36Z</dcterms:modified>
</cp:coreProperties>
</file>